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fe/Box Sync/Shared_CorPGA/GITHUB_CorPGA/data/glycogen/"/>
    </mc:Choice>
  </mc:AlternateContent>
  <xr:revisionPtr revIDLastSave="0" documentId="13_ncr:1_{04CD4D6B-BCB0-7749-9F8B-331B124A8237}" xr6:coauthVersionLast="47" xr6:coauthVersionMax="47" xr10:uidLastSave="{00000000-0000-0000-0000-000000000000}"/>
  <bookViews>
    <workbookView xWindow="0" yWindow="760" windowWidth="30240" windowHeight="16880" activeTab="6" xr2:uid="{F8ED6A71-983A-495F-A781-746D77827F05}"/>
  </bookViews>
  <sheets>
    <sheet name="Innoculation" sheetId="1" r:id="rId1"/>
    <sheet name="Normalization" sheetId="3" r:id="rId2"/>
    <sheet name="Lum24h" sheetId="12" r:id="rId3"/>
    <sheet name="Lum28h" sheetId="13" r:id="rId4"/>
    <sheet name="Lum32h" sheetId="14" r:id="rId5"/>
    <sheet name="Lum48h" sheetId="15" r:id="rId6"/>
    <sheet name="csvOD" sheetId="5" r:id="rId7"/>
    <sheet name="csvLum" sheetId="4" r:id="rId8"/>
    <sheet name="csvNorm" sheetId="10" r:id="rId9"/>
    <sheet name="MediaPrep" sheetId="11" r:id="rId10"/>
  </sheets>
  <definedNames>
    <definedName name="MethodPointer1" localSheetId="2">-218927232</definedName>
    <definedName name="MethodPointer1" localSheetId="3">-218927232</definedName>
    <definedName name="MethodPointer1" localSheetId="4">-218927232</definedName>
    <definedName name="MethodPointer1" localSheetId="5">-218927232</definedName>
    <definedName name="MethodPointer1" localSheetId="9">-940723728</definedName>
    <definedName name="MethodPointer1">1458851072</definedName>
    <definedName name="MethodPointer2" localSheetId="2">643</definedName>
    <definedName name="MethodPointer2" localSheetId="3">643</definedName>
    <definedName name="MethodPointer2" localSheetId="4">643</definedName>
    <definedName name="MethodPointer2" localSheetId="5">643</definedName>
    <definedName name="MethodPointer2" localSheetId="9">541</definedName>
    <definedName name="MethodPointer2">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5" l="1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D2" i="1"/>
  <c r="D3" i="1"/>
  <c r="D4" i="1"/>
  <c r="D5" i="1"/>
  <c r="D6" i="1"/>
  <c r="D7" i="1"/>
  <c r="G7" i="1"/>
  <c r="G6" i="1"/>
  <c r="G5" i="1"/>
  <c r="G4" i="1"/>
  <c r="G3" i="1"/>
  <c r="F2" i="1"/>
  <c r="F3" i="1"/>
  <c r="G2" i="1"/>
  <c r="F4" i="1"/>
  <c r="F7" i="1"/>
  <c r="F6" i="1"/>
  <c r="F5" i="1"/>
  <c r="E7" i="1"/>
  <c r="E6" i="1"/>
  <c r="E5" i="1"/>
  <c r="E4" i="1"/>
  <c r="E3" i="1"/>
  <c r="E2" i="1"/>
  <c r="F12" i="1"/>
  <c r="G12" i="1" s="1"/>
  <c r="F13" i="1"/>
  <c r="G13" i="1" s="1"/>
  <c r="F14" i="1"/>
  <c r="G14" i="1" s="1"/>
  <c r="F15" i="1"/>
  <c r="G15" i="1" s="1"/>
  <c r="F16" i="1"/>
  <c r="G16" i="1" s="1"/>
  <c r="F11" i="1"/>
  <c r="G11" i="1" s="1"/>
  <c r="D34" i="3" l="1"/>
  <c r="D33" i="3"/>
  <c r="D32" i="3"/>
  <c r="D31" i="3"/>
  <c r="D30" i="3"/>
  <c r="D23" i="3"/>
  <c r="D22" i="3"/>
  <c r="F15" i="3" l="1"/>
  <c r="P17" i="3" l="1"/>
  <c r="Q17" i="3" s="1"/>
  <c r="N17" i="3"/>
  <c r="P16" i="3"/>
  <c r="Q16" i="3" s="1"/>
  <c r="N16" i="3"/>
  <c r="P15" i="3"/>
  <c r="Q15" i="3" s="1"/>
  <c r="N15" i="3"/>
  <c r="P14" i="3"/>
  <c r="Q14" i="3" s="1"/>
  <c r="N14" i="3"/>
  <c r="P13" i="3"/>
  <c r="Q13" i="3" s="1"/>
  <c r="N13" i="3"/>
  <c r="P12" i="3"/>
  <c r="Q12" i="3" s="1"/>
  <c r="N12" i="3"/>
  <c r="P8" i="3"/>
  <c r="Q8" i="3" s="1"/>
  <c r="N8" i="3"/>
  <c r="P7" i="3"/>
  <c r="Q7" i="3" s="1"/>
  <c r="N7" i="3"/>
  <c r="P6" i="3"/>
  <c r="Q6" i="3" s="1"/>
  <c r="N6" i="3"/>
  <c r="P5" i="3"/>
  <c r="Q5" i="3" s="1"/>
  <c r="N5" i="3"/>
  <c r="P4" i="3"/>
  <c r="Q4" i="3" s="1"/>
  <c r="N4" i="3"/>
  <c r="P3" i="3"/>
  <c r="Q3" i="3" s="1"/>
  <c r="N3" i="3"/>
  <c r="F17" i="3"/>
  <c r="G17" i="3" s="1"/>
  <c r="D17" i="3"/>
  <c r="F16" i="3"/>
  <c r="G16" i="3" s="1"/>
  <c r="D16" i="3"/>
  <c r="G15" i="3"/>
  <c r="D15" i="3"/>
  <c r="F14" i="3"/>
  <c r="G14" i="3" s="1"/>
  <c r="D14" i="3"/>
  <c r="F13" i="3"/>
  <c r="G13" i="3" s="1"/>
  <c r="D13" i="3"/>
  <c r="F12" i="3"/>
  <c r="G12" i="3" s="1"/>
  <c r="D12" i="3"/>
  <c r="F4" i="3"/>
  <c r="G4" i="3" s="1"/>
  <c r="F5" i="3"/>
  <c r="G5" i="3" s="1"/>
  <c r="F7" i="3"/>
  <c r="G7" i="3" s="1"/>
  <c r="F3" i="3"/>
  <c r="G3" i="3" s="1"/>
  <c r="F8" i="3"/>
  <c r="G8" i="3" s="1"/>
  <c r="F6" i="3"/>
  <c r="G6" i="3" s="1"/>
  <c r="D8" i="3"/>
  <c r="D7" i="3"/>
  <c r="D6" i="3"/>
  <c r="D5" i="3"/>
  <c r="D4" i="3"/>
  <c r="D3" i="3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<sst xmlns="http://schemas.openxmlformats.org/spreadsheetml/2006/main" count="4139" uniqueCount="338">
  <si>
    <t>Time (hr):</t>
  </si>
  <si>
    <t>OD600</t>
  </si>
  <si>
    <t>Cpr 3953</t>
  </si>
  <si>
    <t>Cps 4412</t>
  </si>
  <si>
    <t>Cac 4419</t>
  </si>
  <si>
    <t>Ctu 4448</t>
  </si>
  <si>
    <t>Cna 3804</t>
  </si>
  <si>
    <t>Cgl 1958</t>
  </si>
  <si>
    <t>After Innoculating media ~0.05</t>
  </si>
  <si>
    <t>Strain</t>
  </si>
  <si>
    <t>Buffer Volume (ul)</t>
  </si>
  <si>
    <t>Sample Volume (ul)</t>
  </si>
  <si>
    <t>Dilution factor</t>
  </si>
  <si>
    <t>OD600 after 2nd wash</t>
  </si>
  <si>
    <t>Make another resuspension of OD600=2 (3000ml)</t>
  </si>
  <si>
    <t>EBSS to add</t>
  </si>
  <si>
    <t>Volume to innoculate 50 ml media with:</t>
  </si>
  <si>
    <t>V1OD2=V2OD2</t>
  </si>
  <si>
    <t>V1(2)=(50ml)(0.05)</t>
  </si>
  <si>
    <t>V1=1.25 ml</t>
  </si>
  <si>
    <t>PBS to add</t>
  </si>
  <si>
    <t>OD600 0.5</t>
  </si>
  <si>
    <t>Date</t>
  </si>
  <si>
    <t>Species</t>
  </si>
  <si>
    <t>Time</t>
  </si>
  <si>
    <t>Media</t>
  </si>
  <si>
    <t>Reject</t>
  </si>
  <si>
    <t>GrowthOD</t>
  </si>
  <si>
    <t>Cpr</t>
  </si>
  <si>
    <t>KPL3953</t>
  </si>
  <si>
    <t>5p</t>
  </si>
  <si>
    <t>F</t>
  </si>
  <si>
    <t>Cps</t>
  </si>
  <si>
    <t>KPL4412</t>
  </si>
  <si>
    <t>Cac</t>
  </si>
  <si>
    <t>KPL4419</t>
  </si>
  <si>
    <t>Ctu</t>
  </si>
  <si>
    <t>KPL4448</t>
  </si>
  <si>
    <t>Cna</t>
  </si>
  <si>
    <t>KPL3804</t>
  </si>
  <si>
    <t>Cgl</t>
  </si>
  <si>
    <t>ATCC_13032</t>
  </si>
  <si>
    <t>TimePoint</t>
  </si>
  <si>
    <t>Type</t>
  </si>
  <si>
    <t>Amy</t>
  </si>
  <si>
    <t>Glycogen</t>
  </si>
  <si>
    <t>Lum</t>
  </si>
  <si>
    <t>Sample</t>
  </si>
  <si>
    <t>T</t>
  </si>
  <si>
    <t>KPL3952</t>
  </si>
  <si>
    <t>NA</t>
  </si>
  <si>
    <t>KPL3894</t>
  </si>
  <si>
    <t>Empty</t>
  </si>
  <si>
    <t>Standard</t>
  </si>
  <si>
    <t>OD600 (2)</t>
  </si>
  <si>
    <t>H12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</si>
  <si>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</si>
  <si>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</si>
  <si>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</si>
  <si>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</si>
  <si>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</si>
  <si>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</si>
  <si>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</si>
  <si>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</si>
  <si>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</si>
  <si>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</si>
  <si>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</si>
  <si>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</si>
  <si>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</si>
  <si>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</si>
  <si>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</si>
  <si>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</si>
  <si>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</si>
  <si>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</si>
  <si>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</si>
  <si>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</si>
  <si>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</si>
  <si>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</si>
  <si>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</si>
  <si>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</si>
  <si>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</si>
  <si>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</si>
  <si>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</si>
  <si>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</si>
  <si>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</si>
  <si>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</si>
  <si>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</si>
  <si>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</si>
  <si>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</si>
  <si>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</si>
  <si>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</si>
  <si>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</si>
  <si>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</si>
  <si>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</si>
  <si>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</si>
  <si>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</si>
  <si>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</si>
  <si>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</si>
  <si>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</si>
  <si>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</si>
  <si>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</si>
  <si>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</si>
  <si>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</si>
  <si>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</si>
  <si>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</si>
  <si>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</si>
  <si>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</si>
  <si>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</si>
  <si>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</si>
  <si>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</si>
  <si>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</si>
  <si>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</si>
  <si>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</si>
  <si>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</si>
  <si>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</si>
  <si>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</si>
  <si>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</si>
  <si>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</si>
  <si>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</si>
  <si>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</si>
  <si>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</si>
  <si>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</si>
  <si>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</si>
  <si>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</si>
  <si>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</si>
  <si>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</si>
  <si>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</si>
  <si>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</si>
  <si>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</si>
  <si>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</si>
  <si>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</si>
  <si>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</si>
  <si>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</si>
  <si>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</si>
  <si>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</si>
  <si>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</si>
  <si>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</si>
  <si>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</si>
  <si>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</si>
  <si>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</si>
  <si>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</si>
  <si>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</si>
  <si>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</si>
  <si>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</si>
  <si>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</si>
  <si>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</si>
  <si>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</si>
  <si>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</si>
  <si>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</si>
  <si>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</si>
  <si>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</si>
  <si>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Well_ID</t>
  </si>
  <si>
    <t>ODNorm</t>
  </si>
  <si>
    <t>Enzymes</t>
  </si>
  <si>
    <t>Per sample</t>
  </si>
  <si>
    <t>Samples</t>
  </si>
  <si>
    <t xml:space="preserve">Total Volume </t>
  </si>
  <si>
    <t>Amy Buffer</t>
  </si>
  <si>
    <t>ul</t>
  </si>
  <si>
    <t>Amylase</t>
  </si>
  <si>
    <t xml:space="preserve">Amy + </t>
  </si>
  <si>
    <t>775 buffer +  3.875amylase</t>
  </si>
  <si>
    <t>Amy -</t>
  </si>
  <si>
    <t>Digestion Detection</t>
  </si>
  <si>
    <t>Luciferin</t>
  </si>
  <si>
    <t>Reductase substrate</t>
  </si>
  <si>
    <t>Reductase</t>
  </si>
  <si>
    <t>NAD</t>
  </si>
  <si>
    <t>Glucose Dehydrogenase</t>
  </si>
  <si>
    <t>OD600 RB 4 ml</t>
  </si>
  <si>
    <t xml:space="preserve">350 ml </t>
  </si>
  <si>
    <t>total</t>
  </si>
  <si>
    <t>106.05 ml</t>
  </si>
  <si>
    <t>MilliQH20</t>
  </si>
  <si>
    <t>350 ul</t>
  </si>
  <si>
    <t>Tween80</t>
  </si>
  <si>
    <t>1.75 ml</t>
  </si>
  <si>
    <t>Lipoic Acid</t>
  </si>
  <si>
    <t>7 ml</t>
  </si>
  <si>
    <t>Kphosphate</t>
  </si>
  <si>
    <t>17.5 g</t>
  </si>
  <si>
    <t>Glucose</t>
  </si>
  <si>
    <t>TEKNOVA</t>
  </si>
  <si>
    <t>FeCl</t>
  </si>
  <si>
    <t>70 ml</t>
  </si>
  <si>
    <t>MOPS</t>
  </si>
  <si>
    <t>AGCU</t>
  </si>
  <si>
    <t>20X</t>
  </si>
  <si>
    <t>Make another resuspension of OD600=2 (2000ml)</t>
  </si>
  <si>
    <t>Lagtime [Lum]</t>
  </si>
  <si>
    <t>t at Max V [Lum]</t>
  </si>
  <si>
    <t>R-Squared [Lum]</t>
  </si>
  <si>
    <t>Max V [Lum]</t>
  </si>
  <si>
    <t>H</t>
  </si>
  <si>
    <t>G</t>
  </si>
  <si>
    <t>?????</t>
  </si>
  <si>
    <t>E</t>
  </si>
  <si>
    <t>D</t>
  </si>
  <si>
    <t>C</t>
  </si>
  <si>
    <t>B</t>
  </si>
  <si>
    <t>A</t>
  </si>
  <si>
    <t>Results</t>
  </si>
  <si>
    <t>T° Lum</t>
  </si>
  <si>
    <t>Well ID</t>
  </si>
  <si>
    <t>SPL96</t>
  </si>
  <si>
    <t>SPL88</t>
  </si>
  <si>
    <t>SPL80</t>
  </si>
  <si>
    <t>SPL72</t>
  </si>
  <si>
    <t>SPL64</t>
  </si>
  <si>
    <t>SPL56</t>
  </si>
  <si>
    <t>SPL48</t>
  </si>
  <si>
    <t>SPL40</t>
  </si>
  <si>
    <t>SPL32</t>
  </si>
  <si>
    <t>SPL24</t>
  </si>
  <si>
    <t>SPL16</t>
  </si>
  <si>
    <t>SPL8</t>
  </si>
  <si>
    <t>SPL95</t>
  </si>
  <si>
    <t>SPL87</t>
  </si>
  <si>
    <t>SPL79</t>
  </si>
  <si>
    <t>SPL71</t>
  </si>
  <si>
    <t>SPL63</t>
  </si>
  <si>
    <t>SPL55</t>
  </si>
  <si>
    <t>SPL47</t>
  </si>
  <si>
    <t>SPL39</t>
  </si>
  <si>
    <t>SPL31</t>
  </si>
  <si>
    <t>SPL23</t>
  </si>
  <si>
    <t>SPL15</t>
  </si>
  <si>
    <t>SPL7</t>
  </si>
  <si>
    <t>SPL94</t>
  </si>
  <si>
    <t>SPL86</t>
  </si>
  <si>
    <t>SPL78</t>
  </si>
  <si>
    <t>SPL70</t>
  </si>
  <si>
    <t>SPL62</t>
  </si>
  <si>
    <t>SPL54</t>
  </si>
  <si>
    <t>SPL46</t>
  </si>
  <si>
    <t>SPL38</t>
  </si>
  <si>
    <t>SPL30</t>
  </si>
  <si>
    <t>SPL22</t>
  </si>
  <si>
    <t>SPL14</t>
  </si>
  <si>
    <t>SPL6</t>
  </si>
  <si>
    <t>SPL93</t>
  </si>
  <si>
    <t>SPL85</t>
  </si>
  <si>
    <t>SPL77</t>
  </si>
  <si>
    <t>SPL69</t>
  </si>
  <si>
    <t>SPL61</t>
  </si>
  <si>
    <t>SPL53</t>
  </si>
  <si>
    <t>SPL45</t>
  </si>
  <si>
    <t>SPL37</t>
  </si>
  <si>
    <t>SPL29</t>
  </si>
  <si>
    <t>SPL21</t>
  </si>
  <si>
    <t>SPL13</t>
  </si>
  <si>
    <t>SPL5</t>
  </si>
  <si>
    <t>SPL92</t>
  </si>
  <si>
    <t>SPL84</t>
  </si>
  <si>
    <t>SPL76</t>
  </si>
  <si>
    <t>SPL68</t>
  </si>
  <si>
    <t>SPL60</t>
  </si>
  <si>
    <t>SPL52</t>
  </si>
  <si>
    <t>SPL44</t>
  </si>
  <si>
    <t>SPL36</t>
  </si>
  <si>
    <t>SPL28</t>
  </si>
  <si>
    <t>SPL20</t>
  </si>
  <si>
    <t>SPL12</t>
  </si>
  <si>
    <t>SPL4</t>
  </si>
  <si>
    <t>SPL91</t>
  </si>
  <si>
    <t>SPL83</t>
  </si>
  <si>
    <t>SPL75</t>
  </si>
  <si>
    <t>SPL67</t>
  </si>
  <si>
    <t>SPL59</t>
  </si>
  <si>
    <t>SPL51</t>
  </si>
  <si>
    <t>SPL43</t>
  </si>
  <si>
    <t>SPL35</t>
  </si>
  <si>
    <t>SPL27</t>
  </si>
  <si>
    <t>SPL19</t>
  </si>
  <si>
    <t>SPL11</t>
  </si>
  <si>
    <t>SPL3</t>
  </si>
  <si>
    <t>SPL90</t>
  </si>
  <si>
    <t>SPL82</t>
  </si>
  <si>
    <t>SPL74</t>
  </si>
  <si>
    <t>SPL66</t>
  </si>
  <si>
    <t>SPL58</t>
  </si>
  <si>
    <t>SPL50</t>
  </si>
  <si>
    <t>SPL42</t>
  </si>
  <si>
    <t>SPL34</t>
  </si>
  <si>
    <t>SPL26</t>
  </si>
  <si>
    <t>SPL18</t>
  </si>
  <si>
    <t>SPL10</t>
  </si>
  <si>
    <t>SPL2</t>
  </si>
  <si>
    <t>SPL89</t>
  </si>
  <si>
    <t>SPL81</t>
  </si>
  <si>
    <t>SPL73</t>
  </si>
  <si>
    <t>SPL65</t>
  </si>
  <si>
    <t>SPL57</t>
  </si>
  <si>
    <t>SPL49</t>
  </si>
  <si>
    <t>SPL41</t>
  </si>
  <si>
    <t>SPL33</t>
  </si>
  <si>
    <t>SPL25</t>
  </si>
  <si>
    <t>SPL17</t>
  </si>
  <si>
    <t>SPL9</t>
  </si>
  <si>
    <t>SPL1</t>
  </si>
  <si>
    <t>Layout</t>
  </si>
  <si>
    <t>End Kinetic</t>
  </si>
  <si>
    <t>Read Height: 1 mm</t>
  </si>
  <si>
    <t>Extended Dynamic Range</t>
  </si>
  <si>
    <t>Read Speed: Normal,  Delay: 100 msec</t>
  </si>
  <si>
    <t xml:space="preserve">    Optics: Top,  Gain: 135</t>
  </si>
  <si>
    <t xml:space="preserve">    Emission: Full light</t>
  </si>
  <si>
    <t>Filter Set 1</t>
  </si>
  <si>
    <t>Integration Time: 0:01.00 (MM:SS.ss)</t>
  </si>
  <si>
    <t>Full Plate</t>
  </si>
  <si>
    <t>Luminescence Endpoint</t>
  </si>
  <si>
    <t xml:space="preserve">    Read</t>
  </si>
  <si>
    <t>Runtime 1:10:00 (HH:MM:SS), Interval 0:10:00, 8 Reads</t>
  </si>
  <si>
    <t>Start Kinetic</t>
  </si>
  <si>
    <t>Frequency: 282 cpm (3 mm)</t>
  </si>
  <si>
    <t>Double Orbital: 1:00 (MM:SS)</t>
  </si>
  <si>
    <t>Shake</t>
  </si>
  <si>
    <t>Eject plate on completion</t>
  </si>
  <si>
    <t>96 WELL PLATE</t>
  </si>
  <si>
    <t>Plate Type</t>
  </si>
  <si>
    <t>Procedure Details</t>
  </si>
  <si>
    <t>Reader</t>
  </si>
  <si>
    <t>Reading Type</t>
  </si>
  <si>
    <t>2208230C</t>
  </si>
  <si>
    <t>Reader Serial Number:</t>
  </si>
  <si>
    <t>Synergy H1</t>
  </si>
  <si>
    <t>Reader Type:</t>
  </si>
  <si>
    <t>Plate 1</t>
  </si>
  <si>
    <t>Plate Number</t>
  </si>
  <si>
    <t>C:\Users\Klemon CFX opus\Desktop\THT\Glycogen_Lum.prt</t>
  </si>
  <si>
    <t>Protocol File Path:</t>
  </si>
  <si>
    <t>C:\Users\Klemon CFX opus\Desktop\THT\Lum_Glycogen\THT24_0331.xpt</t>
  </si>
  <si>
    <t>Experiment File Path:</t>
  </si>
  <si>
    <t>3.12.08</t>
  </si>
  <si>
    <t>Software Version</t>
  </si>
  <si>
    <t>Plate 2</t>
  </si>
  <si>
    <t>Plate 3</t>
  </si>
  <si>
    <t>Plate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</si>
</sst>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7"/>
      <color rgb="FF000000"/>
      <name val="Arial"/>
      <family val="2"/>
    </font>
    <font>
      <sz val="10"/>
      <color rgb="FF27413E"/>
      <name val="Arial"/>
      <family val="2"/>
    </font>
    <font>
      <b/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4" fillId="0" borderId="0"/>
    <xf numFmtId="0" fontId="2" fillId="0" borderId="0"/>
    <xf numFmtId="0" fontId="1" fillId="0" borderId="0"/>
    <xf numFmtId="0" fontId="9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1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4" fillId="0" borderId="0" xfId="1"/>
    <xf numFmtId="0" fontId="5" fillId="0" borderId="0" xfId="0" applyFont="1"/>
    <xf numFmtId="0" fontId="7" fillId="0" borderId="0" xfId="0" applyFont="1"/>
    <xf numFmtId="164" fontId="5" fillId="0" borderId="0" xfId="0" applyNumberFormat="1" applyFont="1"/>
    <xf numFmtId="0" fontId="8" fillId="0" borderId="0" xfId="1" applyFont="1"/>
    <xf numFmtId="0" fontId="8" fillId="0" borderId="0" xfId="3" applyFont="1" applyAlignment="1">
      <alignment vertical="center"/>
    </xf>
    <xf numFmtId="0" fontId="6" fillId="0" borderId="0" xfId="2" applyFont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9" fillId="0" borderId="0" xfId="4"/>
    <xf numFmtId="0" fontId="10" fillId="0" borderId="0" xfId="4" applyFont="1" applyAlignment="1">
      <alignment horizontal="left" vertical="center" wrapText="1"/>
    </xf>
    <xf numFmtId="21" fontId="6" fillId="0" borderId="2" xfId="4" applyNumberFormat="1" applyFont="1" applyBorder="1" applyAlignment="1">
      <alignment horizontal="center" vertical="center" wrapText="1"/>
    </xf>
    <xf numFmtId="21" fontId="6" fillId="0" borderId="3" xfId="4" applyNumberFormat="1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6" fillId="0" borderId="2" xfId="4" applyFont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/>
    </xf>
    <xf numFmtId="0" fontId="9" fillId="2" borderId="1" xfId="4" applyFill="1" applyBorder="1" applyAlignment="1">
      <alignment vertical="center" wrapText="1"/>
    </xf>
    <xf numFmtId="0" fontId="6" fillId="0" borderId="0" xfId="4" applyFont="1" applyAlignment="1">
      <alignment horizontal="left" vertical="center" wrapText="1"/>
    </xf>
    <xf numFmtId="0" fontId="12" fillId="0" borderId="0" xfId="4" applyFont="1" applyAlignment="1">
      <alignment horizontal="left" vertical="center" wrapText="1"/>
    </xf>
    <xf numFmtId="21" fontId="6" fillId="0" borderId="1" xfId="4" applyNumberFormat="1" applyFont="1" applyBorder="1" applyAlignment="1">
      <alignment horizontal="center" vertical="center" wrapText="1"/>
    </xf>
    <xf numFmtId="0" fontId="6" fillId="3" borderId="1" xfId="4" applyFont="1" applyFill="1" applyBorder="1" applyAlignment="1">
      <alignment horizontal="center" vertical="center" wrapText="1"/>
    </xf>
    <xf numFmtId="19" fontId="9" fillId="0" borderId="0" xfId="4" applyNumberFormat="1"/>
    <xf numFmtId="14" fontId="9" fillId="0" borderId="0" xfId="4" applyNumberFormat="1"/>
    <xf numFmtId="0" fontId="0" fillId="0" borderId="0" xfId="0" applyAlignment="1">
      <alignment horizontal="center"/>
    </xf>
    <xf numFmtId="0" fontId="11" fillId="2" borderId="4" xfId="4" applyFont="1" applyFill="1" applyBorder="1" applyAlignment="1">
      <alignment horizontal="center" vertical="center" wrapText="1"/>
    </xf>
    <xf numFmtId="0" fontId="11" fillId="2" borderId="3" xfId="4" applyFont="1" applyFill="1" applyBorder="1" applyAlignment="1">
      <alignment horizontal="center" vertical="center" wrapText="1"/>
    </xf>
    <xf numFmtId="0" fontId="11" fillId="2" borderId="2" xfId="4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2ED0F09E-AC3C-40FC-AB28-8AFBF0A5AC77}"/>
    <cellStyle name="Normal 3" xfId="1" xr:uid="{7C9BE432-4249-4EFA-9181-170796DC0A31}"/>
    <cellStyle name="Normal 3 2" xfId="3" xr:uid="{1E418AE3-6D09-DF4E-9BA9-C9BE82747A4B}"/>
    <cellStyle name="Normal 4" xfId="4" xr:uid="{A0050D7B-EAC9-4803-AD9B-66CE1DC8DD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A2FD-B7F2-49E3-B909-1628E3677C35}">
  <dimension ref="A1:O22"/>
  <sheetViews>
    <sheetView workbookViewId="0">
      <selection activeCell="G2" sqref="G2:G7"/>
    </sheetView>
  </sheetViews>
  <sheetFormatPr baseColWidth="10" defaultColWidth="11.5" defaultRowHeight="15" x14ac:dyDescent="0.2"/>
  <sheetData>
    <row r="1" spans="1:15" x14ac:dyDescent="0.2">
      <c r="A1" s="1"/>
      <c r="B1" s="1" t="s">
        <v>0</v>
      </c>
      <c r="C1" s="1">
        <v>0</v>
      </c>
      <c r="D1">
        <v>24</v>
      </c>
      <c r="E1">
        <v>28</v>
      </c>
      <c r="F1">
        <v>32</v>
      </c>
      <c r="G1">
        <v>48</v>
      </c>
    </row>
    <row r="2" spans="1:15" x14ac:dyDescent="0.2">
      <c r="A2" s="1" t="s">
        <v>1</v>
      </c>
      <c r="B2" t="s">
        <v>2</v>
      </c>
      <c r="C2">
        <v>3.5999999999999997E-2</v>
      </c>
      <c r="D2">
        <f>0.397*20</f>
        <v>7.94</v>
      </c>
      <c r="E2">
        <f>0.4*20</f>
        <v>8</v>
      </c>
      <c r="F2">
        <f>0.399*20</f>
        <v>7.98</v>
      </c>
      <c r="G2">
        <f>20*0.397</f>
        <v>7.94</v>
      </c>
    </row>
    <row r="3" spans="1:15" x14ac:dyDescent="0.2">
      <c r="B3" t="s">
        <v>3</v>
      </c>
      <c r="C3">
        <v>3.5999999999999997E-2</v>
      </c>
      <c r="D3">
        <f>0.2*20</f>
        <v>4</v>
      </c>
      <c r="E3">
        <f>0.199*20</f>
        <v>3.9800000000000004</v>
      </c>
      <c r="F3">
        <f>0.192*20</f>
        <v>3.84</v>
      </c>
      <c r="G3">
        <f>20*0.284</f>
        <v>5.68</v>
      </c>
    </row>
    <row r="4" spans="1:15" x14ac:dyDescent="0.2">
      <c r="B4" t="s">
        <v>4</v>
      </c>
      <c r="C4">
        <v>3.4000000000000002E-2</v>
      </c>
      <c r="D4">
        <f>0.662*20</f>
        <v>13.24</v>
      </c>
      <c r="E4">
        <f>0.67*20</f>
        <v>13.4</v>
      </c>
      <c r="F4">
        <f>0.673*20</f>
        <v>13.46</v>
      </c>
      <c r="G4">
        <f>20*0.678</f>
        <v>13.56</v>
      </c>
    </row>
    <row r="5" spans="1:15" x14ac:dyDescent="0.2">
      <c r="B5" t="s">
        <v>5</v>
      </c>
      <c r="C5">
        <v>2.9399999999999999E-2</v>
      </c>
      <c r="D5">
        <f>0.679*20</f>
        <v>13.580000000000002</v>
      </c>
      <c r="E5">
        <f>0.685*20</f>
        <v>13.700000000000001</v>
      </c>
      <c r="F5">
        <f>0.682*20</f>
        <v>13.64</v>
      </c>
      <c r="G5">
        <f>20*0.68</f>
        <v>13.600000000000001</v>
      </c>
    </row>
    <row r="6" spans="1:15" x14ac:dyDescent="0.2">
      <c r="B6" t="s">
        <v>6</v>
      </c>
      <c r="C6">
        <v>5.5E-2</v>
      </c>
      <c r="D6">
        <f>0.518*20</f>
        <v>10.36</v>
      </c>
      <c r="E6">
        <f>0.531*20</f>
        <v>10.620000000000001</v>
      </c>
      <c r="F6">
        <f>0.535*20</f>
        <v>10.700000000000001</v>
      </c>
      <c r="G6">
        <f>20*0.684</f>
        <v>13.680000000000001</v>
      </c>
    </row>
    <row r="7" spans="1:15" x14ac:dyDescent="0.2">
      <c r="B7" t="s">
        <v>7</v>
      </c>
      <c r="C7">
        <v>0.03</v>
      </c>
      <c r="D7">
        <f>0.976*20</f>
        <v>19.52</v>
      </c>
      <c r="E7">
        <f>0.993*20</f>
        <v>19.86</v>
      </c>
      <c r="F7">
        <f>1.001*20</f>
        <v>20.019999999999996</v>
      </c>
      <c r="G7">
        <f>20*0.998</f>
        <v>19.96</v>
      </c>
    </row>
    <row r="8" spans="1:15" ht="43" x14ac:dyDescent="0.2">
      <c r="C8" s="2" t="s">
        <v>8</v>
      </c>
    </row>
    <row r="9" spans="1:15" x14ac:dyDescent="0.2">
      <c r="L9" s="3"/>
    </row>
    <row r="10" spans="1:15" ht="64" x14ac:dyDescent="0.2">
      <c r="A10" t="s">
        <v>9</v>
      </c>
      <c r="B10" s="4" t="s">
        <v>10</v>
      </c>
      <c r="C10" s="2" t="s">
        <v>11</v>
      </c>
      <c r="D10" s="2" t="s">
        <v>12</v>
      </c>
      <c r="E10" s="5" t="s">
        <v>13</v>
      </c>
      <c r="F10" s="5" t="s">
        <v>188</v>
      </c>
      <c r="G10" t="s">
        <v>15</v>
      </c>
      <c r="H10" s="5" t="s">
        <v>54</v>
      </c>
      <c r="N10" s="3"/>
      <c r="O10" s="3"/>
    </row>
    <row r="11" spans="1:15" x14ac:dyDescent="0.2">
      <c r="A11" t="s">
        <v>2</v>
      </c>
      <c r="B11">
        <v>950</v>
      </c>
      <c r="C11" s="6">
        <v>50</v>
      </c>
      <c r="D11" s="6">
        <f>(B11+C11)/(C11)</f>
        <v>20</v>
      </c>
      <c r="E11">
        <v>4.17</v>
      </c>
      <c r="F11">
        <f>(2)*(2000)/E11</f>
        <v>959.23261390887296</v>
      </c>
      <c r="G11">
        <f>2000-F11</f>
        <v>1040.767386091127</v>
      </c>
      <c r="H11">
        <v>1.4</v>
      </c>
      <c r="L11" s="3"/>
    </row>
    <row r="12" spans="1:15" x14ac:dyDescent="0.2">
      <c r="A12" t="s">
        <v>3</v>
      </c>
      <c r="C12" s="6"/>
      <c r="D12" s="6" t="e">
        <f t="shared" ref="D12:D16" si="0">(B12+C12)/(C12)</f>
        <v>#DIV/0!</v>
      </c>
      <c r="E12">
        <v>6.11</v>
      </c>
      <c r="F12">
        <f t="shared" ref="F12:F16" si="1">(2)*(2000)/E12</f>
        <v>654.66448445171841</v>
      </c>
      <c r="G12">
        <f t="shared" ref="G12:G16" si="2">2000-F12</f>
        <v>1345.3355155482816</v>
      </c>
      <c r="H12">
        <v>1.379</v>
      </c>
    </row>
    <row r="13" spans="1:15" x14ac:dyDescent="0.2">
      <c r="A13" t="s">
        <v>4</v>
      </c>
      <c r="C13" s="6"/>
      <c r="D13" s="6" t="e">
        <f t="shared" si="0"/>
        <v>#DIV/0!</v>
      </c>
      <c r="E13">
        <v>7.68</v>
      </c>
      <c r="F13">
        <f t="shared" si="1"/>
        <v>520.83333333333337</v>
      </c>
      <c r="G13">
        <f t="shared" si="2"/>
        <v>1479.1666666666665</v>
      </c>
      <c r="H13">
        <v>1.2529999999999999</v>
      </c>
    </row>
    <row r="14" spans="1:15" x14ac:dyDescent="0.2">
      <c r="A14" t="s">
        <v>5</v>
      </c>
      <c r="C14" s="6"/>
      <c r="D14" s="6" t="e">
        <f t="shared" si="0"/>
        <v>#DIV/0!</v>
      </c>
      <c r="E14">
        <v>5.22</v>
      </c>
      <c r="F14">
        <f t="shared" si="1"/>
        <v>766.28352490421457</v>
      </c>
      <c r="G14">
        <f t="shared" si="2"/>
        <v>1233.7164750957854</v>
      </c>
      <c r="H14">
        <v>1.1140000000000001</v>
      </c>
    </row>
    <row r="15" spans="1:15" x14ac:dyDescent="0.2">
      <c r="A15" t="s">
        <v>6</v>
      </c>
      <c r="C15" s="6"/>
      <c r="D15" s="6" t="e">
        <f t="shared" si="0"/>
        <v>#DIV/0!</v>
      </c>
      <c r="E15">
        <v>2.39</v>
      </c>
      <c r="F15">
        <f t="shared" si="1"/>
        <v>1673.6401673640166</v>
      </c>
      <c r="G15">
        <f t="shared" si="2"/>
        <v>326.35983263598337</v>
      </c>
      <c r="H15">
        <v>1.851</v>
      </c>
    </row>
    <row r="16" spans="1:15" x14ac:dyDescent="0.2">
      <c r="A16" t="s">
        <v>7</v>
      </c>
      <c r="C16" s="6"/>
      <c r="D16" s="6" t="e">
        <f t="shared" si="0"/>
        <v>#DIV/0!</v>
      </c>
      <c r="E16">
        <v>2.5329999999999999</v>
      </c>
      <c r="F16">
        <f t="shared" si="1"/>
        <v>1579.1551519936834</v>
      </c>
      <c r="G16">
        <f t="shared" si="2"/>
        <v>420.84484800631662</v>
      </c>
      <c r="H16">
        <v>1.754</v>
      </c>
    </row>
    <row r="17" spans="1:8" x14ac:dyDescent="0.2">
      <c r="H17" s="1"/>
    </row>
    <row r="19" spans="1:8" x14ac:dyDescent="0.2">
      <c r="A19" s="7" t="s">
        <v>16</v>
      </c>
    </row>
    <row r="20" spans="1:8" x14ac:dyDescent="0.2">
      <c r="A20" s="3" t="s">
        <v>17</v>
      </c>
    </row>
    <row r="21" spans="1:8" x14ac:dyDescent="0.2">
      <c r="A21" s="3" t="s">
        <v>18</v>
      </c>
    </row>
    <row r="22" spans="1:8" x14ac:dyDescent="0.2">
      <c r="A22" s="8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9D0A-20E6-4B0B-AA3B-042B300CEEEE}">
  <dimension ref="A1:B12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6" customWidth="1"/>
    <col min="2" max="2" width="19.83203125" customWidth="1"/>
  </cols>
  <sheetData>
    <row r="1" spans="1:2" x14ac:dyDescent="0.2">
      <c r="A1" t="s">
        <v>25</v>
      </c>
    </row>
    <row r="2" spans="1:2" x14ac:dyDescent="0.2">
      <c r="A2" t="s">
        <v>187</v>
      </c>
      <c r="B2" t="s">
        <v>184</v>
      </c>
    </row>
    <row r="3" spans="1:2" x14ac:dyDescent="0.2">
      <c r="A3" t="s">
        <v>186</v>
      </c>
      <c r="B3" t="s">
        <v>184</v>
      </c>
    </row>
    <row r="4" spans="1:2" x14ac:dyDescent="0.2">
      <c r="A4" t="s">
        <v>185</v>
      </c>
      <c r="B4" t="s">
        <v>184</v>
      </c>
    </row>
    <row r="5" spans="1:2" x14ac:dyDescent="0.2">
      <c r="A5" t="s">
        <v>183</v>
      </c>
      <c r="B5" t="s">
        <v>174</v>
      </c>
    </row>
    <row r="6" spans="1:2" x14ac:dyDescent="0.2">
      <c r="A6" t="s">
        <v>182</v>
      </c>
      <c r="B6" t="s">
        <v>178</v>
      </c>
    </row>
    <row r="7" spans="1:2" x14ac:dyDescent="0.2">
      <c r="A7" t="s">
        <v>181</v>
      </c>
      <c r="B7" t="s">
        <v>180</v>
      </c>
    </row>
    <row r="8" spans="1:2" x14ac:dyDescent="0.2">
      <c r="A8" t="s">
        <v>179</v>
      </c>
      <c r="B8" t="s">
        <v>178</v>
      </c>
    </row>
    <row r="9" spans="1:2" x14ac:dyDescent="0.2">
      <c r="A9" t="s">
        <v>177</v>
      </c>
      <c r="B9" t="s">
        <v>176</v>
      </c>
    </row>
    <row r="10" spans="1:2" x14ac:dyDescent="0.2">
      <c r="A10" t="s">
        <v>175</v>
      </c>
      <c r="B10" t="s">
        <v>174</v>
      </c>
    </row>
    <row r="11" spans="1:2" x14ac:dyDescent="0.2">
      <c r="A11" t="s">
        <v>173</v>
      </c>
      <c r="B11" t="s">
        <v>172</v>
      </c>
    </row>
    <row r="12" spans="1:2" x14ac:dyDescent="0.2">
      <c r="A12" t="s">
        <v>171</v>
      </c>
      <c r="B12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3265-A789-47EB-8F72-5C1C586EF023}">
  <dimension ref="A1:R34"/>
  <sheetViews>
    <sheetView topLeftCell="A2" workbookViewId="0">
      <selection activeCell="V22" sqref="V22"/>
    </sheetView>
  </sheetViews>
  <sheetFormatPr baseColWidth="10" defaultColWidth="8.83203125" defaultRowHeight="15" x14ac:dyDescent="0.2"/>
  <sheetData>
    <row r="1" spans="1:18" s="11" customFormat="1" x14ac:dyDescent="0.2">
      <c r="A1" s="11">
        <v>24</v>
      </c>
      <c r="K1" s="11">
        <v>28</v>
      </c>
    </row>
    <row r="2" spans="1:18" ht="96" x14ac:dyDescent="0.2">
      <c r="A2" t="s">
        <v>9</v>
      </c>
      <c r="B2" s="4" t="s">
        <v>10</v>
      </c>
      <c r="C2" s="2" t="s">
        <v>11</v>
      </c>
      <c r="D2" s="2" t="s">
        <v>12</v>
      </c>
      <c r="E2" s="5" t="s">
        <v>169</v>
      </c>
      <c r="F2" s="5" t="s">
        <v>14</v>
      </c>
      <c r="G2" s="5" t="s">
        <v>20</v>
      </c>
      <c r="H2" s="5" t="s">
        <v>21</v>
      </c>
      <c r="K2" t="s">
        <v>9</v>
      </c>
      <c r="L2" s="4" t="s">
        <v>10</v>
      </c>
      <c r="M2" s="2" t="s">
        <v>11</v>
      </c>
      <c r="N2" s="2" t="s">
        <v>12</v>
      </c>
      <c r="O2" s="5" t="s">
        <v>169</v>
      </c>
      <c r="P2" s="5" t="s">
        <v>14</v>
      </c>
      <c r="Q2" s="5" t="s">
        <v>20</v>
      </c>
      <c r="R2" s="5" t="s">
        <v>21</v>
      </c>
    </row>
    <row r="3" spans="1:18" x14ac:dyDescent="0.2">
      <c r="A3" t="s">
        <v>2</v>
      </c>
      <c r="B3">
        <v>180</v>
      </c>
      <c r="C3" s="6">
        <v>20</v>
      </c>
      <c r="D3" s="6">
        <f t="shared" ref="D3:D8" si="0">(B3+C3)/(C3)</f>
        <v>10</v>
      </c>
      <c r="E3">
        <v>2.12</v>
      </c>
      <c r="F3">
        <f>(0.5)*(500)/E3</f>
        <v>117.92452830188678</v>
      </c>
      <c r="G3">
        <f>500-F3</f>
        <v>382.07547169811323</v>
      </c>
      <c r="H3">
        <v>0.56499999999999995</v>
      </c>
      <c r="K3" t="s">
        <v>2</v>
      </c>
      <c r="L3">
        <v>180</v>
      </c>
      <c r="M3" s="6">
        <v>20</v>
      </c>
      <c r="N3" s="6">
        <f>(L3+M3)/(M3)</f>
        <v>10</v>
      </c>
      <c r="O3">
        <v>4.17</v>
      </c>
      <c r="P3">
        <f>(0.5)*(500)/O3</f>
        <v>59.95203836930456</v>
      </c>
      <c r="Q3">
        <f>500-P3</f>
        <v>440.04796163069545</v>
      </c>
      <c r="R3">
        <v>0.47399999999999998</v>
      </c>
    </row>
    <row r="4" spans="1:18" x14ac:dyDescent="0.2">
      <c r="A4" t="s">
        <v>3</v>
      </c>
      <c r="B4">
        <v>180</v>
      </c>
      <c r="C4" s="6">
        <v>20</v>
      </c>
      <c r="D4" s="6">
        <f t="shared" si="0"/>
        <v>10</v>
      </c>
      <c r="E4">
        <v>2.6</v>
      </c>
      <c r="F4">
        <f t="shared" ref="F4:F8" si="1">(0.5)*(500)/E4</f>
        <v>96.153846153846146</v>
      </c>
      <c r="G4">
        <f t="shared" ref="G4:G8" si="2">500-F4</f>
        <v>403.84615384615387</v>
      </c>
      <c r="H4">
        <v>0.434</v>
      </c>
      <c r="K4" t="s">
        <v>3</v>
      </c>
      <c r="L4">
        <v>180</v>
      </c>
      <c r="M4" s="6">
        <v>20</v>
      </c>
      <c r="N4" s="6">
        <f t="shared" ref="N4:N8" si="3">(L4+M4)/(M4)</f>
        <v>10</v>
      </c>
      <c r="O4">
        <v>3.09</v>
      </c>
      <c r="P4">
        <f t="shared" ref="P4:P8" si="4">(0.5)*(500)/O4</f>
        <v>80.906148867313917</v>
      </c>
      <c r="Q4">
        <f t="shared" ref="Q4:Q8" si="5">500-P4</f>
        <v>419.0938511326861</v>
      </c>
      <c r="R4">
        <v>0.48</v>
      </c>
    </row>
    <row r="5" spans="1:18" x14ac:dyDescent="0.2">
      <c r="A5" t="s">
        <v>4</v>
      </c>
      <c r="B5">
        <v>180</v>
      </c>
      <c r="C5" s="6">
        <v>20</v>
      </c>
      <c r="D5" s="6">
        <f t="shared" si="0"/>
        <v>10</v>
      </c>
      <c r="E5">
        <v>11.76</v>
      </c>
      <c r="F5">
        <f t="shared" si="1"/>
        <v>21.258503401360546</v>
      </c>
      <c r="G5">
        <f t="shared" si="2"/>
        <v>478.74149659863946</v>
      </c>
      <c r="H5">
        <v>0.34399999999999997</v>
      </c>
      <c r="K5" t="s">
        <v>4</v>
      </c>
      <c r="L5">
        <v>180</v>
      </c>
      <c r="M5" s="6">
        <v>20</v>
      </c>
      <c r="N5" s="6">
        <f t="shared" si="3"/>
        <v>10</v>
      </c>
      <c r="O5">
        <v>11.12</v>
      </c>
      <c r="P5">
        <f t="shared" si="4"/>
        <v>22.482014388489212</v>
      </c>
      <c r="Q5">
        <f t="shared" si="5"/>
        <v>477.51798561151077</v>
      </c>
      <c r="R5">
        <v>0.50800000000000001</v>
      </c>
    </row>
    <row r="6" spans="1:18" x14ac:dyDescent="0.2">
      <c r="A6" t="s">
        <v>5</v>
      </c>
      <c r="B6">
        <v>180</v>
      </c>
      <c r="C6" s="6">
        <v>20</v>
      </c>
      <c r="D6" s="6">
        <f t="shared" si="0"/>
        <v>10</v>
      </c>
      <c r="E6">
        <v>3.76</v>
      </c>
      <c r="F6">
        <f t="shared" si="1"/>
        <v>66.489361702127667</v>
      </c>
      <c r="G6">
        <f t="shared" si="2"/>
        <v>433.51063829787233</v>
      </c>
      <c r="H6">
        <v>0.50800000000000001</v>
      </c>
      <c r="K6" t="s">
        <v>5</v>
      </c>
      <c r="L6">
        <v>180</v>
      </c>
      <c r="M6" s="6">
        <v>20</v>
      </c>
      <c r="N6" s="6">
        <f t="shared" si="3"/>
        <v>10</v>
      </c>
      <c r="O6">
        <v>8.65</v>
      </c>
      <c r="P6">
        <f t="shared" si="4"/>
        <v>28.901734104046241</v>
      </c>
      <c r="Q6">
        <f t="shared" si="5"/>
        <v>471.09826589595377</v>
      </c>
      <c r="R6">
        <v>0.47599999999999998</v>
      </c>
    </row>
    <row r="7" spans="1:18" x14ac:dyDescent="0.2">
      <c r="A7" t="s">
        <v>6</v>
      </c>
      <c r="B7">
        <v>180</v>
      </c>
      <c r="C7" s="6">
        <v>20</v>
      </c>
      <c r="D7" s="6">
        <f t="shared" si="0"/>
        <v>10</v>
      </c>
      <c r="E7">
        <v>6.32</v>
      </c>
      <c r="F7">
        <f t="shared" si="1"/>
        <v>39.556962025316452</v>
      </c>
      <c r="G7">
        <f t="shared" si="2"/>
        <v>460.44303797468353</v>
      </c>
      <c r="H7">
        <v>0.50700000000000001</v>
      </c>
      <c r="K7" t="s">
        <v>6</v>
      </c>
      <c r="L7">
        <v>180</v>
      </c>
      <c r="M7" s="6">
        <v>20</v>
      </c>
      <c r="N7" s="6">
        <f t="shared" si="3"/>
        <v>10</v>
      </c>
      <c r="O7">
        <v>2.73</v>
      </c>
      <c r="P7">
        <f t="shared" si="4"/>
        <v>91.575091575091577</v>
      </c>
      <c r="Q7">
        <f t="shared" si="5"/>
        <v>408.42490842490844</v>
      </c>
      <c r="R7">
        <v>0.51100000000000001</v>
      </c>
    </row>
    <row r="8" spans="1:18" x14ac:dyDescent="0.2">
      <c r="A8" t="s">
        <v>7</v>
      </c>
      <c r="B8">
        <v>180</v>
      </c>
      <c r="C8" s="6">
        <v>20</v>
      </c>
      <c r="D8" s="6">
        <f t="shared" si="0"/>
        <v>10</v>
      </c>
      <c r="E8">
        <v>6.56</v>
      </c>
      <c r="F8">
        <f t="shared" si="1"/>
        <v>38.109756097560975</v>
      </c>
      <c r="G8">
        <f t="shared" si="2"/>
        <v>461.89024390243901</v>
      </c>
      <c r="H8">
        <v>0.45500000000000002</v>
      </c>
      <c r="K8" t="s">
        <v>7</v>
      </c>
      <c r="L8">
        <v>180</v>
      </c>
      <c r="M8" s="6">
        <v>20</v>
      </c>
      <c r="N8" s="6">
        <f t="shared" si="3"/>
        <v>10</v>
      </c>
      <c r="O8">
        <v>13.3</v>
      </c>
      <c r="P8">
        <f t="shared" si="4"/>
        <v>18.796992481203006</v>
      </c>
      <c r="Q8">
        <f t="shared" si="5"/>
        <v>481.20300751879699</v>
      </c>
      <c r="R8">
        <v>0.64</v>
      </c>
    </row>
    <row r="10" spans="1:18" s="11" customFormat="1" x14ac:dyDescent="0.2">
      <c r="A10" s="11">
        <v>32</v>
      </c>
      <c r="K10" s="11">
        <v>48</v>
      </c>
    </row>
    <row r="11" spans="1:18" ht="96" x14ac:dyDescent="0.2">
      <c r="A11" t="s">
        <v>9</v>
      </c>
      <c r="B11" s="4" t="s">
        <v>10</v>
      </c>
      <c r="C11" s="2" t="s">
        <v>11</v>
      </c>
      <c r="D11" s="2" t="s">
        <v>12</v>
      </c>
      <c r="E11" s="5" t="s">
        <v>169</v>
      </c>
      <c r="F11" s="5" t="s">
        <v>14</v>
      </c>
      <c r="G11" s="5" t="s">
        <v>20</v>
      </c>
      <c r="H11" s="5" t="s">
        <v>21</v>
      </c>
      <c r="K11" t="s">
        <v>9</v>
      </c>
      <c r="L11" s="4" t="s">
        <v>10</v>
      </c>
      <c r="M11" s="2" t="s">
        <v>11</v>
      </c>
      <c r="N11" s="2" t="s">
        <v>12</v>
      </c>
      <c r="O11" s="5" t="s">
        <v>169</v>
      </c>
      <c r="P11" s="5" t="s">
        <v>14</v>
      </c>
      <c r="Q11" s="5" t="s">
        <v>20</v>
      </c>
      <c r="R11" s="5" t="s">
        <v>21</v>
      </c>
    </row>
    <row r="12" spans="1:18" x14ac:dyDescent="0.2">
      <c r="A12" t="s">
        <v>2</v>
      </c>
      <c r="B12">
        <v>180</v>
      </c>
      <c r="C12" s="6">
        <v>20</v>
      </c>
      <c r="D12" s="6">
        <f t="shared" ref="D12:D17" si="6">(B12+C12)/(C12)</f>
        <v>10</v>
      </c>
      <c r="E12">
        <v>5.23</v>
      </c>
      <c r="F12">
        <f>(0.5)*(500)/E12</f>
        <v>47.801147227533455</v>
      </c>
      <c r="G12">
        <f>500-F12</f>
        <v>452.19885277246652</v>
      </c>
      <c r="H12">
        <v>0.42699999999999999</v>
      </c>
      <c r="K12" t="s">
        <v>2</v>
      </c>
      <c r="L12">
        <v>180</v>
      </c>
      <c r="M12" s="6">
        <v>20</v>
      </c>
      <c r="N12" s="6">
        <f>(L12+M12)/(M12)</f>
        <v>10</v>
      </c>
      <c r="O12">
        <v>4.01</v>
      </c>
      <c r="P12">
        <f>(0.5)*(500)/O12</f>
        <v>62.344139650872819</v>
      </c>
      <c r="Q12">
        <f>500-P12</f>
        <v>437.65586034912718</v>
      </c>
      <c r="R12">
        <v>0.56499999999999995</v>
      </c>
    </row>
    <row r="13" spans="1:18" x14ac:dyDescent="0.2">
      <c r="A13" t="s">
        <v>3</v>
      </c>
      <c r="B13">
        <v>180</v>
      </c>
      <c r="C13" s="6">
        <v>20</v>
      </c>
      <c r="D13" s="6">
        <f t="shared" si="6"/>
        <v>10</v>
      </c>
      <c r="E13">
        <v>4.5199999999999996</v>
      </c>
      <c r="F13">
        <f t="shared" ref="F13:F17" si="7">(0.5)*(500)/E13</f>
        <v>55.309734513274343</v>
      </c>
      <c r="G13">
        <f t="shared" ref="G13:G17" si="8">500-F13</f>
        <v>444.69026548672565</v>
      </c>
      <c r="H13">
        <v>0.59499999999999997</v>
      </c>
      <c r="K13" t="s">
        <v>3</v>
      </c>
      <c r="L13">
        <v>180</v>
      </c>
      <c r="M13" s="6">
        <v>20</v>
      </c>
      <c r="N13" s="6">
        <f t="shared" ref="N13:N17" si="9">(L13+M13)/(M13)</f>
        <v>10</v>
      </c>
      <c r="O13">
        <v>4.57</v>
      </c>
      <c r="P13">
        <f t="shared" ref="P13:P17" si="10">(0.5)*(500)/O13</f>
        <v>54.704595185995622</v>
      </c>
      <c r="Q13">
        <f t="shared" ref="Q13:Q17" si="11">500-P13</f>
        <v>445.29540481400437</v>
      </c>
      <c r="R13">
        <v>0.48399999999999999</v>
      </c>
    </row>
    <row r="14" spans="1:18" x14ac:dyDescent="0.2">
      <c r="A14" t="s">
        <v>4</v>
      </c>
      <c r="B14">
        <v>180</v>
      </c>
      <c r="C14" s="6">
        <v>20</v>
      </c>
      <c r="D14" s="6">
        <f t="shared" si="6"/>
        <v>10</v>
      </c>
      <c r="E14">
        <v>6.3</v>
      </c>
      <c r="F14">
        <f t="shared" si="7"/>
        <v>39.682539682539684</v>
      </c>
      <c r="G14">
        <f t="shared" si="8"/>
        <v>460.3174603174603</v>
      </c>
      <c r="H14">
        <v>0.69399999999999995</v>
      </c>
      <c r="K14" t="s">
        <v>4</v>
      </c>
      <c r="L14">
        <v>180</v>
      </c>
      <c r="M14" s="6">
        <v>20</v>
      </c>
      <c r="N14" s="6">
        <f t="shared" si="9"/>
        <v>10</v>
      </c>
      <c r="O14">
        <v>9.64</v>
      </c>
      <c r="P14">
        <f t="shared" si="10"/>
        <v>25.933609958506224</v>
      </c>
      <c r="Q14">
        <f t="shared" si="11"/>
        <v>474.06639004149378</v>
      </c>
      <c r="R14">
        <v>0.501</v>
      </c>
    </row>
    <row r="15" spans="1:18" x14ac:dyDescent="0.2">
      <c r="A15" t="s">
        <v>5</v>
      </c>
      <c r="B15">
        <v>180</v>
      </c>
      <c r="C15" s="6">
        <v>20</v>
      </c>
      <c r="D15" s="6">
        <f t="shared" si="6"/>
        <v>10</v>
      </c>
      <c r="E15">
        <v>9.2799999999999994</v>
      </c>
      <c r="F15">
        <f t="shared" si="7"/>
        <v>26.939655172413794</v>
      </c>
      <c r="G15">
        <f t="shared" si="8"/>
        <v>473.06034482758622</v>
      </c>
      <c r="H15">
        <v>0.40100000000000002</v>
      </c>
      <c r="K15" t="s">
        <v>5</v>
      </c>
      <c r="L15">
        <v>180</v>
      </c>
      <c r="M15" s="6">
        <v>20</v>
      </c>
      <c r="N15" s="6">
        <f t="shared" si="9"/>
        <v>10</v>
      </c>
      <c r="O15">
        <v>9.8000000000000007</v>
      </c>
      <c r="P15">
        <f t="shared" si="10"/>
        <v>25.510204081632651</v>
      </c>
      <c r="Q15">
        <f t="shared" si="11"/>
        <v>474.48979591836735</v>
      </c>
      <c r="R15">
        <v>0.42499999999999999</v>
      </c>
    </row>
    <row r="16" spans="1:18" x14ac:dyDescent="0.2">
      <c r="A16" t="s">
        <v>6</v>
      </c>
      <c r="B16">
        <v>180</v>
      </c>
      <c r="C16" s="6">
        <v>20</v>
      </c>
      <c r="D16" s="6">
        <f t="shared" si="6"/>
        <v>10</v>
      </c>
      <c r="E16">
        <v>7.81</v>
      </c>
      <c r="F16">
        <f t="shared" si="7"/>
        <v>32.010243277848915</v>
      </c>
      <c r="G16">
        <f t="shared" si="8"/>
        <v>467.98975672215107</v>
      </c>
      <c r="H16">
        <v>0.47599999999999998</v>
      </c>
      <c r="K16" t="s">
        <v>6</v>
      </c>
      <c r="L16">
        <v>180</v>
      </c>
      <c r="M16" s="6">
        <v>20</v>
      </c>
      <c r="N16" s="6">
        <f t="shared" si="9"/>
        <v>10</v>
      </c>
      <c r="O16">
        <v>9.84</v>
      </c>
      <c r="P16">
        <f t="shared" si="10"/>
        <v>25.40650406504065</v>
      </c>
      <c r="Q16">
        <f t="shared" si="11"/>
        <v>474.59349593495938</v>
      </c>
      <c r="R16">
        <v>0.36399999999999999</v>
      </c>
    </row>
    <row r="17" spans="1:18" x14ac:dyDescent="0.2">
      <c r="A17" t="s">
        <v>7</v>
      </c>
      <c r="B17">
        <v>180</v>
      </c>
      <c r="C17" s="6">
        <v>20</v>
      </c>
      <c r="D17" s="6">
        <f t="shared" si="6"/>
        <v>10</v>
      </c>
      <c r="E17">
        <v>10.15</v>
      </c>
      <c r="F17">
        <f t="shared" si="7"/>
        <v>24.630541871921181</v>
      </c>
      <c r="G17">
        <f t="shared" si="8"/>
        <v>475.3694581280788</v>
      </c>
      <c r="H17">
        <v>0.52800000000000002</v>
      </c>
      <c r="K17" t="s">
        <v>7</v>
      </c>
      <c r="L17">
        <v>180</v>
      </c>
      <c r="M17" s="6">
        <v>20</v>
      </c>
      <c r="N17" s="6">
        <f t="shared" si="9"/>
        <v>10</v>
      </c>
      <c r="O17">
        <v>9.86</v>
      </c>
      <c r="P17">
        <f t="shared" si="10"/>
        <v>25.354969574036513</v>
      </c>
      <c r="Q17">
        <f t="shared" si="11"/>
        <v>474.64503042596351</v>
      </c>
      <c r="R17">
        <v>0.5</v>
      </c>
    </row>
    <row r="21" spans="1:18" x14ac:dyDescent="0.2">
      <c r="A21" s="11" t="s">
        <v>153</v>
      </c>
      <c r="B21" s="11" t="s">
        <v>154</v>
      </c>
      <c r="C21" s="11" t="s">
        <v>155</v>
      </c>
      <c r="D21" s="11" t="s">
        <v>156</v>
      </c>
    </row>
    <row r="22" spans="1:18" x14ac:dyDescent="0.2">
      <c r="A22" t="s">
        <v>157</v>
      </c>
      <c r="B22">
        <v>25</v>
      </c>
      <c r="C22">
        <v>31</v>
      </c>
      <c r="D22">
        <f>B22*C22</f>
        <v>775</v>
      </c>
      <c r="E22" t="s">
        <v>158</v>
      </c>
    </row>
    <row r="23" spans="1:18" x14ac:dyDescent="0.2">
      <c r="A23" t="s">
        <v>159</v>
      </c>
      <c r="B23">
        <v>0.125</v>
      </c>
      <c r="C23">
        <v>31</v>
      </c>
      <c r="D23">
        <f>B23*C23</f>
        <v>3.875</v>
      </c>
      <c r="E23" t="s">
        <v>158</v>
      </c>
    </row>
    <row r="25" spans="1:18" x14ac:dyDescent="0.2">
      <c r="A25" t="s">
        <v>160</v>
      </c>
      <c r="B25" s="32" t="s">
        <v>161</v>
      </c>
      <c r="C25" s="32"/>
    </row>
    <row r="26" spans="1:18" x14ac:dyDescent="0.2">
      <c r="A26" t="s">
        <v>162</v>
      </c>
      <c r="B26">
        <v>775</v>
      </c>
    </row>
    <row r="29" spans="1:18" x14ac:dyDescent="0.2">
      <c r="A29" s="11" t="s">
        <v>163</v>
      </c>
    </row>
    <row r="30" spans="1:18" x14ac:dyDescent="0.2">
      <c r="A30" t="s">
        <v>164</v>
      </c>
      <c r="B30">
        <v>50</v>
      </c>
      <c r="C30">
        <v>60</v>
      </c>
      <c r="D30">
        <f>B30*C30</f>
        <v>3000</v>
      </c>
      <c r="E30" t="s">
        <v>158</v>
      </c>
    </row>
    <row r="31" spans="1:18" x14ac:dyDescent="0.2">
      <c r="A31" t="s">
        <v>165</v>
      </c>
      <c r="B31">
        <v>0.25</v>
      </c>
      <c r="C31">
        <v>60</v>
      </c>
      <c r="D31">
        <f t="shared" ref="D31:D34" si="12">B31*C31</f>
        <v>15</v>
      </c>
      <c r="E31" t="s">
        <v>158</v>
      </c>
    </row>
    <row r="32" spans="1:18" x14ac:dyDescent="0.2">
      <c r="A32" t="s">
        <v>166</v>
      </c>
      <c r="B32">
        <v>0.25</v>
      </c>
      <c r="C32">
        <v>60</v>
      </c>
      <c r="D32">
        <f t="shared" si="12"/>
        <v>15</v>
      </c>
      <c r="E32" t="s">
        <v>158</v>
      </c>
    </row>
    <row r="33" spans="1:5" x14ac:dyDescent="0.2">
      <c r="A33" t="s">
        <v>167</v>
      </c>
      <c r="B33">
        <v>0.25</v>
      </c>
      <c r="C33">
        <v>60</v>
      </c>
      <c r="D33">
        <f t="shared" si="12"/>
        <v>15</v>
      </c>
      <c r="E33" t="s">
        <v>158</v>
      </c>
    </row>
    <row r="34" spans="1:5" x14ac:dyDescent="0.2">
      <c r="A34" t="s">
        <v>168</v>
      </c>
      <c r="B34">
        <v>2</v>
      </c>
      <c r="C34">
        <v>60</v>
      </c>
      <c r="D34">
        <f t="shared" si="12"/>
        <v>120</v>
      </c>
      <c r="E34" t="s">
        <v>158</v>
      </c>
    </row>
  </sheetData>
  <mergeCells count="1">
    <mergeCell ref="B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C664-B506-407B-A4C3-5629D2134B49}">
  <dimension ref="A2:CU88"/>
  <sheetViews>
    <sheetView topLeftCell="A16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7" customWidth="1"/>
    <col min="2" max="2" width="12.6640625" style="17" customWidth="1"/>
    <col min="3" max="16384" width="8.83203125" style="17"/>
  </cols>
  <sheetData>
    <row r="2" spans="1:2" x14ac:dyDescent="0.15">
      <c r="A2" s="17" t="s">
        <v>334</v>
      </c>
      <c r="B2" s="17" t="s">
        <v>333</v>
      </c>
    </row>
    <row r="4" spans="1:2" x14ac:dyDescent="0.15">
      <c r="A4" s="17" t="s">
        <v>332</v>
      </c>
      <c r="B4" s="17" t="s">
        <v>331</v>
      </c>
    </row>
    <row r="5" spans="1:2" x14ac:dyDescent="0.15">
      <c r="A5" s="17" t="s">
        <v>330</v>
      </c>
      <c r="B5" s="17" t="s">
        <v>329</v>
      </c>
    </row>
    <row r="6" spans="1:2" x14ac:dyDescent="0.15">
      <c r="A6" s="17" t="s">
        <v>328</v>
      </c>
      <c r="B6" s="17" t="s">
        <v>327</v>
      </c>
    </row>
    <row r="7" spans="1:2" x14ac:dyDescent="0.15">
      <c r="A7" s="17" t="s">
        <v>22</v>
      </c>
      <c r="B7" s="31">
        <v>45383</v>
      </c>
    </row>
    <row r="8" spans="1:2" x14ac:dyDescent="0.15">
      <c r="A8" s="17" t="s">
        <v>24</v>
      </c>
      <c r="B8" s="30">
        <v>0.33568287037037037</v>
      </c>
    </row>
    <row r="9" spans="1:2" x14ac:dyDescent="0.15">
      <c r="A9" s="17" t="s">
        <v>326</v>
      </c>
      <c r="B9" s="17" t="s">
        <v>325</v>
      </c>
    </row>
    <row r="10" spans="1:2" x14ac:dyDescent="0.15">
      <c r="A10" s="17" t="s">
        <v>324</v>
      </c>
      <c r="B10" s="17" t="s">
        <v>323</v>
      </c>
    </row>
    <row r="11" spans="1:2" x14ac:dyDescent="0.15">
      <c r="A11" s="17" t="s">
        <v>322</v>
      </c>
      <c r="B11" s="17" t="s">
        <v>321</v>
      </c>
    </row>
    <row r="13" spans="1:2" ht="14" x14ac:dyDescent="0.15">
      <c r="A13" s="27" t="s">
        <v>320</v>
      </c>
      <c r="B13" s="26"/>
    </row>
    <row r="14" spans="1:2" x14ac:dyDescent="0.15">
      <c r="A14" s="17" t="s">
        <v>319</v>
      </c>
      <c r="B14" s="17" t="s">
        <v>318</v>
      </c>
    </row>
    <row r="15" spans="1:2" x14ac:dyDescent="0.15">
      <c r="A15" s="17" t="s">
        <v>317</v>
      </c>
    </row>
    <row r="16" spans="1:2" x14ac:dyDescent="0.15">
      <c r="A16" s="17" t="s">
        <v>316</v>
      </c>
      <c r="B16" s="17" t="s">
        <v>315</v>
      </c>
    </row>
    <row r="17" spans="1:14" x14ac:dyDescent="0.15">
      <c r="B17" s="17" t="s">
        <v>314</v>
      </c>
    </row>
    <row r="18" spans="1:14" x14ac:dyDescent="0.15">
      <c r="A18" s="17" t="s">
        <v>313</v>
      </c>
      <c r="B18" s="17" t="s">
        <v>312</v>
      </c>
    </row>
    <row r="19" spans="1:14" x14ac:dyDescent="0.15">
      <c r="A19" s="17" t="s">
        <v>311</v>
      </c>
      <c r="B19" s="17" t="s">
        <v>310</v>
      </c>
    </row>
    <row r="20" spans="1:14" x14ac:dyDescent="0.15">
      <c r="B20" s="17" t="s">
        <v>309</v>
      </c>
    </row>
    <row r="21" spans="1:14" x14ac:dyDescent="0.15">
      <c r="B21" s="17" t="s">
        <v>308</v>
      </c>
    </row>
    <row r="22" spans="1:14" x14ac:dyDescent="0.15">
      <c r="B22" s="17" t="s">
        <v>307</v>
      </c>
    </row>
    <row r="23" spans="1:14" x14ac:dyDescent="0.15">
      <c r="B23" s="17" t="s">
        <v>306</v>
      </c>
    </row>
    <row r="24" spans="1:14" x14ac:dyDescent="0.15">
      <c r="B24" s="17" t="s">
        <v>305</v>
      </c>
    </row>
    <row r="25" spans="1:14" x14ac:dyDescent="0.15">
      <c r="B25" s="17" t="s">
        <v>304</v>
      </c>
    </row>
    <row r="26" spans="1:14" x14ac:dyDescent="0.15">
      <c r="B26" s="17" t="s">
        <v>303</v>
      </c>
    </row>
    <row r="27" spans="1:14" x14ac:dyDescent="0.15">
      <c r="B27" s="17" t="s">
        <v>302</v>
      </c>
    </row>
    <row r="28" spans="1:14" x14ac:dyDescent="0.15">
      <c r="A28" s="17" t="s">
        <v>301</v>
      </c>
    </row>
    <row r="30" spans="1:14" ht="14" x14ac:dyDescent="0.15">
      <c r="A30" s="27" t="s">
        <v>300</v>
      </c>
      <c r="B30" s="26"/>
    </row>
    <row r="32" spans="1:14" x14ac:dyDescent="0.15">
      <c r="B32" s="25"/>
      <c r="C32" s="24">
        <v>1</v>
      </c>
      <c r="D32" s="24">
        <v>2</v>
      </c>
      <c r="E32" s="24">
        <v>3</v>
      </c>
      <c r="F32" s="24">
        <v>4</v>
      </c>
      <c r="G32" s="24">
        <v>5</v>
      </c>
      <c r="H32" s="24">
        <v>6</v>
      </c>
      <c r="I32" s="24">
        <v>7</v>
      </c>
      <c r="J32" s="24">
        <v>8</v>
      </c>
      <c r="K32" s="24">
        <v>9</v>
      </c>
      <c r="L32" s="24">
        <v>10</v>
      </c>
      <c r="M32" s="24">
        <v>11</v>
      </c>
      <c r="N32" s="24">
        <v>12</v>
      </c>
    </row>
    <row r="33" spans="1:99" ht="14" x14ac:dyDescent="0.15">
      <c r="B33" s="24" t="s">
        <v>200</v>
      </c>
      <c r="C33" s="29" t="s">
        <v>299</v>
      </c>
      <c r="D33" s="29" t="s">
        <v>298</v>
      </c>
      <c r="E33" s="29" t="s">
        <v>297</v>
      </c>
      <c r="F33" s="29" t="s">
        <v>296</v>
      </c>
      <c r="G33" s="29" t="s">
        <v>295</v>
      </c>
      <c r="H33" s="29" t="s">
        <v>294</v>
      </c>
      <c r="I33" s="29" t="s">
        <v>293</v>
      </c>
      <c r="J33" s="29" t="s">
        <v>292</v>
      </c>
      <c r="K33" s="29" t="s">
        <v>291</v>
      </c>
      <c r="L33" s="29" t="s">
        <v>290</v>
      </c>
      <c r="M33" s="29" t="s">
        <v>289</v>
      </c>
      <c r="N33" s="29" t="s">
        <v>288</v>
      </c>
      <c r="O33" s="18" t="s">
        <v>203</v>
      </c>
    </row>
    <row r="34" spans="1:99" ht="14" x14ac:dyDescent="0.15">
      <c r="B34" s="24" t="s">
        <v>199</v>
      </c>
      <c r="C34" s="29" t="s">
        <v>287</v>
      </c>
      <c r="D34" s="29" t="s">
        <v>286</v>
      </c>
      <c r="E34" s="29" t="s">
        <v>285</v>
      </c>
      <c r="F34" s="29" t="s">
        <v>284</v>
      </c>
      <c r="G34" s="29" t="s">
        <v>283</v>
      </c>
      <c r="H34" s="29" t="s">
        <v>282</v>
      </c>
      <c r="I34" s="29" t="s">
        <v>281</v>
      </c>
      <c r="J34" s="29" t="s">
        <v>280</v>
      </c>
      <c r="K34" s="29" t="s">
        <v>279</v>
      </c>
      <c r="L34" s="29" t="s">
        <v>278</v>
      </c>
      <c r="M34" s="29" t="s">
        <v>277</v>
      </c>
      <c r="N34" s="29" t="s">
        <v>276</v>
      </c>
      <c r="O34" s="18" t="s">
        <v>203</v>
      </c>
    </row>
    <row r="35" spans="1:99" ht="14" x14ac:dyDescent="0.15">
      <c r="B35" s="24" t="s">
        <v>198</v>
      </c>
      <c r="C35" s="29" t="s">
        <v>275</v>
      </c>
      <c r="D35" s="29" t="s">
        <v>274</v>
      </c>
      <c r="E35" s="29" t="s">
        <v>273</v>
      </c>
      <c r="F35" s="29" t="s">
        <v>272</v>
      </c>
      <c r="G35" s="29" t="s">
        <v>271</v>
      </c>
      <c r="H35" s="29" t="s">
        <v>270</v>
      </c>
      <c r="I35" s="29" t="s">
        <v>269</v>
      </c>
      <c r="J35" s="29" t="s">
        <v>268</v>
      </c>
      <c r="K35" s="29" t="s">
        <v>267</v>
      </c>
      <c r="L35" s="29" t="s">
        <v>266</v>
      </c>
      <c r="M35" s="29" t="s">
        <v>265</v>
      </c>
      <c r="N35" s="29" t="s">
        <v>264</v>
      </c>
      <c r="O35" s="18" t="s">
        <v>203</v>
      </c>
    </row>
    <row r="36" spans="1:99" ht="14" x14ac:dyDescent="0.15">
      <c r="B36" s="24" t="s">
        <v>197</v>
      </c>
      <c r="C36" s="29" t="s">
        <v>263</v>
      </c>
      <c r="D36" s="29" t="s">
        <v>262</v>
      </c>
      <c r="E36" s="29" t="s">
        <v>261</v>
      </c>
      <c r="F36" s="29" t="s">
        <v>260</v>
      </c>
      <c r="G36" s="29" t="s">
        <v>259</v>
      </c>
      <c r="H36" s="29" t="s">
        <v>258</v>
      </c>
      <c r="I36" s="29" t="s">
        <v>257</v>
      </c>
      <c r="J36" s="29" t="s">
        <v>256</v>
      </c>
      <c r="K36" s="29" t="s">
        <v>255</v>
      </c>
      <c r="L36" s="29" t="s">
        <v>254</v>
      </c>
      <c r="M36" s="29" t="s">
        <v>253</v>
      </c>
      <c r="N36" s="29" t="s">
        <v>252</v>
      </c>
      <c r="O36" s="18" t="s">
        <v>203</v>
      </c>
    </row>
    <row r="37" spans="1:99" ht="14" x14ac:dyDescent="0.15">
      <c r="B37" s="24" t="s">
        <v>196</v>
      </c>
      <c r="C37" s="29" t="s">
        <v>251</v>
      </c>
      <c r="D37" s="29" t="s">
        <v>250</v>
      </c>
      <c r="E37" s="29" t="s">
        <v>249</v>
      </c>
      <c r="F37" s="29" t="s">
        <v>248</v>
      </c>
      <c r="G37" s="29" t="s">
        <v>247</v>
      </c>
      <c r="H37" s="29" t="s">
        <v>246</v>
      </c>
      <c r="I37" s="29" t="s">
        <v>245</v>
      </c>
      <c r="J37" s="29" t="s">
        <v>244</v>
      </c>
      <c r="K37" s="29" t="s">
        <v>243</v>
      </c>
      <c r="L37" s="29" t="s">
        <v>242</v>
      </c>
      <c r="M37" s="29" t="s">
        <v>241</v>
      </c>
      <c r="N37" s="29" t="s">
        <v>240</v>
      </c>
      <c r="O37" s="18" t="s">
        <v>203</v>
      </c>
    </row>
    <row r="38" spans="1:99" ht="14" x14ac:dyDescent="0.15">
      <c r="B38" s="24" t="s">
        <v>31</v>
      </c>
      <c r="C38" s="29" t="s">
        <v>239</v>
      </c>
      <c r="D38" s="29" t="s">
        <v>238</v>
      </c>
      <c r="E38" s="29" t="s">
        <v>237</v>
      </c>
      <c r="F38" s="29" t="s">
        <v>236</v>
      </c>
      <c r="G38" s="29" t="s">
        <v>235</v>
      </c>
      <c r="H38" s="29" t="s">
        <v>234</v>
      </c>
      <c r="I38" s="29" t="s">
        <v>233</v>
      </c>
      <c r="J38" s="29" t="s">
        <v>232</v>
      </c>
      <c r="K38" s="29" t="s">
        <v>231</v>
      </c>
      <c r="L38" s="29" t="s">
        <v>230</v>
      </c>
      <c r="M38" s="29" t="s">
        <v>229</v>
      </c>
      <c r="N38" s="29" t="s">
        <v>228</v>
      </c>
      <c r="O38" s="18" t="s">
        <v>203</v>
      </c>
    </row>
    <row r="39" spans="1:99" ht="14" x14ac:dyDescent="0.15">
      <c r="B39" s="24" t="s">
        <v>194</v>
      </c>
      <c r="C39" s="29" t="s">
        <v>227</v>
      </c>
      <c r="D39" s="29" t="s">
        <v>226</v>
      </c>
      <c r="E39" s="29" t="s">
        <v>225</v>
      </c>
      <c r="F39" s="29" t="s">
        <v>224</v>
      </c>
      <c r="G39" s="29" t="s">
        <v>223</v>
      </c>
      <c r="H39" s="29" t="s">
        <v>222</v>
      </c>
      <c r="I39" s="29" t="s">
        <v>221</v>
      </c>
      <c r="J39" s="29" t="s">
        <v>220</v>
      </c>
      <c r="K39" s="29" t="s">
        <v>219</v>
      </c>
      <c r="L39" s="29" t="s">
        <v>218</v>
      </c>
      <c r="M39" s="29" t="s">
        <v>217</v>
      </c>
      <c r="N39" s="29" t="s">
        <v>216</v>
      </c>
      <c r="O39" s="18" t="s">
        <v>203</v>
      </c>
    </row>
    <row r="40" spans="1:99" ht="14" x14ac:dyDescent="0.15">
      <c r="B40" s="24" t="s">
        <v>193</v>
      </c>
      <c r="C40" s="29" t="s">
        <v>215</v>
      </c>
      <c r="D40" s="29" t="s">
        <v>214</v>
      </c>
      <c r="E40" s="29" t="s">
        <v>213</v>
      </c>
      <c r="F40" s="29" t="s">
        <v>212</v>
      </c>
      <c r="G40" s="29" t="s">
        <v>211</v>
      </c>
      <c r="H40" s="29" t="s">
        <v>210</v>
      </c>
      <c r="I40" s="29" t="s">
        <v>209</v>
      </c>
      <c r="J40" s="29" t="s">
        <v>208</v>
      </c>
      <c r="K40" s="29" t="s">
        <v>207</v>
      </c>
      <c r="L40" s="29" t="s">
        <v>206</v>
      </c>
      <c r="M40" s="29" t="s">
        <v>205</v>
      </c>
      <c r="N40" s="29" t="s">
        <v>204</v>
      </c>
      <c r="O40" s="18" t="s">
        <v>203</v>
      </c>
    </row>
    <row r="42" spans="1:99" ht="14" x14ac:dyDescent="0.15">
      <c r="A42" s="27" t="s">
        <v>46</v>
      </c>
      <c r="B42" s="26"/>
    </row>
    <row r="44" spans="1:99" ht="14" x14ac:dyDescent="0.15">
      <c r="B44" s="24" t="s">
        <v>24</v>
      </c>
      <c r="C44" s="24" t="s">
        <v>202</v>
      </c>
      <c r="D44" s="24" t="s">
        <v>150</v>
      </c>
      <c r="E44" s="24" t="s">
        <v>149</v>
      </c>
      <c r="F44" s="24" t="s">
        <v>148</v>
      </c>
      <c r="G44" s="24" t="s">
        <v>147</v>
      </c>
      <c r="H44" s="24" t="s">
        <v>146</v>
      </c>
      <c r="I44" s="24" t="s">
        <v>145</v>
      </c>
      <c r="J44" s="24" t="s">
        <v>144</v>
      </c>
      <c r="K44" s="24" t="s">
        <v>143</v>
      </c>
      <c r="L44" s="24" t="s">
        <v>142</v>
      </c>
      <c r="M44" s="24" t="s">
        <v>141</v>
      </c>
      <c r="N44" s="24" t="s">
        <v>140</v>
      </c>
      <c r="O44" s="24" t="s">
        <v>139</v>
      </c>
      <c r="P44" s="24" t="s">
        <v>138</v>
      </c>
      <c r="Q44" s="24" t="s">
        <v>137</v>
      </c>
      <c r="R44" s="24" t="s">
        <v>136</v>
      </c>
      <c r="S44" s="24" t="s">
        <v>135</v>
      </c>
      <c r="T44" s="24" t="s">
        <v>134</v>
      </c>
      <c r="U44" s="24" t="s">
        <v>133</v>
      </c>
      <c r="V44" s="24" t="s">
        <v>132</v>
      </c>
      <c r="W44" s="24" t="s">
        <v>131</v>
      </c>
      <c r="X44" s="24" t="s">
        <v>130</v>
      </c>
      <c r="Y44" s="24" t="s">
        <v>129</v>
      </c>
      <c r="Z44" s="24" t="s">
        <v>128</v>
      </c>
      <c r="AA44" s="24" t="s">
        <v>127</v>
      </c>
      <c r="AB44" s="24" t="s">
        <v>126</v>
      </c>
      <c r="AC44" s="24" t="s">
        <v>125</v>
      </c>
      <c r="AD44" s="24" t="s">
        <v>124</v>
      </c>
      <c r="AE44" s="24" t="s">
        <v>123</v>
      </c>
      <c r="AF44" s="24" t="s">
        <v>122</v>
      </c>
      <c r="AG44" s="24" t="s">
        <v>121</v>
      </c>
      <c r="AH44" s="24" t="s">
        <v>120</v>
      </c>
      <c r="AI44" s="24" t="s">
        <v>119</v>
      </c>
      <c r="AJ44" s="24" t="s">
        <v>118</v>
      </c>
      <c r="AK44" s="24" t="s">
        <v>117</v>
      </c>
      <c r="AL44" s="24" t="s">
        <v>116</v>
      </c>
      <c r="AM44" s="24" t="s">
        <v>115</v>
      </c>
      <c r="AN44" s="24" t="s">
        <v>114</v>
      </c>
      <c r="AO44" s="24" t="s">
        <v>113</v>
      </c>
      <c r="AP44" s="24" t="s">
        <v>112</v>
      </c>
      <c r="AQ44" s="24" t="s">
        <v>111</v>
      </c>
      <c r="AR44" s="24" t="s">
        <v>110</v>
      </c>
      <c r="AS44" s="24" t="s">
        <v>109</v>
      </c>
      <c r="AT44" s="24" t="s">
        <v>108</v>
      </c>
      <c r="AU44" s="24" t="s">
        <v>107</v>
      </c>
      <c r="AV44" s="24" t="s">
        <v>106</v>
      </c>
      <c r="AW44" s="24" t="s">
        <v>105</v>
      </c>
      <c r="AX44" s="24" t="s">
        <v>104</v>
      </c>
      <c r="AY44" s="24" t="s">
        <v>103</v>
      </c>
      <c r="AZ44" s="24" t="s">
        <v>102</v>
      </c>
      <c r="BA44" s="24" t="s">
        <v>101</v>
      </c>
      <c r="BB44" s="24" t="s">
        <v>100</v>
      </c>
      <c r="BC44" s="24" t="s">
        <v>99</v>
      </c>
      <c r="BD44" s="24" t="s">
        <v>98</v>
      </c>
      <c r="BE44" s="24" t="s">
        <v>97</v>
      </c>
      <c r="BF44" s="24" t="s">
        <v>96</v>
      </c>
      <c r="BG44" s="24" t="s">
        <v>95</v>
      </c>
      <c r="BH44" s="24" t="s">
        <v>94</v>
      </c>
      <c r="BI44" s="24" t="s">
        <v>93</v>
      </c>
      <c r="BJ44" s="24" t="s">
        <v>92</v>
      </c>
      <c r="BK44" s="24" t="s">
        <v>91</v>
      </c>
      <c r="BL44" s="24" t="s">
        <v>90</v>
      </c>
      <c r="BM44" s="24" t="s">
        <v>89</v>
      </c>
      <c r="BN44" s="24" t="s">
        <v>88</v>
      </c>
      <c r="BO44" s="24" t="s">
        <v>87</v>
      </c>
      <c r="BP44" s="24" t="s">
        <v>86</v>
      </c>
      <c r="BQ44" s="24" t="s">
        <v>85</v>
      </c>
      <c r="BR44" s="24" t="s">
        <v>84</v>
      </c>
      <c r="BS44" s="24" t="s">
        <v>83</v>
      </c>
      <c r="BT44" s="24" t="s">
        <v>82</v>
      </c>
      <c r="BU44" s="24" t="s">
        <v>81</v>
      </c>
      <c r="BV44" s="24" t="s">
        <v>80</v>
      </c>
      <c r="BW44" s="24" t="s">
        <v>79</v>
      </c>
      <c r="BX44" s="24" t="s">
        <v>78</v>
      </c>
      <c r="BY44" s="24" t="s">
        <v>77</v>
      </c>
      <c r="BZ44" s="24" t="s">
        <v>76</v>
      </c>
      <c r="CA44" s="24" t="s">
        <v>75</v>
      </c>
      <c r="CB44" s="24" t="s">
        <v>74</v>
      </c>
      <c r="CC44" s="24" t="s">
        <v>73</v>
      </c>
      <c r="CD44" s="24" t="s">
        <v>72</v>
      </c>
      <c r="CE44" s="24" t="s">
        <v>71</v>
      </c>
      <c r="CF44" s="24" t="s">
        <v>70</v>
      </c>
      <c r="CG44" s="24" t="s">
        <v>69</v>
      </c>
      <c r="CH44" s="24" t="s">
        <v>68</v>
      </c>
      <c r="CI44" s="24" t="s">
        <v>67</v>
      </c>
      <c r="CJ44" s="24" t="s">
        <v>66</v>
      </c>
      <c r="CK44" s="24" t="s">
        <v>65</v>
      </c>
      <c r="CL44" s="24" t="s">
        <v>64</v>
      </c>
      <c r="CM44" s="24" t="s">
        <v>63</v>
      </c>
      <c r="CN44" s="24" t="s">
        <v>62</v>
      </c>
      <c r="CO44" s="24" t="s">
        <v>61</v>
      </c>
      <c r="CP44" s="24" t="s">
        <v>60</v>
      </c>
      <c r="CQ44" s="24" t="s">
        <v>59</v>
      </c>
      <c r="CR44" s="24" t="s">
        <v>58</v>
      </c>
      <c r="CS44" s="24" t="s">
        <v>57</v>
      </c>
      <c r="CT44" s="24" t="s">
        <v>56</v>
      </c>
      <c r="CU44" s="24" t="s">
        <v>55</v>
      </c>
    </row>
    <row r="45" spans="1:99" x14ac:dyDescent="0.15">
      <c r="B45" s="28">
        <v>7.0601851851851847E-4</v>
      </c>
      <c r="C45" s="16">
        <v>24.3</v>
      </c>
      <c r="D45" s="16">
        <v>2283</v>
      </c>
      <c r="E45" s="16">
        <v>2152</v>
      </c>
      <c r="F45" s="16">
        <v>2172</v>
      </c>
      <c r="G45" s="16">
        <v>2161</v>
      </c>
      <c r="H45" s="16">
        <v>2189</v>
      </c>
      <c r="I45" s="16">
        <v>2374</v>
      </c>
      <c r="J45" s="16">
        <v>2007</v>
      </c>
      <c r="K45" s="16">
        <v>1990</v>
      </c>
      <c r="L45" s="16">
        <v>2065</v>
      </c>
      <c r="M45" s="16">
        <v>2071</v>
      </c>
      <c r="N45" s="16">
        <v>2085</v>
      </c>
      <c r="O45" s="16">
        <v>2138</v>
      </c>
      <c r="P45" s="16">
        <v>2203</v>
      </c>
      <c r="Q45" s="16">
        <v>2116</v>
      </c>
      <c r="R45" s="16">
        <v>2070</v>
      </c>
      <c r="S45" s="16">
        <v>2051</v>
      </c>
      <c r="T45" s="16">
        <v>2164</v>
      </c>
      <c r="U45" s="16">
        <v>2392</v>
      </c>
      <c r="V45" s="16">
        <v>2015</v>
      </c>
      <c r="W45" s="16">
        <v>2127</v>
      </c>
      <c r="X45" s="16">
        <v>1991</v>
      </c>
      <c r="Y45" s="16">
        <v>2012</v>
      </c>
      <c r="Z45" s="16">
        <v>2021</v>
      </c>
      <c r="AA45" s="16">
        <v>2165</v>
      </c>
      <c r="AB45" s="16">
        <v>2351</v>
      </c>
      <c r="AC45" s="16">
        <v>2179</v>
      </c>
      <c r="AD45" s="16">
        <v>2095</v>
      </c>
      <c r="AE45" s="16">
        <v>2171</v>
      </c>
      <c r="AF45" s="16">
        <v>2145</v>
      </c>
      <c r="AG45" s="16">
        <v>2483</v>
      </c>
      <c r="AH45" s="16">
        <v>2037</v>
      </c>
      <c r="AI45" s="16">
        <v>2116</v>
      </c>
      <c r="AJ45" s="16">
        <v>2084</v>
      </c>
      <c r="AK45" s="16">
        <v>2153</v>
      </c>
      <c r="AL45" s="16">
        <v>2189</v>
      </c>
      <c r="AM45" s="16">
        <v>2141</v>
      </c>
      <c r="AN45" s="16">
        <v>11</v>
      </c>
      <c r="AO45" s="16">
        <v>11</v>
      </c>
      <c r="AP45" s="16">
        <v>9</v>
      </c>
      <c r="AQ45" s="16">
        <v>12</v>
      </c>
      <c r="AR45" s="16">
        <v>10</v>
      </c>
      <c r="AS45" s="16">
        <v>12</v>
      </c>
      <c r="AT45" s="16">
        <v>10</v>
      </c>
      <c r="AU45" s="16">
        <v>13</v>
      </c>
      <c r="AV45" s="16">
        <v>16</v>
      </c>
      <c r="AW45" s="16">
        <v>9</v>
      </c>
      <c r="AX45" s="16">
        <v>11</v>
      </c>
      <c r="AY45" s="16">
        <v>7</v>
      </c>
      <c r="AZ45" s="16">
        <v>10</v>
      </c>
      <c r="BA45" s="16">
        <v>12</v>
      </c>
      <c r="BB45" s="16">
        <v>12</v>
      </c>
      <c r="BC45" s="16">
        <v>14</v>
      </c>
      <c r="BD45" s="16">
        <v>6</v>
      </c>
      <c r="BE45" s="16">
        <v>9</v>
      </c>
      <c r="BF45" s="16">
        <v>12</v>
      </c>
      <c r="BG45" s="16">
        <v>8</v>
      </c>
      <c r="BH45" s="16">
        <v>7</v>
      </c>
      <c r="BI45" s="16">
        <v>8</v>
      </c>
      <c r="BJ45" s="16">
        <v>8</v>
      </c>
      <c r="BK45" s="16">
        <v>10</v>
      </c>
      <c r="BL45" s="16">
        <v>2195</v>
      </c>
      <c r="BM45" s="16">
        <v>2175</v>
      </c>
      <c r="BN45" s="16">
        <v>2105</v>
      </c>
      <c r="BO45" s="16">
        <v>2023</v>
      </c>
      <c r="BP45" s="16">
        <v>2100</v>
      </c>
      <c r="BQ45" s="16">
        <v>2043</v>
      </c>
      <c r="BR45" s="16">
        <v>2089</v>
      </c>
      <c r="BS45" s="16">
        <v>2067</v>
      </c>
      <c r="BT45" s="16">
        <v>2150</v>
      </c>
      <c r="BU45" s="16">
        <v>2227</v>
      </c>
      <c r="BV45" s="16">
        <v>2037</v>
      </c>
      <c r="BW45" s="16">
        <v>2142</v>
      </c>
      <c r="BX45" s="16">
        <v>10</v>
      </c>
      <c r="BY45" s="16">
        <v>7</v>
      </c>
      <c r="BZ45" s="16">
        <v>8</v>
      </c>
      <c r="CA45" s="16">
        <v>7</v>
      </c>
      <c r="CB45" s="16">
        <v>12</v>
      </c>
      <c r="CC45" s="16">
        <v>7</v>
      </c>
      <c r="CD45" s="16">
        <v>14</v>
      </c>
      <c r="CE45" s="16">
        <v>13</v>
      </c>
      <c r="CF45" s="16">
        <v>10</v>
      </c>
      <c r="CG45" s="16">
        <v>8</v>
      </c>
      <c r="CH45" s="16">
        <v>11</v>
      </c>
      <c r="CI45" s="16">
        <v>8</v>
      </c>
      <c r="CJ45" s="16">
        <v>2361</v>
      </c>
      <c r="CK45" s="16">
        <v>2296</v>
      </c>
      <c r="CL45" s="16">
        <v>2251</v>
      </c>
      <c r="CM45" s="16">
        <v>2156</v>
      </c>
      <c r="CN45" s="16">
        <v>2329</v>
      </c>
      <c r="CO45" s="16">
        <v>2261</v>
      </c>
      <c r="CP45" s="16">
        <v>2348</v>
      </c>
      <c r="CQ45" s="16">
        <v>2307</v>
      </c>
      <c r="CR45" s="16">
        <v>2365</v>
      </c>
      <c r="CS45" s="16">
        <v>2524</v>
      </c>
      <c r="CT45" s="16">
        <v>3048</v>
      </c>
      <c r="CU45" s="16">
        <v>4336</v>
      </c>
    </row>
    <row r="46" spans="1:99" x14ac:dyDescent="0.15">
      <c r="B46" s="28">
        <v>7.6504629629629631E-3</v>
      </c>
      <c r="C46" s="16">
        <v>24.2</v>
      </c>
      <c r="D46" s="16">
        <v>5467</v>
      </c>
      <c r="E46" s="16">
        <v>5129</v>
      </c>
      <c r="F46" s="16">
        <v>4872</v>
      </c>
      <c r="G46" s="16">
        <v>6011</v>
      </c>
      <c r="H46" s="16">
        <v>5465</v>
      </c>
      <c r="I46" s="16">
        <v>11697</v>
      </c>
      <c r="J46" s="16">
        <v>2967</v>
      </c>
      <c r="K46" s="16">
        <v>2809</v>
      </c>
      <c r="L46" s="16">
        <v>2597</v>
      </c>
      <c r="M46" s="16">
        <v>2697</v>
      </c>
      <c r="N46" s="16">
        <v>2521</v>
      </c>
      <c r="O46" s="16">
        <v>2721</v>
      </c>
      <c r="P46" s="16">
        <v>5482</v>
      </c>
      <c r="Q46" s="16">
        <v>5221</v>
      </c>
      <c r="R46" s="16">
        <v>4759</v>
      </c>
      <c r="S46" s="16">
        <v>5763</v>
      </c>
      <c r="T46" s="16">
        <v>5303</v>
      </c>
      <c r="U46" s="16">
        <v>12162</v>
      </c>
      <c r="V46" s="16">
        <v>2945</v>
      </c>
      <c r="W46" s="16">
        <v>2702</v>
      </c>
      <c r="X46" s="16">
        <v>2465</v>
      </c>
      <c r="Y46" s="16">
        <v>2593</v>
      </c>
      <c r="Z46" s="16">
        <v>2661</v>
      </c>
      <c r="AA46" s="16">
        <v>2591</v>
      </c>
      <c r="AB46" s="16">
        <v>5747</v>
      </c>
      <c r="AC46" s="16">
        <v>5219</v>
      </c>
      <c r="AD46" s="16">
        <v>4638</v>
      </c>
      <c r="AE46" s="16">
        <v>6245</v>
      </c>
      <c r="AF46" s="16">
        <v>5684</v>
      </c>
      <c r="AG46" s="16">
        <v>14482</v>
      </c>
      <c r="AH46" s="16">
        <v>2997</v>
      </c>
      <c r="AI46" s="16">
        <v>2820</v>
      </c>
      <c r="AJ46" s="16">
        <v>2614</v>
      </c>
      <c r="AK46" s="16">
        <v>2657</v>
      </c>
      <c r="AL46" s="16">
        <v>2703</v>
      </c>
      <c r="AM46" s="16">
        <v>2693</v>
      </c>
      <c r="AN46" s="16">
        <v>6</v>
      </c>
      <c r="AO46" s="16">
        <v>8</v>
      </c>
      <c r="AP46" s="16">
        <v>13</v>
      </c>
      <c r="AQ46" s="16">
        <v>7</v>
      </c>
      <c r="AR46" s="16">
        <v>7</v>
      </c>
      <c r="AS46" s="16">
        <v>10</v>
      </c>
      <c r="AT46" s="16">
        <v>8</v>
      </c>
      <c r="AU46" s="16">
        <v>9</v>
      </c>
      <c r="AV46" s="16">
        <v>9</v>
      </c>
      <c r="AW46" s="16">
        <v>5</v>
      </c>
      <c r="AX46" s="16">
        <v>8</v>
      </c>
      <c r="AY46" s="16">
        <v>8</v>
      </c>
      <c r="AZ46" s="16">
        <v>5</v>
      </c>
      <c r="BA46" s="16">
        <v>6</v>
      </c>
      <c r="BB46" s="16">
        <v>7</v>
      </c>
      <c r="BC46" s="16">
        <v>9</v>
      </c>
      <c r="BD46" s="16">
        <v>6</v>
      </c>
      <c r="BE46" s="16">
        <v>10</v>
      </c>
      <c r="BF46" s="16">
        <v>9</v>
      </c>
      <c r="BG46" s="16">
        <v>10</v>
      </c>
      <c r="BH46" s="16">
        <v>6</v>
      </c>
      <c r="BI46" s="16">
        <v>21</v>
      </c>
      <c r="BJ46" s="16">
        <v>11</v>
      </c>
      <c r="BK46" s="16">
        <v>8</v>
      </c>
      <c r="BL46" s="16">
        <v>2579</v>
      </c>
      <c r="BM46" s="16">
        <v>2508</v>
      </c>
      <c r="BN46" s="16">
        <v>2603</v>
      </c>
      <c r="BO46" s="16">
        <v>2464</v>
      </c>
      <c r="BP46" s="16">
        <v>2610</v>
      </c>
      <c r="BQ46" s="16">
        <v>2476</v>
      </c>
      <c r="BR46" s="16">
        <v>2524</v>
      </c>
      <c r="BS46" s="16">
        <v>2549</v>
      </c>
      <c r="BT46" s="16">
        <v>2500</v>
      </c>
      <c r="BU46" s="16">
        <v>2476</v>
      </c>
      <c r="BV46" s="16">
        <v>2561</v>
      </c>
      <c r="BW46" s="16">
        <v>2600</v>
      </c>
      <c r="BX46" s="16">
        <v>10</v>
      </c>
      <c r="BY46" s="16">
        <v>7</v>
      </c>
      <c r="BZ46" s="16">
        <v>12</v>
      </c>
      <c r="CA46" s="16">
        <v>14</v>
      </c>
      <c r="CB46" s="16">
        <v>11</v>
      </c>
      <c r="CC46" s="16">
        <v>7</v>
      </c>
      <c r="CD46" s="16">
        <v>9</v>
      </c>
      <c r="CE46" s="16">
        <v>10</v>
      </c>
      <c r="CF46" s="16">
        <v>13</v>
      </c>
      <c r="CG46" s="16">
        <v>13</v>
      </c>
      <c r="CH46" s="16">
        <v>21</v>
      </c>
      <c r="CI46" s="16">
        <v>40</v>
      </c>
      <c r="CJ46" s="16">
        <v>6796</v>
      </c>
      <c r="CK46" s="16">
        <v>6382</v>
      </c>
      <c r="CL46" s="16">
        <v>6408</v>
      </c>
      <c r="CM46" s="16">
        <v>6274</v>
      </c>
      <c r="CN46" s="16">
        <v>6274</v>
      </c>
      <c r="CO46" s="16">
        <v>6055</v>
      </c>
      <c r="CP46" s="16">
        <v>6350</v>
      </c>
      <c r="CQ46" s="16">
        <v>6666</v>
      </c>
      <c r="CR46" s="16">
        <v>9344</v>
      </c>
      <c r="CS46" s="16">
        <v>17476</v>
      </c>
      <c r="CT46" s="16">
        <v>34995</v>
      </c>
      <c r="CU46" s="16">
        <v>84549</v>
      </c>
    </row>
    <row r="47" spans="1:99" x14ac:dyDescent="0.15">
      <c r="B47" s="28">
        <v>1.4594907407407407E-2</v>
      </c>
      <c r="C47" s="16">
        <v>24.3</v>
      </c>
      <c r="D47" s="16">
        <v>13547</v>
      </c>
      <c r="E47" s="16">
        <v>12154</v>
      </c>
      <c r="F47" s="16">
        <v>11463</v>
      </c>
      <c r="G47" s="16">
        <v>15492</v>
      </c>
      <c r="H47" s="16">
        <v>13467</v>
      </c>
      <c r="I47" s="16">
        <v>35790</v>
      </c>
      <c r="J47" s="16">
        <v>4476</v>
      </c>
      <c r="K47" s="16">
        <v>3876</v>
      </c>
      <c r="L47" s="16">
        <v>3087</v>
      </c>
      <c r="M47" s="16">
        <v>3459</v>
      </c>
      <c r="N47" s="16">
        <v>3100</v>
      </c>
      <c r="O47" s="16">
        <v>2941</v>
      </c>
      <c r="P47" s="16">
        <v>13009</v>
      </c>
      <c r="Q47" s="16">
        <v>12498</v>
      </c>
      <c r="R47" s="16">
        <v>11137</v>
      </c>
      <c r="S47" s="16">
        <v>14758</v>
      </c>
      <c r="T47" s="16">
        <v>13341</v>
      </c>
      <c r="U47" s="16">
        <v>36595</v>
      </c>
      <c r="V47" s="16">
        <v>4334</v>
      </c>
      <c r="W47" s="16">
        <v>3796</v>
      </c>
      <c r="X47" s="16">
        <v>3166</v>
      </c>
      <c r="Y47" s="16">
        <v>3366</v>
      </c>
      <c r="Z47" s="16">
        <v>3168</v>
      </c>
      <c r="AA47" s="16">
        <v>3051</v>
      </c>
      <c r="AB47" s="16">
        <v>13745</v>
      </c>
      <c r="AC47" s="16">
        <v>12448</v>
      </c>
      <c r="AD47" s="16">
        <v>10901</v>
      </c>
      <c r="AE47" s="16">
        <v>15680</v>
      </c>
      <c r="AF47" s="16">
        <v>13755</v>
      </c>
      <c r="AG47" s="16">
        <v>42923</v>
      </c>
      <c r="AH47" s="16">
        <v>4471</v>
      </c>
      <c r="AI47" s="16">
        <v>4054</v>
      </c>
      <c r="AJ47" s="16">
        <v>3188</v>
      </c>
      <c r="AK47" s="16">
        <v>3264</v>
      </c>
      <c r="AL47" s="16">
        <v>3180</v>
      </c>
      <c r="AM47" s="16">
        <v>3059</v>
      </c>
      <c r="AN47" s="16">
        <v>13</v>
      </c>
      <c r="AO47" s="16">
        <v>17</v>
      </c>
      <c r="AP47" s="16">
        <v>13</v>
      </c>
      <c r="AQ47" s="16">
        <v>14</v>
      </c>
      <c r="AR47" s="16">
        <v>12</v>
      </c>
      <c r="AS47" s="16">
        <v>26</v>
      </c>
      <c r="AT47" s="16">
        <v>12</v>
      </c>
      <c r="AU47" s="16">
        <v>9</v>
      </c>
      <c r="AV47" s="16">
        <v>7</v>
      </c>
      <c r="AW47" s="16">
        <v>6</v>
      </c>
      <c r="AX47" s="16">
        <v>6</v>
      </c>
      <c r="AY47" s="16">
        <v>7</v>
      </c>
      <c r="AZ47" s="16">
        <v>8</v>
      </c>
      <c r="BA47" s="16">
        <v>7</v>
      </c>
      <c r="BB47" s="16">
        <v>6</v>
      </c>
      <c r="BC47" s="16">
        <v>9</v>
      </c>
      <c r="BD47" s="16">
        <v>10</v>
      </c>
      <c r="BE47" s="16">
        <v>16</v>
      </c>
      <c r="BF47" s="16">
        <v>8</v>
      </c>
      <c r="BG47" s="16">
        <v>9</v>
      </c>
      <c r="BH47" s="16">
        <v>11</v>
      </c>
      <c r="BI47" s="16">
        <v>10</v>
      </c>
      <c r="BJ47" s="16">
        <v>6</v>
      </c>
      <c r="BK47" s="16">
        <v>8</v>
      </c>
      <c r="BL47" s="16">
        <v>2870</v>
      </c>
      <c r="BM47" s="16">
        <v>2882</v>
      </c>
      <c r="BN47" s="16">
        <v>3012</v>
      </c>
      <c r="BO47" s="16">
        <v>2759</v>
      </c>
      <c r="BP47" s="16">
        <v>2852</v>
      </c>
      <c r="BQ47" s="16">
        <v>2899</v>
      </c>
      <c r="BR47" s="16">
        <v>2925</v>
      </c>
      <c r="BS47" s="16">
        <v>2747</v>
      </c>
      <c r="BT47" s="16">
        <v>2888</v>
      </c>
      <c r="BU47" s="16">
        <v>2795</v>
      </c>
      <c r="BV47" s="16">
        <v>2927</v>
      </c>
      <c r="BW47" s="16">
        <v>2811</v>
      </c>
      <c r="BX47" s="16">
        <v>17</v>
      </c>
      <c r="BY47" s="16">
        <v>12</v>
      </c>
      <c r="BZ47" s="16">
        <v>14</v>
      </c>
      <c r="CA47" s="16">
        <v>13</v>
      </c>
      <c r="CB47" s="16">
        <v>15</v>
      </c>
      <c r="CC47" s="16">
        <v>17</v>
      </c>
      <c r="CD47" s="16">
        <v>18</v>
      </c>
      <c r="CE47" s="16">
        <v>16</v>
      </c>
      <c r="CF47" s="16">
        <v>16</v>
      </c>
      <c r="CG47" s="16">
        <v>33</v>
      </c>
      <c r="CH47" s="16">
        <v>60</v>
      </c>
      <c r="CI47" s="16">
        <v>91</v>
      </c>
      <c r="CJ47" s="16">
        <v>14652</v>
      </c>
      <c r="CK47" s="16">
        <v>14443</v>
      </c>
      <c r="CL47" s="16">
        <v>14369</v>
      </c>
      <c r="CM47" s="16">
        <v>14364</v>
      </c>
      <c r="CN47" s="16">
        <v>14140</v>
      </c>
      <c r="CO47" s="16">
        <v>14296</v>
      </c>
      <c r="CP47" s="16">
        <v>15153</v>
      </c>
      <c r="CQ47" s="16">
        <v>16483</v>
      </c>
      <c r="CR47" s="16">
        <v>24547</v>
      </c>
      <c r="CS47" s="16">
        <v>49250</v>
      </c>
      <c r="CT47" s="16">
        <v>102112</v>
      </c>
      <c r="CU47" s="16">
        <v>252975</v>
      </c>
    </row>
    <row r="48" spans="1:99" x14ac:dyDescent="0.15">
      <c r="B48" s="28">
        <v>2.1539351851851851E-2</v>
      </c>
      <c r="C48" s="16">
        <v>24.3</v>
      </c>
      <c r="D48" s="16">
        <v>22767</v>
      </c>
      <c r="E48" s="16">
        <v>20663</v>
      </c>
      <c r="F48" s="16">
        <v>19282</v>
      </c>
      <c r="G48" s="16">
        <v>26581</v>
      </c>
      <c r="H48" s="16">
        <v>22840</v>
      </c>
      <c r="I48" s="16">
        <v>65577</v>
      </c>
      <c r="J48" s="16">
        <v>6183</v>
      </c>
      <c r="K48" s="16">
        <v>5237</v>
      </c>
      <c r="L48" s="16">
        <v>3700</v>
      </c>
      <c r="M48" s="16">
        <v>4050</v>
      </c>
      <c r="N48" s="16">
        <v>3685</v>
      </c>
      <c r="O48" s="16">
        <v>3364</v>
      </c>
      <c r="P48" s="16">
        <v>22086</v>
      </c>
      <c r="Q48" s="16">
        <v>21101</v>
      </c>
      <c r="R48" s="16">
        <v>19039</v>
      </c>
      <c r="S48" s="16">
        <v>25315</v>
      </c>
      <c r="T48" s="16">
        <v>22621</v>
      </c>
      <c r="U48" s="16">
        <v>65801</v>
      </c>
      <c r="V48" s="16">
        <v>6130</v>
      </c>
      <c r="W48" s="16">
        <v>5076</v>
      </c>
      <c r="X48" s="16">
        <v>3687</v>
      </c>
      <c r="Y48" s="16">
        <v>3990</v>
      </c>
      <c r="Z48" s="16">
        <v>3728</v>
      </c>
      <c r="AA48" s="16">
        <v>3333</v>
      </c>
      <c r="AB48" s="16">
        <v>23161</v>
      </c>
      <c r="AC48" s="16">
        <v>20812</v>
      </c>
      <c r="AD48" s="16">
        <v>18044</v>
      </c>
      <c r="AE48" s="16">
        <v>27163</v>
      </c>
      <c r="AF48" s="16">
        <v>23372</v>
      </c>
      <c r="AG48" s="16">
        <v>75577</v>
      </c>
      <c r="AH48" s="16">
        <v>6294</v>
      </c>
      <c r="AI48" s="16">
        <v>5284</v>
      </c>
      <c r="AJ48" s="16">
        <v>3850</v>
      </c>
      <c r="AK48" s="16">
        <v>4144</v>
      </c>
      <c r="AL48" s="16">
        <v>3835</v>
      </c>
      <c r="AM48" s="16">
        <v>3360</v>
      </c>
      <c r="AN48" s="16">
        <v>18</v>
      </c>
      <c r="AO48" s="16">
        <v>16</v>
      </c>
      <c r="AP48" s="16">
        <v>17</v>
      </c>
      <c r="AQ48" s="16">
        <v>37</v>
      </c>
      <c r="AR48" s="16">
        <v>24</v>
      </c>
      <c r="AS48" s="16">
        <v>41</v>
      </c>
      <c r="AT48" s="16">
        <v>12</v>
      </c>
      <c r="AU48" s="16">
        <v>12</v>
      </c>
      <c r="AV48" s="16">
        <v>8</v>
      </c>
      <c r="AW48" s="16">
        <v>8</v>
      </c>
      <c r="AX48" s="16">
        <v>10</v>
      </c>
      <c r="AY48" s="16">
        <v>10</v>
      </c>
      <c r="AZ48" s="16">
        <v>6</v>
      </c>
      <c r="BA48" s="16">
        <v>9</v>
      </c>
      <c r="BB48" s="16">
        <v>7</v>
      </c>
      <c r="BC48" s="16">
        <v>9</v>
      </c>
      <c r="BD48" s="16">
        <v>12</v>
      </c>
      <c r="BE48" s="16">
        <v>15</v>
      </c>
      <c r="BF48" s="16">
        <v>11</v>
      </c>
      <c r="BG48" s="16">
        <v>10</v>
      </c>
      <c r="BH48" s="16">
        <v>8</v>
      </c>
      <c r="BI48" s="16">
        <v>13</v>
      </c>
      <c r="BJ48" s="16">
        <v>9</v>
      </c>
      <c r="BK48" s="16">
        <v>12</v>
      </c>
      <c r="BL48" s="16">
        <v>2983</v>
      </c>
      <c r="BM48" s="16">
        <v>3081</v>
      </c>
      <c r="BN48" s="16">
        <v>3479</v>
      </c>
      <c r="BO48" s="16">
        <v>2970</v>
      </c>
      <c r="BP48" s="16">
        <v>3107</v>
      </c>
      <c r="BQ48" s="16">
        <v>3262</v>
      </c>
      <c r="BR48" s="16">
        <v>3057</v>
      </c>
      <c r="BS48" s="16">
        <v>3021</v>
      </c>
      <c r="BT48" s="16">
        <v>3090</v>
      </c>
      <c r="BU48" s="16">
        <v>3148</v>
      </c>
      <c r="BV48" s="16">
        <v>3067</v>
      </c>
      <c r="BW48" s="16">
        <v>2979</v>
      </c>
      <c r="BX48" s="16">
        <v>16</v>
      </c>
      <c r="BY48" s="16">
        <v>19</v>
      </c>
      <c r="BZ48" s="16">
        <v>14</v>
      </c>
      <c r="CA48" s="16">
        <v>16</v>
      </c>
      <c r="CB48" s="16">
        <v>23</v>
      </c>
      <c r="CC48" s="16">
        <v>22</v>
      </c>
      <c r="CD48" s="16">
        <v>13</v>
      </c>
      <c r="CE48" s="16">
        <v>18</v>
      </c>
      <c r="CF48" s="16">
        <v>27</v>
      </c>
      <c r="CG48" s="16">
        <v>53</v>
      </c>
      <c r="CH48" s="16">
        <v>101</v>
      </c>
      <c r="CI48" s="16">
        <v>137</v>
      </c>
      <c r="CJ48" s="16">
        <v>22770</v>
      </c>
      <c r="CK48" s="16">
        <v>22016</v>
      </c>
      <c r="CL48" s="16">
        <v>22507</v>
      </c>
      <c r="CM48" s="16">
        <v>22332</v>
      </c>
      <c r="CN48" s="16">
        <v>21863</v>
      </c>
      <c r="CO48" s="16">
        <v>22256</v>
      </c>
      <c r="CP48" s="16">
        <v>23852</v>
      </c>
      <c r="CQ48" s="16">
        <v>26457</v>
      </c>
      <c r="CR48" s="16">
        <v>40192</v>
      </c>
      <c r="CS48" s="16">
        <v>82090</v>
      </c>
      <c r="CT48" s="16">
        <v>170567</v>
      </c>
      <c r="CU48" s="16">
        <v>416068</v>
      </c>
    </row>
    <row r="49" spans="1:99" x14ac:dyDescent="0.15">
      <c r="B49" s="28">
        <v>2.8483796296296295E-2</v>
      </c>
      <c r="C49" s="16">
        <v>24.3</v>
      </c>
      <c r="D49" s="16">
        <v>30512</v>
      </c>
      <c r="E49" s="16">
        <v>28321</v>
      </c>
      <c r="F49" s="16">
        <v>26191</v>
      </c>
      <c r="G49" s="16">
        <v>36179</v>
      </c>
      <c r="H49" s="16">
        <v>30977</v>
      </c>
      <c r="I49" s="16">
        <v>93953</v>
      </c>
      <c r="J49" s="16">
        <v>7858</v>
      </c>
      <c r="K49" s="16">
        <v>6303</v>
      </c>
      <c r="L49" s="16">
        <v>4185</v>
      </c>
      <c r="M49" s="16">
        <v>4646</v>
      </c>
      <c r="N49" s="16">
        <v>4136</v>
      </c>
      <c r="O49" s="16">
        <v>3825</v>
      </c>
      <c r="P49" s="16">
        <v>29959</v>
      </c>
      <c r="Q49" s="16">
        <v>28287</v>
      </c>
      <c r="R49" s="16">
        <v>25834</v>
      </c>
      <c r="S49" s="16">
        <v>35038</v>
      </c>
      <c r="T49" s="16">
        <v>31462</v>
      </c>
      <c r="U49" s="16">
        <v>91809</v>
      </c>
      <c r="V49" s="16">
        <v>7669</v>
      </c>
      <c r="W49" s="16">
        <v>6264</v>
      </c>
      <c r="X49" s="16">
        <v>4089</v>
      </c>
      <c r="Y49" s="16">
        <v>4680</v>
      </c>
      <c r="Z49" s="16">
        <v>4256</v>
      </c>
      <c r="AA49" s="16">
        <v>3792</v>
      </c>
      <c r="AB49" s="16">
        <v>30675</v>
      </c>
      <c r="AC49" s="16">
        <v>28430</v>
      </c>
      <c r="AD49" s="16">
        <v>24874</v>
      </c>
      <c r="AE49" s="16">
        <v>37250</v>
      </c>
      <c r="AF49" s="16">
        <v>31738</v>
      </c>
      <c r="AG49" s="16">
        <v>104221</v>
      </c>
      <c r="AH49" s="16">
        <v>8032</v>
      </c>
      <c r="AI49" s="16">
        <v>6471</v>
      </c>
      <c r="AJ49" s="16">
        <v>4345</v>
      </c>
      <c r="AK49" s="16">
        <v>4799</v>
      </c>
      <c r="AL49" s="16">
        <v>4227</v>
      </c>
      <c r="AM49" s="16">
        <v>3860</v>
      </c>
      <c r="AN49" s="16">
        <v>30</v>
      </c>
      <c r="AO49" s="16">
        <v>18</v>
      </c>
      <c r="AP49" s="16">
        <v>18</v>
      </c>
      <c r="AQ49" s="16">
        <v>23</v>
      </c>
      <c r="AR49" s="16">
        <v>30</v>
      </c>
      <c r="AS49" s="16">
        <v>40</v>
      </c>
      <c r="AT49" s="16">
        <v>22</v>
      </c>
      <c r="AU49" s="16">
        <v>13</v>
      </c>
      <c r="AV49" s="16">
        <v>14</v>
      </c>
      <c r="AW49" s="16">
        <v>9</v>
      </c>
      <c r="AX49" s="16">
        <v>7</v>
      </c>
      <c r="AY49" s="16">
        <v>6</v>
      </c>
      <c r="AZ49" s="16">
        <v>11</v>
      </c>
      <c r="BA49" s="16">
        <v>10</v>
      </c>
      <c r="BB49" s="16">
        <v>13</v>
      </c>
      <c r="BC49" s="16">
        <v>11</v>
      </c>
      <c r="BD49" s="16">
        <v>9</v>
      </c>
      <c r="BE49" s="16">
        <v>20</v>
      </c>
      <c r="BF49" s="16">
        <v>11</v>
      </c>
      <c r="BG49" s="16">
        <v>11</v>
      </c>
      <c r="BH49" s="16">
        <v>11</v>
      </c>
      <c r="BI49" s="16">
        <v>11</v>
      </c>
      <c r="BJ49" s="16">
        <v>11</v>
      </c>
      <c r="BK49" s="16">
        <v>15</v>
      </c>
      <c r="BL49" s="16">
        <v>3091</v>
      </c>
      <c r="BM49" s="16">
        <v>3279</v>
      </c>
      <c r="BN49" s="16">
        <v>3679</v>
      </c>
      <c r="BO49" s="16">
        <v>3187</v>
      </c>
      <c r="BP49" s="16">
        <v>3326</v>
      </c>
      <c r="BQ49" s="16">
        <v>3582</v>
      </c>
      <c r="BR49" s="16">
        <v>3328</v>
      </c>
      <c r="BS49" s="16">
        <v>3186</v>
      </c>
      <c r="BT49" s="16">
        <v>3307</v>
      </c>
      <c r="BU49" s="16">
        <v>3218</v>
      </c>
      <c r="BV49" s="16">
        <v>3202</v>
      </c>
      <c r="BW49" s="16">
        <v>3244</v>
      </c>
      <c r="BX49" s="16">
        <v>20</v>
      </c>
      <c r="BY49" s="16">
        <v>21</v>
      </c>
      <c r="BZ49" s="16">
        <v>21</v>
      </c>
      <c r="CA49" s="16">
        <v>28</v>
      </c>
      <c r="CB49" s="16">
        <v>28</v>
      </c>
      <c r="CC49" s="16">
        <v>32</v>
      </c>
      <c r="CD49" s="16">
        <v>25</v>
      </c>
      <c r="CE49" s="16">
        <v>22</v>
      </c>
      <c r="CF49" s="16">
        <v>39</v>
      </c>
      <c r="CG49" s="16">
        <v>62</v>
      </c>
      <c r="CH49" s="16">
        <v>118</v>
      </c>
      <c r="CI49" s="16">
        <v>180</v>
      </c>
      <c r="CJ49" s="16">
        <v>29060</v>
      </c>
      <c r="CK49" s="16">
        <v>28520</v>
      </c>
      <c r="CL49" s="16">
        <v>29670</v>
      </c>
      <c r="CM49" s="16">
        <v>28854</v>
      </c>
      <c r="CN49" s="16">
        <v>28640</v>
      </c>
      <c r="CO49" s="16">
        <v>29047</v>
      </c>
      <c r="CP49" s="16">
        <v>30978</v>
      </c>
      <c r="CQ49" s="16">
        <v>34335</v>
      </c>
      <c r="CR49" s="16">
        <v>53028</v>
      </c>
      <c r="CS49" s="16">
        <v>109551</v>
      </c>
      <c r="CT49" s="16">
        <v>224754</v>
      </c>
      <c r="CU49" s="16">
        <v>513441</v>
      </c>
    </row>
    <row r="50" spans="1:99" x14ac:dyDescent="0.15">
      <c r="B50" s="28">
        <v>3.5428240740740739E-2</v>
      </c>
      <c r="C50" s="16">
        <v>24.3</v>
      </c>
      <c r="D50" s="16">
        <v>36729</v>
      </c>
      <c r="E50" s="16">
        <v>33950</v>
      </c>
      <c r="F50" s="16">
        <v>31514</v>
      </c>
      <c r="G50" s="16">
        <v>43321</v>
      </c>
      <c r="H50" s="16">
        <v>38151</v>
      </c>
      <c r="I50" s="16">
        <v>116398</v>
      </c>
      <c r="J50" s="16">
        <v>9033</v>
      </c>
      <c r="K50" s="16">
        <v>7311</v>
      </c>
      <c r="L50" s="16">
        <v>4568</v>
      </c>
      <c r="M50" s="16">
        <v>5007</v>
      </c>
      <c r="N50" s="16">
        <v>4656</v>
      </c>
      <c r="O50" s="16">
        <v>3976</v>
      </c>
      <c r="P50" s="16">
        <v>36295</v>
      </c>
      <c r="Q50" s="16">
        <v>34623</v>
      </c>
      <c r="R50" s="16">
        <v>31067</v>
      </c>
      <c r="S50" s="16">
        <v>43061</v>
      </c>
      <c r="T50" s="16">
        <v>38056</v>
      </c>
      <c r="U50" s="16">
        <v>112957</v>
      </c>
      <c r="V50" s="16">
        <v>9022</v>
      </c>
      <c r="W50" s="16">
        <v>7125</v>
      </c>
      <c r="X50" s="16">
        <v>4583</v>
      </c>
      <c r="Y50" s="16">
        <v>5168</v>
      </c>
      <c r="Z50" s="16">
        <v>4571</v>
      </c>
      <c r="AA50" s="16">
        <v>4119</v>
      </c>
      <c r="AB50" s="16">
        <v>37214</v>
      </c>
      <c r="AC50" s="16">
        <v>34225</v>
      </c>
      <c r="AD50" s="16">
        <v>30363</v>
      </c>
      <c r="AE50" s="16">
        <v>44732</v>
      </c>
      <c r="AF50" s="16">
        <v>38178</v>
      </c>
      <c r="AG50" s="16">
        <v>125985</v>
      </c>
      <c r="AH50" s="16">
        <v>9595</v>
      </c>
      <c r="AI50" s="16">
        <v>7561</v>
      </c>
      <c r="AJ50" s="16">
        <v>4688</v>
      </c>
      <c r="AK50" s="16">
        <v>5282</v>
      </c>
      <c r="AL50" s="16">
        <v>4618</v>
      </c>
      <c r="AM50" s="16">
        <v>4143</v>
      </c>
      <c r="AN50" s="16">
        <v>28</v>
      </c>
      <c r="AO50" s="16">
        <v>25</v>
      </c>
      <c r="AP50" s="16">
        <v>28</v>
      </c>
      <c r="AQ50" s="16">
        <v>34</v>
      </c>
      <c r="AR50" s="16">
        <v>31</v>
      </c>
      <c r="AS50" s="16">
        <v>54</v>
      </c>
      <c r="AT50" s="16">
        <v>19</v>
      </c>
      <c r="AU50" s="16">
        <v>11</v>
      </c>
      <c r="AV50" s="16">
        <v>9</v>
      </c>
      <c r="AW50" s="16">
        <v>14</v>
      </c>
      <c r="AX50" s="16">
        <v>7</v>
      </c>
      <c r="AY50" s="16">
        <v>9</v>
      </c>
      <c r="AZ50" s="16">
        <v>8</v>
      </c>
      <c r="BA50" s="16">
        <v>10</v>
      </c>
      <c r="BB50" s="16">
        <v>11</v>
      </c>
      <c r="BC50" s="16">
        <v>11</v>
      </c>
      <c r="BD50" s="16">
        <v>15</v>
      </c>
      <c r="BE50" s="16">
        <v>13</v>
      </c>
      <c r="BF50" s="16">
        <v>12</v>
      </c>
      <c r="BG50" s="16">
        <v>8</v>
      </c>
      <c r="BH50" s="16">
        <v>15</v>
      </c>
      <c r="BI50" s="16">
        <v>11</v>
      </c>
      <c r="BJ50" s="16">
        <v>11</v>
      </c>
      <c r="BK50" s="16">
        <v>11</v>
      </c>
      <c r="BL50" s="16">
        <v>3158</v>
      </c>
      <c r="BM50" s="16">
        <v>3364</v>
      </c>
      <c r="BN50" s="16">
        <v>3833</v>
      </c>
      <c r="BO50" s="16">
        <v>3249</v>
      </c>
      <c r="BP50" s="16">
        <v>3388</v>
      </c>
      <c r="BQ50" s="16">
        <v>3721</v>
      </c>
      <c r="BR50" s="16">
        <v>3416</v>
      </c>
      <c r="BS50" s="16">
        <v>3346</v>
      </c>
      <c r="BT50" s="16">
        <v>3408</v>
      </c>
      <c r="BU50" s="16">
        <v>3394</v>
      </c>
      <c r="BV50" s="16">
        <v>3416</v>
      </c>
      <c r="BW50" s="16">
        <v>3393</v>
      </c>
      <c r="BX50" s="16">
        <v>29</v>
      </c>
      <c r="BY50" s="16">
        <v>26</v>
      </c>
      <c r="BZ50" s="16">
        <v>27</v>
      </c>
      <c r="CA50" s="16">
        <v>26</v>
      </c>
      <c r="CB50" s="16">
        <v>17</v>
      </c>
      <c r="CC50" s="16">
        <v>30</v>
      </c>
      <c r="CD50" s="16">
        <v>28</v>
      </c>
      <c r="CE50" s="16">
        <v>27</v>
      </c>
      <c r="CF50" s="16">
        <v>44</v>
      </c>
      <c r="CG50" s="16">
        <v>77</v>
      </c>
      <c r="CH50" s="16">
        <v>135</v>
      </c>
      <c r="CI50" s="16">
        <v>213</v>
      </c>
      <c r="CJ50" s="16">
        <v>33660</v>
      </c>
      <c r="CK50" s="16">
        <v>33144</v>
      </c>
      <c r="CL50" s="16">
        <v>34326</v>
      </c>
      <c r="CM50" s="16">
        <v>33981</v>
      </c>
      <c r="CN50" s="16">
        <v>33251</v>
      </c>
      <c r="CO50" s="16">
        <v>33938</v>
      </c>
      <c r="CP50" s="16">
        <v>35621</v>
      </c>
      <c r="CQ50" s="16">
        <v>40737</v>
      </c>
      <c r="CR50" s="16">
        <v>63193</v>
      </c>
      <c r="CS50" s="16">
        <v>127794</v>
      </c>
      <c r="CT50" s="16">
        <v>266964</v>
      </c>
      <c r="CU50" s="16">
        <v>566529</v>
      </c>
    </row>
    <row r="51" spans="1:99" x14ac:dyDescent="0.15">
      <c r="B51" s="28">
        <v>4.2372685185185187E-2</v>
      </c>
      <c r="C51" s="16">
        <v>24.3</v>
      </c>
      <c r="D51" s="16">
        <v>42116</v>
      </c>
      <c r="E51" s="16">
        <v>38775</v>
      </c>
      <c r="F51" s="16">
        <v>35955</v>
      </c>
      <c r="G51" s="16">
        <v>49174</v>
      </c>
      <c r="H51" s="16">
        <v>42783</v>
      </c>
      <c r="I51" s="16">
        <v>133976</v>
      </c>
      <c r="J51" s="16">
        <v>9880</v>
      </c>
      <c r="K51" s="16">
        <v>8087</v>
      </c>
      <c r="L51" s="16">
        <v>4875</v>
      </c>
      <c r="M51" s="16">
        <v>5692</v>
      </c>
      <c r="N51" s="16">
        <v>4971</v>
      </c>
      <c r="O51" s="16">
        <v>4077</v>
      </c>
      <c r="P51" s="16">
        <v>41137</v>
      </c>
      <c r="Q51" s="16">
        <v>39343</v>
      </c>
      <c r="R51" s="16">
        <v>35092</v>
      </c>
      <c r="S51" s="16">
        <v>48687</v>
      </c>
      <c r="T51" s="16">
        <v>42742</v>
      </c>
      <c r="U51" s="16">
        <v>126002</v>
      </c>
      <c r="V51" s="16">
        <v>10150</v>
      </c>
      <c r="W51" s="16">
        <v>7987</v>
      </c>
      <c r="X51" s="16">
        <v>4913</v>
      </c>
      <c r="Y51" s="16">
        <v>5710</v>
      </c>
      <c r="Z51" s="16">
        <v>5054</v>
      </c>
      <c r="AA51" s="16">
        <v>4184</v>
      </c>
      <c r="AB51" s="16">
        <v>42097</v>
      </c>
      <c r="AC51" s="16">
        <v>39084</v>
      </c>
      <c r="AD51" s="16">
        <v>34380</v>
      </c>
      <c r="AE51" s="16">
        <v>51192</v>
      </c>
      <c r="AF51" s="16">
        <v>42585</v>
      </c>
      <c r="AG51" s="16">
        <v>141141</v>
      </c>
      <c r="AH51" s="16">
        <v>10685</v>
      </c>
      <c r="AI51" s="16">
        <v>8124</v>
      </c>
      <c r="AJ51" s="16">
        <v>4957</v>
      </c>
      <c r="AK51" s="16">
        <v>5847</v>
      </c>
      <c r="AL51" s="16">
        <v>4853</v>
      </c>
      <c r="AM51" s="16">
        <v>4316</v>
      </c>
      <c r="AN51" s="16">
        <v>27</v>
      </c>
      <c r="AO51" s="16">
        <v>24</v>
      </c>
      <c r="AP51" s="16">
        <v>29</v>
      </c>
      <c r="AQ51" s="16">
        <v>40</v>
      </c>
      <c r="AR51" s="16">
        <v>38</v>
      </c>
      <c r="AS51" s="16">
        <v>60</v>
      </c>
      <c r="AT51" s="16">
        <v>22</v>
      </c>
      <c r="AU51" s="16">
        <v>13</v>
      </c>
      <c r="AV51" s="16">
        <v>10</v>
      </c>
      <c r="AW51" s="16">
        <v>8</v>
      </c>
      <c r="AX51" s="16">
        <v>11</v>
      </c>
      <c r="AY51" s="16">
        <v>12</v>
      </c>
      <c r="AZ51" s="16">
        <v>10</v>
      </c>
      <c r="BA51" s="16">
        <v>18</v>
      </c>
      <c r="BB51" s="16">
        <v>14</v>
      </c>
      <c r="BC51" s="16">
        <v>10</v>
      </c>
      <c r="BD51" s="16">
        <v>14</v>
      </c>
      <c r="BE51" s="16">
        <v>19</v>
      </c>
      <c r="BF51" s="16">
        <v>13</v>
      </c>
      <c r="BG51" s="16">
        <v>12</v>
      </c>
      <c r="BH51" s="16">
        <v>14</v>
      </c>
      <c r="BI51" s="16">
        <v>13</v>
      </c>
      <c r="BJ51" s="16">
        <v>14</v>
      </c>
      <c r="BK51" s="16">
        <v>16</v>
      </c>
      <c r="BL51" s="16">
        <v>3309</v>
      </c>
      <c r="BM51" s="16">
        <v>3485</v>
      </c>
      <c r="BN51" s="16">
        <v>3897</v>
      </c>
      <c r="BO51" s="16">
        <v>3407</v>
      </c>
      <c r="BP51" s="16">
        <v>3461</v>
      </c>
      <c r="BQ51" s="16">
        <v>3858</v>
      </c>
      <c r="BR51" s="16">
        <v>3518</v>
      </c>
      <c r="BS51" s="16">
        <v>3436</v>
      </c>
      <c r="BT51" s="16">
        <v>3554</v>
      </c>
      <c r="BU51" s="16">
        <v>3405</v>
      </c>
      <c r="BV51" s="16">
        <v>3481</v>
      </c>
      <c r="BW51" s="16">
        <v>3356</v>
      </c>
      <c r="BX51" s="16">
        <v>25</v>
      </c>
      <c r="BY51" s="16">
        <v>21</v>
      </c>
      <c r="BZ51" s="16">
        <v>37</v>
      </c>
      <c r="CA51" s="16">
        <v>31</v>
      </c>
      <c r="CB51" s="16">
        <v>31</v>
      </c>
      <c r="CC51" s="16">
        <v>20</v>
      </c>
      <c r="CD51" s="16">
        <v>27</v>
      </c>
      <c r="CE51" s="16">
        <v>41</v>
      </c>
      <c r="CF51" s="16">
        <v>48</v>
      </c>
      <c r="CG51" s="16">
        <v>68</v>
      </c>
      <c r="CH51" s="16">
        <v>145</v>
      </c>
      <c r="CI51" s="16">
        <v>199</v>
      </c>
      <c r="CJ51" s="16">
        <v>37585</v>
      </c>
      <c r="CK51" s="16">
        <v>36476</v>
      </c>
      <c r="CL51" s="16">
        <v>38385</v>
      </c>
      <c r="CM51" s="16">
        <v>37587</v>
      </c>
      <c r="CN51" s="16">
        <v>37020</v>
      </c>
      <c r="CO51" s="16">
        <v>38026</v>
      </c>
      <c r="CP51" s="16">
        <v>40284</v>
      </c>
      <c r="CQ51" s="16">
        <v>45336</v>
      </c>
      <c r="CR51" s="16">
        <v>70108</v>
      </c>
      <c r="CS51" s="16">
        <v>142177</v>
      </c>
      <c r="CT51" s="16">
        <v>297614</v>
      </c>
      <c r="CU51" s="16">
        <v>585398</v>
      </c>
    </row>
    <row r="52" spans="1:99" x14ac:dyDescent="0.15">
      <c r="B52" s="28">
        <v>4.9317129629629627E-2</v>
      </c>
      <c r="C52" s="16">
        <v>24.3</v>
      </c>
      <c r="D52" s="16">
        <v>45840</v>
      </c>
      <c r="E52" s="16">
        <v>42230</v>
      </c>
      <c r="F52" s="16">
        <v>38739</v>
      </c>
      <c r="G52" s="16">
        <v>53191</v>
      </c>
      <c r="H52" s="16">
        <v>46824</v>
      </c>
      <c r="I52" s="16">
        <v>149203</v>
      </c>
      <c r="J52" s="16">
        <v>10767</v>
      </c>
      <c r="K52" s="16">
        <v>8787</v>
      </c>
      <c r="L52" s="16">
        <v>5129</v>
      </c>
      <c r="M52" s="16">
        <v>5859</v>
      </c>
      <c r="N52" s="16">
        <v>5016</v>
      </c>
      <c r="O52" s="16">
        <v>4427</v>
      </c>
      <c r="P52" s="16">
        <v>44648</v>
      </c>
      <c r="Q52" s="16">
        <v>42489</v>
      </c>
      <c r="R52" s="16">
        <v>38133</v>
      </c>
      <c r="S52" s="16">
        <v>53487</v>
      </c>
      <c r="T52" s="16">
        <v>46419</v>
      </c>
      <c r="U52" s="16">
        <v>139091</v>
      </c>
      <c r="V52" s="16">
        <v>10855</v>
      </c>
      <c r="W52" s="16">
        <v>8494</v>
      </c>
      <c r="X52" s="16">
        <v>5089</v>
      </c>
      <c r="Y52" s="16">
        <v>6024</v>
      </c>
      <c r="Z52" s="16">
        <v>5259</v>
      </c>
      <c r="AA52" s="16">
        <v>4341</v>
      </c>
      <c r="AB52" s="16">
        <v>45377</v>
      </c>
      <c r="AC52" s="16">
        <v>42733</v>
      </c>
      <c r="AD52" s="16">
        <v>37455</v>
      </c>
      <c r="AE52" s="16">
        <v>55755</v>
      </c>
      <c r="AF52" s="16">
        <v>45922</v>
      </c>
      <c r="AG52" s="16">
        <v>149875</v>
      </c>
      <c r="AH52" s="16">
        <v>11566</v>
      </c>
      <c r="AI52" s="16">
        <v>8834</v>
      </c>
      <c r="AJ52" s="16">
        <v>5176</v>
      </c>
      <c r="AK52" s="16">
        <v>6277</v>
      </c>
      <c r="AL52" s="16">
        <v>5271</v>
      </c>
      <c r="AM52" s="16">
        <v>4371</v>
      </c>
      <c r="AN52" s="16">
        <v>24</v>
      </c>
      <c r="AO52" s="16">
        <v>30</v>
      </c>
      <c r="AP52" s="16">
        <v>24</v>
      </c>
      <c r="AQ52" s="16">
        <v>29</v>
      </c>
      <c r="AR52" s="16">
        <v>50</v>
      </c>
      <c r="AS52" s="16">
        <v>75</v>
      </c>
      <c r="AT52" s="16">
        <v>24</v>
      </c>
      <c r="AU52" s="16">
        <v>12</v>
      </c>
      <c r="AV52" s="16">
        <v>17</v>
      </c>
      <c r="AW52" s="16">
        <v>11</v>
      </c>
      <c r="AX52" s="16">
        <v>12</v>
      </c>
      <c r="AY52" s="16">
        <v>7</v>
      </c>
      <c r="AZ52" s="16">
        <v>9</v>
      </c>
      <c r="BA52" s="16">
        <v>15</v>
      </c>
      <c r="BB52" s="16">
        <v>14</v>
      </c>
      <c r="BC52" s="16">
        <v>13</v>
      </c>
      <c r="BD52" s="16">
        <v>16</v>
      </c>
      <c r="BE52" s="16">
        <v>23</v>
      </c>
      <c r="BF52" s="16">
        <v>10</v>
      </c>
      <c r="BG52" s="16">
        <v>19</v>
      </c>
      <c r="BH52" s="16">
        <v>15</v>
      </c>
      <c r="BI52" s="16">
        <v>23</v>
      </c>
      <c r="BJ52" s="16">
        <v>14</v>
      </c>
      <c r="BK52" s="16">
        <v>20</v>
      </c>
      <c r="BL52" s="16">
        <v>3332</v>
      </c>
      <c r="BM52" s="16">
        <v>3597</v>
      </c>
      <c r="BN52" s="16">
        <v>4076</v>
      </c>
      <c r="BO52" s="16">
        <v>3428</v>
      </c>
      <c r="BP52" s="16">
        <v>3576</v>
      </c>
      <c r="BQ52" s="16">
        <v>3893</v>
      </c>
      <c r="BR52" s="16">
        <v>3669</v>
      </c>
      <c r="BS52" s="16">
        <v>3437</v>
      </c>
      <c r="BT52" s="16">
        <v>3589</v>
      </c>
      <c r="BU52" s="16">
        <v>3509</v>
      </c>
      <c r="BV52" s="16">
        <v>3609</v>
      </c>
      <c r="BW52" s="16">
        <v>3538</v>
      </c>
      <c r="BX52" s="16">
        <v>19</v>
      </c>
      <c r="BY52" s="16">
        <v>33</v>
      </c>
      <c r="BZ52" s="16">
        <v>36</v>
      </c>
      <c r="CA52" s="16">
        <v>39</v>
      </c>
      <c r="CB52" s="16">
        <v>41</v>
      </c>
      <c r="CC52" s="16">
        <v>36</v>
      </c>
      <c r="CD52" s="16">
        <v>31</v>
      </c>
      <c r="CE52" s="16">
        <v>31</v>
      </c>
      <c r="CF52" s="16">
        <v>45</v>
      </c>
      <c r="CG52" s="16">
        <v>91</v>
      </c>
      <c r="CH52" s="16">
        <v>157</v>
      </c>
      <c r="CI52" s="16">
        <v>233</v>
      </c>
      <c r="CJ52" s="16">
        <v>40220</v>
      </c>
      <c r="CK52" s="16">
        <v>39914</v>
      </c>
      <c r="CL52" s="16">
        <v>41030</v>
      </c>
      <c r="CM52" s="16">
        <v>40474</v>
      </c>
      <c r="CN52" s="16">
        <v>39798</v>
      </c>
      <c r="CO52" s="16">
        <v>41152</v>
      </c>
      <c r="CP52" s="16">
        <v>43221</v>
      </c>
      <c r="CQ52" s="16">
        <v>48742</v>
      </c>
      <c r="CR52" s="16">
        <v>75453</v>
      </c>
      <c r="CS52" s="16">
        <v>152710</v>
      </c>
      <c r="CT52" s="16">
        <v>314816</v>
      </c>
      <c r="CU52" s="16">
        <v>592036</v>
      </c>
    </row>
    <row r="54" spans="1:99" ht="14" x14ac:dyDescent="0.15">
      <c r="A54" s="27" t="s">
        <v>201</v>
      </c>
      <c r="B54" s="26"/>
    </row>
    <row r="56" spans="1:99" x14ac:dyDescent="0.15">
      <c r="B56" s="25"/>
      <c r="C56" s="24">
        <v>1</v>
      </c>
      <c r="D56" s="24">
        <v>2</v>
      </c>
      <c r="E56" s="24">
        <v>3</v>
      </c>
      <c r="F56" s="24">
        <v>4</v>
      </c>
      <c r="G56" s="24">
        <v>5</v>
      </c>
      <c r="H56" s="24">
        <v>6</v>
      </c>
      <c r="I56" s="24">
        <v>7</v>
      </c>
      <c r="J56" s="24">
        <v>8</v>
      </c>
      <c r="K56" s="24">
        <v>9</v>
      </c>
      <c r="L56" s="24">
        <v>10</v>
      </c>
      <c r="M56" s="24">
        <v>11</v>
      </c>
      <c r="N56" s="24">
        <v>12</v>
      </c>
    </row>
    <row r="57" spans="1:99" x14ac:dyDescent="0.15">
      <c r="B57" s="33" t="s">
        <v>200</v>
      </c>
      <c r="C57" s="22">
        <v>794890</v>
      </c>
      <c r="D57" s="22">
        <v>738090</v>
      </c>
      <c r="E57" s="22">
        <v>680120</v>
      </c>
      <c r="F57" s="22">
        <v>953070</v>
      </c>
      <c r="G57" s="22">
        <v>828820</v>
      </c>
      <c r="H57" s="22">
        <v>2675650</v>
      </c>
      <c r="I57" s="22">
        <v>155140</v>
      </c>
      <c r="J57" s="22">
        <v>114310</v>
      </c>
      <c r="K57" s="22">
        <v>53430</v>
      </c>
      <c r="L57" s="22">
        <v>65030</v>
      </c>
      <c r="M57" s="22">
        <v>53060</v>
      </c>
      <c r="N57" s="22">
        <v>40170</v>
      </c>
      <c r="O57" s="18" t="s">
        <v>192</v>
      </c>
    </row>
    <row r="58" spans="1:99" ht="24" x14ac:dyDescent="0.15">
      <c r="B58" s="34"/>
      <c r="C58" s="21">
        <v>0.996</v>
      </c>
      <c r="D58" s="21">
        <v>0.996</v>
      </c>
      <c r="E58" s="21">
        <v>0.996</v>
      </c>
      <c r="F58" s="21">
        <v>0.995</v>
      </c>
      <c r="G58" s="21">
        <v>0.998</v>
      </c>
      <c r="H58" s="21">
        <v>0.998</v>
      </c>
      <c r="I58" s="21">
        <v>0.997</v>
      </c>
      <c r="J58" s="21">
        <v>0.997</v>
      </c>
      <c r="K58" s="21">
        <v>0.999</v>
      </c>
      <c r="L58" s="21">
        <v>0.998</v>
      </c>
      <c r="M58" s="21">
        <v>0.998</v>
      </c>
      <c r="N58" s="21">
        <v>0.98499999999999999</v>
      </c>
      <c r="O58" s="18" t="s">
        <v>191</v>
      </c>
    </row>
    <row r="59" spans="1:99" ht="24" x14ac:dyDescent="0.15">
      <c r="B59" s="34"/>
      <c r="C59" s="20">
        <v>2.1539351851851851E-2</v>
      </c>
      <c r="D59" s="20">
        <v>2.1539351851851851E-2</v>
      </c>
      <c r="E59" s="20">
        <v>2.1539351851851851E-2</v>
      </c>
      <c r="F59" s="20">
        <v>2.1539351851851851E-2</v>
      </c>
      <c r="G59" s="20">
        <v>2.1539351851851851E-2</v>
      </c>
      <c r="H59" s="20">
        <v>2.1539351851851851E-2</v>
      </c>
      <c r="I59" s="20">
        <v>2.1539351851851851E-2</v>
      </c>
      <c r="J59" s="20">
        <v>2.1539351851851851E-2</v>
      </c>
      <c r="K59" s="20">
        <v>1.4594907407407407E-2</v>
      </c>
      <c r="L59" s="20">
        <v>1.4594907407407407E-2</v>
      </c>
      <c r="M59" s="20">
        <v>2.1539351851851851E-2</v>
      </c>
      <c r="N59" s="20">
        <v>1.4594907407407407E-2</v>
      </c>
      <c r="O59" s="18" t="s">
        <v>190</v>
      </c>
    </row>
    <row r="60" spans="1:99" ht="14" x14ac:dyDescent="0.15">
      <c r="B60" s="35"/>
      <c r="C60" s="19">
        <v>4.4791666666666669E-3</v>
      </c>
      <c r="D60" s="19">
        <v>4.7106481481481478E-3</v>
      </c>
      <c r="E60" s="19">
        <v>4.6990740740740743E-3</v>
      </c>
      <c r="F60" s="19">
        <v>4.5254629629629629E-3</v>
      </c>
      <c r="G60" s="19">
        <v>4.7916666666666663E-3</v>
      </c>
      <c r="H60" s="19">
        <v>5.37037037037037E-3</v>
      </c>
      <c r="I60" s="19">
        <v>3.2060185185185186E-3</v>
      </c>
      <c r="J60" s="19">
        <v>2.6041666666666665E-3</v>
      </c>
      <c r="K60" s="19">
        <v>7.9861111111111116E-4</v>
      </c>
      <c r="L60" s="23" t="s">
        <v>195</v>
      </c>
      <c r="M60" s="19">
        <v>1.4583333333333334E-3</v>
      </c>
      <c r="N60" s="23" t="s">
        <v>195</v>
      </c>
      <c r="O60" s="18" t="s">
        <v>189</v>
      </c>
    </row>
    <row r="61" spans="1:99" x14ac:dyDescent="0.15">
      <c r="B61" s="33" t="s">
        <v>199</v>
      </c>
      <c r="C61" s="22">
        <v>785760</v>
      </c>
      <c r="D61" s="22">
        <v>745930</v>
      </c>
      <c r="E61" s="22">
        <v>673130</v>
      </c>
      <c r="F61" s="22">
        <v>948760</v>
      </c>
      <c r="G61" s="22">
        <v>836270</v>
      </c>
      <c r="H61" s="22">
        <v>2568040</v>
      </c>
      <c r="I61" s="22">
        <v>154890</v>
      </c>
      <c r="J61" s="22">
        <v>113140</v>
      </c>
      <c r="K61" s="22">
        <v>54180</v>
      </c>
      <c r="L61" s="22">
        <v>67330</v>
      </c>
      <c r="M61" s="22">
        <v>55370</v>
      </c>
      <c r="N61" s="22">
        <v>39960</v>
      </c>
      <c r="O61" s="18" t="s">
        <v>192</v>
      </c>
    </row>
    <row r="62" spans="1:99" ht="24" x14ac:dyDescent="0.15">
      <c r="B62" s="34"/>
      <c r="C62" s="21">
        <v>0.997</v>
      </c>
      <c r="D62" s="21">
        <v>0.997</v>
      </c>
      <c r="E62" s="21">
        <v>0.996</v>
      </c>
      <c r="F62" s="21">
        <v>0.998</v>
      </c>
      <c r="G62" s="21">
        <v>0.997</v>
      </c>
      <c r="H62" s="21">
        <v>0.997</v>
      </c>
      <c r="I62" s="21">
        <v>0.998</v>
      </c>
      <c r="J62" s="21">
        <v>0.996</v>
      </c>
      <c r="K62" s="21">
        <v>0.99199999999999999</v>
      </c>
      <c r="L62" s="21">
        <v>0.999</v>
      </c>
      <c r="M62" s="21">
        <v>0.999</v>
      </c>
      <c r="N62" s="21">
        <v>0.995</v>
      </c>
      <c r="O62" s="18" t="s">
        <v>191</v>
      </c>
    </row>
    <row r="63" spans="1:99" ht="24" x14ac:dyDescent="0.15">
      <c r="B63" s="34"/>
      <c r="C63" s="20">
        <v>2.1539351851851851E-2</v>
      </c>
      <c r="D63" s="20">
        <v>2.1539351851851851E-2</v>
      </c>
      <c r="E63" s="20">
        <v>2.1539351851851851E-2</v>
      </c>
      <c r="F63" s="20">
        <v>2.1539351851851851E-2</v>
      </c>
      <c r="G63" s="20">
        <v>2.1539351851851851E-2</v>
      </c>
      <c r="H63" s="20">
        <v>2.1539351851851851E-2</v>
      </c>
      <c r="I63" s="20">
        <v>2.1539351851851851E-2</v>
      </c>
      <c r="J63" s="20">
        <v>2.1539351851851851E-2</v>
      </c>
      <c r="K63" s="20">
        <v>1.4594907407407407E-2</v>
      </c>
      <c r="L63" s="20">
        <v>1.4594907407407407E-2</v>
      </c>
      <c r="M63" s="20">
        <v>1.4594907407407407E-2</v>
      </c>
      <c r="N63" s="20">
        <v>1.4594907407407407E-2</v>
      </c>
      <c r="O63" s="18" t="s">
        <v>190</v>
      </c>
    </row>
    <row r="64" spans="1:99" ht="14" x14ac:dyDescent="0.15">
      <c r="B64" s="35"/>
      <c r="C64" s="19">
        <v>4.6064814814814814E-3</v>
      </c>
      <c r="D64" s="19">
        <v>4.5717592592592589E-3</v>
      </c>
      <c r="E64" s="19">
        <v>4.7222222222222223E-3</v>
      </c>
      <c r="F64" s="19">
        <v>4.8958333333333336E-3</v>
      </c>
      <c r="G64" s="19">
        <v>4.9421296296296297E-3</v>
      </c>
      <c r="H64" s="19">
        <v>4.9189814814814816E-3</v>
      </c>
      <c r="I64" s="19">
        <v>3.5879629629629629E-3</v>
      </c>
      <c r="J64" s="19">
        <v>3.9467592592592592E-3</v>
      </c>
      <c r="K64" s="23" t="s">
        <v>195</v>
      </c>
      <c r="L64" s="19">
        <v>1.0185185185185184E-3</v>
      </c>
      <c r="M64" s="23" t="s">
        <v>195</v>
      </c>
      <c r="N64" s="23" t="s">
        <v>195</v>
      </c>
      <c r="O64" s="18" t="s">
        <v>189</v>
      </c>
    </row>
    <row r="65" spans="2:15" x14ac:dyDescent="0.15">
      <c r="B65" s="33" t="s">
        <v>198</v>
      </c>
      <c r="C65" s="22">
        <v>798640</v>
      </c>
      <c r="D65" s="22">
        <v>739940</v>
      </c>
      <c r="E65" s="22">
        <v>654230</v>
      </c>
      <c r="F65" s="22">
        <v>985440</v>
      </c>
      <c r="G65" s="22">
        <v>829710</v>
      </c>
      <c r="H65" s="22">
        <v>2843040</v>
      </c>
      <c r="I65" s="22">
        <v>167570</v>
      </c>
      <c r="J65" s="22">
        <v>118990</v>
      </c>
      <c r="K65" s="22">
        <v>57580</v>
      </c>
      <c r="L65" s="22">
        <v>67850</v>
      </c>
      <c r="M65" s="22">
        <v>52080</v>
      </c>
      <c r="N65" s="22">
        <v>41050</v>
      </c>
      <c r="O65" s="18" t="s">
        <v>192</v>
      </c>
    </row>
    <row r="66" spans="2:15" ht="24" x14ac:dyDescent="0.15">
      <c r="B66" s="34"/>
      <c r="C66" s="21">
        <v>0.996</v>
      </c>
      <c r="D66" s="21">
        <v>0.997</v>
      </c>
      <c r="E66" s="21">
        <v>0.998</v>
      </c>
      <c r="F66" s="21">
        <v>0.996</v>
      </c>
      <c r="G66" s="21">
        <v>0.996</v>
      </c>
      <c r="H66" s="21">
        <v>0.996</v>
      </c>
      <c r="I66" s="21">
        <v>0.999</v>
      </c>
      <c r="J66" s="21">
        <v>0.999</v>
      </c>
      <c r="K66" s="21">
        <v>0.998</v>
      </c>
      <c r="L66" s="21">
        <v>0.99099999999999999</v>
      </c>
      <c r="M66" s="21">
        <v>0.996</v>
      </c>
      <c r="N66" s="21">
        <v>0.99</v>
      </c>
      <c r="O66" s="18" t="s">
        <v>191</v>
      </c>
    </row>
    <row r="67" spans="2:15" ht="24" x14ac:dyDescent="0.15">
      <c r="B67" s="34"/>
      <c r="C67" s="20">
        <v>2.1539351851851851E-2</v>
      </c>
      <c r="D67" s="20">
        <v>2.1539351851851851E-2</v>
      </c>
      <c r="E67" s="20">
        <v>2.1539351851851851E-2</v>
      </c>
      <c r="F67" s="20">
        <v>2.1539351851851851E-2</v>
      </c>
      <c r="G67" s="20">
        <v>2.1539351851851851E-2</v>
      </c>
      <c r="H67" s="20">
        <v>2.1539351851851851E-2</v>
      </c>
      <c r="I67" s="20">
        <v>2.1539351851851851E-2</v>
      </c>
      <c r="J67" s="20">
        <v>2.1539351851851851E-2</v>
      </c>
      <c r="K67" s="20">
        <v>1.4594907407407407E-2</v>
      </c>
      <c r="L67" s="20">
        <v>2.1539351851851851E-2</v>
      </c>
      <c r="M67" s="20">
        <v>1.4594907407407407E-2</v>
      </c>
      <c r="N67" s="20">
        <v>1.4594907407407407E-2</v>
      </c>
      <c r="O67" s="18" t="s">
        <v>190</v>
      </c>
    </row>
    <row r="68" spans="2:15" ht="14" x14ac:dyDescent="0.15">
      <c r="B68" s="35"/>
      <c r="C68" s="19">
        <v>4.363425925925926E-3</v>
      </c>
      <c r="D68" s="19">
        <v>4.6064814814814814E-3</v>
      </c>
      <c r="E68" s="19">
        <v>4.9074074074074072E-3</v>
      </c>
      <c r="F68" s="19">
        <v>4.5949074074074078E-3</v>
      </c>
      <c r="G68" s="19">
        <v>4.4675925925925924E-3</v>
      </c>
      <c r="H68" s="19">
        <v>4.3981481481481484E-3</v>
      </c>
      <c r="I68" s="19">
        <v>3.9699074074074072E-3</v>
      </c>
      <c r="J68" s="19">
        <v>3.3217592592592591E-3</v>
      </c>
      <c r="K68" s="19">
        <v>9.3749999999999997E-4</v>
      </c>
      <c r="L68" s="19">
        <v>2.3379629629629631E-3</v>
      </c>
      <c r="M68" s="19">
        <v>7.5231481481481482E-4</v>
      </c>
      <c r="N68" s="23" t="s">
        <v>195</v>
      </c>
      <c r="O68" s="18" t="s">
        <v>189</v>
      </c>
    </row>
    <row r="69" spans="2:15" x14ac:dyDescent="0.15">
      <c r="B69" s="33" t="s">
        <v>197</v>
      </c>
      <c r="C69" s="22">
        <v>610</v>
      </c>
      <c r="D69" s="22">
        <v>350</v>
      </c>
      <c r="E69" s="22">
        <v>430</v>
      </c>
      <c r="F69" s="22">
        <v>630</v>
      </c>
      <c r="G69" s="22">
        <v>660</v>
      </c>
      <c r="H69" s="22">
        <v>1020</v>
      </c>
      <c r="I69" s="22">
        <v>320</v>
      </c>
      <c r="J69" s="22">
        <v>80</v>
      </c>
      <c r="K69" s="22">
        <v>140</v>
      </c>
      <c r="L69" s="22">
        <v>210</v>
      </c>
      <c r="M69" s="22">
        <v>80</v>
      </c>
      <c r="N69" s="22">
        <v>90</v>
      </c>
      <c r="O69" s="18" t="s">
        <v>192</v>
      </c>
    </row>
    <row r="70" spans="2:15" ht="24" x14ac:dyDescent="0.15">
      <c r="B70" s="34"/>
      <c r="C70" s="21">
        <v>0.91200000000000003</v>
      </c>
      <c r="D70" s="21">
        <v>0.83399999999999996</v>
      </c>
      <c r="E70" s="21">
        <v>0.91500000000000004</v>
      </c>
      <c r="F70" s="21">
        <v>0.60699999999999998</v>
      </c>
      <c r="G70" s="21">
        <v>0.93300000000000005</v>
      </c>
      <c r="H70" s="21">
        <v>0.92500000000000004</v>
      </c>
      <c r="I70" s="21">
        <v>0.78</v>
      </c>
      <c r="J70" s="21">
        <v>0.5</v>
      </c>
      <c r="K70" s="21">
        <v>0.34300000000000003</v>
      </c>
      <c r="L70" s="21">
        <v>0.89600000000000002</v>
      </c>
      <c r="M70" s="21">
        <v>0.30199999999999999</v>
      </c>
      <c r="N70" s="21">
        <v>0.35499999999999998</v>
      </c>
      <c r="O70" s="18" t="s">
        <v>191</v>
      </c>
    </row>
    <row r="71" spans="2:15" ht="24" x14ac:dyDescent="0.15">
      <c r="B71" s="34"/>
      <c r="C71" s="20">
        <v>2.1539351851851851E-2</v>
      </c>
      <c r="D71" s="20">
        <v>2.1539351851851851E-2</v>
      </c>
      <c r="E71" s="20">
        <v>2.8483796296296295E-2</v>
      </c>
      <c r="F71" s="20">
        <v>2.1539351851851851E-2</v>
      </c>
      <c r="G71" s="20">
        <v>2.1539351851851851E-2</v>
      </c>
      <c r="H71" s="20">
        <v>2.1539351851851851E-2</v>
      </c>
      <c r="I71" s="20">
        <v>2.1539351851851851E-2</v>
      </c>
      <c r="J71" s="20">
        <v>2.1539351851851851E-2</v>
      </c>
      <c r="K71" s="20">
        <v>3.5428240740740739E-2</v>
      </c>
      <c r="L71" s="20">
        <v>2.1539351851851851E-2</v>
      </c>
      <c r="M71" s="20">
        <v>3.5428240740740739E-2</v>
      </c>
      <c r="N71" s="20">
        <v>2.8483796296296295E-2</v>
      </c>
      <c r="O71" s="18" t="s">
        <v>190</v>
      </c>
    </row>
    <row r="72" spans="2:15" ht="14" x14ac:dyDescent="0.15">
      <c r="B72" s="35"/>
      <c r="C72" s="19">
        <v>1.2430555555555556E-2</v>
      </c>
      <c r="D72" s="19">
        <v>1.0034722222222223E-2</v>
      </c>
      <c r="E72" s="19">
        <v>9.1087962962962971E-3</v>
      </c>
      <c r="F72" s="19">
        <v>9.4097222222222221E-3</v>
      </c>
      <c r="G72" s="19">
        <v>1.0173611111111111E-2</v>
      </c>
      <c r="H72" s="19">
        <v>6.4236111111111108E-3</v>
      </c>
      <c r="I72" s="19">
        <v>1.15625E-2</v>
      </c>
      <c r="J72" s="19">
        <v>4.0636574074074075E-2</v>
      </c>
      <c r="K72" s="23" t="s">
        <v>195</v>
      </c>
      <c r="L72" s="19">
        <v>2.3518518518518518E-2</v>
      </c>
      <c r="M72" s="19">
        <v>4.9317129629629627E-2</v>
      </c>
      <c r="N72" s="19">
        <v>1.4594907407407407E-2</v>
      </c>
      <c r="O72" s="18" t="s">
        <v>189</v>
      </c>
    </row>
    <row r="73" spans="2:15" x14ac:dyDescent="0.15">
      <c r="B73" s="33" t="s">
        <v>196</v>
      </c>
      <c r="C73" s="22">
        <v>90</v>
      </c>
      <c r="D73" s="22">
        <v>230</v>
      </c>
      <c r="E73" s="22">
        <v>200</v>
      </c>
      <c r="F73" s="22">
        <v>70</v>
      </c>
      <c r="G73" s="22">
        <v>170</v>
      </c>
      <c r="H73" s="22">
        <v>270</v>
      </c>
      <c r="I73" s="22">
        <v>110</v>
      </c>
      <c r="J73" s="22">
        <v>190</v>
      </c>
      <c r="K73" s="22">
        <v>180</v>
      </c>
      <c r="L73" s="22">
        <v>220</v>
      </c>
      <c r="M73" s="22">
        <v>180</v>
      </c>
      <c r="N73" s="22">
        <v>170</v>
      </c>
      <c r="O73" s="18" t="s">
        <v>192</v>
      </c>
    </row>
    <row r="74" spans="2:15" ht="24" x14ac:dyDescent="0.15">
      <c r="B74" s="34"/>
      <c r="C74" s="21">
        <v>0.38200000000000001</v>
      </c>
      <c r="D74" s="21">
        <v>0.747</v>
      </c>
      <c r="E74" s="21">
        <v>0.78700000000000003</v>
      </c>
      <c r="F74" s="21">
        <v>0.55700000000000005</v>
      </c>
      <c r="G74" s="21">
        <v>0.63900000000000001</v>
      </c>
      <c r="H74" s="21">
        <v>0.88900000000000001</v>
      </c>
      <c r="I74" s="21">
        <v>0.86399999999999999</v>
      </c>
      <c r="J74" s="21">
        <v>0.51600000000000001</v>
      </c>
      <c r="K74" s="21">
        <v>0.69199999999999995</v>
      </c>
      <c r="L74" s="21">
        <v>0.48</v>
      </c>
      <c r="M74" s="21">
        <v>0.93100000000000005</v>
      </c>
      <c r="N74" s="21">
        <v>0.56899999999999995</v>
      </c>
      <c r="O74" s="18" t="s">
        <v>191</v>
      </c>
    </row>
    <row r="75" spans="2:15" ht="24" x14ac:dyDescent="0.15">
      <c r="B75" s="34"/>
      <c r="C75" s="20">
        <v>2.1539351851851851E-2</v>
      </c>
      <c r="D75" s="20">
        <v>2.8483796296296295E-2</v>
      </c>
      <c r="E75" s="20">
        <v>2.8483796296296295E-2</v>
      </c>
      <c r="F75" s="20">
        <v>3.5428240740740739E-2</v>
      </c>
      <c r="G75" s="20">
        <v>2.1539351851851851E-2</v>
      </c>
      <c r="H75" s="20">
        <v>1.4594907407407407E-2</v>
      </c>
      <c r="I75" s="20">
        <v>2.8483796296296295E-2</v>
      </c>
      <c r="J75" s="20">
        <v>3.5428240740740739E-2</v>
      </c>
      <c r="K75" s="20">
        <v>2.1539351851851851E-2</v>
      </c>
      <c r="L75" s="20">
        <v>3.5428240740740739E-2</v>
      </c>
      <c r="M75" s="20">
        <v>2.8483796296296295E-2</v>
      </c>
      <c r="N75" s="20">
        <v>3.5428240740740739E-2</v>
      </c>
      <c r="O75" s="18" t="s">
        <v>190</v>
      </c>
    </row>
    <row r="76" spans="2:15" ht="14" x14ac:dyDescent="0.15">
      <c r="B76" s="35"/>
      <c r="C76" s="19">
        <v>4.0057870370370369E-2</v>
      </c>
      <c r="D76" s="19">
        <v>3.2106481481481479E-2</v>
      </c>
      <c r="E76" s="19">
        <v>3.4733796296296297E-2</v>
      </c>
      <c r="F76" s="23" t="s">
        <v>195</v>
      </c>
      <c r="G76" s="19">
        <v>3.5648148148148149E-3</v>
      </c>
      <c r="H76" s="19">
        <v>1.736111111111111E-3</v>
      </c>
      <c r="I76" s="19">
        <v>3.4791666666666665E-2</v>
      </c>
      <c r="J76" s="19">
        <v>2.0810185185185185E-2</v>
      </c>
      <c r="K76" s="19">
        <v>9.1898148148148156E-3</v>
      </c>
      <c r="L76" s="19">
        <v>1.5856481481481482E-2</v>
      </c>
      <c r="M76" s="19">
        <v>0.02</v>
      </c>
      <c r="N76" s="19">
        <v>1.5821759259259258E-2</v>
      </c>
      <c r="O76" s="18" t="s">
        <v>189</v>
      </c>
    </row>
    <row r="77" spans="2:15" x14ac:dyDescent="0.15">
      <c r="B77" s="33" t="s">
        <v>31</v>
      </c>
      <c r="C77" s="22">
        <v>21960</v>
      </c>
      <c r="D77" s="22">
        <v>27810</v>
      </c>
      <c r="E77" s="22">
        <v>40240</v>
      </c>
      <c r="F77" s="22">
        <v>28340</v>
      </c>
      <c r="G77" s="22">
        <v>29490</v>
      </c>
      <c r="H77" s="22">
        <v>38640</v>
      </c>
      <c r="I77" s="22">
        <v>30110</v>
      </c>
      <c r="J77" s="22">
        <v>27100</v>
      </c>
      <c r="K77" s="22">
        <v>29040</v>
      </c>
      <c r="L77" s="22">
        <v>26540</v>
      </c>
      <c r="M77" s="22">
        <v>28360</v>
      </c>
      <c r="N77" s="22">
        <v>25830</v>
      </c>
      <c r="O77" s="18" t="s">
        <v>192</v>
      </c>
    </row>
    <row r="78" spans="2:15" ht="24" x14ac:dyDescent="0.15">
      <c r="B78" s="34"/>
      <c r="C78" s="21">
        <v>0.92400000000000004</v>
      </c>
      <c r="D78" s="21">
        <v>0.97899999999999998</v>
      </c>
      <c r="E78" s="21">
        <v>0.98399999999999999</v>
      </c>
      <c r="F78" s="21">
        <v>0.97299999999999998</v>
      </c>
      <c r="G78" s="21">
        <v>0.96699999999999997</v>
      </c>
      <c r="H78" s="21">
        <v>0.996</v>
      </c>
      <c r="I78" s="21">
        <v>0.96299999999999997</v>
      </c>
      <c r="J78" s="21">
        <v>0.96099999999999997</v>
      </c>
      <c r="K78" s="21">
        <v>0.98</v>
      </c>
      <c r="L78" s="21">
        <v>0.97099999999999997</v>
      </c>
      <c r="M78" s="21">
        <v>0.91400000000000003</v>
      </c>
      <c r="N78" s="21">
        <v>0.96399999999999997</v>
      </c>
      <c r="O78" s="18" t="s">
        <v>191</v>
      </c>
    </row>
    <row r="79" spans="2:15" ht="24" x14ac:dyDescent="0.15">
      <c r="B79" s="34"/>
      <c r="C79" s="20">
        <v>1.4594907407407407E-2</v>
      </c>
      <c r="D79" s="20">
        <v>1.4594907407407407E-2</v>
      </c>
      <c r="E79" s="20">
        <v>1.4594907407407407E-2</v>
      </c>
      <c r="F79" s="20">
        <v>1.4594907407407407E-2</v>
      </c>
      <c r="G79" s="20">
        <v>1.4594907407407407E-2</v>
      </c>
      <c r="H79" s="20">
        <v>1.4594907407407407E-2</v>
      </c>
      <c r="I79" s="20">
        <v>1.4594907407407407E-2</v>
      </c>
      <c r="J79" s="20">
        <v>1.4594907407407407E-2</v>
      </c>
      <c r="K79" s="20">
        <v>1.4594907407407407E-2</v>
      </c>
      <c r="L79" s="20">
        <v>1.4594907407407407E-2</v>
      </c>
      <c r="M79" s="20">
        <v>1.4594907407407407E-2</v>
      </c>
      <c r="N79" s="20">
        <v>1.4594907407407407E-2</v>
      </c>
      <c r="O79" s="18" t="s">
        <v>190</v>
      </c>
    </row>
    <row r="80" spans="2:15" ht="14" x14ac:dyDescent="0.15">
      <c r="B80" s="35"/>
      <c r="C80" s="23" t="s">
        <v>195</v>
      </c>
      <c r="D80" s="23" t="s">
        <v>195</v>
      </c>
      <c r="E80" s="23" t="s">
        <v>195</v>
      </c>
      <c r="F80" s="23" t="s">
        <v>195</v>
      </c>
      <c r="G80" s="23" t="s">
        <v>195</v>
      </c>
      <c r="H80" s="23" t="s">
        <v>195</v>
      </c>
      <c r="I80" s="23" t="s">
        <v>195</v>
      </c>
      <c r="J80" s="23" t="s">
        <v>195</v>
      </c>
      <c r="K80" s="23" t="s">
        <v>195</v>
      </c>
      <c r="L80" s="23" t="s">
        <v>195</v>
      </c>
      <c r="M80" s="23" t="s">
        <v>195</v>
      </c>
      <c r="N80" s="23" t="s">
        <v>195</v>
      </c>
      <c r="O80" s="18" t="s">
        <v>189</v>
      </c>
    </row>
    <row r="81" spans="2:15" x14ac:dyDescent="0.15">
      <c r="B81" s="33" t="s">
        <v>194</v>
      </c>
      <c r="C81" s="22">
        <v>410</v>
      </c>
      <c r="D81" s="22">
        <v>470</v>
      </c>
      <c r="E81" s="22">
        <v>600</v>
      </c>
      <c r="F81" s="22">
        <v>490</v>
      </c>
      <c r="G81" s="22">
        <v>440</v>
      </c>
      <c r="H81" s="22">
        <v>650</v>
      </c>
      <c r="I81" s="22">
        <v>450</v>
      </c>
      <c r="J81" s="22">
        <v>590</v>
      </c>
      <c r="K81" s="22">
        <v>850</v>
      </c>
      <c r="L81" s="22">
        <v>1570</v>
      </c>
      <c r="M81" s="22">
        <v>2940</v>
      </c>
      <c r="N81" s="22">
        <v>4410</v>
      </c>
      <c r="O81" s="18" t="s">
        <v>192</v>
      </c>
    </row>
    <row r="82" spans="2:15" ht="24" x14ac:dyDescent="0.15">
      <c r="B82" s="34"/>
      <c r="C82" s="21">
        <v>0.87</v>
      </c>
      <c r="D82" s="21">
        <v>0.97699999999999998</v>
      </c>
      <c r="E82" s="21">
        <v>0.93300000000000005</v>
      </c>
      <c r="F82" s="21">
        <v>0.86399999999999999</v>
      </c>
      <c r="G82" s="21">
        <v>0.88500000000000001</v>
      </c>
      <c r="H82" s="21">
        <v>0.93899999999999995</v>
      </c>
      <c r="I82" s="21">
        <v>0.8</v>
      </c>
      <c r="J82" s="21">
        <v>0.873</v>
      </c>
      <c r="K82" s="21">
        <v>0.96699999999999997</v>
      </c>
      <c r="L82" s="21">
        <v>0.98199999999999998</v>
      </c>
      <c r="M82" s="21">
        <v>0.96699999999999997</v>
      </c>
      <c r="N82" s="21">
        <v>0.996</v>
      </c>
      <c r="O82" s="18" t="s">
        <v>191</v>
      </c>
    </row>
    <row r="83" spans="2:15" ht="24" x14ac:dyDescent="0.15">
      <c r="B83" s="34"/>
      <c r="C83" s="20">
        <v>2.1539351851851851E-2</v>
      </c>
      <c r="D83" s="20">
        <v>2.1539351851851851E-2</v>
      </c>
      <c r="E83" s="20">
        <v>3.5428240740740739E-2</v>
      </c>
      <c r="F83" s="20">
        <v>3.5428240740740739E-2</v>
      </c>
      <c r="G83" s="20">
        <v>1.4594907407407407E-2</v>
      </c>
      <c r="H83" s="20">
        <v>1.4594907407407407E-2</v>
      </c>
      <c r="I83" s="20">
        <v>2.1539351851851851E-2</v>
      </c>
      <c r="J83" s="20">
        <v>2.8483796296296295E-2</v>
      </c>
      <c r="K83" s="20">
        <v>2.1539351851851851E-2</v>
      </c>
      <c r="L83" s="20">
        <v>2.1539351851851851E-2</v>
      </c>
      <c r="M83" s="20">
        <v>1.4594907407407407E-2</v>
      </c>
      <c r="N83" s="20">
        <v>1.4594907407407407E-2</v>
      </c>
      <c r="O83" s="18" t="s">
        <v>190</v>
      </c>
    </row>
    <row r="84" spans="2:15" x14ac:dyDescent="0.15">
      <c r="B84" s="35"/>
      <c r="C84" s="19">
        <v>7.3148148148148148E-3</v>
      </c>
      <c r="D84" s="19">
        <v>6.7592592592592591E-3</v>
      </c>
      <c r="E84" s="19">
        <v>1.34375E-2</v>
      </c>
      <c r="F84" s="19">
        <v>5.6712962962962967E-3</v>
      </c>
      <c r="G84" s="19">
        <v>5.4398148148148149E-3</v>
      </c>
      <c r="H84" s="19">
        <v>3.9120370370370368E-3</v>
      </c>
      <c r="I84" s="19">
        <v>1.4444444444444444E-2</v>
      </c>
      <c r="J84" s="19">
        <v>1.4594907407407407E-2</v>
      </c>
      <c r="K84" s="19">
        <v>7.0023148148148145E-3</v>
      </c>
      <c r="L84" s="19">
        <v>4.0277777777777777E-3</v>
      </c>
      <c r="M84" s="19">
        <v>2.5000000000000001E-3</v>
      </c>
      <c r="N84" s="19">
        <v>1.4930555555555556E-3</v>
      </c>
      <c r="O84" s="18" t="s">
        <v>189</v>
      </c>
    </row>
    <row r="85" spans="2:15" x14ac:dyDescent="0.15">
      <c r="B85" s="33" t="s">
        <v>193</v>
      </c>
      <c r="C85" s="22">
        <v>693720</v>
      </c>
      <c r="D85" s="22">
        <v>680820</v>
      </c>
      <c r="E85" s="22">
        <v>711370</v>
      </c>
      <c r="F85" s="22">
        <v>699040</v>
      </c>
      <c r="G85" s="22">
        <v>684540</v>
      </c>
      <c r="H85" s="22">
        <v>705170</v>
      </c>
      <c r="I85" s="22">
        <v>747620</v>
      </c>
      <c r="J85" s="22">
        <v>859940</v>
      </c>
      <c r="K85" s="22">
        <v>1361790</v>
      </c>
      <c r="L85" s="22">
        <v>2809370</v>
      </c>
      <c r="M85" s="22">
        <v>5865800</v>
      </c>
      <c r="N85" s="22">
        <v>13497290</v>
      </c>
      <c r="O85" s="18" t="s">
        <v>192</v>
      </c>
    </row>
    <row r="86" spans="2:15" ht="24" x14ac:dyDescent="0.15">
      <c r="B86" s="34"/>
      <c r="C86" s="21">
        <v>0.99199999999999999</v>
      </c>
      <c r="D86" s="21">
        <v>0.99099999999999999</v>
      </c>
      <c r="E86" s="21">
        <v>0.99099999999999999</v>
      </c>
      <c r="F86" s="21">
        <v>0.99199999999999999</v>
      </c>
      <c r="G86" s="21">
        <v>0.99099999999999999</v>
      </c>
      <c r="H86" s="21">
        <v>0.99099999999999999</v>
      </c>
      <c r="I86" s="21">
        <v>0.98799999999999999</v>
      </c>
      <c r="J86" s="21">
        <v>0.99199999999999999</v>
      </c>
      <c r="K86" s="21">
        <v>0.99299999999999999</v>
      </c>
      <c r="L86" s="21">
        <v>0.98899999999999999</v>
      </c>
      <c r="M86" s="21">
        <v>0.99099999999999999</v>
      </c>
      <c r="N86" s="21">
        <v>0.98699999999999999</v>
      </c>
      <c r="O86" s="18" t="s">
        <v>191</v>
      </c>
    </row>
    <row r="87" spans="2:15" ht="24" x14ac:dyDescent="0.15">
      <c r="B87" s="34"/>
      <c r="C87" s="20">
        <v>1.4594907407407407E-2</v>
      </c>
      <c r="D87" s="20">
        <v>1.4594907407407407E-2</v>
      </c>
      <c r="E87" s="20">
        <v>2.1539351851851851E-2</v>
      </c>
      <c r="F87" s="20">
        <v>2.1539351851851851E-2</v>
      </c>
      <c r="G87" s="20">
        <v>2.1539351851851851E-2</v>
      </c>
      <c r="H87" s="20">
        <v>2.1539351851851851E-2</v>
      </c>
      <c r="I87" s="20">
        <v>1.4594907407407407E-2</v>
      </c>
      <c r="J87" s="20">
        <v>2.1539351851851851E-2</v>
      </c>
      <c r="K87" s="20">
        <v>2.1539351851851851E-2</v>
      </c>
      <c r="L87" s="20">
        <v>2.1539351851851851E-2</v>
      </c>
      <c r="M87" s="20">
        <v>2.1539351851851851E-2</v>
      </c>
      <c r="N87" s="20">
        <v>1.4594907407407407E-2</v>
      </c>
      <c r="O87" s="18" t="s">
        <v>190</v>
      </c>
    </row>
    <row r="88" spans="2:15" x14ac:dyDescent="0.15">
      <c r="B88" s="35"/>
      <c r="C88" s="19">
        <v>1.8171296296296297E-3</v>
      </c>
      <c r="D88" s="19">
        <v>1.9097222222222222E-3</v>
      </c>
      <c r="E88" s="19">
        <v>2.7893518518518519E-3</v>
      </c>
      <c r="F88" s="19">
        <v>2.662037037037037E-3</v>
      </c>
      <c r="G88" s="19">
        <v>2.7662037037037039E-3</v>
      </c>
      <c r="H88" s="19">
        <v>2.9745370370370373E-3</v>
      </c>
      <c r="I88" s="19">
        <v>2.1643518518518518E-3</v>
      </c>
      <c r="J88" s="19">
        <v>3.2638888888888891E-3</v>
      </c>
      <c r="K88" s="19">
        <v>3.3333333333333335E-3</v>
      </c>
      <c r="L88" s="19">
        <v>3.0671296296296297E-3</v>
      </c>
      <c r="M88" s="19">
        <v>2.9745370370370373E-3</v>
      </c>
      <c r="N88" s="19">
        <v>1.736111111111111E-3</v>
      </c>
      <c r="O88" s="18" t="s">
        <v>189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F75B-6B09-4CF3-965E-D4128BDCCC99}">
  <dimension ref="A2:CU88"/>
  <sheetViews>
    <sheetView topLeftCell="A16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7" customWidth="1"/>
    <col min="2" max="2" width="12.6640625" style="17" customWidth="1"/>
    <col min="3" max="16384" width="8.83203125" style="17"/>
  </cols>
  <sheetData>
    <row r="2" spans="1:2" x14ac:dyDescent="0.15">
      <c r="A2" s="17" t="s">
        <v>334</v>
      </c>
      <c r="B2" s="17" t="s">
        <v>333</v>
      </c>
    </row>
    <row r="4" spans="1:2" x14ac:dyDescent="0.15">
      <c r="A4" s="17" t="s">
        <v>332</v>
      </c>
      <c r="B4" s="17" t="s">
        <v>331</v>
      </c>
    </row>
    <row r="5" spans="1:2" x14ac:dyDescent="0.15">
      <c r="A5" s="17" t="s">
        <v>330</v>
      </c>
      <c r="B5" s="17" t="s">
        <v>329</v>
      </c>
    </row>
    <row r="6" spans="1:2" x14ac:dyDescent="0.15">
      <c r="A6" s="17" t="s">
        <v>328</v>
      </c>
      <c r="B6" s="17" t="s">
        <v>335</v>
      </c>
    </row>
    <row r="7" spans="1:2" x14ac:dyDescent="0.15">
      <c r="A7" s="17" t="s">
        <v>22</v>
      </c>
      <c r="B7" s="31">
        <v>45383</v>
      </c>
    </row>
    <row r="8" spans="1:2" x14ac:dyDescent="0.15">
      <c r="A8" s="17" t="s">
        <v>24</v>
      </c>
      <c r="B8" s="30">
        <v>0.47355324074074073</v>
      </c>
    </row>
    <row r="9" spans="1:2" x14ac:dyDescent="0.15">
      <c r="A9" s="17" t="s">
        <v>326</v>
      </c>
      <c r="B9" s="17" t="s">
        <v>325</v>
      </c>
    </row>
    <row r="10" spans="1:2" x14ac:dyDescent="0.15">
      <c r="A10" s="17" t="s">
        <v>324</v>
      </c>
      <c r="B10" s="17" t="s">
        <v>323</v>
      </c>
    </row>
    <row r="11" spans="1:2" x14ac:dyDescent="0.15">
      <c r="A11" s="17" t="s">
        <v>322</v>
      </c>
      <c r="B11" s="17" t="s">
        <v>321</v>
      </c>
    </row>
    <row r="13" spans="1:2" ht="14" x14ac:dyDescent="0.15">
      <c r="A13" s="27" t="s">
        <v>320</v>
      </c>
      <c r="B13" s="26"/>
    </row>
    <row r="14" spans="1:2" x14ac:dyDescent="0.15">
      <c r="A14" s="17" t="s">
        <v>319</v>
      </c>
      <c r="B14" s="17" t="s">
        <v>318</v>
      </c>
    </row>
    <row r="15" spans="1:2" x14ac:dyDescent="0.15">
      <c r="A15" s="17" t="s">
        <v>317</v>
      </c>
    </row>
    <row r="16" spans="1:2" x14ac:dyDescent="0.15">
      <c r="A16" s="17" t="s">
        <v>316</v>
      </c>
      <c r="B16" s="17" t="s">
        <v>315</v>
      </c>
    </row>
    <row r="17" spans="1:14" x14ac:dyDescent="0.15">
      <c r="B17" s="17" t="s">
        <v>314</v>
      </c>
    </row>
    <row r="18" spans="1:14" x14ac:dyDescent="0.15">
      <c r="A18" s="17" t="s">
        <v>313</v>
      </c>
      <c r="B18" s="17" t="s">
        <v>312</v>
      </c>
    </row>
    <row r="19" spans="1:14" x14ac:dyDescent="0.15">
      <c r="A19" s="17" t="s">
        <v>311</v>
      </c>
      <c r="B19" s="17" t="s">
        <v>310</v>
      </c>
    </row>
    <row r="20" spans="1:14" x14ac:dyDescent="0.15">
      <c r="B20" s="17" t="s">
        <v>309</v>
      </c>
    </row>
    <row r="21" spans="1:14" x14ac:dyDescent="0.15">
      <c r="B21" s="17" t="s">
        <v>308</v>
      </c>
    </row>
    <row r="22" spans="1:14" x14ac:dyDescent="0.15">
      <c r="B22" s="17" t="s">
        <v>307</v>
      </c>
    </row>
    <row r="23" spans="1:14" x14ac:dyDescent="0.15">
      <c r="B23" s="17" t="s">
        <v>306</v>
      </c>
    </row>
    <row r="24" spans="1:14" x14ac:dyDescent="0.15">
      <c r="B24" s="17" t="s">
        <v>305</v>
      </c>
    </row>
    <row r="25" spans="1:14" x14ac:dyDescent="0.15">
      <c r="B25" s="17" t="s">
        <v>304</v>
      </c>
    </row>
    <row r="26" spans="1:14" x14ac:dyDescent="0.15">
      <c r="B26" s="17" t="s">
        <v>303</v>
      </c>
    </row>
    <row r="27" spans="1:14" x14ac:dyDescent="0.15">
      <c r="B27" s="17" t="s">
        <v>302</v>
      </c>
    </row>
    <row r="28" spans="1:14" x14ac:dyDescent="0.15">
      <c r="A28" s="17" t="s">
        <v>301</v>
      </c>
    </row>
    <row r="30" spans="1:14" ht="14" x14ac:dyDescent="0.15">
      <c r="A30" s="27" t="s">
        <v>300</v>
      </c>
      <c r="B30" s="26"/>
    </row>
    <row r="32" spans="1:14" x14ac:dyDescent="0.15">
      <c r="B32" s="25"/>
      <c r="C32" s="24">
        <v>1</v>
      </c>
      <c r="D32" s="24">
        <v>2</v>
      </c>
      <c r="E32" s="24">
        <v>3</v>
      </c>
      <c r="F32" s="24">
        <v>4</v>
      </c>
      <c r="G32" s="24">
        <v>5</v>
      </c>
      <c r="H32" s="24">
        <v>6</v>
      </c>
      <c r="I32" s="24">
        <v>7</v>
      </c>
      <c r="J32" s="24">
        <v>8</v>
      </c>
      <c r="K32" s="24">
        <v>9</v>
      </c>
      <c r="L32" s="24">
        <v>10</v>
      </c>
      <c r="M32" s="24">
        <v>11</v>
      </c>
      <c r="N32" s="24">
        <v>12</v>
      </c>
    </row>
    <row r="33" spans="1:99" ht="14" x14ac:dyDescent="0.15">
      <c r="B33" s="24" t="s">
        <v>200</v>
      </c>
      <c r="C33" s="29" t="s">
        <v>299</v>
      </c>
      <c r="D33" s="29" t="s">
        <v>298</v>
      </c>
      <c r="E33" s="29" t="s">
        <v>297</v>
      </c>
      <c r="F33" s="29" t="s">
        <v>296</v>
      </c>
      <c r="G33" s="29" t="s">
        <v>295</v>
      </c>
      <c r="H33" s="29" t="s">
        <v>294</v>
      </c>
      <c r="I33" s="29" t="s">
        <v>293</v>
      </c>
      <c r="J33" s="29" t="s">
        <v>292</v>
      </c>
      <c r="K33" s="29" t="s">
        <v>291</v>
      </c>
      <c r="L33" s="29" t="s">
        <v>290</v>
      </c>
      <c r="M33" s="29" t="s">
        <v>289</v>
      </c>
      <c r="N33" s="29" t="s">
        <v>288</v>
      </c>
      <c r="O33" s="18" t="s">
        <v>203</v>
      </c>
    </row>
    <row r="34" spans="1:99" ht="14" x14ac:dyDescent="0.15">
      <c r="B34" s="24" t="s">
        <v>199</v>
      </c>
      <c r="C34" s="29" t="s">
        <v>287</v>
      </c>
      <c r="D34" s="29" t="s">
        <v>286</v>
      </c>
      <c r="E34" s="29" t="s">
        <v>285</v>
      </c>
      <c r="F34" s="29" t="s">
        <v>284</v>
      </c>
      <c r="G34" s="29" t="s">
        <v>283</v>
      </c>
      <c r="H34" s="29" t="s">
        <v>282</v>
      </c>
      <c r="I34" s="29" t="s">
        <v>281</v>
      </c>
      <c r="J34" s="29" t="s">
        <v>280</v>
      </c>
      <c r="K34" s="29" t="s">
        <v>279</v>
      </c>
      <c r="L34" s="29" t="s">
        <v>278</v>
      </c>
      <c r="M34" s="29" t="s">
        <v>277</v>
      </c>
      <c r="N34" s="29" t="s">
        <v>276</v>
      </c>
      <c r="O34" s="18" t="s">
        <v>203</v>
      </c>
    </row>
    <row r="35" spans="1:99" ht="14" x14ac:dyDescent="0.15">
      <c r="B35" s="24" t="s">
        <v>198</v>
      </c>
      <c r="C35" s="29" t="s">
        <v>275</v>
      </c>
      <c r="D35" s="29" t="s">
        <v>274</v>
      </c>
      <c r="E35" s="29" t="s">
        <v>273</v>
      </c>
      <c r="F35" s="29" t="s">
        <v>272</v>
      </c>
      <c r="G35" s="29" t="s">
        <v>271</v>
      </c>
      <c r="H35" s="29" t="s">
        <v>270</v>
      </c>
      <c r="I35" s="29" t="s">
        <v>269</v>
      </c>
      <c r="J35" s="29" t="s">
        <v>268</v>
      </c>
      <c r="K35" s="29" t="s">
        <v>267</v>
      </c>
      <c r="L35" s="29" t="s">
        <v>266</v>
      </c>
      <c r="M35" s="29" t="s">
        <v>265</v>
      </c>
      <c r="N35" s="29" t="s">
        <v>264</v>
      </c>
      <c r="O35" s="18" t="s">
        <v>203</v>
      </c>
    </row>
    <row r="36" spans="1:99" ht="14" x14ac:dyDescent="0.15">
      <c r="B36" s="24" t="s">
        <v>197</v>
      </c>
      <c r="C36" s="29" t="s">
        <v>263</v>
      </c>
      <c r="D36" s="29" t="s">
        <v>262</v>
      </c>
      <c r="E36" s="29" t="s">
        <v>261</v>
      </c>
      <c r="F36" s="29" t="s">
        <v>260</v>
      </c>
      <c r="G36" s="29" t="s">
        <v>259</v>
      </c>
      <c r="H36" s="29" t="s">
        <v>258</v>
      </c>
      <c r="I36" s="29" t="s">
        <v>257</v>
      </c>
      <c r="J36" s="29" t="s">
        <v>256</v>
      </c>
      <c r="K36" s="29" t="s">
        <v>255</v>
      </c>
      <c r="L36" s="29" t="s">
        <v>254</v>
      </c>
      <c r="M36" s="29" t="s">
        <v>253</v>
      </c>
      <c r="N36" s="29" t="s">
        <v>252</v>
      </c>
      <c r="O36" s="18" t="s">
        <v>203</v>
      </c>
    </row>
    <row r="37" spans="1:99" ht="14" x14ac:dyDescent="0.15">
      <c r="B37" s="24" t="s">
        <v>196</v>
      </c>
      <c r="C37" s="29" t="s">
        <v>251</v>
      </c>
      <c r="D37" s="29" t="s">
        <v>250</v>
      </c>
      <c r="E37" s="29" t="s">
        <v>249</v>
      </c>
      <c r="F37" s="29" t="s">
        <v>248</v>
      </c>
      <c r="G37" s="29" t="s">
        <v>247</v>
      </c>
      <c r="H37" s="29" t="s">
        <v>246</v>
      </c>
      <c r="I37" s="29" t="s">
        <v>245</v>
      </c>
      <c r="J37" s="29" t="s">
        <v>244</v>
      </c>
      <c r="K37" s="29" t="s">
        <v>243</v>
      </c>
      <c r="L37" s="29" t="s">
        <v>242</v>
      </c>
      <c r="M37" s="29" t="s">
        <v>241</v>
      </c>
      <c r="N37" s="29" t="s">
        <v>240</v>
      </c>
      <c r="O37" s="18" t="s">
        <v>203</v>
      </c>
    </row>
    <row r="38" spans="1:99" ht="14" x14ac:dyDescent="0.15">
      <c r="B38" s="24" t="s">
        <v>31</v>
      </c>
      <c r="C38" s="29" t="s">
        <v>239</v>
      </c>
      <c r="D38" s="29" t="s">
        <v>238</v>
      </c>
      <c r="E38" s="29" t="s">
        <v>237</v>
      </c>
      <c r="F38" s="29" t="s">
        <v>236</v>
      </c>
      <c r="G38" s="29" t="s">
        <v>235</v>
      </c>
      <c r="H38" s="29" t="s">
        <v>234</v>
      </c>
      <c r="I38" s="29" t="s">
        <v>233</v>
      </c>
      <c r="J38" s="29" t="s">
        <v>232</v>
      </c>
      <c r="K38" s="29" t="s">
        <v>231</v>
      </c>
      <c r="L38" s="29" t="s">
        <v>230</v>
      </c>
      <c r="M38" s="29" t="s">
        <v>229</v>
      </c>
      <c r="N38" s="29" t="s">
        <v>228</v>
      </c>
      <c r="O38" s="18" t="s">
        <v>203</v>
      </c>
    </row>
    <row r="39" spans="1:99" ht="14" x14ac:dyDescent="0.15">
      <c r="B39" s="24" t="s">
        <v>194</v>
      </c>
      <c r="C39" s="29" t="s">
        <v>227</v>
      </c>
      <c r="D39" s="29" t="s">
        <v>226</v>
      </c>
      <c r="E39" s="29" t="s">
        <v>225</v>
      </c>
      <c r="F39" s="29" t="s">
        <v>224</v>
      </c>
      <c r="G39" s="29" t="s">
        <v>223</v>
      </c>
      <c r="H39" s="29" t="s">
        <v>222</v>
      </c>
      <c r="I39" s="29" t="s">
        <v>221</v>
      </c>
      <c r="J39" s="29" t="s">
        <v>220</v>
      </c>
      <c r="K39" s="29" t="s">
        <v>219</v>
      </c>
      <c r="L39" s="29" t="s">
        <v>218</v>
      </c>
      <c r="M39" s="29" t="s">
        <v>217</v>
      </c>
      <c r="N39" s="29" t="s">
        <v>216</v>
      </c>
      <c r="O39" s="18" t="s">
        <v>203</v>
      </c>
    </row>
    <row r="40" spans="1:99" ht="14" x14ac:dyDescent="0.15">
      <c r="B40" s="24" t="s">
        <v>193</v>
      </c>
      <c r="C40" s="29" t="s">
        <v>215</v>
      </c>
      <c r="D40" s="29" t="s">
        <v>214</v>
      </c>
      <c r="E40" s="29" t="s">
        <v>213</v>
      </c>
      <c r="F40" s="29" t="s">
        <v>212</v>
      </c>
      <c r="G40" s="29" t="s">
        <v>211</v>
      </c>
      <c r="H40" s="29" t="s">
        <v>210</v>
      </c>
      <c r="I40" s="29" t="s">
        <v>209</v>
      </c>
      <c r="J40" s="29" t="s">
        <v>208</v>
      </c>
      <c r="K40" s="29" t="s">
        <v>207</v>
      </c>
      <c r="L40" s="29" t="s">
        <v>206</v>
      </c>
      <c r="M40" s="29" t="s">
        <v>205</v>
      </c>
      <c r="N40" s="29" t="s">
        <v>204</v>
      </c>
      <c r="O40" s="18" t="s">
        <v>203</v>
      </c>
    </row>
    <row r="42" spans="1:99" ht="14" x14ac:dyDescent="0.15">
      <c r="A42" s="27" t="s">
        <v>46</v>
      </c>
      <c r="B42" s="26"/>
    </row>
    <row r="44" spans="1:99" ht="14" x14ac:dyDescent="0.15">
      <c r="B44" s="24" t="s">
        <v>24</v>
      </c>
      <c r="C44" s="24" t="s">
        <v>202</v>
      </c>
      <c r="D44" s="24" t="s">
        <v>150</v>
      </c>
      <c r="E44" s="24" t="s">
        <v>149</v>
      </c>
      <c r="F44" s="24" t="s">
        <v>148</v>
      </c>
      <c r="G44" s="24" t="s">
        <v>147</v>
      </c>
      <c r="H44" s="24" t="s">
        <v>146</v>
      </c>
      <c r="I44" s="24" t="s">
        <v>145</v>
      </c>
      <c r="J44" s="24" t="s">
        <v>144</v>
      </c>
      <c r="K44" s="24" t="s">
        <v>143</v>
      </c>
      <c r="L44" s="24" t="s">
        <v>142</v>
      </c>
      <c r="M44" s="24" t="s">
        <v>141</v>
      </c>
      <c r="N44" s="24" t="s">
        <v>140</v>
      </c>
      <c r="O44" s="24" t="s">
        <v>139</v>
      </c>
      <c r="P44" s="24" t="s">
        <v>138</v>
      </c>
      <c r="Q44" s="24" t="s">
        <v>137</v>
      </c>
      <c r="R44" s="24" t="s">
        <v>136</v>
      </c>
      <c r="S44" s="24" t="s">
        <v>135</v>
      </c>
      <c r="T44" s="24" t="s">
        <v>134</v>
      </c>
      <c r="U44" s="24" t="s">
        <v>133</v>
      </c>
      <c r="V44" s="24" t="s">
        <v>132</v>
      </c>
      <c r="W44" s="24" t="s">
        <v>131</v>
      </c>
      <c r="X44" s="24" t="s">
        <v>130</v>
      </c>
      <c r="Y44" s="24" t="s">
        <v>129</v>
      </c>
      <c r="Z44" s="24" t="s">
        <v>128</v>
      </c>
      <c r="AA44" s="24" t="s">
        <v>127</v>
      </c>
      <c r="AB44" s="24" t="s">
        <v>126</v>
      </c>
      <c r="AC44" s="24" t="s">
        <v>125</v>
      </c>
      <c r="AD44" s="24" t="s">
        <v>124</v>
      </c>
      <c r="AE44" s="24" t="s">
        <v>123</v>
      </c>
      <c r="AF44" s="24" t="s">
        <v>122</v>
      </c>
      <c r="AG44" s="24" t="s">
        <v>121</v>
      </c>
      <c r="AH44" s="24" t="s">
        <v>120</v>
      </c>
      <c r="AI44" s="24" t="s">
        <v>119</v>
      </c>
      <c r="AJ44" s="24" t="s">
        <v>118</v>
      </c>
      <c r="AK44" s="24" t="s">
        <v>117</v>
      </c>
      <c r="AL44" s="24" t="s">
        <v>116</v>
      </c>
      <c r="AM44" s="24" t="s">
        <v>115</v>
      </c>
      <c r="AN44" s="24" t="s">
        <v>114</v>
      </c>
      <c r="AO44" s="24" t="s">
        <v>113</v>
      </c>
      <c r="AP44" s="24" t="s">
        <v>112</v>
      </c>
      <c r="AQ44" s="24" t="s">
        <v>111</v>
      </c>
      <c r="AR44" s="24" t="s">
        <v>110</v>
      </c>
      <c r="AS44" s="24" t="s">
        <v>109</v>
      </c>
      <c r="AT44" s="24" t="s">
        <v>108</v>
      </c>
      <c r="AU44" s="24" t="s">
        <v>107</v>
      </c>
      <c r="AV44" s="24" t="s">
        <v>106</v>
      </c>
      <c r="AW44" s="24" t="s">
        <v>105</v>
      </c>
      <c r="AX44" s="24" t="s">
        <v>104</v>
      </c>
      <c r="AY44" s="24" t="s">
        <v>103</v>
      </c>
      <c r="AZ44" s="24" t="s">
        <v>102</v>
      </c>
      <c r="BA44" s="24" t="s">
        <v>101</v>
      </c>
      <c r="BB44" s="24" t="s">
        <v>100</v>
      </c>
      <c r="BC44" s="24" t="s">
        <v>99</v>
      </c>
      <c r="BD44" s="24" t="s">
        <v>98</v>
      </c>
      <c r="BE44" s="24" t="s">
        <v>97</v>
      </c>
      <c r="BF44" s="24" t="s">
        <v>96</v>
      </c>
      <c r="BG44" s="24" t="s">
        <v>95</v>
      </c>
      <c r="BH44" s="24" t="s">
        <v>94</v>
      </c>
      <c r="BI44" s="24" t="s">
        <v>93</v>
      </c>
      <c r="BJ44" s="24" t="s">
        <v>92</v>
      </c>
      <c r="BK44" s="24" t="s">
        <v>91</v>
      </c>
      <c r="BL44" s="24" t="s">
        <v>90</v>
      </c>
      <c r="BM44" s="24" t="s">
        <v>89</v>
      </c>
      <c r="BN44" s="24" t="s">
        <v>88</v>
      </c>
      <c r="BO44" s="24" t="s">
        <v>87</v>
      </c>
      <c r="BP44" s="24" t="s">
        <v>86</v>
      </c>
      <c r="BQ44" s="24" t="s">
        <v>85</v>
      </c>
      <c r="BR44" s="24" t="s">
        <v>84</v>
      </c>
      <c r="BS44" s="24" t="s">
        <v>83</v>
      </c>
      <c r="BT44" s="24" t="s">
        <v>82</v>
      </c>
      <c r="BU44" s="24" t="s">
        <v>81</v>
      </c>
      <c r="BV44" s="24" t="s">
        <v>80</v>
      </c>
      <c r="BW44" s="24" t="s">
        <v>79</v>
      </c>
      <c r="BX44" s="24" t="s">
        <v>78</v>
      </c>
      <c r="BY44" s="24" t="s">
        <v>77</v>
      </c>
      <c r="BZ44" s="24" t="s">
        <v>76</v>
      </c>
      <c r="CA44" s="24" t="s">
        <v>75</v>
      </c>
      <c r="CB44" s="24" t="s">
        <v>74</v>
      </c>
      <c r="CC44" s="24" t="s">
        <v>73</v>
      </c>
      <c r="CD44" s="24" t="s">
        <v>72</v>
      </c>
      <c r="CE44" s="24" t="s">
        <v>71</v>
      </c>
      <c r="CF44" s="24" t="s">
        <v>70</v>
      </c>
      <c r="CG44" s="24" t="s">
        <v>69</v>
      </c>
      <c r="CH44" s="24" t="s">
        <v>68</v>
      </c>
      <c r="CI44" s="24" t="s">
        <v>67</v>
      </c>
      <c r="CJ44" s="24" t="s">
        <v>66</v>
      </c>
      <c r="CK44" s="24" t="s">
        <v>65</v>
      </c>
      <c r="CL44" s="24" t="s">
        <v>64</v>
      </c>
      <c r="CM44" s="24" t="s">
        <v>63</v>
      </c>
      <c r="CN44" s="24" t="s">
        <v>62</v>
      </c>
      <c r="CO44" s="24" t="s">
        <v>61</v>
      </c>
      <c r="CP44" s="24" t="s">
        <v>60</v>
      </c>
      <c r="CQ44" s="24" t="s">
        <v>59</v>
      </c>
      <c r="CR44" s="24" t="s">
        <v>58</v>
      </c>
      <c r="CS44" s="24" t="s">
        <v>57</v>
      </c>
      <c r="CT44" s="24" t="s">
        <v>56</v>
      </c>
      <c r="CU44" s="24" t="s">
        <v>55</v>
      </c>
    </row>
    <row r="45" spans="1:99" x14ac:dyDescent="0.15">
      <c r="B45" s="28">
        <v>7.0601851851851847E-4</v>
      </c>
      <c r="C45" s="16">
        <v>24.6</v>
      </c>
      <c r="D45" s="16">
        <v>1781</v>
      </c>
      <c r="E45" s="16">
        <v>1546</v>
      </c>
      <c r="F45" s="16">
        <v>1687</v>
      </c>
      <c r="G45" s="16">
        <v>1636</v>
      </c>
      <c r="H45" s="16">
        <v>1642</v>
      </c>
      <c r="I45" s="16">
        <v>1820</v>
      </c>
      <c r="J45" s="16">
        <v>1680</v>
      </c>
      <c r="K45" s="16">
        <v>1632</v>
      </c>
      <c r="L45" s="16">
        <v>1595</v>
      </c>
      <c r="M45" s="16">
        <v>1610</v>
      </c>
      <c r="N45" s="16">
        <v>1680</v>
      </c>
      <c r="O45" s="16">
        <v>1687</v>
      </c>
      <c r="P45" s="16">
        <v>1784</v>
      </c>
      <c r="Q45" s="16">
        <v>1643</v>
      </c>
      <c r="R45" s="16">
        <v>1576</v>
      </c>
      <c r="S45" s="16">
        <v>1761</v>
      </c>
      <c r="T45" s="16">
        <v>1662</v>
      </c>
      <c r="U45" s="16">
        <v>1858</v>
      </c>
      <c r="V45" s="16">
        <v>1681</v>
      </c>
      <c r="W45" s="16">
        <v>1586</v>
      </c>
      <c r="X45" s="16">
        <v>1650</v>
      </c>
      <c r="Y45" s="16">
        <v>1610</v>
      </c>
      <c r="Z45" s="16">
        <v>1622</v>
      </c>
      <c r="AA45" s="16">
        <v>1628</v>
      </c>
      <c r="AB45" s="16">
        <v>1682</v>
      </c>
      <c r="AC45" s="16">
        <v>1708</v>
      </c>
      <c r="AD45" s="16">
        <v>1767</v>
      </c>
      <c r="AE45" s="16">
        <v>1713</v>
      </c>
      <c r="AF45" s="16">
        <v>1708</v>
      </c>
      <c r="AG45" s="16">
        <v>1951</v>
      </c>
      <c r="AH45" s="16">
        <v>1599</v>
      </c>
      <c r="AI45" s="16">
        <v>1702</v>
      </c>
      <c r="AJ45" s="16">
        <v>1651</v>
      </c>
      <c r="AK45" s="16">
        <v>1677</v>
      </c>
      <c r="AL45" s="16">
        <v>1616</v>
      </c>
      <c r="AM45" s="16">
        <v>1805</v>
      </c>
      <c r="AN45" s="16">
        <v>7</v>
      </c>
      <c r="AO45" s="16">
        <v>11</v>
      </c>
      <c r="AP45" s="16">
        <v>15</v>
      </c>
      <c r="AQ45" s="16">
        <v>13</v>
      </c>
      <c r="AR45" s="16">
        <v>10</v>
      </c>
      <c r="AS45" s="16">
        <v>5</v>
      </c>
      <c r="AT45" s="16">
        <v>10</v>
      </c>
      <c r="AU45" s="16">
        <v>6</v>
      </c>
      <c r="AV45" s="16">
        <v>15</v>
      </c>
      <c r="AW45" s="16">
        <v>7</v>
      </c>
      <c r="AX45" s="16">
        <v>10</v>
      </c>
      <c r="AY45" s="16">
        <v>9</v>
      </c>
      <c r="AZ45" s="16">
        <v>8</v>
      </c>
      <c r="BA45" s="16">
        <v>7</v>
      </c>
      <c r="BB45" s="16">
        <v>7</v>
      </c>
      <c r="BC45" s="16">
        <v>8</v>
      </c>
      <c r="BD45" s="16">
        <v>9</v>
      </c>
      <c r="BE45" s="16">
        <v>10</v>
      </c>
      <c r="BF45" s="16">
        <v>9</v>
      </c>
      <c r="BG45" s="16">
        <v>9</v>
      </c>
      <c r="BH45" s="16">
        <v>10</v>
      </c>
      <c r="BI45" s="16">
        <v>13</v>
      </c>
      <c r="BJ45" s="16">
        <v>14</v>
      </c>
      <c r="BK45" s="16">
        <v>10</v>
      </c>
      <c r="BL45" s="16">
        <v>1655</v>
      </c>
      <c r="BM45" s="16">
        <v>1667</v>
      </c>
      <c r="BN45" s="16">
        <v>1592</v>
      </c>
      <c r="BO45" s="16">
        <v>1594</v>
      </c>
      <c r="BP45" s="16">
        <v>1622</v>
      </c>
      <c r="BQ45" s="16">
        <v>1632</v>
      </c>
      <c r="BR45" s="16">
        <v>1691</v>
      </c>
      <c r="BS45" s="16">
        <v>1619</v>
      </c>
      <c r="BT45" s="16">
        <v>1639</v>
      </c>
      <c r="BU45" s="16">
        <v>1600</v>
      </c>
      <c r="BV45" s="16">
        <v>1659</v>
      </c>
      <c r="BW45" s="16">
        <v>1605</v>
      </c>
      <c r="BX45" s="16">
        <v>7</v>
      </c>
      <c r="BY45" s="16">
        <v>11</v>
      </c>
      <c r="BZ45" s="16">
        <v>9</v>
      </c>
      <c r="CA45" s="16">
        <v>9</v>
      </c>
      <c r="CB45" s="16">
        <v>8</v>
      </c>
      <c r="CC45" s="16">
        <v>10</v>
      </c>
      <c r="CD45" s="16">
        <v>15</v>
      </c>
      <c r="CE45" s="16">
        <v>10</v>
      </c>
      <c r="CF45" s="16">
        <v>7</v>
      </c>
      <c r="CG45" s="16">
        <v>8</v>
      </c>
      <c r="CH45" s="16">
        <v>9</v>
      </c>
      <c r="CI45" s="16">
        <v>10</v>
      </c>
      <c r="CJ45" s="16">
        <v>1808</v>
      </c>
      <c r="CK45" s="16">
        <v>1729</v>
      </c>
      <c r="CL45" s="16">
        <v>1753</v>
      </c>
      <c r="CM45" s="16">
        <v>1618</v>
      </c>
      <c r="CN45" s="16">
        <v>1799</v>
      </c>
      <c r="CO45" s="16">
        <v>1738</v>
      </c>
      <c r="CP45" s="16">
        <v>1661</v>
      </c>
      <c r="CQ45" s="16">
        <v>1812</v>
      </c>
      <c r="CR45" s="16">
        <v>1933</v>
      </c>
      <c r="CS45" s="16">
        <v>2243</v>
      </c>
      <c r="CT45" s="16">
        <v>3266</v>
      </c>
      <c r="CU45" s="16">
        <v>5196</v>
      </c>
    </row>
    <row r="46" spans="1:99" x14ac:dyDescent="0.15">
      <c r="B46" s="28">
        <v>7.6504629629629631E-3</v>
      </c>
      <c r="C46" s="16">
        <v>24.6</v>
      </c>
      <c r="D46" s="16">
        <v>3637</v>
      </c>
      <c r="E46" s="16">
        <v>3440</v>
      </c>
      <c r="F46" s="16">
        <v>3018</v>
      </c>
      <c r="G46" s="16">
        <v>5139</v>
      </c>
      <c r="H46" s="16">
        <v>3809</v>
      </c>
      <c r="I46" s="16">
        <v>9102</v>
      </c>
      <c r="J46" s="16">
        <v>2537</v>
      </c>
      <c r="K46" s="16">
        <v>2645</v>
      </c>
      <c r="L46" s="16">
        <v>2015</v>
      </c>
      <c r="M46" s="16">
        <v>2210</v>
      </c>
      <c r="N46" s="16">
        <v>2277</v>
      </c>
      <c r="O46" s="16">
        <v>2070</v>
      </c>
      <c r="P46" s="16">
        <v>3697</v>
      </c>
      <c r="Q46" s="16">
        <v>3615</v>
      </c>
      <c r="R46" s="16">
        <v>2903</v>
      </c>
      <c r="S46" s="16">
        <v>5008</v>
      </c>
      <c r="T46" s="16">
        <v>3937</v>
      </c>
      <c r="U46" s="16">
        <v>8943</v>
      </c>
      <c r="V46" s="16">
        <v>2485</v>
      </c>
      <c r="W46" s="16">
        <v>2582</v>
      </c>
      <c r="X46" s="16">
        <v>2231</v>
      </c>
      <c r="Y46" s="16">
        <v>2229</v>
      </c>
      <c r="Z46" s="16">
        <v>2294</v>
      </c>
      <c r="AA46" s="16">
        <v>2094</v>
      </c>
      <c r="AB46" s="16">
        <v>3470</v>
      </c>
      <c r="AC46" s="16">
        <v>3562</v>
      </c>
      <c r="AD46" s="16">
        <v>3017</v>
      </c>
      <c r="AE46" s="16">
        <v>5372</v>
      </c>
      <c r="AF46" s="16">
        <v>4018</v>
      </c>
      <c r="AG46" s="16">
        <v>9942</v>
      </c>
      <c r="AH46" s="16">
        <v>2717</v>
      </c>
      <c r="AI46" s="16">
        <v>2706</v>
      </c>
      <c r="AJ46" s="16">
        <v>2274</v>
      </c>
      <c r="AK46" s="16">
        <v>2300</v>
      </c>
      <c r="AL46" s="16">
        <v>2300</v>
      </c>
      <c r="AM46" s="16">
        <v>2093</v>
      </c>
      <c r="AN46" s="16">
        <v>8</v>
      </c>
      <c r="AO46" s="16">
        <v>7</v>
      </c>
      <c r="AP46" s="16">
        <v>8</v>
      </c>
      <c r="AQ46" s="16">
        <v>10</v>
      </c>
      <c r="AR46" s="16">
        <v>10</v>
      </c>
      <c r="AS46" s="16">
        <v>8</v>
      </c>
      <c r="AT46" s="16">
        <v>5</v>
      </c>
      <c r="AU46" s="16">
        <v>7</v>
      </c>
      <c r="AV46" s="16">
        <v>7</v>
      </c>
      <c r="AW46" s="16">
        <v>7</v>
      </c>
      <c r="AX46" s="16">
        <v>6</v>
      </c>
      <c r="AY46" s="16">
        <v>6</v>
      </c>
      <c r="AZ46" s="16">
        <v>9</v>
      </c>
      <c r="BA46" s="16">
        <v>4</v>
      </c>
      <c r="BB46" s="16">
        <v>7</v>
      </c>
      <c r="BC46" s="16">
        <v>9</v>
      </c>
      <c r="BD46" s="16">
        <v>8</v>
      </c>
      <c r="BE46" s="16">
        <v>10</v>
      </c>
      <c r="BF46" s="16">
        <v>8</v>
      </c>
      <c r="BG46" s="16">
        <v>10</v>
      </c>
      <c r="BH46" s="16">
        <v>7</v>
      </c>
      <c r="BI46" s="16">
        <v>12</v>
      </c>
      <c r="BJ46" s="16">
        <v>7</v>
      </c>
      <c r="BK46" s="16">
        <v>5</v>
      </c>
      <c r="BL46" s="16">
        <v>2144</v>
      </c>
      <c r="BM46" s="16">
        <v>2042</v>
      </c>
      <c r="BN46" s="16">
        <v>2229</v>
      </c>
      <c r="BO46" s="16">
        <v>2066</v>
      </c>
      <c r="BP46" s="16">
        <v>2115</v>
      </c>
      <c r="BQ46" s="16">
        <v>2104</v>
      </c>
      <c r="BR46" s="16">
        <v>2104</v>
      </c>
      <c r="BS46" s="16">
        <v>2074</v>
      </c>
      <c r="BT46" s="16">
        <v>2017</v>
      </c>
      <c r="BU46" s="16">
        <v>2056</v>
      </c>
      <c r="BV46" s="16">
        <v>2125</v>
      </c>
      <c r="BW46" s="16">
        <v>2154</v>
      </c>
      <c r="BX46" s="16">
        <v>7</v>
      </c>
      <c r="BY46" s="16">
        <v>8</v>
      </c>
      <c r="BZ46" s="16">
        <v>9</v>
      </c>
      <c r="CA46" s="16">
        <v>12</v>
      </c>
      <c r="CB46" s="16">
        <v>8</v>
      </c>
      <c r="CC46" s="16">
        <v>6</v>
      </c>
      <c r="CD46" s="16">
        <v>8</v>
      </c>
      <c r="CE46" s="16">
        <v>13</v>
      </c>
      <c r="CF46" s="16">
        <v>10</v>
      </c>
      <c r="CG46" s="16">
        <v>12</v>
      </c>
      <c r="CH46" s="16">
        <v>35</v>
      </c>
      <c r="CI46" s="16">
        <v>54</v>
      </c>
      <c r="CJ46" s="16">
        <v>3590</v>
      </c>
      <c r="CK46" s="16">
        <v>3368</v>
      </c>
      <c r="CL46" s="16">
        <v>3646</v>
      </c>
      <c r="CM46" s="16">
        <v>3416</v>
      </c>
      <c r="CN46" s="16">
        <v>3390</v>
      </c>
      <c r="CO46" s="16">
        <v>3487</v>
      </c>
      <c r="CP46" s="16">
        <v>3726</v>
      </c>
      <c r="CQ46" s="16">
        <v>4908</v>
      </c>
      <c r="CR46" s="16">
        <v>9806</v>
      </c>
      <c r="CS46" s="16">
        <v>21464</v>
      </c>
      <c r="CT46" s="16">
        <v>51590</v>
      </c>
      <c r="CU46" s="16">
        <v>127763</v>
      </c>
    </row>
    <row r="47" spans="1:99" x14ac:dyDescent="0.15">
      <c r="B47" s="28">
        <v>1.4594907407407407E-2</v>
      </c>
      <c r="C47" s="16">
        <v>24.6</v>
      </c>
      <c r="D47" s="16">
        <v>6907</v>
      </c>
      <c r="E47" s="16">
        <v>7031</v>
      </c>
      <c r="F47" s="16">
        <v>5304</v>
      </c>
      <c r="G47" s="16">
        <v>12692</v>
      </c>
      <c r="H47" s="16">
        <v>8333</v>
      </c>
      <c r="I47" s="16">
        <v>26102</v>
      </c>
      <c r="J47" s="16">
        <v>4177</v>
      </c>
      <c r="K47" s="16">
        <v>4331</v>
      </c>
      <c r="L47" s="16">
        <v>2659</v>
      </c>
      <c r="M47" s="16">
        <v>3229</v>
      </c>
      <c r="N47" s="16">
        <v>2994</v>
      </c>
      <c r="O47" s="16">
        <v>2377</v>
      </c>
      <c r="P47" s="16">
        <v>7119</v>
      </c>
      <c r="Q47" s="16">
        <v>7187</v>
      </c>
      <c r="R47" s="16">
        <v>5264</v>
      </c>
      <c r="S47" s="16">
        <v>12538</v>
      </c>
      <c r="T47" s="16">
        <v>8430</v>
      </c>
      <c r="U47" s="16">
        <v>25233</v>
      </c>
      <c r="V47" s="16">
        <v>3968</v>
      </c>
      <c r="W47" s="16">
        <v>4221</v>
      </c>
      <c r="X47" s="16">
        <v>2727</v>
      </c>
      <c r="Y47" s="16">
        <v>3092</v>
      </c>
      <c r="Z47" s="16">
        <v>2918</v>
      </c>
      <c r="AA47" s="16">
        <v>2406</v>
      </c>
      <c r="AB47" s="16">
        <v>6886</v>
      </c>
      <c r="AC47" s="16">
        <v>7123</v>
      </c>
      <c r="AD47" s="16">
        <v>5302</v>
      </c>
      <c r="AE47" s="16">
        <v>13073</v>
      </c>
      <c r="AF47" s="16">
        <v>9049</v>
      </c>
      <c r="AG47" s="16">
        <v>27284</v>
      </c>
      <c r="AH47" s="16">
        <v>4318</v>
      </c>
      <c r="AI47" s="16">
        <v>4428</v>
      </c>
      <c r="AJ47" s="16">
        <v>2756</v>
      </c>
      <c r="AK47" s="16">
        <v>3168</v>
      </c>
      <c r="AL47" s="16">
        <v>2939</v>
      </c>
      <c r="AM47" s="16">
        <v>2392</v>
      </c>
      <c r="AN47" s="16">
        <v>11</v>
      </c>
      <c r="AO47" s="16">
        <v>8</v>
      </c>
      <c r="AP47" s="16">
        <v>14</v>
      </c>
      <c r="AQ47" s="16">
        <v>16</v>
      </c>
      <c r="AR47" s="16">
        <v>10</v>
      </c>
      <c r="AS47" s="16">
        <v>23</v>
      </c>
      <c r="AT47" s="16">
        <v>8</v>
      </c>
      <c r="AU47" s="16">
        <v>8</v>
      </c>
      <c r="AV47" s="16">
        <v>7</v>
      </c>
      <c r="AW47" s="16">
        <v>4</v>
      </c>
      <c r="AX47" s="16">
        <v>13</v>
      </c>
      <c r="AY47" s="16">
        <v>7</v>
      </c>
      <c r="AZ47" s="16">
        <v>8</v>
      </c>
      <c r="BA47" s="16">
        <v>6</v>
      </c>
      <c r="BB47" s="16">
        <v>11</v>
      </c>
      <c r="BC47" s="16">
        <v>9</v>
      </c>
      <c r="BD47" s="16">
        <v>11</v>
      </c>
      <c r="BE47" s="16">
        <v>8</v>
      </c>
      <c r="BF47" s="16">
        <v>8</v>
      </c>
      <c r="BG47" s="16">
        <v>5</v>
      </c>
      <c r="BH47" s="16">
        <v>5</v>
      </c>
      <c r="BI47" s="16">
        <v>5</v>
      </c>
      <c r="BJ47" s="16">
        <v>11</v>
      </c>
      <c r="BK47" s="16">
        <v>13</v>
      </c>
      <c r="BL47" s="16">
        <v>2293</v>
      </c>
      <c r="BM47" s="16">
        <v>2533</v>
      </c>
      <c r="BN47" s="16">
        <v>2687</v>
      </c>
      <c r="BO47" s="16">
        <v>2456</v>
      </c>
      <c r="BP47" s="16">
        <v>2484</v>
      </c>
      <c r="BQ47" s="16">
        <v>2409</v>
      </c>
      <c r="BR47" s="16">
        <v>2552</v>
      </c>
      <c r="BS47" s="16">
        <v>2310</v>
      </c>
      <c r="BT47" s="16">
        <v>2433</v>
      </c>
      <c r="BU47" s="16">
        <v>2436</v>
      </c>
      <c r="BV47" s="16">
        <v>2497</v>
      </c>
      <c r="BW47" s="16">
        <v>2431</v>
      </c>
      <c r="BX47" s="16">
        <v>8</v>
      </c>
      <c r="BY47" s="16">
        <v>13</v>
      </c>
      <c r="BZ47" s="16">
        <v>13</v>
      </c>
      <c r="CA47" s="16">
        <v>10</v>
      </c>
      <c r="CB47" s="16">
        <v>13</v>
      </c>
      <c r="CC47" s="16">
        <v>14</v>
      </c>
      <c r="CD47" s="16">
        <v>12</v>
      </c>
      <c r="CE47" s="16">
        <v>9</v>
      </c>
      <c r="CF47" s="16">
        <v>30</v>
      </c>
      <c r="CG47" s="16">
        <v>33</v>
      </c>
      <c r="CH47" s="16">
        <v>95</v>
      </c>
      <c r="CI47" s="16">
        <v>133</v>
      </c>
      <c r="CJ47" s="16">
        <v>5813</v>
      </c>
      <c r="CK47" s="16">
        <v>5566</v>
      </c>
      <c r="CL47" s="16">
        <v>6586</v>
      </c>
      <c r="CM47" s="16">
        <v>6037</v>
      </c>
      <c r="CN47" s="16">
        <v>5832</v>
      </c>
      <c r="CO47" s="16">
        <v>6196</v>
      </c>
      <c r="CP47" s="16">
        <v>7007</v>
      </c>
      <c r="CQ47" s="16">
        <v>9641</v>
      </c>
      <c r="CR47" s="16">
        <v>23229</v>
      </c>
      <c r="CS47" s="16">
        <v>55658</v>
      </c>
      <c r="CT47" s="16">
        <v>134092</v>
      </c>
      <c r="CU47" s="16">
        <v>333069</v>
      </c>
    </row>
    <row r="48" spans="1:99" x14ac:dyDescent="0.15">
      <c r="B48" s="28">
        <v>2.1539351851851851E-2</v>
      </c>
      <c r="C48" s="16">
        <v>24.6</v>
      </c>
      <c r="D48" s="16">
        <v>10271</v>
      </c>
      <c r="E48" s="16">
        <v>10943</v>
      </c>
      <c r="F48" s="16">
        <v>7701</v>
      </c>
      <c r="G48" s="16">
        <v>21035</v>
      </c>
      <c r="H48" s="16">
        <v>13405</v>
      </c>
      <c r="I48" s="16">
        <v>44884</v>
      </c>
      <c r="J48" s="16">
        <v>5660</v>
      </c>
      <c r="K48" s="16">
        <v>6291</v>
      </c>
      <c r="L48" s="16">
        <v>3203</v>
      </c>
      <c r="M48" s="16">
        <v>3949</v>
      </c>
      <c r="N48" s="16">
        <v>3685</v>
      </c>
      <c r="O48" s="16">
        <v>2644</v>
      </c>
      <c r="P48" s="16">
        <v>10720</v>
      </c>
      <c r="Q48" s="16">
        <v>10802</v>
      </c>
      <c r="R48" s="16">
        <v>7787</v>
      </c>
      <c r="S48" s="16">
        <v>20733</v>
      </c>
      <c r="T48" s="16">
        <v>13775</v>
      </c>
      <c r="U48" s="16">
        <v>43300</v>
      </c>
      <c r="V48" s="16">
        <v>5609</v>
      </c>
      <c r="W48" s="16">
        <v>6164</v>
      </c>
      <c r="X48" s="16">
        <v>3198</v>
      </c>
      <c r="Y48" s="16">
        <v>3849</v>
      </c>
      <c r="Z48" s="16">
        <v>3648</v>
      </c>
      <c r="AA48" s="16">
        <v>2612</v>
      </c>
      <c r="AB48" s="16">
        <v>10040</v>
      </c>
      <c r="AC48" s="16">
        <v>10741</v>
      </c>
      <c r="AD48" s="16">
        <v>7841</v>
      </c>
      <c r="AE48" s="16">
        <v>21050</v>
      </c>
      <c r="AF48" s="16">
        <v>14520</v>
      </c>
      <c r="AG48" s="16">
        <v>46604</v>
      </c>
      <c r="AH48" s="16">
        <v>5896</v>
      </c>
      <c r="AI48" s="16">
        <v>6596</v>
      </c>
      <c r="AJ48" s="16">
        <v>3273</v>
      </c>
      <c r="AK48" s="16">
        <v>3999</v>
      </c>
      <c r="AL48" s="16">
        <v>3800</v>
      </c>
      <c r="AM48" s="16">
        <v>2714</v>
      </c>
      <c r="AN48" s="16">
        <v>9</v>
      </c>
      <c r="AO48" s="16">
        <v>14</v>
      </c>
      <c r="AP48" s="16">
        <v>17</v>
      </c>
      <c r="AQ48" s="16">
        <v>17</v>
      </c>
      <c r="AR48" s="16">
        <v>17</v>
      </c>
      <c r="AS48" s="16">
        <v>16</v>
      </c>
      <c r="AT48" s="16">
        <v>11</v>
      </c>
      <c r="AU48" s="16">
        <v>10</v>
      </c>
      <c r="AV48" s="16">
        <v>6</v>
      </c>
      <c r="AW48" s="16">
        <v>10</v>
      </c>
      <c r="AX48" s="16">
        <v>8</v>
      </c>
      <c r="AY48" s="16">
        <v>10</v>
      </c>
      <c r="AZ48" s="16">
        <v>14</v>
      </c>
      <c r="BA48" s="16">
        <v>10</v>
      </c>
      <c r="BB48" s="16">
        <v>10</v>
      </c>
      <c r="BC48" s="16">
        <v>11</v>
      </c>
      <c r="BD48" s="16">
        <v>7</v>
      </c>
      <c r="BE48" s="16">
        <v>13</v>
      </c>
      <c r="BF48" s="16">
        <v>9</v>
      </c>
      <c r="BG48" s="16">
        <v>10</v>
      </c>
      <c r="BH48" s="16">
        <v>8</v>
      </c>
      <c r="BI48" s="16">
        <v>8</v>
      </c>
      <c r="BJ48" s="16">
        <v>11</v>
      </c>
      <c r="BK48" s="16">
        <v>13</v>
      </c>
      <c r="BL48" s="16">
        <v>2593</v>
      </c>
      <c r="BM48" s="16">
        <v>2716</v>
      </c>
      <c r="BN48" s="16">
        <v>3109</v>
      </c>
      <c r="BO48" s="16">
        <v>2800</v>
      </c>
      <c r="BP48" s="16">
        <v>2725</v>
      </c>
      <c r="BQ48" s="16">
        <v>2709</v>
      </c>
      <c r="BR48" s="16">
        <v>2794</v>
      </c>
      <c r="BS48" s="16">
        <v>2605</v>
      </c>
      <c r="BT48" s="16">
        <v>2742</v>
      </c>
      <c r="BU48" s="16">
        <v>2720</v>
      </c>
      <c r="BV48" s="16">
        <v>2691</v>
      </c>
      <c r="BW48" s="16">
        <v>2654</v>
      </c>
      <c r="BX48" s="16">
        <v>7</v>
      </c>
      <c r="BY48" s="16">
        <v>13</v>
      </c>
      <c r="BZ48" s="16">
        <v>15</v>
      </c>
      <c r="CA48" s="16">
        <v>11</v>
      </c>
      <c r="CB48" s="16">
        <v>12</v>
      </c>
      <c r="CC48" s="16">
        <v>11</v>
      </c>
      <c r="CD48" s="16">
        <v>8</v>
      </c>
      <c r="CE48" s="16">
        <v>13</v>
      </c>
      <c r="CF48" s="16">
        <v>27</v>
      </c>
      <c r="CG48" s="16">
        <v>57</v>
      </c>
      <c r="CH48" s="16">
        <v>115</v>
      </c>
      <c r="CI48" s="16">
        <v>164</v>
      </c>
      <c r="CJ48" s="16">
        <v>7974</v>
      </c>
      <c r="CK48" s="16">
        <v>7664</v>
      </c>
      <c r="CL48" s="16">
        <v>8728</v>
      </c>
      <c r="CM48" s="16">
        <v>8392</v>
      </c>
      <c r="CN48" s="16">
        <v>7977</v>
      </c>
      <c r="CO48" s="16">
        <v>8386</v>
      </c>
      <c r="CP48" s="16">
        <v>9702</v>
      </c>
      <c r="CQ48" s="16">
        <v>13823</v>
      </c>
      <c r="CR48" s="16">
        <v>34942</v>
      </c>
      <c r="CS48" s="16">
        <v>84069</v>
      </c>
      <c r="CT48" s="16">
        <v>203305</v>
      </c>
      <c r="CU48" s="16">
        <v>477550</v>
      </c>
    </row>
    <row r="49" spans="1:99" x14ac:dyDescent="0.15">
      <c r="B49" s="28">
        <v>2.8483796296296295E-2</v>
      </c>
      <c r="C49" s="16">
        <v>24.6</v>
      </c>
      <c r="D49" s="16">
        <v>13074</v>
      </c>
      <c r="E49" s="16">
        <v>13884</v>
      </c>
      <c r="F49" s="16">
        <v>9795</v>
      </c>
      <c r="G49" s="16">
        <v>28277</v>
      </c>
      <c r="H49" s="16">
        <v>18176</v>
      </c>
      <c r="I49" s="16">
        <v>59966</v>
      </c>
      <c r="J49" s="16">
        <v>7423</v>
      </c>
      <c r="K49" s="16">
        <v>7953</v>
      </c>
      <c r="L49" s="16">
        <v>3495</v>
      </c>
      <c r="M49" s="16">
        <v>4770</v>
      </c>
      <c r="N49" s="16">
        <v>4547</v>
      </c>
      <c r="O49" s="16">
        <v>2769</v>
      </c>
      <c r="P49" s="16">
        <v>13551</v>
      </c>
      <c r="Q49" s="16">
        <v>13648</v>
      </c>
      <c r="R49" s="16">
        <v>10091</v>
      </c>
      <c r="S49" s="16">
        <v>27753</v>
      </c>
      <c r="T49" s="16">
        <v>17958</v>
      </c>
      <c r="U49" s="16">
        <v>59271</v>
      </c>
      <c r="V49" s="16">
        <v>6818</v>
      </c>
      <c r="W49" s="16">
        <v>7799</v>
      </c>
      <c r="X49" s="16">
        <v>3771</v>
      </c>
      <c r="Y49" s="16">
        <v>4590</v>
      </c>
      <c r="Z49" s="16">
        <v>4157</v>
      </c>
      <c r="AA49" s="16">
        <v>2879</v>
      </c>
      <c r="AB49" s="16">
        <v>13049</v>
      </c>
      <c r="AC49" s="16">
        <v>13491</v>
      </c>
      <c r="AD49" s="16">
        <v>9718</v>
      </c>
      <c r="AE49" s="16">
        <v>27162</v>
      </c>
      <c r="AF49" s="16">
        <v>19262</v>
      </c>
      <c r="AG49" s="16">
        <v>61910</v>
      </c>
      <c r="AH49" s="16">
        <v>7357</v>
      </c>
      <c r="AI49" s="16">
        <v>8185</v>
      </c>
      <c r="AJ49" s="16">
        <v>3810</v>
      </c>
      <c r="AK49" s="16">
        <v>4689</v>
      </c>
      <c r="AL49" s="16">
        <v>4539</v>
      </c>
      <c r="AM49" s="16">
        <v>2882</v>
      </c>
      <c r="AN49" s="16">
        <v>10</v>
      </c>
      <c r="AO49" s="16">
        <v>13</v>
      </c>
      <c r="AP49" s="16">
        <v>12</v>
      </c>
      <c r="AQ49" s="16">
        <v>24</v>
      </c>
      <c r="AR49" s="16">
        <v>22</v>
      </c>
      <c r="AS49" s="16">
        <v>40</v>
      </c>
      <c r="AT49" s="16">
        <v>16</v>
      </c>
      <c r="AU49" s="16">
        <v>14</v>
      </c>
      <c r="AV49" s="16">
        <v>11</v>
      </c>
      <c r="AW49" s="16">
        <v>8</v>
      </c>
      <c r="AX49" s="16">
        <v>8</v>
      </c>
      <c r="AY49" s="16">
        <v>9</v>
      </c>
      <c r="AZ49" s="16">
        <v>8</v>
      </c>
      <c r="BA49" s="16">
        <v>14</v>
      </c>
      <c r="BB49" s="16">
        <v>11</v>
      </c>
      <c r="BC49" s="16">
        <v>15</v>
      </c>
      <c r="BD49" s="16">
        <v>14</v>
      </c>
      <c r="BE49" s="16">
        <v>8</v>
      </c>
      <c r="BF49" s="16">
        <v>10</v>
      </c>
      <c r="BG49" s="16">
        <v>8</v>
      </c>
      <c r="BH49" s="16">
        <v>8</v>
      </c>
      <c r="BI49" s="16">
        <v>14</v>
      </c>
      <c r="BJ49" s="16">
        <v>7</v>
      </c>
      <c r="BK49" s="16">
        <v>10</v>
      </c>
      <c r="BL49" s="16">
        <v>2793</v>
      </c>
      <c r="BM49" s="16">
        <v>2953</v>
      </c>
      <c r="BN49" s="16">
        <v>3408</v>
      </c>
      <c r="BO49" s="16">
        <v>2931</v>
      </c>
      <c r="BP49" s="16">
        <v>2897</v>
      </c>
      <c r="BQ49" s="16">
        <v>2868</v>
      </c>
      <c r="BR49" s="16">
        <v>3068</v>
      </c>
      <c r="BS49" s="16">
        <v>2781</v>
      </c>
      <c r="BT49" s="16">
        <v>2859</v>
      </c>
      <c r="BU49" s="16">
        <v>2967</v>
      </c>
      <c r="BV49" s="16">
        <v>3069</v>
      </c>
      <c r="BW49" s="16">
        <v>2811</v>
      </c>
      <c r="BX49" s="16">
        <v>10</v>
      </c>
      <c r="BY49" s="16">
        <v>15</v>
      </c>
      <c r="BZ49" s="16">
        <v>12</v>
      </c>
      <c r="CA49" s="16">
        <v>13</v>
      </c>
      <c r="CB49" s="16">
        <v>10</v>
      </c>
      <c r="CC49" s="16">
        <v>16</v>
      </c>
      <c r="CD49" s="16">
        <v>14</v>
      </c>
      <c r="CE49" s="16">
        <v>21</v>
      </c>
      <c r="CF49" s="16">
        <v>40</v>
      </c>
      <c r="CG49" s="16">
        <v>71</v>
      </c>
      <c r="CH49" s="16">
        <v>122</v>
      </c>
      <c r="CI49" s="16">
        <v>218</v>
      </c>
      <c r="CJ49" s="16">
        <v>9246</v>
      </c>
      <c r="CK49" s="16">
        <v>9043</v>
      </c>
      <c r="CL49" s="16">
        <v>10201</v>
      </c>
      <c r="CM49" s="16">
        <v>9645</v>
      </c>
      <c r="CN49" s="16">
        <v>9539</v>
      </c>
      <c r="CO49" s="16">
        <v>10022</v>
      </c>
      <c r="CP49" s="16">
        <v>11461</v>
      </c>
      <c r="CQ49" s="16">
        <v>16591</v>
      </c>
      <c r="CR49" s="16">
        <v>43354</v>
      </c>
      <c r="CS49" s="16">
        <v>104868</v>
      </c>
      <c r="CT49" s="16">
        <v>246055</v>
      </c>
      <c r="CU49" s="16">
        <v>545222</v>
      </c>
    </row>
    <row r="50" spans="1:99" x14ac:dyDescent="0.15">
      <c r="B50" s="28">
        <v>3.5428240740740739E-2</v>
      </c>
      <c r="C50" s="16">
        <v>24.6</v>
      </c>
      <c r="D50" s="16">
        <v>15012</v>
      </c>
      <c r="E50" s="16">
        <v>16260</v>
      </c>
      <c r="F50" s="16">
        <v>11014</v>
      </c>
      <c r="G50" s="16">
        <v>33149</v>
      </c>
      <c r="H50" s="16">
        <v>21617</v>
      </c>
      <c r="I50" s="16">
        <v>71599</v>
      </c>
      <c r="J50" s="16">
        <v>8590</v>
      </c>
      <c r="K50" s="16">
        <v>9329</v>
      </c>
      <c r="L50" s="16">
        <v>3913</v>
      </c>
      <c r="M50" s="16">
        <v>5299</v>
      </c>
      <c r="N50" s="16">
        <v>4870</v>
      </c>
      <c r="O50" s="16">
        <v>2978</v>
      </c>
      <c r="P50" s="16">
        <v>15701</v>
      </c>
      <c r="Q50" s="16">
        <v>16213</v>
      </c>
      <c r="R50" s="16">
        <v>11631</v>
      </c>
      <c r="S50" s="16">
        <v>32522</v>
      </c>
      <c r="T50" s="16">
        <v>21349</v>
      </c>
      <c r="U50" s="16">
        <v>69805</v>
      </c>
      <c r="V50" s="16">
        <v>7862</v>
      </c>
      <c r="W50" s="16">
        <v>8961</v>
      </c>
      <c r="X50" s="16">
        <v>4103</v>
      </c>
      <c r="Y50" s="16">
        <v>5176</v>
      </c>
      <c r="Z50" s="16">
        <v>4459</v>
      </c>
      <c r="AA50" s="16">
        <v>2927</v>
      </c>
      <c r="AB50" s="16">
        <v>15122</v>
      </c>
      <c r="AC50" s="16">
        <v>15588</v>
      </c>
      <c r="AD50" s="16">
        <v>11113</v>
      </c>
      <c r="AE50" s="16">
        <v>32369</v>
      </c>
      <c r="AF50" s="16">
        <v>22430</v>
      </c>
      <c r="AG50" s="16">
        <v>73084</v>
      </c>
      <c r="AH50" s="16">
        <v>8194</v>
      </c>
      <c r="AI50" s="16">
        <v>9680</v>
      </c>
      <c r="AJ50" s="16">
        <v>4190</v>
      </c>
      <c r="AK50" s="16">
        <v>5360</v>
      </c>
      <c r="AL50" s="16">
        <v>4920</v>
      </c>
      <c r="AM50" s="16">
        <v>2976</v>
      </c>
      <c r="AN50" s="16">
        <v>11</v>
      </c>
      <c r="AO50" s="16">
        <v>17</v>
      </c>
      <c r="AP50" s="16">
        <v>18</v>
      </c>
      <c r="AQ50" s="16">
        <v>19</v>
      </c>
      <c r="AR50" s="16">
        <v>19</v>
      </c>
      <c r="AS50" s="16">
        <v>33</v>
      </c>
      <c r="AT50" s="16">
        <v>9</v>
      </c>
      <c r="AU50" s="16">
        <v>12</v>
      </c>
      <c r="AV50" s="16">
        <v>9</v>
      </c>
      <c r="AW50" s="16">
        <v>13</v>
      </c>
      <c r="AX50" s="16">
        <v>13</v>
      </c>
      <c r="AY50" s="16">
        <v>9</v>
      </c>
      <c r="AZ50" s="16">
        <v>6</v>
      </c>
      <c r="BA50" s="16">
        <v>8</v>
      </c>
      <c r="BB50" s="16">
        <v>10</v>
      </c>
      <c r="BC50" s="16">
        <v>8</v>
      </c>
      <c r="BD50" s="16">
        <v>8</v>
      </c>
      <c r="BE50" s="16">
        <v>11</v>
      </c>
      <c r="BF50" s="16">
        <v>9</v>
      </c>
      <c r="BG50" s="16">
        <v>10</v>
      </c>
      <c r="BH50" s="16">
        <v>9</v>
      </c>
      <c r="BI50" s="16">
        <v>8</v>
      </c>
      <c r="BJ50" s="16">
        <v>8</v>
      </c>
      <c r="BK50" s="16">
        <v>12</v>
      </c>
      <c r="BL50" s="16">
        <v>2786</v>
      </c>
      <c r="BM50" s="16">
        <v>3125</v>
      </c>
      <c r="BN50" s="16">
        <v>3558</v>
      </c>
      <c r="BO50" s="16">
        <v>3029</v>
      </c>
      <c r="BP50" s="16">
        <v>3012</v>
      </c>
      <c r="BQ50" s="16">
        <v>3044</v>
      </c>
      <c r="BR50" s="16">
        <v>3136</v>
      </c>
      <c r="BS50" s="16">
        <v>3058</v>
      </c>
      <c r="BT50" s="16">
        <v>3052</v>
      </c>
      <c r="BU50" s="16">
        <v>3037</v>
      </c>
      <c r="BV50" s="16">
        <v>3201</v>
      </c>
      <c r="BW50" s="16">
        <v>2977</v>
      </c>
      <c r="BX50" s="16">
        <v>11</v>
      </c>
      <c r="BY50" s="16">
        <v>19</v>
      </c>
      <c r="BZ50" s="16">
        <v>15</v>
      </c>
      <c r="CA50" s="16">
        <v>12</v>
      </c>
      <c r="CB50" s="16">
        <v>14</v>
      </c>
      <c r="CC50" s="16">
        <v>17</v>
      </c>
      <c r="CD50" s="16">
        <v>12</v>
      </c>
      <c r="CE50" s="16">
        <v>17</v>
      </c>
      <c r="CF50" s="16">
        <v>41</v>
      </c>
      <c r="CG50" s="16">
        <v>65</v>
      </c>
      <c r="CH50" s="16">
        <v>149</v>
      </c>
      <c r="CI50" s="16">
        <v>209</v>
      </c>
      <c r="CJ50" s="16">
        <v>10132</v>
      </c>
      <c r="CK50" s="16">
        <v>10048</v>
      </c>
      <c r="CL50" s="16">
        <v>11441</v>
      </c>
      <c r="CM50" s="16">
        <v>10781</v>
      </c>
      <c r="CN50" s="16">
        <v>10569</v>
      </c>
      <c r="CO50" s="16">
        <v>10906</v>
      </c>
      <c r="CP50" s="16">
        <v>12890</v>
      </c>
      <c r="CQ50" s="16">
        <v>18205</v>
      </c>
      <c r="CR50" s="16">
        <v>48381</v>
      </c>
      <c r="CS50" s="16">
        <v>119032</v>
      </c>
      <c r="CT50" s="16">
        <v>276619</v>
      </c>
      <c r="CU50" s="16">
        <v>560923</v>
      </c>
    </row>
    <row r="51" spans="1:99" x14ac:dyDescent="0.15">
      <c r="B51" s="28">
        <v>4.2372685185185187E-2</v>
      </c>
      <c r="C51" s="16">
        <v>24.6</v>
      </c>
      <c r="D51" s="16">
        <v>16355</v>
      </c>
      <c r="E51" s="16">
        <v>17858</v>
      </c>
      <c r="F51" s="16">
        <v>12334</v>
      </c>
      <c r="G51" s="16">
        <v>37156</v>
      </c>
      <c r="H51" s="16">
        <v>24076</v>
      </c>
      <c r="I51" s="16">
        <v>79652</v>
      </c>
      <c r="J51" s="16">
        <v>9482</v>
      </c>
      <c r="K51" s="16">
        <v>10229</v>
      </c>
      <c r="L51" s="16">
        <v>4163</v>
      </c>
      <c r="M51" s="16">
        <v>5745</v>
      </c>
      <c r="N51" s="16">
        <v>5290</v>
      </c>
      <c r="O51" s="16">
        <v>3112</v>
      </c>
      <c r="P51" s="16">
        <v>17347</v>
      </c>
      <c r="Q51" s="16">
        <v>17313</v>
      </c>
      <c r="R51" s="16">
        <v>12553</v>
      </c>
      <c r="S51" s="16">
        <v>36032</v>
      </c>
      <c r="T51" s="16">
        <v>23012</v>
      </c>
      <c r="U51" s="16">
        <v>77748</v>
      </c>
      <c r="V51" s="16">
        <v>8599</v>
      </c>
      <c r="W51" s="16">
        <v>9909</v>
      </c>
      <c r="X51" s="16">
        <v>4162</v>
      </c>
      <c r="Y51" s="16">
        <v>5582</v>
      </c>
      <c r="Z51" s="16">
        <v>4750</v>
      </c>
      <c r="AA51" s="16">
        <v>2939</v>
      </c>
      <c r="AB51" s="16">
        <v>16826</v>
      </c>
      <c r="AC51" s="16">
        <v>17411</v>
      </c>
      <c r="AD51" s="16">
        <v>12008</v>
      </c>
      <c r="AE51" s="16">
        <v>35194</v>
      </c>
      <c r="AF51" s="16">
        <v>24573</v>
      </c>
      <c r="AG51" s="16">
        <v>79954</v>
      </c>
      <c r="AH51" s="16">
        <v>8991</v>
      </c>
      <c r="AI51" s="16">
        <v>10666</v>
      </c>
      <c r="AJ51" s="16">
        <v>4433</v>
      </c>
      <c r="AK51" s="16">
        <v>5654</v>
      </c>
      <c r="AL51" s="16">
        <v>5323</v>
      </c>
      <c r="AM51" s="16">
        <v>3170</v>
      </c>
      <c r="AN51" s="16">
        <v>15</v>
      </c>
      <c r="AO51" s="16">
        <v>19</v>
      </c>
      <c r="AP51" s="16">
        <v>12</v>
      </c>
      <c r="AQ51" s="16">
        <v>21</v>
      </c>
      <c r="AR51" s="16">
        <v>26</v>
      </c>
      <c r="AS51" s="16">
        <v>38</v>
      </c>
      <c r="AT51" s="16">
        <v>16</v>
      </c>
      <c r="AU51" s="16">
        <v>10</v>
      </c>
      <c r="AV51" s="16">
        <v>8</v>
      </c>
      <c r="AW51" s="16">
        <v>10</v>
      </c>
      <c r="AX51" s="16">
        <v>12</v>
      </c>
      <c r="AY51" s="16">
        <v>7</v>
      </c>
      <c r="AZ51" s="16">
        <v>10</v>
      </c>
      <c r="BA51" s="16">
        <v>8</v>
      </c>
      <c r="BB51" s="16">
        <v>7</v>
      </c>
      <c r="BC51" s="16">
        <v>15</v>
      </c>
      <c r="BD51" s="16">
        <v>10</v>
      </c>
      <c r="BE51" s="16">
        <v>10</v>
      </c>
      <c r="BF51" s="16">
        <v>8</v>
      </c>
      <c r="BG51" s="16">
        <v>11</v>
      </c>
      <c r="BH51" s="16">
        <v>7</v>
      </c>
      <c r="BI51" s="16">
        <v>9</v>
      </c>
      <c r="BJ51" s="16">
        <v>12</v>
      </c>
      <c r="BK51" s="16">
        <v>6</v>
      </c>
      <c r="BL51" s="16">
        <v>2902</v>
      </c>
      <c r="BM51" s="16">
        <v>3091</v>
      </c>
      <c r="BN51" s="16">
        <v>3793</v>
      </c>
      <c r="BO51" s="16">
        <v>3218</v>
      </c>
      <c r="BP51" s="16">
        <v>3088</v>
      </c>
      <c r="BQ51" s="16">
        <v>3089</v>
      </c>
      <c r="BR51" s="16">
        <v>3355</v>
      </c>
      <c r="BS51" s="16">
        <v>3149</v>
      </c>
      <c r="BT51" s="16">
        <v>3206</v>
      </c>
      <c r="BU51" s="16">
        <v>3134</v>
      </c>
      <c r="BV51" s="16">
        <v>3267</v>
      </c>
      <c r="BW51" s="16">
        <v>3140</v>
      </c>
      <c r="BX51" s="16">
        <v>7</v>
      </c>
      <c r="BY51" s="16">
        <v>13</v>
      </c>
      <c r="BZ51" s="16">
        <v>15</v>
      </c>
      <c r="CA51" s="16">
        <v>13</v>
      </c>
      <c r="CB51" s="16">
        <v>15</v>
      </c>
      <c r="CC51" s="16">
        <v>9</v>
      </c>
      <c r="CD51" s="16">
        <v>15</v>
      </c>
      <c r="CE51" s="16">
        <v>19</v>
      </c>
      <c r="CF51" s="16">
        <v>37</v>
      </c>
      <c r="CG51" s="16">
        <v>80</v>
      </c>
      <c r="CH51" s="16">
        <v>140</v>
      </c>
      <c r="CI51" s="16">
        <v>208</v>
      </c>
      <c r="CJ51" s="16">
        <v>11012</v>
      </c>
      <c r="CK51" s="16">
        <v>10705</v>
      </c>
      <c r="CL51" s="16">
        <v>12070</v>
      </c>
      <c r="CM51" s="16">
        <v>11576</v>
      </c>
      <c r="CN51" s="16">
        <v>11163</v>
      </c>
      <c r="CO51" s="16">
        <v>11558</v>
      </c>
      <c r="CP51" s="16">
        <v>13771</v>
      </c>
      <c r="CQ51" s="16">
        <v>19289</v>
      </c>
      <c r="CR51" s="16">
        <v>51874</v>
      </c>
      <c r="CS51" s="16">
        <v>125682</v>
      </c>
      <c r="CT51" s="16">
        <v>296931</v>
      </c>
      <c r="CU51" s="16">
        <v>563680</v>
      </c>
    </row>
    <row r="52" spans="1:99" x14ac:dyDescent="0.15">
      <c r="B52" s="28">
        <v>4.9317129629629627E-2</v>
      </c>
      <c r="C52" s="16">
        <v>24.6</v>
      </c>
      <c r="D52" s="16">
        <v>17509</v>
      </c>
      <c r="E52" s="16">
        <v>18843</v>
      </c>
      <c r="F52" s="16">
        <v>12989</v>
      </c>
      <c r="G52" s="16">
        <v>39253</v>
      </c>
      <c r="H52" s="16">
        <v>25814</v>
      </c>
      <c r="I52" s="16">
        <v>85435</v>
      </c>
      <c r="J52" s="16">
        <v>10082</v>
      </c>
      <c r="K52" s="16">
        <v>10725</v>
      </c>
      <c r="L52" s="16">
        <v>4349</v>
      </c>
      <c r="M52" s="16">
        <v>6077</v>
      </c>
      <c r="N52" s="16">
        <v>5648</v>
      </c>
      <c r="O52" s="16">
        <v>3164</v>
      </c>
      <c r="P52" s="16">
        <v>18489</v>
      </c>
      <c r="Q52" s="16">
        <v>18457</v>
      </c>
      <c r="R52" s="16">
        <v>13472</v>
      </c>
      <c r="S52" s="16">
        <v>38452</v>
      </c>
      <c r="T52" s="16">
        <v>24881</v>
      </c>
      <c r="U52" s="16">
        <v>83020</v>
      </c>
      <c r="V52" s="16">
        <v>9249</v>
      </c>
      <c r="W52" s="16">
        <v>10586</v>
      </c>
      <c r="X52" s="16">
        <v>4361</v>
      </c>
      <c r="Y52" s="16">
        <v>5900</v>
      </c>
      <c r="Z52" s="16">
        <v>5152</v>
      </c>
      <c r="AA52" s="16">
        <v>3125</v>
      </c>
      <c r="AB52" s="16">
        <v>17693</v>
      </c>
      <c r="AC52" s="16">
        <v>18044</v>
      </c>
      <c r="AD52" s="16">
        <v>12765</v>
      </c>
      <c r="AE52" s="16">
        <v>37323</v>
      </c>
      <c r="AF52" s="16">
        <v>26556</v>
      </c>
      <c r="AG52" s="16">
        <v>85543</v>
      </c>
      <c r="AH52" s="16">
        <v>9456</v>
      </c>
      <c r="AI52" s="16">
        <v>11108</v>
      </c>
      <c r="AJ52" s="16">
        <v>4541</v>
      </c>
      <c r="AK52" s="16">
        <v>6089</v>
      </c>
      <c r="AL52" s="16">
        <v>5519</v>
      </c>
      <c r="AM52" s="16">
        <v>3236</v>
      </c>
      <c r="AN52" s="16">
        <v>15</v>
      </c>
      <c r="AO52" s="16">
        <v>14</v>
      </c>
      <c r="AP52" s="16">
        <v>17</v>
      </c>
      <c r="AQ52" s="16">
        <v>32</v>
      </c>
      <c r="AR52" s="16">
        <v>22</v>
      </c>
      <c r="AS52" s="16">
        <v>50</v>
      </c>
      <c r="AT52" s="16">
        <v>16</v>
      </c>
      <c r="AU52" s="16">
        <v>15</v>
      </c>
      <c r="AV52" s="16">
        <v>11</v>
      </c>
      <c r="AW52" s="16">
        <v>9</v>
      </c>
      <c r="AX52" s="16">
        <v>9</v>
      </c>
      <c r="AY52" s="16">
        <v>7</v>
      </c>
      <c r="AZ52" s="16">
        <v>10</v>
      </c>
      <c r="BA52" s="16">
        <v>13</v>
      </c>
      <c r="BB52" s="16">
        <v>11</v>
      </c>
      <c r="BC52" s="16">
        <v>10</v>
      </c>
      <c r="BD52" s="16">
        <v>11</v>
      </c>
      <c r="BE52" s="16">
        <v>12</v>
      </c>
      <c r="BF52" s="16">
        <v>15</v>
      </c>
      <c r="BG52" s="16">
        <v>12</v>
      </c>
      <c r="BH52" s="16">
        <v>11</v>
      </c>
      <c r="BI52" s="16">
        <v>14</v>
      </c>
      <c r="BJ52" s="16">
        <v>10</v>
      </c>
      <c r="BK52" s="16">
        <v>9</v>
      </c>
      <c r="BL52" s="16">
        <v>2850</v>
      </c>
      <c r="BM52" s="16">
        <v>3313</v>
      </c>
      <c r="BN52" s="16">
        <v>3842</v>
      </c>
      <c r="BO52" s="16">
        <v>3195</v>
      </c>
      <c r="BP52" s="16">
        <v>3309</v>
      </c>
      <c r="BQ52" s="16">
        <v>3303</v>
      </c>
      <c r="BR52" s="16">
        <v>3421</v>
      </c>
      <c r="BS52" s="16">
        <v>3100</v>
      </c>
      <c r="BT52" s="16">
        <v>3346</v>
      </c>
      <c r="BU52" s="16">
        <v>3302</v>
      </c>
      <c r="BV52" s="16">
        <v>3356</v>
      </c>
      <c r="BW52" s="16">
        <v>3154</v>
      </c>
      <c r="BX52" s="16">
        <v>12</v>
      </c>
      <c r="BY52" s="16">
        <v>16</v>
      </c>
      <c r="BZ52" s="16">
        <v>14</v>
      </c>
      <c r="CA52" s="16">
        <v>12</v>
      </c>
      <c r="CB52" s="16">
        <v>15</v>
      </c>
      <c r="CC52" s="16">
        <v>16</v>
      </c>
      <c r="CD52" s="16">
        <v>18</v>
      </c>
      <c r="CE52" s="16">
        <v>18</v>
      </c>
      <c r="CF52" s="16">
        <v>37</v>
      </c>
      <c r="CG52" s="16">
        <v>65</v>
      </c>
      <c r="CH52" s="16">
        <v>164</v>
      </c>
      <c r="CI52" s="16">
        <v>186</v>
      </c>
      <c r="CJ52" s="16">
        <v>11609</v>
      </c>
      <c r="CK52" s="16">
        <v>11283</v>
      </c>
      <c r="CL52" s="16">
        <v>12656</v>
      </c>
      <c r="CM52" s="16">
        <v>11872</v>
      </c>
      <c r="CN52" s="16">
        <v>11656</v>
      </c>
      <c r="CO52" s="16">
        <v>12224</v>
      </c>
      <c r="CP52" s="16">
        <v>14203</v>
      </c>
      <c r="CQ52" s="16">
        <v>20261</v>
      </c>
      <c r="CR52" s="16">
        <v>54547</v>
      </c>
      <c r="CS52" s="16">
        <v>131818</v>
      </c>
      <c r="CT52" s="16">
        <v>302584</v>
      </c>
      <c r="CU52" s="16">
        <v>556562</v>
      </c>
    </row>
    <row r="54" spans="1:99" ht="14" x14ac:dyDescent="0.15">
      <c r="A54" s="27" t="s">
        <v>201</v>
      </c>
      <c r="B54" s="26"/>
    </row>
    <row r="56" spans="1:99" x14ac:dyDescent="0.15">
      <c r="B56" s="25"/>
      <c r="C56" s="24">
        <v>1</v>
      </c>
      <c r="D56" s="24">
        <v>2</v>
      </c>
      <c r="E56" s="24">
        <v>3</v>
      </c>
      <c r="F56" s="24">
        <v>4</v>
      </c>
      <c r="G56" s="24">
        <v>5</v>
      </c>
      <c r="H56" s="24">
        <v>6</v>
      </c>
      <c r="I56" s="24">
        <v>7</v>
      </c>
      <c r="J56" s="24">
        <v>8</v>
      </c>
      <c r="K56" s="24">
        <v>9</v>
      </c>
      <c r="L56" s="24">
        <v>10</v>
      </c>
      <c r="M56" s="24">
        <v>11</v>
      </c>
      <c r="N56" s="24">
        <v>12</v>
      </c>
    </row>
    <row r="57" spans="1:99" x14ac:dyDescent="0.15">
      <c r="B57" s="33" t="s">
        <v>200</v>
      </c>
      <c r="C57" s="22">
        <v>292200</v>
      </c>
      <c r="D57" s="22">
        <v>324930</v>
      </c>
      <c r="E57" s="22">
        <v>208990</v>
      </c>
      <c r="F57" s="22">
        <v>716050</v>
      </c>
      <c r="G57" s="22">
        <v>454590</v>
      </c>
      <c r="H57" s="22">
        <v>1588580</v>
      </c>
      <c r="I57" s="22">
        <v>153520</v>
      </c>
      <c r="J57" s="22">
        <v>169900</v>
      </c>
      <c r="K57" s="22">
        <v>49880</v>
      </c>
      <c r="L57" s="22">
        <v>80590</v>
      </c>
      <c r="M57" s="22">
        <v>71420</v>
      </c>
      <c r="N57" s="22">
        <v>27380</v>
      </c>
      <c r="O57" s="18" t="s">
        <v>192</v>
      </c>
    </row>
    <row r="58" spans="1:99" ht="24" x14ac:dyDescent="0.15">
      <c r="B58" s="34"/>
      <c r="C58" s="21">
        <v>0.99199999999999999</v>
      </c>
      <c r="D58" s="21">
        <v>0.99099999999999999</v>
      </c>
      <c r="E58" s="21">
        <v>0.99199999999999999</v>
      </c>
      <c r="F58" s="21">
        <v>0.99199999999999999</v>
      </c>
      <c r="G58" s="21">
        <v>0.996</v>
      </c>
      <c r="H58" s="21">
        <v>0.99299999999999999</v>
      </c>
      <c r="I58" s="21">
        <v>0.997</v>
      </c>
      <c r="J58" s="21">
        <v>0.997</v>
      </c>
      <c r="K58" s="21">
        <v>0.98699999999999999</v>
      </c>
      <c r="L58" s="21">
        <v>0.995</v>
      </c>
      <c r="M58" s="21">
        <v>0.996</v>
      </c>
      <c r="N58" s="21">
        <v>0.97</v>
      </c>
      <c r="O58" s="18" t="s">
        <v>191</v>
      </c>
    </row>
    <row r="59" spans="1:99" ht="24" x14ac:dyDescent="0.15">
      <c r="B59" s="34"/>
      <c r="C59" s="20">
        <v>1.4594907407407407E-2</v>
      </c>
      <c r="D59" s="20">
        <v>2.1539351851851851E-2</v>
      </c>
      <c r="E59" s="20">
        <v>1.4594907407407407E-2</v>
      </c>
      <c r="F59" s="20">
        <v>2.1539351851851851E-2</v>
      </c>
      <c r="G59" s="20">
        <v>2.1539351851851851E-2</v>
      </c>
      <c r="H59" s="20">
        <v>2.1539351851851851E-2</v>
      </c>
      <c r="I59" s="20">
        <v>2.1539351851851851E-2</v>
      </c>
      <c r="J59" s="20">
        <v>2.1539351851851851E-2</v>
      </c>
      <c r="K59" s="20">
        <v>1.4594907407407407E-2</v>
      </c>
      <c r="L59" s="20">
        <v>1.4594907407407407E-2</v>
      </c>
      <c r="M59" s="20">
        <v>1.4594907407407407E-2</v>
      </c>
      <c r="N59" s="20">
        <v>1.4594907407407407E-2</v>
      </c>
      <c r="O59" s="18" t="s">
        <v>190</v>
      </c>
    </row>
    <row r="60" spans="1:99" ht="14" x14ac:dyDescent="0.15">
      <c r="B60" s="35"/>
      <c r="C60" s="19">
        <v>1.8749999999999999E-3</v>
      </c>
      <c r="D60" s="19">
        <v>2.8009259259259259E-3</v>
      </c>
      <c r="E60" s="19">
        <v>1.9212962962962964E-3</v>
      </c>
      <c r="F60" s="19">
        <v>3.6689814814814814E-3</v>
      </c>
      <c r="G60" s="19">
        <v>4.0856481481481481E-3</v>
      </c>
      <c r="H60" s="19">
        <v>3.8310185185185183E-3</v>
      </c>
      <c r="I60" s="19">
        <v>3.460648148148148E-3</v>
      </c>
      <c r="J60" s="19">
        <v>3.2407407407407406E-3</v>
      </c>
      <c r="K60" s="23" t="s">
        <v>195</v>
      </c>
      <c r="L60" s="19">
        <v>1.2962962962962963E-3</v>
      </c>
      <c r="M60" s="19">
        <v>1.4004629629629629E-3</v>
      </c>
      <c r="N60" s="23" t="s">
        <v>195</v>
      </c>
      <c r="O60" s="18" t="s">
        <v>189</v>
      </c>
    </row>
    <row r="61" spans="1:99" x14ac:dyDescent="0.15">
      <c r="B61" s="33" t="s">
        <v>199</v>
      </c>
      <c r="C61" s="22">
        <v>305570</v>
      </c>
      <c r="D61" s="22">
        <v>316570</v>
      </c>
      <c r="E61" s="22">
        <v>222830</v>
      </c>
      <c r="F61" s="22">
        <v>702430</v>
      </c>
      <c r="G61" s="22">
        <v>443520</v>
      </c>
      <c r="H61" s="22">
        <v>1557620</v>
      </c>
      <c r="I61" s="22">
        <v>136040</v>
      </c>
      <c r="J61" s="22">
        <v>163360</v>
      </c>
      <c r="K61" s="22">
        <v>52090</v>
      </c>
      <c r="L61" s="22">
        <v>75800</v>
      </c>
      <c r="M61" s="22">
        <v>64240</v>
      </c>
      <c r="N61" s="22">
        <v>30200</v>
      </c>
      <c r="O61" s="18" t="s">
        <v>192</v>
      </c>
    </row>
    <row r="62" spans="1:99" ht="24" x14ac:dyDescent="0.15">
      <c r="B62" s="34"/>
      <c r="C62" s="21">
        <v>0.99099999999999999</v>
      </c>
      <c r="D62" s="21">
        <v>0.99399999999999999</v>
      </c>
      <c r="E62" s="21">
        <v>0.99299999999999999</v>
      </c>
      <c r="F62" s="21">
        <v>0.99199999999999999</v>
      </c>
      <c r="G62" s="21">
        <v>0.99399999999999999</v>
      </c>
      <c r="H62" s="21">
        <v>0.99199999999999999</v>
      </c>
      <c r="I62" s="21">
        <v>0.99199999999999999</v>
      </c>
      <c r="J62" s="21">
        <v>0.99299999999999999</v>
      </c>
      <c r="K62" s="21">
        <v>0.999</v>
      </c>
      <c r="L62" s="21">
        <v>0.998</v>
      </c>
      <c r="M62" s="21">
        <v>0.998</v>
      </c>
      <c r="N62" s="21">
        <v>0.97499999999999998</v>
      </c>
      <c r="O62" s="18" t="s">
        <v>191</v>
      </c>
    </row>
    <row r="63" spans="1:99" ht="24" x14ac:dyDescent="0.15">
      <c r="B63" s="34"/>
      <c r="C63" s="20">
        <v>1.4594907407407407E-2</v>
      </c>
      <c r="D63" s="20">
        <v>2.1539351851851851E-2</v>
      </c>
      <c r="E63" s="20">
        <v>2.1539351851851851E-2</v>
      </c>
      <c r="F63" s="20">
        <v>2.1539351851851851E-2</v>
      </c>
      <c r="G63" s="20">
        <v>2.1539351851851851E-2</v>
      </c>
      <c r="H63" s="20">
        <v>2.1539351851851851E-2</v>
      </c>
      <c r="I63" s="20">
        <v>2.1539351851851851E-2</v>
      </c>
      <c r="J63" s="20">
        <v>2.1539351851851851E-2</v>
      </c>
      <c r="K63" s="20">
        <v>1.4594907407407407E-2</v>
      </c>
      <c r="L63" s="20">
        <v>1.4594907407407407E-2</v>
      </c>
      <c r="M63" s="20">
        <v>1.4594907407407407E-2</v>
      </c>
      <c r="N63" s="20">
        <v>1.4594907407407407E-2</v>
      </c>
      <c r="O63" s="18" t="s">
        <v>190</v>
      </c>
    </row>
    <row r="64" spans="1:99" ht="14" x14ac:dyDescent="0.15">
      <c r="B64" s="35"/>
      <c r="C64" s="19">
        <v>1.8865740740740742E-3</v>
      </c>
      <c r="D64" s="19">
        <v>2.5694444444444445E-3</v>
      </c>
      <c r="E64" s="19">
        <v>2.9629629629629628E-3</v>
      </c>
      <c r="F64" s="19">
        <v>3.7962962962962963E-3</v>
      </c>
      <c r="G64" s="19">
        <v>3.6458333333333334E-3</v>
      </c>
      <c r="H64" s="19">
        <v>3.9467592592592592E-3</v>
      </c>
      <c r="I64" s="19">
        <v>2.8240740740740739E-3</v>
      </c>
      <c r="J64" s="19">
        <v>3.0092592592592593E-3</v>
      </c>
      <c r="K64" s="23" t="s">
        <v>195</v>
      </c>
      <c r="L64" s="19">
        <v>1.1805555555555556E-3</v>
      </c>
      <c r="M64" s="23" t="s">
        <v>195</v>
      </c>
      <c r="N64" s="23" t="s">
        <v>195</v>
      </c>
      <c r="O64" s="18" t="s">
        <v>189</v>
      </c>
    </row>
    <row r="65" spans="2:15" x14ac:dyDescent="0.15">
      <c r="B65" s="33" t="s">
        <v>198</v>
      </c>
      <c r="C65" s="22">
        <v>294670</v>
      </c>
      <c r="D65" s="22">
        <v>307450</v>
      </c>
      <c r="E65" s="22">
        <v>207260</v>
      </c>
      <c r="F65" s="22">
        <v>680830</v>
      </c>
      <c r="G65" s="22">
        <v>470370</v>
      </c>
      <c r="H65" s="22">
        <v>1609100</v>
      </c>
      <c r="I65" s="22">
        <v>146950</v>
      </c>
      <c r="J65" s="22">
        <v>177050</v>
      </c>
      <c r="K65" s="22">
        <v>53170</v>
      </c>
      <c r="L65" s="22">
        <v>77230</v>
      </c>
      <c r="M65" s="22">
        <v>73460</v>
      </c>
      <c r="N65" s="22">
        <v>27750</v>
      </c>
      <c r="O65" s="18" t="s">
        <v>192</v>
      </c>
    </row>
    <row r="66" spans="2:15" ht="24" x14ac:dyDescent="0.15">
      <c r="B66" s="34"/>
      <c r="C66" s="21">
        <v>0.99299999999999999</v>
      </c>
      <c r="D66" s="21">
        <v>0.99</v>
      </c>
      <c r="E66" s="21">
        <v>0.99</v>
      </c>
      <c r="F66" s="21">
        <v>0.99199999999999999</v>
      </c>
      <c r="G66" s="21">
        <v>0.99199999999999999</v>
      </c>
      <c r="H66" s="21">
        <v>0.99099999999999999</v>
      </c>
      <c r="I66" s="21">
        <v>0.997</v>
      </c>
      <c r="J66" s="21">
        <v>0.996</v>
      </c>
      <c r="K66" s="21">
        <v>0.998</v>
      </c>
      <c r="L66" s="21">
        <v>0.997</v>
      </c>
      <c r="M66" s="21">
        <v>0.997</v>
      </c>
      <c r="N66" s="21">
        <v>0.99199999999999999</v>
      </c>
      <c r="O66" s="18" t="s">
        <v>191</v>
      </c>
    </row>
    <row r="67" spans="2:15" ht="24" x14ac:dyDescent="0.15">
      <c r="B67" s="34"/>
      <c r="C67" s="20">
        <v>2.1539351851851851E-2</v>
      </c>
      <c r="D67" s="20">
        <v>1.4594907407407407E-2</v>
      </c>
      <c r="E67" s="20">
        <v>1.4594907407407407E-2</v>
      </c>
      <c r="F67" s="20">
        <v>2.1539351851851851E-2</v>
      </c>
      <c r="G67" s="20">
        <v>2.1539351851851851E-2</v>
      </c>
      <c r="H67" s="20">
        <v>2.1539351851851851E-2</v>
      </c>
      <c r="I67" s="20">
        <v>1.4594907407407407E-2</v>
      </c>
      <c r="J67" s="20">
        <v>2.1539351851851851E-2</v>
      </c>
      <c r="K67" s="20">
        <v>1.4594907407407407E-2</v>
      </c>
      <c r="L67" s="20">
        <v>1.4594907407407407E-2</v>
      </c>
      <c r="M67" s="20">
        <v>1.4594907407407407E-2</v>
      </c>
      <c r="N67" s="20">
        <v>1.4594907407407407E-2</v>
      </c>
      <c r="O67" s="18" t="s">
        <v>190</v>
      </c>
    </row>
    <row r="68" spans="2:15" ht="14" x14ac:dyDescent="0.15">
      <c r="B68" s="35"/>
      <c r="C68" s="19">
        <v>2.6157407407407405E-3</v>
      </c>
      <c r="D68" s="19">
        <v>1.9097222222222222E-3</v>
      </c>
      <c r="E68" s="19">
        <v>1.9907407407407408E-3</v>
      </c>
      <c r="F68" s="19">
        <v>3.0902777777777777E-3</v>
      </c>
      <c r="G68" s="19">
        <v>3.5995370370370369E-3</v>
      </c>
      <c r="H68" s="19">
        <v>3.4953703703703705E-3</v>
      </c>
      <c r="I68" s="19">
        <v>1.4699074074074074E-3</v>
      </c>
      <c r="J68" s="19">
        <v>3.425925925925926E-3</v>
      </c>
      <c r="K68" s="23" t="s">
        <v>195</v>
      </c>
      <c r="L68" s="19">
        <v>1.2037037037037038E-3</v>
      </c>
      <c r="M68" s="19">
        <v>1.1458333333333333E-3</v>
      </c>
      <c r="N68" s="23" t="s">
        <v>195</v>
      </c>
      <c r="O68" s="18" t="s">
        <v>189</v>
      </c>
    </row>
    <row r="69" spans="2:15" x14ac:dyDescent="0.15">
      <c r="B69" s="33" t="s">
        <v>197</v>
      </c>
      <c r="C69" s="22">
        <v>170</v>
      </c>
      <c r="D69" s="22">
        <v>250</v>
      </c>
      <c r="E69" s="22">
        <v>180</v>
      </c>
      <c r="F69" s="22">
        <v>290</v>
      </c>
      <c r="G69" s="22">
        <v>340</v>
      </c>
      <c r="H69" s="22">
        <v>780</v>
      </c>
      <c r="I69" s="22">
        <v>180</v>
      </c>
      <c r="J69" s="22">
        <v>190</v>
      </c>
      <c r="K69" s="22">
        <v>-90</v>
      </c>
      <c r="L69" s="22">
        <v>160</v>
      </c>
      <c r="M69" s="22">
        <v>90</v>
      </c>
      <c r="N69" s="22">
        <v>80</v>
      </c>
      <c r="O69" s="18" t="s">
        <v>192</v>
      </c>
    </row>
    <row r="70" spans="2:15" ht="24" x14ac:dyDescent="0.15">
      <c r="B70" s="34"/>
      <c r="C70" s="21">
        <v>0.90300000000000002</v>
      </c>
      <c r="D70" s="21">
        <v>0.88300000000000001</v>
      </c>
      <c r="E70" s="21">
        <v>0.5</v>
      </c>
      <c r="F70" s="21">
        <v>0.76500000000000001</v>
      </c>
      <c r="G70" s="21">
        <v>0.81</v>
      </c>
      <c r="H70" s="21">
        <v>0.77900000000000003</v>
      </c>
      <c r="I70" s="21">
        <v>0.49099999999999999</v>
      </c>
      <c r="J70" s="21">
        <v>0.90200000000000002</v>
      </c>
      <c r="K70" s="21">
        <v>0.14299999999999999</v>
      </c>
      <c r="L70" s="21">
        <v>0.56599999999999995</v>
      </c>
      <c r="M70" s="21">
        <v>0.19700000000000001</v>
      </c>
      <c r="N70" s="21">
        <v>0.59299999999999997</v>
      </c>
      <c r="O70" s="18" t="s">
        <v>191</v>
      </c>
    </row>
    <row r="71" spans="2:15" ht="24" x14ac:dyDescent="0.15">
      <c r="B71" s="34"/>
      <c r="C71" s="20">
        <v>3.5428240740740739E-2</v>
      </c>
      <c r="D71" s="20">
        <v>2.1539351851851851E-2</v>
      </c>
      <c r="E71" s="20">
        <v>2.1539351851851851E-2</v>
      </c>
      <c r="F71" s="20">
        <v>1.4594907407407407E-2</v>
      </c>
      <c r="G71" s="20">
        <v>2.8483796296296295E-2</v>
      </c>
      <c r="H71" s="20">
        <v>1.4594907407407407E-2</v>
      </c>
      <c r="I71" s="20">
        <v>1.4594907407407407E-2</v>
      </c>
      <c r="J71" s="20">
        <v>1.4594907407407407E-2</v>
      </c>
      <c r="K71" s="20">
        <v>1.4594907407407407E-2</v>
      </c>
      <c r="L71" s="20">
        <v>2.1539351851851851E-2</v>
      </c>
      <c r="M71" s="20">
        <v>2.1539351851851851E-2</v>
      </c>
      <c r="N71" s="20">
        <v>2.1539351851851851E-2</v>
      </c>
      <c r="O71" s="18" t="s">
        <v>190</v>
      </c>
    </row>
    <row r="72" spans="2:15" ht="14" x14ac:dyDescent="0.15">
      <c r="B72" s="35"/>
      <c r="C72" s="19">
        <v>1.4999999999999999E-2</v>
      </c>
      <c r="D72" s="19">
        <v>1.9317129629629629E-2</v>
      </c>
      <c r="E72" s="19">
        <v>2.6168981481481481E-2</v>
      </c>
      <c r="F72" s="19">
        <v>7.4074074074074077E-3</v>
      </c>
      <c r="G72" s="19">
        <v>1.050925925925926E-2</v>
      </c>
      <c r="H72" s="19">
        <v>2.662037037037037E-3</v>
      </c>
      <c r="I72" s="19">
        <v>1.4594907407407407E-2</v>
      </c>
      <c r="J72" s="19">
        <v>3.6342592592592594E-3</v>
      </c>
      <c r="K72" s="23" t="s">
        <v>195</v>
      </c>
      <c r="L72" s="19">
        <v>1.5462962962962963E-2</v>
      </c>
      <c r="M72" s="19">
        <v>2.462962962962963E-2</v>
      </c>
      <c r="N72" s="19">
        <v>2.8483796296296295E-2</v>
      </c>
      <c r="O72" s="18" t="s">
        <v>189</v>
      </c>
    </row>
    <row r="73" spans="2:15" x14ac:dyDescent="0.15">
      <c r="B73" s="33" t="s">
        <v>196</v>
      </c>
      <c r="C73" s="22">
        <v>-60</v>
      </c>
      <c r="D73" s="22">
        <v>200</v>
      </c>
      <c r="E73" s="22">
        <v>110</v>
      </c>
      <c r="F73" s="22">
        <v>160</v>
      </c>
      <c r="G73" s="22">
        <v>90</v>
      </c>
      <c r="H73" s="22">
        <v>20</v>
      </c>
      <c r="I73" s="22">
        <v>100</v>
      </c>
      <c r="J73" s="22">
        <v>120</v>
      </c>
      <c r="K73" s="22">
        <v>70</v>
      </c>
      <c r="L73" s="22">
        <v>80</v>
      </c>
      <c r="M73" s="22">
        <v>-100</v>
      </c>
      <c r="N73" s="22">
        <v>-150</v>
      </c>
      <c r="O73" s="18" t="s">
        <v>192</v>
      </c>
    </row>
    <row r="74" spans="2:15" ht="24" x14ac:dyDescent="0.15">
      <c r="B74" s="34"/>
      <c r="C74" s="21">
        <v>0.1</v>
      </c>
      <c r="D74" s="21">
        <v>0.65800000000000003</v>
      </c>
      <c r="E74" s="21">
        <v>0.72</v>
      </c>
      <c r="F74" s="21">
        <v>0.82099999999999995</v>
      </c>
      <c r="G74" s="21">
        <v>0.26300000000000001</v>
      </c>
      <c r="H74" s="21">
        <v>2.1999999999999999E-2</v>
      </c>
      <c r="I74" s="21">
        <v>0.32500000000000001</v>
      </c>
      <c r="J74" s="21">
        <v>0.63200000000000001</v>
      </c>
      <c r="K74" s="21">
        <v>0.53300000000000003</v>
      </c>
      <c r="L74" s="21">
        <v>0.15</v>
      </c>
      <c r="M74" s="21">
        <v>0.27800000000000002</v>
      </c>
      <c r="N74" s="21">
        <v>0.64700000000000002</v>
      </c>
      <c r="O74" s="18" t="s">
        <v>191</v>
      </c>
    </row>
    <row r="75" spans="2:15" ht="24" x14ac:dyDescent="0.15">
      <c r="B75" s="34"/>
      <c r="C75" s="20">
        <v>2.1539351851851851E-2</v>
      </c>
      <c r="D75" s="20">
        <v>1.4594907407407407E-2</v>
      </c>
      <c r="E75" s="20">
        <v>1.4594907407407407E-2</v>
      </c>
      <c r="F75" s="20">
        <v>1.4594907407407407E-2</v>
      </c>
      <c r="G75" s="20">
        <v>1.4594907407407407E-2</v>
      </c>
      <c r="H75" s="20">
        <v>2.1539351851851851E-2</v>
      </c>
      <c r="I75" s="20">
        <v>3.5428240740740739E-2</v>
      </c>
      <c r="J75" s="20">
        <v>2.8483796296296295E-2</v>
      </c>
      <c r="K75" s="20">
        <v>2.1539351851851851E-2</v>
      </c>
      <c r="L75" s="20">
        <v>2.8483796296296295E-2</v>
      </c>
      <c r="M75" s="20">
        <v>1.4594907407407407E-2</v>
      </c>
      <c r="N75" s="20">
        <v>2.8483796296296295E-2</v>
      </c>
      <c r="O75" s="18" t="s">
        <v>190</v>
      </c>
    </row>
    <row r="76" spans="2:15" ht="14" x14ac:dyDescent="0.15">
      <c r="B76" s="35"/>
      <c r="C76" s="19">
        <v>3.3113425925925928E-2</v>
      </c>
      <c r="D76" s="19">
        <v>1.0428240740740741E-2</v>
      </c>
      <c r="E76" s="19">
        <v>7.0601851851851847E-4</v>
      </c>
      <c r="F76" s="19">
        <v>4.178240740740741E-3</v>
      </c>
      <c r="G76" s="19">
        <v>8.4259259259259253E-3</v>
      </c>
      <c r="H76" s="19">
        <v>2.1539351851851851E-2</v>
      </c>
      <c r="I76" s="19">
        <v>2.7094907407407408E-2</v>
      </c>
      <c r="J76" s="19">
        <v>2.9641203703703704E-2</v>
      </c>
      <c r="K76" s="19">
        <v>4.7337962962962964E-2</v>
      </c>
      <c r="L76" s="23" t="s">
        <v>195</v>
      </c>
      <c r="M76" s="23" t="s">
        <v>195</v>
      </c>
      <c r="N76" s="19">
        <v>3.2187500000000001E-2</v>
      </c>
      <c r="O76" s="18" t="s">
        <v>189</v>
      </c>
    </row>
    <row r="77" spans="2:15" x14ac:dyDescent="0.15">
      <c r="B77" s="33" t="s">
        <v>31</v>
      </c>
      <c r="C77" s="22">
        <v>27250</v>
      </c>
      <c r="D77" s="22">
        <v>32460</v>
      </c>
      <c r="E77" s="22">
        <v>45120</v>
      </c>
      <c r="F77" s="22">
        <v>34080</v>
      </c>
      <c r="G77" s="22">
        <v>31600</v>
      </c>
      <c r="H77" s="22">
        <v>30770</v>
      </c>
      <c r="I77" s="22">
        <v>34440</v>
      </c>
      <c r="J77" s="22">
        <v>28550</v>
      </c>
      <c r="K77" s="22">
        <v>31650</v>
      </c>
      <c r="L77" s="22">
        <v>33980</v>
      </c>
      <c r="M77" s="22">
        <v>33860</v>
      </c>
      <c r="N77" s="22">
        <v>29120</v>
      </c>
      <c r="O77" s="18" t="s">
        <v>192</v>
      </c>
    </row>
    <row r="78" spans="2:15" ht="24" x14ac:dyDescent="0.15">
      <c r="B78" s="34"/>
      <c r="C78" s="21">
        <v>0.96499999999999997</v>
      </c>
      <c r="D78" s="21">
        <v>0.96899999999999997</v>
      </c>
      <c r="E78" s="21">
        <v>0.98199999999999998</v>
      </c>
      <c r="F78" s="21">
        <v>0.96699999999999997</v>
      </c>
      <c r="G78" s="21">
        <v>0.95899999999999996</v>
      </c>
      <c r="H78" s="21">
        <v>0.97</v>
      </c>
      <c r="I78" s="21">
        <v>0.98299999999999998</v>
      </c>
      <c r="J78" s="21">
        <v>0.97399999999999998</v>
      </c>
      <c r="K78" s="21">
        <v>0.96799999999999997</v>
      </c>
      <c r="L78" s="21">
        <v>0.98399999999999999</v>
      </c>
      <c r="M78" s="21">
        <v>0.98299999999999998</v>
      </c>
      <c r="N78" s="21">
        <v>0.93899999999999995</v>
      </c>
      <c r="O78" s="18" t="s">
        <v>191</v>
      </c>
    </row>
    <row r="79" spans="2:15" ht="24" x14ac:dyDescent="0.15">
      <c r="B79" s="34"/>
      <c r="C79" s="20">
        <v>1.4594907407407407E-2</v>
      </c>
      <c r="D79" s="20">
        <v>1.4594907407407407E-2</v>
      </c>
      <c r="E79" s="20">
        <v>1.4594907407407407E-2</v>
      </c>
      <c r="F79" s="20">
        <v>1.4594907407407407E-2</v>
      </c>
      <c r="G79" s="20">
        <v>1.4594907407407407E-2</v>
      </c>
      <c r="H79" s="20">
        <v>1.4594907407407407E-2</v>
      </c>
      <c r="I79" s="20">
        <v>1.4594907407407407E-2</v>
      </c>
      <c r="J79" s="20">
        <v>1.4594907407407407E-2</v>
      </c>
      <c r="K79" s="20">
        <v>1.4594907407407407E-2</v>
      </c>
      <c r="L79" s="20">
        <v>1.4594907407407407E-2</v>
      </c>
      <c r="M79" s="20">
        <v>1.4594907407407407E-2</v>
      </c>
      <c r="N79" s="20">
        <v>1.4594907407407407E-2</v>
      </c>
      <c r="O79" s="18" t="s">
        <v>190</v>
      </c>
    </row>
    <row r="80" spans="2:15" ht="14" x14ac:dyDescent="0.15">
      <c r="B80" s="35"/>
      <c r="C80" s="23" t="s">
        <v>195</v>
      </c>
      <c r="D80" s="23" t="s">
        <v>195</v>
      </c>
      <c r="E80" s="23" t="s">
        <v>195</v>
      </c>
      <c r="F80" s="23" t="s">
        <v>195</v>
      </c>
      <c r="G80" s="23" t="s">
        <v>195</v>
      </c>
      <c r="H80" s="23" t="s">
        <v>195</v>
      </c>
      <c r="I80" s="23" t="s">
        <v>195</v>
      </c>
      <c r="J80" s="23" t="s">
        <v>195</v>
      </c>
      <c r="K80" s="23" t="s">
        <v>195</v>
      </c>
      <c r="L80" s="23" t="s">
        <v>195</v>
      </c>
      <c r="M80" s="23" t="s">
        <v>195</v>
      </c>
      <c r="N80" s="23" t="s">
        <v>195</v>
      </c>
      <c r="O80" s="18" t="s">
        <v>189</v>
      </c>
    </row>
    <row r="81" spans="2:15" x14ac:dyDescent="0.15">
      <c r="B81" s="33" t="s">
        <v>194</v>
      </c>
      <c r="C81" s="22">
        <v>100</v>
      </c>
      <c r="D81" s="22">
        <v>240</v>
      </c>
      <c r="E81" s="22">
        <v>120</v>
      </c>
      <c r="F81" s="22">
        <v>70</v>
      </c>
      <c r="G81" s="22">
        <v>110</v>
      </c>
      <c r="H81" s="22">
        <v>240</v>
      </c>
      <c r="I81" s="22">
        <v>210</v>
      </c>
      <c r="J81" s="22">
        <v>240</v>
      </c>
      <c r="K81" s="22">
        <v>830</v>
      </c>
      <c r="L81" s="22">
        <v>1710</v>
      </c>
      <c r="M81" s="22">
        <v>3060</v>
      </c>
      <c r="N81" s="22">
        <v>5260</v>
      </c>
      <c r="O81" s="18" t="s">
        <v>192</v>
      </c>
    </row>
    <row r="82" spans="2:15" ht="24" x14ac:dyDescent="0.15">
      <c r="B82" s="34"/>
      <c r="C82" s="21">
        <v>0.75800000000000001</v>
      </c>
      <c r="D82" s="21">
        <v>0.91100000000000003</v>
      </c>
      <c r="E82" s="21">
        <v>0.52900000000000003</v>
      </c>
      <c r="F82" s="21">
        <v>0.49</v>
      </c>
      <c r="G82" s="21">
        <v>0.64400000000000002</v>
      </c>
      <c r="H82" s="21">
        <v>0.73099999999999998</v>
      </c>
      <c r="I82" s="21">
        <v>0.79900000000000004</v>
      </c>
      <c r="J82" s="21">
        <v>0.621</v>
      </c>
      <c r="K82" s="21">
        <v>0.88500000000000001</v>
      </c>
      <c r="L82" s="21">
        <v>0.96399999999999997</v>
      </c>
      <c r="M82" s="21">
        <v>0.92100000000000004</v>
      </c>
      <c r="N82" s="21">
        <v>0.98499999999999999</v>
      </c>
      <c r="O82" s="18" t="s">
        <v>191</v>
      </c>
    </row>
    <row r="83" spans="2:15" ht="24" x14ac:dyDescent="0.15">
      <c r="B83" s="34"/>
      <c r="C83" s="20">
        <v>2.1539351851851851E-2</v>
      </c>
      <c r="D83" s="20">
        <v>2.1539351851851851E-2</v>
      </c>
      <c r="E83" s="20">
        <v>1.4594907407407407E-2</v>
      </c>
      <c r="F83" s="20">
        <v>1.4594907407407407E-2</v>
      </c>
      <c r="G83" s="20">
        <v>3.5428240740740739E-2</v>
      </c>
      <c r="H83" s="20">
        <v>2.1539351851851851E-2</v>
      </c>
      <c r="I83" s="20">
        <v>3.5428240740740739E-2</v>
      </c>
      <c r="J83" s="20">
        <v>2.8483796296296295E-2</v>
      </c>
      <c r="K83" s="20">
        <v>1.4594907407407407E-2</v>
      </c>
      <c r="L83" s="20">
        <v>1.4594907407407407E-2</v>
      </c>
      <c r="M83" s="20">
        <v>1.4594907407407407E-2</v>
      </c>
      <c r="N83" s="20">
        <v>1.4594907407407407E-2</v>
      </c>
      <c r="O83" s="18" t="s">
        <v>190</v>
      </c>
    </row>
    <row r="84" spans="2:15" ht="14" x14ac:dyDescent="0.15">
      <c r="B84" s="35"/>
      <c r="C84" s="19">
        <v>1.0428240740740741E-2</v>
      </c>
      <c r="D84" s="19">
        <v>1.4016203703703704E-2</v>
      </c>
      <c r="E84" s="23" t="s">
        <v>195</v>
      </c>
      <c r="F84" s="23" t="s">
        <v>195</v>
      </c>
      <c r="G84" s="19">
        <v>2.6041666666666665E-3</v>
      </c>
      <c r="H84" s="19">
        <v>1.34375E-2</v>
      </c>
      <c r="I84" s="19">
        <v>4.071759259259259E-2</v>
      </c>
      <c r="J84" s="19">
        <v>1.170138888888889E-2</v>
      </c>
      <c r="K84" s="19">
        <v>1.3773148148148147E-3</v>
      </c>
      <c r="L84" s="19">
        <v>3.1481481481481482E-3</v>
      </c>
      <c r="M84" s="23" t="s">
        <v>195</v>
      </c>
      <c r="N84" s="23" t="s">
        <v>195</v>
      </c>
      <c r="O84" s="18" t="s">
        <v>189</v>
      </c>
    </row>
    <row r="85" spans="2:15" x14ac:dyDescent="0.15">
      <c r="B85" s="33" t="s">
        <v>193</v>
      </c>
      <c r="C85" s="22">
        <v>192600</v>
      </c>
      <c r="D85" s="22">
        <v>189240</v>
      </c>
      <c r="E85" s="22">
        <v>219780</v>
      </c>
      <c r="F85" s="22">
        <v>210300</v>
      </c>
      <c r="G85" s="22">
        <v>200670</v>
      </c>
      <c r="H85" s="22">
        <v>214670</v>
      </c>
      <c r="I85" s="22">
        <v>255760</v>
      </c>
      <c r="J85" s="22">
        <v>384730</v>
      </c>
      <c r="K85" s="22">
        <v>1079780</v>
      </c>
      <c r="L85" s="22">
        <v>2678550</v>
      </c>
      <c r="M85" s="22">
        <v>6372930</v>
      </c>
      <c r="N85" s="22">
        <v>14298390</v>
      </c>
      <c r="O85" s="18" t="s">
        <v>192</v>
      </c>
    </row>
    <row r="86" spans="2:15" ht="24" x14ac:dyDescent="0.15">
      <c r="B86" s="34"/>
      <c r="C86" s="21">
        <v>0.99299999999999999</v>
      </c>
      <c r="D86" s="21">
        <v>0.995</v>
      </c>
      <c r="E86" s="21">
        <v>0.98899999999999999</v>
      </c>
      <c r="F86" s="21">
        <v>0.98899999999999999</v>
      </c>
      <c r="G86" s="21">
        <v>0.99399999999999999</v>
      </c>
      <c r="H86" s="21">
        <v>0.99399999999999999</v>
      </c>
      <c r="I86" s="21">
        <v>0.99099999999999999</v>
      </c>
      <c r="J86" s="21">
        <v>0.99299999999999999</v>
      </c>
      <c r="K86" s="21">
        <v>0.99299999999999999</v>
      </c>
      <c r="L86" s="21">
        <v>0.99199999999999999</v>
      </c>
      <c r="M86" s="21">
        <v>0.99</v>
      </c>
      <c r="N86" s="21">
        <v>0.97699999999999998</v>
      </c>
      <c r="O86" s="18" t="s">
        <v>191</v>
      </c>
    </row>
    <row r="87" spans="2:15" ht="24" x14ac:dyDescent="0.15">
      <c r="B87" s="34"/>
      <c r="C87" s="20">
        <v>1.4594907407407407E-2</v>
      </c>
      <c r="D87" s="20">
        <v>1.4594907407407407E-2</v>
      </c>
      <c r="E87" s="20">
        <v>1.4594907407407407E-2</v>
      </c>
      <c r="F87" s="20">
        <v>1.4594907407407407E-2</v>
      </c>
      <c r="G87" s="20">
        <v>1.4594907407407407E-2</v>
      </c>
      <c r="H87" s="20">
        <v>1.4594907407407407E-2</v>
      </c>
      <c r="I87" s="20">
        <v>1.4594907407407407E-2</v>
      </c>
      <c r="J87" s="20">
        <v>1.4594907407407407E-2</v>
      </c>
      <c r="K87" s="20">
        <v>1.4594907407407407E-2</v>
      </c>
      <c r="L87" s="20">
        <v>1.4594907407407407E-2</v>
      </c>
      <c r="M87" s="20">
        <v>1.4594907407407407E-2</v>
      </c>
      <c r="N87" s="20">
        <v>1.4594907407407407E-2</v>
      </c>
      <c r="O87" s="18" t="s">
        <v>190</v>
      </c>
    </row>
    <row r="88" spans="2:15" ht="14" x14ac:dyDescent="0.15">
      <c r="B88" s="35"/>
      <c r="C88" s="23" t="s">
        <v>195</v>
      </c>
      <c r="D88" s="19">
        <v>8.564814814814815E-4</v>
      </c>
      <c r="E88" s="23" t="s">
        <v>195</v>
      </c>
      <c r="F88" s="19">
        <v>7.1759259259259259E-4</v>
      </c>
      <c r="G88" s="19">
        <v>1.0648148148148149E-3</v>
      </c>
      <c r="H88" s="19">
        <v>9.1435185185185185E-4</v>
      </c>
      <c r="I88" s="19">
        <v>8.7962962962962962E-4</v>
      </c>
      <c r="J88" s="19">
        <v>9.837962962962962E-4</v>
      </c>
      <c r="K88" s="19">
        <v>1.2731481481481483E-3</v>
      </c>
      <c r="L88" s="19">
        <v>1.261574074074074E-3</v>
      </c>
      <c r="M88" s="19">
        <v>1.0416666666666667E-3</v>
      </c>
      <c r="N88" s="23" t="s">
        <v>195</v>
      </c>
      <c r="O88" s="18" t="s">
        <v>189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1C2F-BBC5-40A3-9AD2-78E7B4694BAF}">
  <dimension ref="A2:CU88"/>
  <sheetViews>
    <sheetView topLeftCell="A25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7" customWidth="1"/>
    <col min="2" max="2" width="12.6640625" style="17" customWidth="1"/>
    <col min="3" max="16384" width="8.83203125" style="17"/>
  </cols>
  <sheetData>
    <row r="2" spans="1:2" x14ac:dyDescent="0.15">
      <c r="A2" s="17" t="s">
        <v>334</v>
      </c>
      <c r="B2" s="17" t="s">
        <v>333</v>
      </c>
    </row>
    <row r="4" spans="1:2" x14ac:dyDescent="0.15">
      <c r="A4" s="17" t="s">
        <v>332</v>
      </c>
      <c r="B4" s="17" t="s">
        <v>331</v>
      </c>
    </row>
    <row r="5" spans="1:2" x14ac:dyDescent="0.15">
      <c r="A5" s="17" t="s">
        <v>330</v>
      </c>
      <c r="B5" s="17" t="s">
        <v>329</v>
      </c>
    </row>
    <row r="6" spans="1:2" x14ac:dyDescent="0.15">
      <c r="A6" s="17" t="s">
        <v>328</v>
      </c>
      <c r="B6" s="17" t="s">
        <v>336</v>
      </c>
    </row>
    <row r="7" spans="1:2" x14ac:dyDescent="0.15">
      <c r="A7" s="17" t="s">
        <v>22</v>
      </c>
      <c r="B7" s="31">
        <v>45383</v>
      </c>
    </row>
    <row r="8" spans="1:2" x14ac:dyDescent="0.15">
      <c r="A8" s="17" t="s">
        <v>24</v>
      </c>
      <c r="B8" s="30">
        <v>0.68092592592592593</v>
      </c>
    </row>
    <row r="9" spans="1:2" x14ac:dyDescent="0.15">
      <c r="A9" s="17" t="s">
        <v>326</v>
      </c>
      <c r="B9" s="17" t="s">
        <v>325</v>
      </c>
    </row>
    <row r="10" spans="1:2" x14ac:dyDescent="0.15">
      <c r="A10" s="17" t="s">
        <v>324</v>
      </c>
      <c r="B10" s="17" t="s">
        <v>323</v>
      </c>
    </row>
    <row r="11" spans="1:2" x14ac:dyDescent="0.15">
      <c r="A11" s="17" t="s">
        <v>322</v>
      </c>
      <c r="B11" s="17" t="s">
        <v>321</v>
      </c>
    </row>
    <row r="13" spans="1:2" ht="14" x14ac:dyDescent="0.15">
      <c r="A13" s="27" t="s">
        <v>320</v>
      </c>
      <c r="B13" s="26"/>
    </row>
    <row r="14" spans="1:2" x14ac:dyDescent="0.15">
      <c r="A14" s="17" t="s">
        <v>319</v>
      </c>
      <c r="B14" s="17" t="s">
        <v>318</v>
      </c>
    </row>
    <row r="15" spans="1:2" x14ac:dyDescent="0.15">
      <c r="A15" s="17" t="s">
        <v>317</v>
      </c>
    </row>
    <row r="16" spans="1:2" x14ac:dyDescent="0.15">
      <c r="A16" s="17" t="s">
        <v>316</v>
      </c>
      <c r="B16" s="17" t="s">
        <v>315</v>
      </c>
    </row>
    <row r="17" spans="1:14" x14ac:dyDescent="0.15">
      <c r="B17" s="17" t="s">
        <v>314</v>
      </c>
    </row>
    <row r="18" spans="1:14" x14ac:dyDescent="0.15">
      <c r="A18" s="17" t="s">
        <v>313</v>
      </c>
      <c r="B18" s="17" t="s">
        <v>312</v>
      </c>
    </row>
    <row r="19" spans="1:14" x14ac:dyDescent="0.15">
      <c r="A19" s="17" t="s">
        <v>311</v>
      </c>
      <c r="B19" s="17" t="s">
        <v>310</v>
      </c>
    </row>
    <row r="20" spans="1:14" x14ac:dyDescent="0.15">
      <c r="B20" s="17" t="s">
        <v>309</v>
      </c>
    </row>
    <row r="21" spans="1:14" x14ac:dyDescent="0.15">
      <c r="B21" s="17" t="s">
        <v>308</v>
      </c>
    </row>
    <row r="22" spans="1:14" x14ac:dyDescent="0.15">
      <c r="B22" s="17" t="s">
        <v>307</v>
      </c>
    </row>
    <row r="23" spans="1:14" x14ac:dyDescent="0.15">
      <c r="B23" s="17" t="s">
        <v>306</v>
      </c>
    </row>
    <row r="24" spans="1:14" x14ac:dyDescent="0.15">
      <c r="B24" s="17" t="s">
        <v>305</v>
      </c>
    </row>
    <row r="25" spans="1:14" x14ac:dyDescent="0.15">
      <c r="B25" s="17" t="s">
        <v>304</v>
      </c>
    </row>
    <row r="26" spans="1:14" x14ac:dyDescent="0.15">
      <c r="B26" s="17" t="s">
        <v>303</v>
      </c>
    </row>
    <row r="27" spans="1:14" x14ac:dyDescent="0.15">
      <c r="B27" s="17" t="s">
        <v>302</v>
      </c>
    </row>
    <row r="28" spans="1:14" x14ac:dyDescent="0.15">
      <c r="A28" s="17" t="s">
        <v>301</v>
      </c>
    </row>
    <row r="30" spans="1:14" ht="14" x14ac:dyDescent="0.15">
      <c r="A30" s="27" t="s">
        <v>300</v>
      </c>
      <c r="B30" s="26"/>
    </row>
    <row r="32" spans="1:14" x14ac:dyDescent="0.15">
      <c r="B32" s="25"/>
      <c r="C32" s="24">
        <v>1</v>
      </c>
      <c r="D32" s="24">
        <v>2</v>
      </c>
      <c r="E32" s="24">
        <v>3</v>
      </c>
      <c r="F32" s="24">
        <v>4</v>
      </c>
      <c r="G32" s="24">
        <v>5</v>
      </c>
      <c r="H32" s="24">
        <v>6</v>
      </c>
      <c r="I32" s="24">
        <v>7</v>
      </c>
      <c r="J32" s="24">
        <v>8</v>
      </c>
      <c r="K32" s="24">
        <v>9</v>
      </c>
      <c r="L32" s="24">
        <v>10</v>
      </c>
      <c r="M32" s="24">
        <v>11</v>
      </c>
      <c r="N32" s="24">
        <v>12</v>
      </c>
    </row>
    <row r="33" spans="1:99" ht="14" x14ac:dyDescent="0.15">
      <c r="B33" s="24" t="s">
        <v>200</v>
      </c>
      <c r="C33" s="29" t="s">
        <v>299</v>
      </c>
      <c r="D33" s="29" t="s">
        <v>298</v>
      </c>
      <c r="E33" s="29" t="s">
        <v>297</v>
      </c>
      <c r="F33" s="29" t="s">
        <v>296</v>
      </c>
      <c r="G33" s="29" t="s">
        <v>295</v>
      </c>
      <c r="H33" s="29" t="s">
        <v>294</v>
      </c>
      <c r="I33" s="29" t="s">
        <v>293</v>
      </c>
      <c r="J33" s="29" t="s">
        <v>292</v>
      </c>
      <c r="K33" s="29" t="s">
        <v>291</v>
      </c>
      <c r="L33" s="29" t="s">
        <v>290</v>
      </c>
      <c r="M33" s="29" t="s">
        <v>289</v>
      </c>
      <c r="N33" s="29" t="s">
        <v>288</v>
      </c>
      <c r="O33" s="18" t="s">
        <v>203</v>
      </c>
    </row>
    <row r="34" spans="1:99" ht="14" x14ac:dyDescent="0.15">
      <c r="B34" s="24" t="s">
        <v>199</v>
      </c>
      <c r="C34" s="29" t="s">
        <v>287</v>
      </c>
      <c r="D34" s="29" t="s">
        <v>286</v>
      </c>
      <c r="E34" s="29" t="s">
        <v>285</v>
      </c>
      <c r="F34" s="29" t="s">
        <v>284</v>
      </c>
      <c r="G34" s="29" t="s">
        <v>283</v>
      </c>
      <c r="H34" s="29" t="s">
        <v>282</v>
      </c>
      <c r="I34" s="29" t="s">
        <v>281</v>
      </c>
      <c r="J34" s="29" t="s">
        <v>280</v>
      </c>
      <c r="K34" s="29" t="s">
        <v>279</v>
      </c>
      <c r="L34" s="29" t="s">
        <v>278</v>
      </c>
      <c r="M34" s="29" t="s">
        <v>277</v>
      </c>
      <c r="N34" s="29" t="s">
        <v>276</v>
      </c>
      <c r="O34" s="18" t="s">
        <v>203</v>
      </c>
    </row>
    <row r="35" spans="1:99" ht="14" x14ac:dyDescent="0.15">
      <c r="B35" s="24" t="s">
        <v>198</v>
      </c>
      <c r="C35" s="29" t="s">
        <v>275</v>
      </c>
      <c r="D35" s="29" t="s">
        <v>274</v>
      </c>
      <c r="E35" s="29" t="s">
        <v>273</v>
      </c>
      <c r="F35" s="29" t="s">
        <v>272</v>
      </c>
      <c r="G35" s="29" t="s">
        <v>271</v>
      </c>
      <c r="H35" s="29" t="s">
        <v>270</v>
      </c>
      <c r="I35" s="29" t="s">
        <v>269</v>
      </c>
      <c r="J35" s="29" t="s">
        <v>268</v>
      </c>
      <c r="K35" s="29" t="s">
        <v>267</v>
      </c>
      <c r="L35" s="29" t="s">
        <v>266</v>
      </c>
      <c r="M35" s="29" t="s">
        <v>265</v>
      </c>
      <c r="N35" s="29" t="s">
        <v>264</v>
      </c>
      <c r="O35" s="18" t="s">
        <v>203</v>
      </c>
    </row>
    <row r="36" spans="1:99" ht="14" x14ac:dyDescent="0.15">
      <c r="B36" s="24" t="s">
        <v>197</v>
      </c>
      <c r="C36" s="29" t="s">
        <v>263</v>
      </c>
      <c r="D36" s="29" t="s">
        <v>262</v>
      </c>
      <c r="E36" s="29" t="s">
        <v>261</v>
      </c>
      <c r="F36" s="29" t="s">
        <v>260</v>
      </c>
      <c r="G36" s="29" t="s">
        <v>259</v>
      </c>
      <c r="H36" s="29" t="s">
        <v>258</v>
      </c>
      <c r="I36" s="29" t="s">
        <v>257</v>
      </c>
      <c r="J36" s="29" t="s">
        <v>256</v>
      </c>
      <c r="K36" s="29" t="s">
        <v>255</v>
      </c>
      <c r="L36" s="29" t="s">
        <v>254</v>
      </c>
      <c r="M36" s="29" t="s">
        <v>253</v>
      </c>
      <c r="N36" s="29" t="s">
        <v>252</v>
      </c>
      <c r="O36" s="18" t="s">
        <v>203</v>
      </c>
    </row>
    <row r="37" spans="1:99" ht="14" x14ac:dyDescent="0.15">
      <c r="B37" s="24" t="s">
        <v>196</v>
      </c>
      <c r="C37" s="29" t="s">
        <v>251</v>
      </c>
      <c r="D37" s="29" t="s">
        <v>250</v>
      </c>
      <c r="E37" s="29" t="s">
        <v>249</v>
      </c>
      <c r="F37" s="29" t="s">
        <v>248</v>
      </c>
      <c r="G37" s="29" t="s">
        <v>247</v>
      </c>
      <c r="H37" s="29" t="s">
        <v>246</v>
      </c>
      <c r="I37" s="29" t="s">
        <v>245</v>
      </c>
      <c r="J37" s="29" t="s">
        <v>244</v>
      </c>
      <c r="K37" s="29" t="s">
        <v>243</v>
      </c>
      <c r="L37" s="29" t="s">
        <v>242</v>
      </c>
      <c r="M37" s="29" t="s">
        <v>241</v>
      </c>
      <c r="N37" s="29" t="s">
        <v>240</v>
      </c>
      <c r="O37" s="18" t="s">
        <v>203</v>
      </c>
    </row>
    <row r="38" spans="1:99" ht="14" x14ac:dyDescent="0.15">
      <c r="B38" s="24" t="s">
        <v>31</v>
      </c>
      <c r="C38" s="29" t="s">
        <v>239</v>
      </c>
      <c r="D38" s="29" t="s">
        <v>238</v>
      </c>
      <c r="E38" s="29" t="s">
        <v>237</v>
      </c>
      <c r="F38" s="29" t="s">
        <v>236</v>
      </c>
      <c r="G38" s="29" t="s">
        <v>235</v>
      </c>
      <c r="H38" s="29" t="s">
        <v>234</v>
      </c>
      <c r="I38" s="29" t="s">
        <v>233</v>
      </c>
      <c r="J38" s="29" t="s">
        <v>232</v>
      </c>
      <c r="K38" s="29" t="s">
        <v>231</v>
      </c>
      <c r="L38" s="29" t="s">
        <v>230</v>
      </c>
      <c r="M38" s="29" t="s">
        <v>229</v>
      </c>
      <c r="N38" s="29" t="s">
        <v>228</v>
      </c>
      <c r="O38" s="18" t="s">
        <v>203</v>
      </c>
    </row>
    <row r="39" spans="1:99" ht="14" x14ac:dyDescent="0.15">
      <c r="B39" s="24" t="s">
        <v>194</v>
      </c>
      <c r="C39" s="29" t="s">
        <v>227</v>
      </c>
      <c r="D39" s="29" t="s">
        <v>226</v>
      </c>
      <c r="E39" s="29" t="s">
        <v>225</v>
      </c>
      <c r="F39" s="29" t="s">
        <v>224</v>
      </c>
      <c r="G39" s="29" t="s">
        <v>223</v>
      </c>
      <c r="H39" s="29" t="s">
        <v>222</v>
      </c>
      <c r="I39" s="29" t="s">
        <v>221</v>
      </c>
      <c r="J39" s="29" t="s">
        <v>220</v>
      </c>
      <c r="K39" s="29" t="s">
        <v>219</v>
      </c>
      <c r="L39" s="29" t="s">
        <v>218</v>
      </c>
      <c r="M39" s="29" t="s">
        <v>217</v>
      </c>
      <c r="N39" s="29" t="s">
        <v>216</v>
      </c>
      <c r="O39" s="18" t="s">
        <v>203</v>
      </c>
    </row>
    <row r="40" spans="1:99" ht="14" x14ac:dyDescent="0.15">
      <c r="B40" s="24" t="s">
        <v>193</v>
      </c>
      <c r="C40" s="29" t="s">
        <v>215</v>
      </c>
      <c r="D40" s="29" t="s">
        <v>214</v>
      </c>
      <c r="E40" s="29" t="s">
        <v>213</v>
      </c>
      <c r="F40" s="29" t="s">
        <v>212</v>
      </c>
      <c r="G40" s="29" t="s">
        <v>211</v>
      </c>
      <c r="H40" s="29" t="s">
        <v>210</v>
      </c>
      <c r="I40" s="29" t="s">
        <v>209</v>
      </c>
      <c r="J40" s="29" t="s">
        <v>208</v>
      </c>
      <c r="K40" s="29" t="s">
        <v>207</v>
      </c>
      <c r="L40" s="29" t="s">
        <v>206</v>
      </c>
      <c r="M40" s="29" t="s">
        <v>205</v>
      </c>
      <c r="N40" s="29" t="s">
        <v>204</v>
      </c>
      <c r="O40" s="18" t="s">
        <v>203</v>
      </c>
    </row>
    <row r="42" spans="1:99" ht="14" x14ac:dyDescent="0.15">
      <c r="A42" s="27" t="s">
        <v>46</v>
      </c>
      <c r="B42" s="26"/>
    </row>
    <row r="44" spans="1:99" ht="14" x14ac:dyDescent="0.15">
      <c r="B44" s="24" t="s">
        <v>24</v>
      </c>
      <c r="C44" s="24" t="s">
        <v>202</v>
      </c>
      <c r="D44" s="24" t="s">
        <v>150</v>
      </c>
      <c r="E44" s="24" t="s">
        <v>149</v>
      </c>
      <c r="F44" s="24" t="s">
        <v>148</v>
      </c>
      <c r="G44" s="24" t="s">
        <v>147</v>
      </c>
      <c r="H44" s="24" t="s">
        <v>146</v>
      </c>
      <c r="I44" s="24" t="s">
        <v>145</v>
      </c>
      <c r="J44" s="24" t="s">
        <v>144</v>
      </c>
      <c r="K44" s="24" t="s">
        <v>143</v>
      </c>
      <c r="L44" s="24" t="s">
        <v>142</v>
      </c>
      <c r="M44" s="24" t="s">
        <v>141</v>
      </c>
      <c r="N44" s="24" t="s">
        <v>140</v>
      </c>
      <c r="O44" s="24" t="s">
        <v>139</v>
      </c>
      <c r="P44" s="24" t="s">
        <v>138</v>
      </c>
      <c r="Q44" s="24" t="s">
        <v>137</v>
      </c>
      <c r="R44" s="24" t="s">
        <v>136</v>
      </c>
      <c r="S44" s="24" t="s">
        <v>135</v>
      </c>
      <c r="T44" s="24" t="s">
        <v>134</v>
      </c>
      <c r="U44" s="24" t="s">
        <v>133</v>
      </c>
      <c r="V44" s="24" t="s">
        <v>132</v>
      </c>
      <c r="W44" s="24" t="s">
        <v>131</v>
      </c>
      <c r="X44" s="24" t="s">
        <v>130</v>
      </c>
      <c r="Y44" s="24" t="s">
        <v>129</v>
      </c>
      <c r="Z44" s="24" t="s">
        <v>128</v>
      </c>
      <c r="AA44" s="24" t="s">
        <v>127</v>
      </c>
      <c r="AB44" s="24" t="s">
        <v>126</v>
      </c>
      <c r="AC44" s="24" t="s">
        <v>125</v>
      </c>
      <c r="AD44" s="24" t="s">
        <v>124</v>
      </c>
      <c r="AE44" s="24" t="s">
        <v>123</v>
      </c>
      <c r="AF44" s="24" t="s">
        <v>122</v>
      </c>
      <c r="AG44" s="24" t="s">
        <v>121</v>
      </c>
      <c r="AH44" s="24" t="s">
        <v>120</v>
      </c>
      <c r="AI44" s="24" t="s">
        <v>119</v>
      </c>
      <c r="AJ44" s="24" t="s">
        <v>118</v>
      </c>
      <c r="AK44" s="24" t="s">
        <v>117</v>
      </c>
      <c r="AL44" s="24" t="s">
        <v>116</v>
      </c>
      <c r="AM44" s="24" t="s">
        <v>115</v>
      </c>
      <c r="AN44" s="24" t="s">
        <v>114</v>
      </c>
      <c r="AO44" s="24" t="s">
        <v>113</v>
      </c>
      <c r="AP44" s="24" t="s">
        <v>112</v>
      </c>
      <c r="AQ44" s="24" t="s">
        <v>111</v>
      </c>
      <c r="AR44" s="24" t="s">
        <v>110</v>
      </c>
      <c r="AS44" s="24" t="s">
        <v>109</v>
      </c>
      <c r="AT44" s="24" t="s">
        <v>108</v>
      </c>
      <c r="AU44" s="24" t="s">
        <v>107</v>
      </c>
      <c r="AV44" s="24" t="s">
        <v>106</v>
      </c>
      <c r="AW44" s="24" t="s">
        <v>105</v>
      </c>
      <c r="AX44" s="24" t="s">
        <v>104</v>
      </c>
      <c r="AY44" s="24" t="s">
        <v>103</v>
      </c>
      <c r="AZ44" s="24" t="s">
        <v>102</v>
      </c>
      <c r="BA44" s="24" t="s">
        <v>101</v>
      </c>
      <c r="BB44" s="24" t="s">
        <v>100</v>
      </c>
      <c r="BC44" s="24" t="s">
        <v>99</v>
      </c>
      <c r="BD44" s="24" t="s">
        <v>98</v>
      </c>
      <c r="BE44" s="24" t="s">
        <v>97</v>
      </c>
      <c r="BF44" s="24" t="s">
        <v>96</v>
      </c>
      <c r="BG44" s="24" t="s">
        <v>95</v>
      </c>
      <c r="BH44" s="24" t="s">
        <v>94</v>
      </c>
      <c r="BI44" s="24" t="s">
        <v>93</v>
      </c>
      <c r="BJ44" s="24" t="s">
        <v>92</v>
      </c>
      <c r="BK44" s="24" t="s">
        <v>91</v>
      </c>
      <c r="BL44" s="24" t="s">
        <v>90</v>
      </c>
      <c r="BM44" s="24" t="s">
        <v>89</v>
      </c>
      <c r="BN44" s="24" t="s">
        <v>88</v>
      </c>
      <c r="BO44" s="24" t="s">
        <v>87</v>
      </c>
      <c r="BP44" s="24" t="s">
        <v>86</v>
      </c>
      <c r="BQ44" s="24" t="s">
        <v>85</v>
      </c>
      <c r="BR44" s="24" t="s">
        <v>84</v>
      </c>
      <c r="BS44" s="24" t="s">
        <v>83</v>
      </c>
      <c r="BT44" s="24" t="s">
        <v>82</v>
      </c>
      <c r="BU44" s="24" t="s">
        <v>81</v>
      </c>
      <c r="BV44" s="24" t="s">
        <v>80</v>
      </c>
      <c r="BW44" s="24" t="s">
        <v>79</v>
      </c>
      <c r="BX44" s="24" t="s">
        <v>78</v>
      </c>
      <c r="BY44" s="24" t="s">
        <v>77</v>
      </c>
      <c r="BZ44" s="24" t="s">
        <v>76</v>
      </c>
      <c r="CA44" s="24" t="s">
        <v>75</v>
      </c>
      <c r="CB44" s="24" t="s">
        <v>74</v>
      </c>
      <c r="CC44" s="24" t="s">
        <v>73</v>
      </c>
      <c r="CD44" s="24" t="s">
        <v>72</v>
      </c>
      <c r="CE44" s="24" t="s">
        <v>71</v>
      </c>
      <c r="CF44" s="24" t="s">
        <v>70</v>
      </c>
      <c r="CG44" s="24" t="s">
        <v>69</v>
      </c>
      <c r="CH44" s="24" t="s">
        <v>68</v>
      </c>
      <c r="CI44" s="24" t="s">
        <v>67</v>
      </c>
      <c r="CJ44" s="24" t="s">
        <v>66</v>
      </c>
      <c r="CK44" s="24" t="s">
        <v>65</v>
      </c>
      <c r="CL44" s="24" t="s">
        <v>64</v>
      </c>
      <c r="CM44" s="24" t="s">
        <v>63</v>
      </c>
      <c r="CN44" s="24" t="s">
        <v>62</v>
      </c>
      <c r="CO44" s="24" t="s">
        <v>61</v>
      </c>
      <c r="CP44" s="24" t="s">
        <v>60</v>
      </c>
      <c r="CQ44" s="24" t="s">
        <v>59</v>
      </c>
      <c r="CR44" s="24" t="s">
        <v>58</v>
      </c>
      <c r="CS44" s="24" t="s">
        <v>57</v>
      </c>
      <c r="CT44" s="24" t="s">
        <v>56</v>
      </c>
      <c r="CU44" s="24" t="s">
        <v>55</v>
      </c>
    </row>
    <row r="45" spans="1:99" x14ac:dyDescent="0.15">
      <c r="B45" s="28">
        <v>7.0601851851851847E-4</v>
      </c>
      <c r="C45" s="16">
        <v>24.7</v>
      </c>
      <c r="D45" s="16">
        <v>2634</v>
      </c>
      <c r="E45" s="16">
        <v>2715</v>
      </c>
      <c r="F45" s="16">
        <v>2594</v>
      </c>
      <c r="G45" s="16">
        <v>2437</v>
      </c>
      <c r="H45" s="16">
        <v>2656</v>
      </c>
      <c r="I45" s="16">
        <v>2821</v>
      </c>
      <c r="J45" s="16">
        <v>2672</v>
      </c>
      <c r="K45" s="16">
        <v>2554</v>
      </c>
      <c r="L45" s="16">
        <v>2665</v>
      </c>
      <c r="M45" s="16">
        <v>2715</v>
      </c>
      <c r="N45" s="16">
        <v>2693</v>
      </c>
      <c r="O45" s="16">
        <v>2833</v>
      </c>
      <c r="P45" s="16">
        <v>2772</v>
      </c>
      <c r="Q45" s="16">
        <v>2673</v>
      </c>
      <c r="R45" s="16">
        <v>2498</v>
      </c>
      <c r="S45" s="16">
        <v>2647</v>
      </c>
      <c r="T45" s="16">
        <v>2468</v>
      </c>
      <c r="U45" s="16">
        <v>2792</v>
      </c>
      <c r="V45" s="16">
        <v>2484</v>
      </c>
      <c r="W45" s="16">
        <v>2572</v>
      </c>
      <c r="X45" s="16">
        <v>2505</v>
      </c>
      <c r="Y45" s="16">
        <v>2676</v>
      </c>
      <c r="Z45" s="16">
        <v>2605</v>
      </c>
      <c r="AA45" s="16">
        <v>2793</v>
      </c>
      <c r="AB45" s="16">
        <v>2853</v>
      </c>
      <c r="AC45" s="16">
        <v>2694</v>
      </c>
      <c r="AD45" s="16">
        <v>2547</v>
      </c>
      <c r="AE45" s="16">
        <v>2621</v>
      </c>
      <c r="AF45" s="16">
        <v>2519</v>
      </c>
      <c r="AG45" s="16">
        <v>2901</v>
      </c>
      <c r="AH45" s="16">
        <v>2557</v>
      </c>
      <c r="AI45" s="16">
        <v>2706</v>
      </c>
      <c r="AJ45" s="16">
        <v>2493</v>
      </c>
      <c r="AK45" s="16">
        <v>2658</v>
      </c>
      <c r="AL45" s="16">
        <v>2630</v>
      </c>
      <c r="AM45" s="16">
        <v>2711</v>
      </c>
      <c r="AN45" s="16">
        <v>10</v>
      </c>
      <c r="AO45" s="16">
        <v>9</v>
      </c>
      <c r="AP45" s="16">
        <v>8</v>
      </c>
      <c r="AQ45" s="16">
        <v>10</v>
      </c>
      <c r="AR45" s="16">
        <v>12</v>
      </c>
      <c r="AS45" s="16">
        <v>16</v>
      </c>
      <c r="AT45" s="16">
        <v>9</v>
      </c>
      <c r="AU45" s="16">
        <v>8</v>
      </c>
      <c r="AV45" s="16">
        <v>9</v>
      </c>
      <c r="AW45" s="16">
        <v>15</v>
      </c>
      <c r="AX45" s="16">
        <v>6</v>
      </c>
      <c r="AY45" s="16">
        <v>11</v>
      </c>
      <c r="AZ45" s="16">
        <v>12</v>
      </c>
      <c r="BA45" s="16">
        <v>11</v>
      </c>
      <c r="BB45" s="16">
        <v>14</v>
      </c>
      <c r="BC45" s="16">
        <v>11</v>
      </c>
      <c r="BD45" s="16">
        <v>19</v>
      </c>
      <c r="BE45" s="16">
        <v>8</v>
      </c>
      <c r="BF45" s="16">
        <v>12</v>
      </c>
      <c r="BG45" s="16">
        <v>8</v>
      </c>
      <c r="BH45" s="16">
        <v>9</v>
      </c>
      <c r="BI45" s="16">
        <v>14</v>
      </c>
      <c r="BJ45" s="16">
        <v>7</v>
      </c>
      <c r="BK45" s="16">
        <v>10</v>
      </c>
      <c r="BL45" s="16">
        <v>2603</v>
      </c>
      <c r="BM45" s="16">
        <v>2602</v>
      </c>
      <c r="BN45" s="16">
        <v>2525</v>
      </c>
      <c r="BO45" s="16">
        <v>2547</v>
      </c>
      <c r="BP45" s="16">
        <v>2557</v>
      </c>
      <c r="BQ45" s="16">
        <v>2572</v>
      </c>
      <c r="BR45" s="16">
        <v>2526</v>
      </c>
      <c r="BS45" s="16">
        <v>2520</v>
      </c>
      <c r="BT45" s="16">
        <v>2589</v>
      </c>
      <c r="BU45" s="16">
        <v>2739</v>
      </c>
      <c r="BV45" s="16">
        <v>2677</v>
      </c>
      <c r="BW45" s="16">
        <v>2697</v>
      </c>
      <c r="BX45" s="16">
        <v>11</v>
      </c>
      <c r="BY45" s="16">
        <v>10</v>
      </c>
      <c r="BZ45" s="16">
        <v>10</v>
      </c>
      <c r="CA45" s="16">
        <v>14</v>
      </c>
      <c r="CB45" s="16">
        <v>9</v>
      </c>
      <c r="CC45" s="16">
        <v>10</v>
      </c>
      <c r="CD45" s="16">
        <v>13</v>
      </c>
      <c r="CE45" s="16">
        <v>12</v>
      </c>
      <c r="CF45" s="16">
        <v>14</v>
      </c>
      <c r="CG45" s="16">
        <v>9</v>
      </c>
      <c r="CH45" s="16">
        <v>11</v>
      </c>
      <c r="CI45" s="16">
        <v>12</v>
      </c>
      <c r="CJ45" s="16">
        <v>2671</v>
      </c>
      <c r="CK45" s="16">
        <v>2693</v>
      </c>
      <c r="CL45" s="16">
        <v>3023</v>
      </c>
      <c r="CM45" s="16">
        <v>2634</v>
      </c>
      <c r="CN45" s="16">
        <v>2661</v>
      </c>
      <c r="CO45" s="16">
        <v>2649</v>
      </c>
      <c r="CP45" s="16">
        <v>2661</v>
      </c>
      <c r="CQ45" s="16">
        <v>2702</v>
      </c>
      <c r="CR45" s="16">
        <v>2814</v>
      </c>
      <c r="CS45" s="16">
        <v>3124</v>
      </c>
      <c r="CT45" s="16">
        <v>3607</v>
      </c>
      <c r="CU45" s="16">
        <v>4667</v>
      </c>
    </row>
    <row r="46" spans="1:99" x14ac:dyDescent="0.15">
      <c r="B46" s="28">
        <v>7.6504629629629631E-3</v>
      </c>
      <c r="C46" s="16">
        <v>24.7</v>
      </c>
      <c r="D46" s="16">
        <v>4102</v>
      </c>
      <c r="E46" s="16">
        <v>4289</v>
      </c>
      <c r="F46" s="16">
        <v>3847</v>
      </c>
      <c r="G46" s="16">
        <v>4886</v>
      </c>
      <c r="H46" s="16">
        <v>4132</v>
      </c>
      <c r="I46" s="16">
        <v>10859</v>
      </c>
      <c r="J46" s="16">
        <v>3359</v>
      </c>
      <c r="K46" s="16">
        <v>3240</v>
      </c>
      <c r="L46" s="16">
        <v>2970</v>
      </c>
      <c r="M46" s="16">
        <v>3215</v>
      </c>
      <c r="N46" s="16">
        <v>3079</v>
      </c>
      <c r="O46" s="16">
        <v>3199</v>
      </c>
      <c r="P46" s="16">
        <v>4494</v>
      </c>
      <c r="Q46" s="16">
        <v>4269</v>
      </c>
      <c r="R46" s="16">
        <v>3822</v>
      </c>
      <c r="S46" s="16">
        <v>4890</v>
      </c>
      <c r="T46" s="16">
        <v>4045</v>
      </c>
      <c r="U46" s="16">
        <v>11717</v>
      </c>
      <c r="V46" s="16">
        <v>3320</v>
      </c>
      <c r="W46" s="16">
        <v>3311</v>
      </c>
      <c r="X46" s="16">
        <v>3044</v>
      </c>
      <c r="Y46" s="16">
        <v>3076</v>
      </c>
      <c r="Z46" s="16">
        <v>3015</v>
      </c>
      <c r="AA46" s="16">
        <v>3225</v>
      </c>
      <c r="AB46" s="16">
        <v>4392</v>
      </c>
      <c r="AC46" s="16">
        <v>4227</v>
      </c>
      <c r="AD46" s="16">
        <v>3789</v>
      </c>
      <c r="AE46" s="16">
        <v>5156</v>
      </c>
      <c r="AF46" s="16">
        <v>4253</v>
      </c>
      <c r="AG46" s="16">
        <v>11956</v>
      </c>
      <c r="AH46" s="16">
        <v>3322</v>
      </c>
      <c r="AI46" s="16">
        <v>3333</v>
      </c>
      <c r="AJ46" s="16">
        <v>3127</v>
      </c>
      <c r="AK46" s="16">
        <v>3189</v>
      </c>
      <c r="AL46" s="16">
        <v>3097</v>
      </c>
      <c r="AM46" s="16">
        <v>3168</v>
      </c>
      <c r="AN46" s="16">
        <v>8</v>
      </c>
      <c r="AO46" s="16">
        <v>13</v>
      </c>
      <c r="AP46" s="16">
        <v>4</v>
      </c>
      <c r="AQ46" s="16">
        <v>7</v>
      </c>
      <c r="AR46" s="16">
        <v>10</v>
      </c>
      <c r="AS46" s="16">
        <v>13</v>
      </c>
      <c r="AT46" s="16">
        <v>5</v>
      </c>
      <c r="AU46" s="16">
        <v>11</v>
      </c>
      <c r="AV46" s="16">
        <v>7</v>
      </c>
      <c r="AW46" s="16">
        <v>7</v>
      </c>
      <c r="AX46" s="16">
        <v>11</v>
      </c>
      <c r="AY46" s="16">
        <v>5</v>
      </c>
      <c r="AZ46" s="16">
        <v>11</v>
      </c>
      <c r="BA46" s="16">
        <v>9</v>
      </c>
      <c r="BB46" s="16">
        <v>6</v>
      </c>
      <c r="BC46" s="16">
        <v>6</v>
      </c>
      <c r="BD46" s="16">
        <v>10</v>
      </c>
      <c r="BE46" s="16">
        <v>8</v>
      </c>
      <c r="BF46" s="16">
        <v>9</v>
      </c>
      <c r="BG46" s="16">
        <v>8</v>
      </c>
      <c r="BH46" s="16">
        <v>7</v>
      </c>
      <c r="BI46" s="16">
        <v>11</v>
      </c>
      <c r="BJ46" s="16">
        <v>8</v>
      </c>
      <c r="BK46" s="16">
        <v>8</v>
      </c>
      <c r="BL46" s="16">
        <v>3035</v>
      </c>
      <c r="BM46" s="16">
        <v>3000</v>
      </c>
      <c r="BN46" s="16">
        <v>3108</v>
      </c>
      <c r="BO46" s="16">
        <v>3079</v>
      </c>
      <c r="BP46" s="16">
        <v>3063</v>
      </c>
      <c r="BQ46" s="16">
        <v>2969</v>
      </c>
      <c r="BR46" s="16">
        <v>3043</v>
      </c>
      <c r="BS46" s="16">
        <v>2887</v>
      </c>
      <c r="BT46" s="16">
        <v>3103</v>
      </c>
      <c r="BU46" s="16">
        <v>3004</v>
      </c>
      <c r="BV46" s="16">
        <v>3021</v>
      </c>
      <c r="BW46" s="16">
        <v>3000</v>
      </c>
      <c r="BX46" s="16">
        <v>8</v>
      </c>
      <c r="BY46" s="16">
        <v>7</v>
      </c>
      <c r="BZ46" s="16">
        <v>10</v>
      </c>
      <c r="CA46" s="16">
        <v>15</v>
      </c>
      <c r="CB46" s="16">
        <v>11</v>
      </c>
      <c r="CC46" s="16">
        <v>10</v>
      </c>
      <c r="CD46" s="16">
        <v>15</v>
      </c>
      <c r="CE46" s="16">
        <v>8</v>
      </c>
      <c r="CF46" s="16">
        <v>13</v>
      </c>
      <c r="CG46" s="16">
        <v>17</v>
      </c>
      <c r="CH46" s="16">
        <v>28</v>
      </c>
      <c r="CI46" s="16">
        <v>24</v>
      </c>
      <c r="CJ46" s="16">
        <v>4555</v>
      </c>
      <c r="CK46" s="16">
        <v>4298</v>
      </c>
      <c r="CL46" s="16">
        <v>5550</v>
      </c>
      <c r="CM46" s="16">
        <v>4330</v>
      </c>
      <c r="CN46" s="16">
        <v>4349</v>
      </c>
      <c r="CO46" s="16">
        <v>4622</v>
      </c>
      <c r="CP46" s="16">
        <v>4990</v>
      </c>
      <c r="CQ46" s="16">
        <v>6073</v>
      </c>
      <c r="CR46" s="16">
        <v>8290</v>
      </c>
      <c r="CS46" s="16">
        <v>16507</v>
      </c>
      <c r="CT46" s="16">
        <v>32601</v>
      </c>
      <c r="CU46" s="16">
        <v>72940</v>
      </c>
    </row>
    <row r="47" spans="1:99" x14ac:dyDescent="0.15">
      <c r="B47" s="28">
        <v>1.4594907407407407E-2</v>
      </c>
      <c r="C47" s="16">
        <v>24.7</v>
      </c>
      <c r="D47" s="16">
        <v>7063</v>
      </c>
      <c r="E47" s="16">
        <v>7515</v>
      </c>
      <c r="F47" s="16">
        <v>6421</v>
      </c>
      <c r="G47" s="16">
        <v>10367</v>
      </c>
      <c r="H47" s="16">
        <v>7732</v>
      </c>
      <c r="I47" s="16">
        <v>32068</v>
      </c>
      <c r="J47" s="16">
        <v>4317</v>
      </c>
      <c r="K47" s="16">
        <v>4326</v>
      </c>
      <c r="L47" s="16">
        <v>3549</v>
      </c>
      <c r="M47" s="16">
        <v>3554</v>
      </c>
      <c r="N47" s="16">
        <v>3471</v>
      </c>
      <c r="O47" s="16">
        <v>3482</v>
      </c>
      <c r="P47" s="16">
        <v>7898</v>
      </c>
      <c r="Q47" s="16">
        <v>7599</v>
      </c>
      <c r="R47" s="16">
        <v>5923</v>
      </c>
      <c r="S47" s="16">
        <v>10743</v>
      </c>
      <c r="T47" s="16">
        <v>7321</v>
      </c>
      <c r="U47" s="16">
        <v>35882</v>
      </c>
      <c r="V47" s="16">
        <v>4457</v>
      </c>
      <c r="W47" s="16">
        <v>4433</v>
      </c>
      <c r="X47" s="16">
        <v>3695</v>
      </c>
      <c r="Y47" s="16">
        <v>3534</v>
      </c>
      <c r="Z47" s="16">
        <v>3375</v>
      </c>
      <c r="AA47" s="16">
        <v>3388</v>
      </c>
      <c r="AB47" s="16">
        <v>7439</v>
      </c>
      <c r="AC47" s="16">
        <v>7478</v>
      </c>
      <c r="AD47" s="16">
        <v>5909</v>
      </c>
      <c r="AE47" s="16">
        <v>10632</v>
      </c>
      <c r="AF47" s="16">
        <v>7903</v>
      </c>
      <c r="AG47" s="16">
        <v>35173</v>
      </c>
      <c r="AH47" s="16">
        <v>4324</v>
      </c>
      <c r="AI47" s="16">
        <v>4417</v>
      </c>
      <c r="AJ47" s="16">
        <v>3461</v>
      </c>
      <c r="AK47" s="16">
        <v>3663</v>
      </c>
      <c r="AL47" s="16">
        <v>3445</v>
      </c>
      <c r="AM47" s="16">
        <v>3398</v>
      </c>
      <c r="AN47" s="16">
        <v>10</v>
      </c>
      <c r="AO47" s="16">
        <v>9</v>
      </c>
      <c r="AP47" s="16">
        <v>8</v>
      </c>
      <c r="AQ47" s="16">
        <v>11</v>
      </c>
      <c r="AR47" s="16">
        <v>15</v>
      </c>
      <c r="AS47" s="16">
        <v>18</v>
      </c>
      <c r="AT47" s="16">
        <v>12</v>
      </c>
      <c r="AU47" s="16">
        <v>12</v>
      </c>
      <c r="AV47" s="16">
        <v>5</v>
      </c>
      <c r="AW47" s="16">
        <v>8</v>
      </c>
      <c r="AX47" s="16">
        <v>9</v>
      </c>
      <c r="AY47" s="16">
        <v>7</v>
      </c>
      <c r="AZ47" s="16">
        <v>6</v>
      </c>
      <c r="BA47" s="16">
        <v>8</v>
      </c>
      <c r="BB47" s="16">
        <v>9</v>
      </c>
      <c r="BC47" s="16">
        <v>8</v>
      </c>
      <c r="BD47" s="16">
        <v>9</v>
      </c>
      <c r="BE47" s="16">
        <v>12</v>
      </c>
      <c r="BF47" s="16">
        <v>8</v>
      </c>
      <c r="BG47" s="16">
        <v>6</v>
      </c>
      <c r="BH47" s="16">
        <v>11</v>
      </c>
      <c r="BI47" s="16">
        <v>6</v>
      </c>
      <c r="BJ47" s="16">
        <v>10</v>
      </c>
      <c r="BK47" s="16">
        <v>7</v>
      </c>
      <c r="BL47" s="16">
        <v>3369</v>
      </c>
      <c r="BM47" s="16">
        <v>3526</v>
      </c>
      <c r="BN47" s="16">
        <v>3761</v>
      </c>
      <c r="BO47" s="16">
        <v>3471</v>
      </c>
      <c r="BP47" s="16">
        <v>3314</v>
      </c>
      <c r="BQ47" s="16">
        <v>3473</v>
      </c>
      <c r="BR47" s="16">
        <v>3553</v>
      </c>
      <c r="BS47" s="16">
        <v>3217</v>
      </c>
      <c r="BT47" s="16">
        <v>3330</v>
      </c>
      <c r="BU47" s="16">
        <v>3429</v>
      </c>
      <c r="BV47" s="16">
        <v>3437</v>
      </c>
      <c r="BW47" s="16">
        <v>3368</v>
      </c>
      <c r="BX47" s="16">
        <v>8</v>
      </c>
      <c r="BY47" s="16">
        <v>9</v>
      </c>
      <c r="BZ47" s="16">
        <v>18</v>
      </c>
      <c r="CA47" s="16">
        <v>10</v>
      </c>
      <c r="CB47" s="16">
        <v>15</v>
      </c>
      <c r="CC47" s="16">
        <v>12</v>
      </c>
      <c r="CD47" s="16">
        <v>8</v>
      </c>
      <c r="CE47" s="16">
        <v>13</v>
      </c>
      <c r="CF47" s="16">
        <v>19</v>
      </c>
      <c r="CG47" s="16">
        <v>27</v>
      </c>
      <c r="CH47" s="16">
        <v>47</v>
      </c>
      <c r="CI47" s="16">
        <v>71</v>
      </c>
      <c r="CJ47" s="16">
        <v>7585</v>
      </c>
      <c r="CK47" s="16">
        <v>7036</v>
      </c>
      <c r="CL47" s="16">
        <v>9591</v>
      </c>
      <c r="CM47" s="16">
        <v>7032</v>
      </c>
      <c r="CN47" s="16">
        <v>7456</v>
      </c>
      <c r="CO47" s="16">
        <v>8097</v>
      </c>
      <c r="CP47" s="16">
        <v>9386</v>
      </c>
      <c r="CQ47" s="16">
        <v>12339</v>
      </c>
      <c r="CR47" s="16">
        <v>19271</v>
      </c>
      <c r="CS47" s="16">
        <v>43010</v>
      </c>
      <c r="CT47" s="16">
        <v>90429</v>
      </c>
      <c r="CU47" s="16">
        <v>204287</v>
      </c>
    </row>
    <row r="48" spans="1:99" x14ac:dyDescent="0.15">
      <c r="B48" s="28">
        <v>2.1539351851851851E-2</v>
      </c>
      <c r="C48" s="16">
        <v>24.7</v>
      </c>
      <c r="D48" s="16">
        <v>10818</v>
      </c>
      <c r="E48" s="16">
        <v>11408</v>
      </c>
      <c r="F48" s="16">
        <v>9120</v>
      </c>
      <c r="G48" s="16">
        <v>17202</v>
      </c>
      <c r="H48" s="16">
        <v>12378</v>
      </c>
      <c r="I48" s="16">
        <v>59379</v>
      </c>
      <c r="J48" s="16">
        <v>5590</v>
      </c>
      <c r="K48" s="16">
        <v>5691</v>
      </c>
      <c r="L48" s="16">
        <v>4021</v>
      </c>
      <c r="M48" s="16">
        <v>4041</v>
      </c>
      <c r="N48" s="16">
        <v>3905</v>
      </c>
      <c r="O48" s="16">
        <v>3685</v>
      </c>
      <c r="P48" s="16">
        <v>11829</v>
      </c>
      <c r="Q48" s="16">
        <v>11662</v>
      </c>
      <c r="R48" s="16">
        <v>8860</v>
      </c>
      <c r="S48" s="16">
        <v>18170</v>
      </c>
      <c r="T48" s="16">
        <v>11755</v>
      </c>
      <c r="U48" s="16">
        <v>67523</v>
      </c>
      <c r="V48" s="16">
        <v>5536</v>
      </c>
      <c r="W48" s="16">
        <v>5611</v>
      </c>
      <c r="X48" s="16">
        <v>4047</v>
      </c>
      <c r="Y48" s="16">
        <v>4159</v>
      </c>
      <c r="Z48" s="16">
        <v>3548</v>
      </c>
      <c r="AA48" s="16">
        <v>3791</v>
      </c>
      <c r="AB48" s="16">
        <v>11241</v>
      </c>
      <c r="AC48" s="16">
        <v>11030</v>
      </c>
      <c r="AD48" s="16">
        <v>8631</v>
      </c>
      <c r="AE48" s="16">
        <v>18063</v>
      </c>
      <c r="AF48" s="16">
        <v>12727</v>
      </c>
      <c r="AG48" s="16">
        <v>64853</v>
      </c>
      <c r="AH48" s="16">
        <v>5761</v>
      </c>
      <c r="AI48" s="16">
        <v>5680</v>
      </c>
      <c r="AJ48" s="16">
        <v>3985</v>
      </c>
      <c r="AK48" s="16">
        <v>4210</v>
      </c>
      <c r="AL48" s="16">
        <v>3813</v>
      </c>
      <c r="AM48" s="16">
        <v>3796</v>
      </c>
      <c r="AN48" s="16">
        <v>9</v>
      </c>
      <c r="AO48" s="16">
        <v>14</v>
      </c>
      <c r="AP48" s="16">
        <v>12</v>
      </c>
      <c r="AQ48" s="16">
        <v>16</v>
      </c>
      <c r="AR48" s="16">
        <v>17</v>
      </c>
      <c r="AS48" s="16">
        <v>38</v>
      </c>
      <c r="AT48" s="16">
        <v>8</v>
      </c>
      <c r="AU48" s="16">
        <v>4</v>
      </c>
      <c r="AV48" s="16">
        <v>8</v>
      </c>
      <c r="AW48" s="16">
        <v>11</v>
      </c>
      <c r="AX48" s="16">
        <v>7</v>
      </c>
      <c r="AY48" s="16">
        <v>7</v>
      </c>
      <c r="AZ48" s="16">
        <v>8</v>
      </c>
      <c r="BA48" s="16">
        <v>8</v>
      </c>
      <c r="BB48" s="16">
        <v>10</v>
      </c>
      <c r="BC48" s="16">
        <v>11</v>
      </c>
      <c r="BD48" s="16">
        <v>9</v>
      </c>
      <c r="BE48" s="16">
        <v>8</v>
      </c>
      <c r="BF48" s="16">
        <v>11</v>
      </c>
      <c r="BG48" s="16">
        <v>8</v>
      </c>
      <c r="BH48" s="16">
        <v>7</v>
      </c>
      <c r="BI48" s="16">
        <v>6</v>
      </c>
      <c r="BJ48" s="16">
        <v>6</v>
      </c>
      <c r="BK48" s="16">
        <v>8</v>
      </c>
      <c r="BL48" s="16">
        <v>3607</v>
      </c>
      <c r="BM48" s="16">
        <v>3736</v>
      </c>
      <c r="BN48" s="16">
        <v>4206</v>
      </c>
      <c r="BO48" s="16">
        <v>3671</v>
      </c>
      <c r="BP48" s="16">
        <v>3644</v>
      </c>
      <c r="BQ48" s="16">
        <v>3824</v>
      </c>
      <c r="BR48" s="16">
        <v>3791</v>
      </c>
      <c r="BS48" s="16">
        <v>3459</v>
      </c>
      <c r="BT48" s="16">
        <v>3637</v>
      </c>
      <c r="BU48" s="16">
        <v>3629</v>
      </c>
      <c r="BV48" s="16">
        <v>3748</v>
      </c>
      <c r="BW48" s="16">
        <v>3579</v>
      </c>
      <c r="BX48" s="16">
        <v>12</v>
      </c>
      <c r="BY48" s="16">
        <v>10</v>
      </c>
      <c r="BZ48" s="16">
        <v>13</v>
      </c>
      <c r="CA48" s="16">
        <v>18</v>
      </c>
      <c r="CB48" s="16">
        <v>11</v>
      </c>
      <c r="CC48" s="16">
        <v>14</v>
      </c>
      <c r="CD48" s="16">
        <v>9</v>
      </c>
      <c r="CE48" s="16">
        <v>21</v>
      </c>
      <c r="CF48" s="16">
        <v>18</v>
      </c>
      <c r="CG48" s="16">
        <v>49</v>
      </c>
      <c r="CH48" s="16">
        <v>85</v>
      </c>
      <c r="CI48" s="16">
        <v>110</v>
      </c>
      <c r="CJ48" s="16">
        <v>10431</v>
      </c>
      <c r="CK48" s="16">
        <v>9723</v>
      </c>
      <c r="CL48" s="16">
        <v>13031</v>
      </c>
      <c r="CM48" s="16">
        <v>10004</v>
      </c>
      <c r="CN48" s="16">
        <v>10501</v>
      </c>
      <c r="CO48" s="16">
        <v>11366</v>
      </c>
      <c r="CP48" s="16">
        <v>13528</v>
      </c>
      <c r="CQ48" s="16">
        <v>18984</v>
      </c>
      <c r="CR48" s="16">
        <v>30367</v>
      </c>
      <c r="CS48" s="16">
        <v>69856</v>
      </c>
      <c r="CT48" s="16">
        <v>149340</v>
      </c>
      <c r="CU48" s="16">
        <v>333097</v>
      </c>
    </row>
    <row r="49" spans="1:99" x14ac:dyDescent="0.15">
      <c r="B49" s="28">
        <v>2.8483796296296295E-2</v>
      </c>
      <c r="C49" s="16">
        <v>24.7</v>
      </c>
      <c r="D49" s="16">
        <v>14143</v>
      </c>
      <c r="E49" s="16">
        <v>15445</v>
      </c>
      <c r="F49" s="16">
        <v>12233</v>
      </c>
      <c r="G49" s="16">
        <v>24686</v>
      </c>
      <c r="H49" s="16">
        <v>16988</v>
      </c>
      <c r="I49" s="16">
        <v>85628</v>
      </c>
      <c r="J49" s="16">
        <v>6969</v>
      </c>
      <c r="K49" s="16">
        <v>6962</v>
      </c>
      <c r="L49" s="16">
        <v>4485</v>
      </c>
      <c r="M49" s="16">
        <v>4475</v>
      </c>
      <c r="N49" s="16">
        <v>4120</v>
      </c>
      <c r="O49" s="16">
        <v>4040</v>
      </c>
      <c r="P49" s="16">
        <v>15558</v>
      </c>
      <c r="Q49" s="16">
        <v>15319</v>
      </c>
      <c r="R49" s="16">
        <v>11774</v>
      </c>
      <c r="S49" s="16">
        <v>25693</v>
      </c>
      <c r="T49" s="16">
        <v>16452</v>
      </c>
      <c r="U49" s="16">
        <v>98271</v>
      </c>
      <c r="V49" s="16">
        <v>6764</v>
      </c>
      <c r="W49" s="16">
        <v>6827</v>
      </c>
      <c r="X49" s="16">
        <v>4470</v>
      </c>
      <c r="Y49" s="16">
        <v>4618</v>
      </c>
      <c r="Z49" s="16">
        <v>4192</v>
      </c>
      <c r="AA49" s="16">
        <v>3972</v>
      </c>
      <c r="AB49" s="16">
        <v>14819</v>
      </c>
      <c r="AC49" s="16">
        <v>14683</v>
      </c>
      <c r="AD49" s="16">
        <v>11575</v>
      </c>
      <c r="AE49" s="16">
        <v>25363</v>
      </c>
      <c r="AF49" s="16">
        <v>17515</v>
      </c>
      <c r="AG49" s="16">
        <v>93211</v>
      </c>
      <c r="AH49" s="16">
        <v>6993</v>
      </c>
      <c r="AI49" s="16">
        <v>7383</v>
      </c>
      <c r="AJ49" s="16">
        <v>4273</v>
      </c>
      <c r="AK49" s="16">
        <v>4785</v>
      </c>
      <c r="AL49" s="16">
        <v>4246</v>
      </c>
      <c r="AM49" s="16">
        <v>4079</v>
      </c>
      <c r="AN49" s="16">
        <v>19</v>
      </c>
      <c r="AO49" s="16">
        <v>17</v>
      </c>
      <c r="AP49" s="16">
        <v>10</v>
      </c>
      <c r="AQ49" s="16">
        <v>25</v>
      </c>
      <c r="AR49" s="16">
        <v>23</v>
      </c>
      <c r="AS49" s="16">
        <v>26</v>
      </c>
      <c r="AT49" s="16">
        <v>25</v>
      </c>
      <c r="AU49" s="16">
        <v>7</v>
      </c>
      <c r="AV49" s="16">
        <v>10</v>
      </c>
      <c r="AW49" s="16">
        <v>10</v>
      </c>
      <c r="AX49" s="16">
        <v>8</v>
      </c>
      <c r="AY49" s="16">
        <v>11</v>
      </c>
      <c r="AZ49" s="16">
        <v>6</v>
      </c>
      <c r="BA49" s="16">
        <v>7</v>
      </c>
      <c r="BB49" s="16">
        <v>10</v>
      </c>
      <c r="BC49" s="16">
        <v>8</v>
      </c>
      <c r="BD49" s="16">
        <v>8</v>
      </c>
      <c r="BE49" s="16">
        <v>14</v>
      </c>
      <c r="BF49" s="16">
        <v>8</v>
      </c>
      <c r="BG49" s="16">
        <v>11</v>
      </c>
      <c r="BH49" s="16">
        <v>13</v>
      </c>
      <c r="BI49" s="16">
        <v>13</v>
      </c>
      <c r="BJ49" s="16">
        <v>8</v>
      </c>
      <c r="BK49" s="16">
        <v>11</v>
      </c>
      <c r="BL49" s="16">
        <v>3774</v>
      </c>
      <c r="BM49" s="16">
        <v>3878</v>
      </c>
      <c r="BN49" s="16">
        <v>4550</v>
      </c>
      <c r="BO49" s="16">
        <v>4038</v>
      </c>
      <c r="BP49" s="16">
        <v>3856</v>
      </c>
      <c r="BQ49" s="16">
        <v>3985</v>
      </c>
      <c r="BR49" s="16">
        <v>4087</v>
      </c>
      <c r="BS49" s="16">
        <v>3670</v>
      </c>
      <c r="BT49" s="16">
        <v>3819</v>
      </c>
      <c r="BU49" s="16">
        <v>3798</v>
      </c>
      <c r="BV49" s="16">
        <v>4019</v>
      </c>
      <c r="BW49" s="16">
        <v>3801</v>
      </c>
      <c r="BX49" s="16">
        <v>9</v>
      </c>
      <c r="BY49" s="16">
        <v>14</v>
      </c>
      <c r="BZ49" s="16">
        <v>26</v>
      </c>
      <c r="CA49" s="16">
        <v>27</v>
      </c>
      <c r="CB49" s="16">
        <v>17</v>
      </c>
      <c r="CC49" s="16">
        <v>15</v>
      </c>
      <c r="CD49" s="16">
        <v>15</v>
      </c>
      <c r="CE49" s="16">
        <v>32</v>
      </c>
      <c r="CF49" s="16">
        <v>25</v>
      </c>
      <c r="CG49" s="16">
        <v>50</v>
      </c>
      <c r="CH49" s="16">
        <v>129</v>
      </c>
      <c r="CI49" s="16">
        <v>147</v>
      </c>
      <c r="CJ49" s="16">
        <v>12927</v>
      </c>
      <c r="CK49" s="16">
        <v>11957</v>
      </c>
      <c r="CL49" s="16">
        <v>15514</v>
      </c>
      <c r="CM49" s="16">
        <v>12390</v>
      </c>
      <c r="CN49" s="16">
        <v>12836</v>
      </c>
      <c r="CO49" s="16">
        <v>14104</v>
      </c>
      <c r="CP49" s="16">
        <v>17197</v>
      </c>
      <c r="CQ49" s="16">
        <v>24488</v>
      </c>
      <c r="CR49" s="16">
        <v>39622</v>
      </c>
      <c r="CS49" s="16">
        <v>92069</v>
      </c>
      <c r="CT49" s="16">
        <v>193771</v>
      </c>
      <c r="CU49" s="16">
        <v>435344</v>
      </c>
    </row>
    <row r="50" spans="1:99" x14ac:dyDescent="0.15">
      <c r="B50" s="28">
        <v>3.5428240740740739E-2</v>
      </c>
      <c r="C50" s="16">
        <v>24.7</v>
      </c>
      <c r="D50" s="16">
        <v>17154</v>
      </c>
      <c r="E50" s="16">
        <v>18768</v>
      </c>
      <c r="F50" s="16">
        <v>14489</v>
      </c>
      <c r="G50" s="16">
        <v>30966</v>
      </c>
      <c r="H50" s="16">
        <v>20756</v>
      </c>
      <c r="I50" s="16">
        <v>108372</v>
      </c>
      <c r="J50" s="16">
        <v>8173</v>
      </c>
      <c r="K50" s="16">
        <v>8300</v>
      </c>
      <c r="L50" s="16">
        <v>4869</v>
      </c>
      <c r="M50" s="16">
        <v>4900</v>
      </c>
      <c r="N50" s="16">
        <v>4439</v>
      </c>
      <c r="O50" s="16">
        <v>4075</v>
      </c>
      <c r="P50" s="16">
        <v>18663</v>
      </c>
      <c r="Q50" s="16">
        <v>18599</v>
      </c>
      <c r="R50" s="16">
        <v>14072</v>
      </c>
      <c r="S50" s="16">
        <v>32063</v>
      </c>
      <c r="T50" s="16">
        <v>20624</v>
      </c>
      <c r="U50" s="16">
        <v>125083</v>
      </c>
      <c r="V50" s="16">
        <v>7560</v>
      </c>
      <c r="W50" s="16">
        <v>7833</v>
      </c>
      <c r="X50" s="16">
        <v>4923</v>
      </c>
      <c r="Y50" s="16">
        <v>5025</v>
      </c>
      <c r="Z50" s="16">
        <v>4335</v>
      </c>
      <c r="AA50" s="16">
        <v>4198</v>
      </c>
      <c r="AB50" s="16">
        <v>18208</v>
      </c>
      <c r="AC50" s="16">
        <v>17716</v>
      </c>
      <c r="AD50" s="16">
        <v>13884</v>
      </c>
      <c r="AE50" s="16">
        <v>31750</v>
      </c>
      <c r="AF50" s="16">
        <v>21587</v>
      </c>
      <c r="AG50" s="16">
        <v>117920</v>
      </c>
      <c r="AH50" s="16">
        <v>8317</v>
      </c>
      <c r="AI50" s="16">
        <v>8562</v>
      </c>
      <c r="AJ50" s="16">
        <v>4834</v>
      </c>
      <c r="AK50" s="16">
        <v>5115</v>
      </c>
      <c r="AL50" s="16">
        <v>4498</v>
      </c>
      <c r="AM50" s="16">
        <v>4168</v>
      </c>
      <c r="AN50" s="16">
        <v>17</v>
      </c>
      <c r="AO50" s="16">
        <v>15</v>
      </c>
      <c r="AP50" s="16">
        <v>14</v>
      </c>
      <c r="AQ50" s="16">
        <v>34</v>
      </c>
      <c r="AR50" s="16">
        <v>22</v>
      </c>
      <c r="AS50" s="16">
        <v>48</v>
      </c>
      <c r="AT50" s="16">
        <v>16</v>
      </c>
      <c r="AU50" s="16">
        <v>11</v>
      </c>
      <c r="AV50" s="16">
        <v>14</v>
      </c>
      <c r="AW50" s="16">
        <v>11</v>
      </c>
      <c r="AX50" s="16">
        <v>11</v>
      </c>
      <c r="AY50" s="16">
        <v>6</v>
      </c>
      <c r="AZ50" s="16">
        <v>11</v>
      </c>
      <c r="BA50" s="16">
        <v>9</v>
      </c>
      <c r="BB50" s="16">
        <v>9</v>
      </c>
      <c r="BC50" s="16">
        <v>7</v>
      </c>
      <c r="BD50" s="16">
        <v>13</v>
      </c>
      <c r="BE50" s="16">
        <v>15</v>
      </c>
      <c r="BF50" s="16">
        <v>12</v>
      </c>
      <c r="BG50" s="16">
        <v>8</v>
      </c>
      <c r="BH50" s="16">
        <v>9</v>
      </c>
      <c r="BI50" s="16">
        <v>8</v>
      </c>
      <c r="BJ50" s="16">
        <v>7</v>
      </c>
      <c r="BK50" s="16">
        <v>12</v>
      </c>
      <c r="BL50" s="16">
        <v>3859</v>
      </c>
      <c r="BM50" s="16">
        <v>4243</v>
      </c>
      <c r="BN50" s="16">
        <v>4815</v>
      </c>
      <c r="BO50" s="16">
        <v>4195</v>
      </c>
      <c r="BP50" s="16">
        <v>3987</v>
      </c>
      <c r="BQ50" s="16">
        <v>4158</v>
      </c>
      <c r="BR50" s="16">
        <v>4318</v>
      </c>
      <c r="BS50" s="16">
        <v>3846</v>
      </c>
      <c r="BT50" s="16">
        <v>4028</v>
      </c>
      <c r="BU50" s="16">
        <v>4171</v>
      </c>
      <c r="BV50" s="16">
        <v>4275</v>
      </c>
      <c r="BW50" s="16">
        <v>3922</v>
      </c>
      <c r="BX50" s="16">
        <v>16</v>
      </c>
      <c r="BY50" s="16">
        <v>12</v>
      </c>
      <c r="BZ50" s="16">
        <v>16</v>
      </c>
      <c r="CA50" s="16">
        <v>14</v>
      </c>
      <c r="CB50" s="16">
        <v>22</v>
      </c>
      <c r="CC50" s="16">
        <v>18</v>
      </c>
      <c r="CD50" s="16">
        <v>17</v>
      </c>
      <c r="CE50" s="16">
        <v>28</v>
      </c>
      <c r="CF50" s="16">
        <v>34</v>
      </c>
      <c r="CG50" s="16">
        <v>57</v>
      </c>
      <c r="CH50" s="16">
        <v>127</v>
      </c>
      <c r="CI50" s="16">
        <v>191</v>
      </c>
      <c r="CJ50" s="16">
        <v>14730</v>
      </c>
      <c r="CK50" s="16">
        <v>13928</v>
      </c>
      <c r="CL50" s="16">
        <v>17227</v>
      </c>
      <c r="CM50" s="16">
        <v>14329</v>
      </c>
      <c r="CN50" s="16">
        <v>14903</v>
      </c>
      <c r="CO50" s="16">
        <v>16428</v>
      </c>
      <c r="CP50" s="16">
        <v>20001</v>
      </c>
      <c r="CQ50" s="16">
        <v>28904</v>
      </c>
      <c r="CR50" s="16">
        <v>46932</v>
      </c>
      <c r="CS50" s="16">
        <v>109368</v>
      </c>
      <c r="CT50" s="16">
        <v>227297</v>
      </c>
      <c r="CU50" s="16">
        <v>507389</v>
      </c>
    </row>
    <row r="51" spans="1:99" x14ac:dyDescent="0.15">
      <c r="B51" s="28">
        <v>4.2372685185185187E-2</v>
      </c>
      <c r="C51" s="16">
        <v>24.7</v>
      </c>
      <c r="D51" s="16">
        <v>19864</v>
      </c>
      <c r="E51" s="16">
        <v>21793</v>
      </c>
      <c r="F51" s="16">
        <v>16554</v>
      </c>
      <c r="G51" s="16">
        <v>36162</v>
      </c>
      <c r="H51" s="16">
        <v>23736</v>
      </c>
      <c r="I51" s="16">
        <v>126242</v>
      </c>
      <c r="J51" s="16">
        <v>9056</v>
      </c>
      <c r="K51" s="16">
        <v>9542</v>
      </c>
      <c r="L51" s="16">
        <v>5195</v>
      </c>
      <c r="M51" s="16">
        <v>5203</v>
      </c>
      <c r="N51" s="16">
        <v>4666</v>
      </c>
      <c r="O51" s="16">
        <v>4276</v>
      </c>
      <c r="P51" s="16">
        <v>20986</v>
      </c>
      <c r="Q51" s="16">
        <v>20816</v>
      </c>
      <c r="R51" s="16">
        <v>16207</v>
      </c>
      <c r="S51" s="16">
        <v>36939</v>
      </c>
      <c r="T51" s="16">
        <v>23557</v>
      </c>
      <c r="U51" s="16">
        <v>142377</v>
      </c>
      <c r="V51" s="16">
        <v>8148</v>
      </c>
      <c r="W51" s="16">
        <v>8605</v>
      </c>
      <c r="X51" s="16">
        <v>5103</v>
      </c>
      <c r="Y51" s="16">
        <v>5446</v>
      </c>
      <c r="Z51" s="16">
        <v>4675</v>
      </c>
      <c r="AA51" s="16">
        <v>4398</v>
      </c>
      <c r="AB51" s="16">
        <v>20468</v>
      </c>
      <c r="AC51" s="16">
        <v>20342</v>
      </c>
      <c r="AD51" s="16">
        <v>15866</v>
      </c>
      <c r="AE51" s="16">
        <v>37455</v>
      </c>
      <c r="AF51" s="16">
        <v>24710</v>
      </c>
      <c r="AG51" s="16">
        <v>137297</v>
      </c>
      <c r="AH51" s="16">
        <v>9334</v>
      </c>
      <c r="AI51" s="16">
        <v>9845</v>
      </c>
      <c r="AJ51" s="16">
        <v>5098</v>
      </c>
      <c r="AK51" s="16">
        <v>5469</v>
      </c>
      <c r="AL51" s="16">
        <v>4784</v>
      </c>
      <c r="AM51" s="16">
        <v>4534</v>
      </c>
      <c r="AN51" s="16">
        <v>10</v>
      </c>
      <c r="AO51" s="16">
        <v>17</v>
      </c>
      <c r="AP51" s="16">
        <v>17</v>
      </c>
      <c r="AQ51" s="16">
        <v>24</v>
      </c>
      <c r="AR51" s="16">
        <v>31</v>
      </c>
      <c r="AS51" s="16">
        <v>61</v>
      </c>
      <c r="AT51" s="16">
        <v>17</v>
      </c>
      <c r="AU51" s="16">
        <v>15</v>
      </c>
      <c r="AV51" s="16">
        <v>12</v>
      </c>
      <c r="AW51" s="16">
        <v>9</v>
      </c>
      <c r="AX51" s="16">
        <v>11</v>
      </c>
      <c r="AY51" s="16">
        <v>7</v>
      </c>
      <c r="AZ51" s="16">
        <v>9</v>
      </c>
      <c r="BA51" s="16">
        <v>12</v>
      </c>
      <c r="BB51" s="16">
        <v>10</v>
      </c>
      <c r="BC51" s="16">
        <v>11</v>
      </c>
      <c r="BD51" s="16">
        <v>11</v>
      </c>
      <c r="BE51" s="16">
        <v>14</v>
      </c>
      <c r="BF51" s="16">
        <v>14</v>
      </c>
      <c r="BG51" s="16">
        <v>17</v>
      </c>
      <c r="BH51" s="16">
        <v>14</v>
      </c>
      <c r="BI51" s="16">
        <v>9</v>
      </c>
      <c r="BJ51" s="16">
        <v>14</v>
      </c>
      <c r="BK51" s="16">
        <v>15</v>
      </c>
      <c r="BL51" s="16">
        <v>4079</v>
      </c>
      <c r="BM51" s="16">
        <v>4326</v>
      </c>
      <c r="BN51" s="16">
        <v>5161</v>
      </c>
      <c r="BO51" s="16">
        <v>4253</v>
      </c>
      <c r="BP51" s="16">
        <v>4069</v>
      </c>
      <c r="BQ51" s="16">
        <v>4212</v>
      </c>
      <c r="BR51" s="16">
        <v>4286</v>
      </c>
      <c r="BS51" s="16">
        <v>4041</v>
      </c>
      <c r="BT51" s="16">
        <v>4213</v>
      </c>
      <c r="BU51" s="16">
        <v>4313</v>
      </c>
      <c r="BV51" s="16">
        <v>4424</v>
      </c>
      <c r="BW51" s="16">
        <v>4010</v>
      </c>
      <c r="BX51" s="16">
        <v>18</v>
      </c>
      <c r="BY51" s="16">
        <v>18</v>
      </c>
      <c r="BZ51" s="16">
        <v>22</v>
      </c>
      <c r="CA51" s="16">
        <v>17</v>
      </c>
      <c r="CB51" s="16">
        <v>17</v>
      </c>
      <c r="CC51" s="16">
        <v>19</v>
      </c>
      <c r="CD51" s="16">
        <v>21</v>
      </c>
      <c r="CE51" s="16">
        <v>26</v>
      </c>
      <c r="CF51" s="16">
        <v>40</v>
      </c>
      <c r="CG51" s="16">
        <v>56</v>
      </c>
      <c r="CH51" s="16">
        <v>133</v>
      </c>
      <c r="CI51" s="16">
        <v>202</v>
      </c>
      <c r="CJ51" s="16">
        <v>16194</v>
      </c>
      <c r="CK51" s="16">
        <v>15205</v>
      </c>
      <c r="CL51" s="16">
        <v>18263</v>
      </c>
      <c r="CM51" s="16">
        <v>15731</v>
      </c>
      <c r="CN51" s="16">
        <v>16250</v>
      </c>
      <c r="CO51" s="16">
        <v>17974</v>
      </c>
      <c r="CP51" s="16">
        <v>22090</v>
      </c>
      <c r="CQ51" s="16">
        <v>31741</v>
      </c>
      <c r="CR51" s="16">
        <v>52394</v>
      </c>
      <c r="CS51" s="16">
        <v>124091</v>
      </c>
      <c r="CT51" s="16">
        <v>254161</v>
      </c>
      <c r="CU51" s="16">
        <v>554815</v>
      </c>
    </row>
    <row r="52" spans="1:99" x14ac:dyDescent="0.15">
      <c r="B52" s="28">
        <v>4.9317129629629627E-2</v>
      </c>
      <c r="C52" s="16">
        <v>24.7</v>
      </c>
      <c r="D52" s="16">
        <v>21848</v>
      </c>
      <c r="E52" s="16">
        <v>23367</v>
      </c>
      <c r="F52" s="16">
        <v>18558</v>
      </c>
      <c r="G52" s="16">
        <v>40447</v>
      </c>
      <c r="H52" s="16">
        <v>26274</v>
      </c>
      <c r="I52" s="16">
        <v>140533</v>
      </c>
      <c r="J52" s="16">
        <v>9748</v>
      </c>
      <c r="K52" s="16">
        <v>10044</v>
      </c>
      <c r="L52" s="16">
        <v>5475</v>
      </c>
      <c r="M52" s="16">
        <v>5255</v>
      </c>
      <c r="N52" s="16">
        <v>4924</v>
      </c>
      <c r="O52" s="16">
        <v>4560</v>
      </c>
      <c r="P52" s="16">
        <v>22909</v>
      </c>
      <c r="Q52" s="16">
        <v>22690</v>
      </c>
      <c r="R52" s="16">
        <v>17820</v>
      </c>
      <c r="S52" s="16">
        <v>41300</v>
      </c>
      <c r="T52" s="16">
        <v>26370</v>
      </c>
      <c r="U52" s="16">
        <v>158253</v>
      </c>
      <c r="V52" s="16">
        <v>8858</v>
      </c>
      <c r="W52" s="16">
        <v>9188</v>
      </c>
      <c r="X52" s="16">
        <v>5425</v>
      </c>
      <c r="Y52" s="16">
        <v>5781</v>
      </c>
      <c r="Z52" s="16">
        <v>4877</v>
      </c>
      <c r="AA52" s="16">
        <v>4493</v>
      </c>
      <c r="AB52" s="16">
        <v>22594</v>
      </c>
      <c r="AC52" s="16">
        <v>22499</v>
      </c>
      <c r="AD52" s="16">
        <v>17453</v>
      </c>
      <c r="AE52" s="16">
        <v>41274</v>
      </c>
      <c r="AF52" s="16">
        <v>27575</v>
      </c>
      <c r="AG52" s="16">
        <v>149006</v>
      </c>
      <c r="AH52" s="16">
        <v>9891</v>
      </c>
      <c r="AI52" s="16">
        <v>10593</v>
      </c>
      <c r="AJ52" s="16">
        <v>5461</v>
      </c>
      <c r="AK52" s="16">
        <v>5714</v>
      </c>
      <c r="AL52" s="16">
        <v>5001</v>
      </c>
      <c r="AM52" s="16">
        <v>4575</v>
      </c>
      <c r="AN52" s="16">
        <v>19</v>
      </c>
      <c r="AO52" s="16">
        <v>21</v>
      </c>
      <c r="AP52" s="16">
        <v>17</v>
      </c>
      <c r="AQ52" s="16">
        <v>17</v>
      </c>
      <c r="AR52" s="16">
        <v>27</v>
      </c>
      <c r="AS52" s="16">
        <v>62</v>
      </c>
      <c r="AT52" s="16">
        <v>29</v>
      </c>
      <c r="AU52" s="16">
        <v>14</v>
      </c>
      <c r="AV52" s="16">
        <v>11</v>
      </c>
      <c r="AW52" s="16">
        <v>8</v>
      </c>
      <c r="AX52" s="16">
        <v>8</v>
      </c>
      <c r="AY52" s="16">
        <v>13</v>
      </c>
      <c r="AZ52" s="16">
        <v>12</v>
      </c>
      <c r="BA52" s="16">
        <v>10</v>
      </c>
      <c r="BB52" s="16">
        <v>13</v>
      </c>
      <c r="BC52" s="16">
        <v>8</v>
      </c>
      <c r="BD52" s="16">
        <v>16</v>
      </c>
      <c r="BE52" s="16">
        <v>13</v>
      </c>
      <c r="BF52" s="16">
        <v>18</v>
      </c>
      <c r="BG52" s="16">
        <v>8</v>
      </c>
      <c r="BH52" s="16">
        <v>7</v>
      </c>
      <c r="BI52" s="16">
        <v>16</v>
      </c>
      <c r="BJ52" s="16">
        <v>12</v>
      </c>
      <c r="BK52" s="16">
        <v>12</v>
      </c>
      <c r="BL52" s="16">
        <v>4179</v>
      </c>
      <c r="BM52" s="16">
        <v>4401</v>
      </c>
      <c r="BN52" s="16">
        <v>5381</v>
      </c>
      <c r="BO52" s="16">
        <v>4389</v>
      </c>
      <c r="BP52" s="16">
        <v>4180</v>
      </c>
      <c r="BQ52" s="16">
        <v>4558</v>
      </c>
      <c r="BR52" s="16">
        <v>4610</v>
      </c>
      <c r="BS52" s="16">
        <v>3932</v>
      </c>
      <c r="BT52" s="16">
        <v>4323</v>
      </c>
      <c r="BU52" s="16">
        <v>4286</v>
      </c>
      <c r="BV52" s="16">
        <v>4577</v>
      </c>
      <c r="BW52" s="16">
        <v>4105</v>
      </c>
      <c r="BX52" s="16">
        <v>16</v>
      </c>
      <c r="BY52" s="16">
        <v>21</v>
      </c>
      <c r="BZ52" s="16">
        <v>22</v>
      </c>
      <c r="CA52" s="16">
        <v>21</v>
      </c>
      <c r="CB52" s="16">
        <v>22</v>
      </c>
      <c r="CC52" s="16">
        <v>19</v>
      </c>
      <c r="CD52" s="16">
        <v>21</v>
      </c>
      <c r="CE52" s="16">
        <v>34</v>
      </c>
      <c r="CF52" s="16">
        <v>41</v>
      </c>
      <c r="CG52" s="16">
        <v>78</v>
      </c>
      <c r="CH52" s="16">
        <v>142</v>
      </c>
      <c r="CI52" s="16">
        <v>217</v>
      </c>
      <c r="CJ52" s="16">
        <v>17380</v>
      </c>
      <c r="CK52" s="16">
        <v>16506</v>
      </c>
      <c r="CL52" s="16">
        <v>19234</v>
      </c>
      <c r="CM52" s="16">
        <v>16971</v>
      </c>
      <c r="CN52" s="16">
        <v>17455</v>
      </c>
      <c r="CO52" s="16">
        <v>19392</v>
      </c>
      <c r="CP52" s="16">
        <v>24005</v>
      </c>
      <c r="CQ52" s="16">
        <v>34539</v>
      </c>
      <c r="CR52" s="16">
        <v>56472</v>
      </c>
      <c r="CS52" s="16">
        <v>130951</v>
      </c>
      <c r="CT52" s="16">
        <v>274127</v>
      </c>
      <c r="CU52" s="16">
        <v>563855</v>
      </c>
    </row>
    <row r="54" spans="1:99" ht="14" x14ac:dyDescent="0.15">
      <c r="A54" s="27" t="s">
        <v>201</v>
      </c>
      <c r="B54" s="26"/>
    </row>
    <row r="56" spans="1:99" x14ac:dyDescent="0.15">
      <c r="B56" s="25"/>
      <c r="C56" s="24">
        <v>1</v>
      </c>
      <c r="D56" s="24">
        <v>2</v>
      </c>
      <c r="E56" s="24">
        <v>3</v>
      </c>
      <c r="F56" s="24">
        <v>4</v>
      </c>
      <c r="G56" s="24">
        <v>5</v>
      </c>
      <c r="H56" s="24">
        <v>6</v>
      </c>
      <c r="I56" s="24">
        <v>7</v>
      </c>
      <c r="J56" s="24">
        <v>8</v>
      </c>
      <c r="K56" s="24">
        <v>9</v>
      </c>
      <c r="L56" s="24">
        <v>10</v>
      </c>
      <c r="M56" s="24">
        <v>11</v>
      </c>
      <c r="N56" s="24">
        <v>12</v>
      </c>
    </row>
    <row r="57" spans="1:99" x14ac:dyDescent="0.15">
      <c r="B57" s="33" t="s">
        <v>200</v>
      </c>
      <c r="C57" s="22">
        <v>331840</v>
      </c>
      <c r="D57" s="22">
        <v>368880</v>
      </c>
      <c r="E57" s="22">
        <v>270960</v>
      </c>
      <c r="F57" s="22">
        <v>664790</v>
      </c>
      <c r="G57" s="22">
        <v>425040</v>
      </c>
      <c r="H57" s="22">
        <v>2485860</v>
      </c>
      <c r="I57" s="22">
        <v>122800</v>
      </c>
      <c r="J57" s="22">
        <v>130410</v>
      </c>
      <c r="K57" s="22">
        <v>47340</v>
      </c>
      <c r="L57" s="22">
        <v>43460</v>
      </c>
      <c r="M57" s="22">
        <v>36800</v>
      </c>
      <c r="N57" s="22">
        <v>29000</v>
      </c>
      <c r="O57" s="18" t="s">
        <v>192</v>
      </c>
    </row>
    <row r="58" spans="1:99" ht="24" x14ac:dyDescent="0.15">
      <c r="B58" s="34"/>
      <c r="C58" s="21">
        <v>0.999</v>
      </c>
      <c r="D58" s="21">
        <v>0.999</v>
      </c>
      <c r="E58" s="21">
        <v>0.998</v>
      </c>
      <c r="F58" s="21">
        <v>0.998</v>
      </c>
      <c r="G58" s="21">
        <v>0.998</v>
      </c>
      <c r="H58" s="21">
        <v>0.998</v>
      </c>
      <c r="I58" s="21">
        <v>0.997</v>
      </c>
      <c r="J58" s="21">
        <v>1</v>
      </c>
      <c r="K58" s="21">
        <v>0.995</v>
      </c>
      <c r="L58" s="21">
        <v>0.997</v>
      </c>
      <c r="M58" s="21">
        <v>0.99099999999999999</v>
      </c>
      <c r="N58" s="21">
        <v>0.99199999999999999</v>
      </c>
      <c r="O58" s="18" t="s">
        <v>191</v>
      </c>
    </row>
    <row r="59" spans="1:99" ht="24" x14ac:dyDescent="0.15">
      <c r="B59" s="34"/>
      <c r="C59" s="20">
        <v>2.1539351851851851E-2</v>
      </c>
      <c r="D59" s="20">
        <v>2.1539351851851851E-2</v>
      </c>
      <c r="E59" s="20">
        <v>2.1539351851851851E-2</v>
      </c>
      <c r="F59" s="20">
        <v>2.1539351851851851E-2</v>
      </c>
      <c r="G59" s="20">
        <v>2.1539351851851851E-2</v>
      </c>
      <c r="H59" s="20">
        <v>2.1539351851851851E-2</v>
      </c>
      <c r="I59" s="20">
        <v>2.1539351851851851E-2</v>
      </c>
      <c r="J59" s="20">
        <v>2.8483796296296295E-2</v>
      </c>
      <c r="K59" s="20">
        <v>2.1539351851851851E-2</v>
      </c>
      <c r="L59" s="20">
        <v>1.4594907407407407E-2</v>
      </c>
      <c r="M59" s="20">
        <v>1.4594907407407407E-2</v>
      </c>
      <c r="N59" s="20">
        <v>1.4594907407407407E-2</v>
      </c>
      <c r="O59" s="18" t="s">
        <v>190</v>
      </c>
    </row>
    <row r="60" spans="1:99" ht="14" x14ac:dyDescent="0.15">
      <c r="B60" s="35"/>
      <c r="C60" s="19">
        <v>4.7569444444444447E-3</v>
      </c>
      <c r="D60" s="19">
        <v>5.0347222222222225E-3</v>
      </c>
      <c r="E60" s="19">
        <v>4.5486111111111109E-3</v>
      </c>
      <c r="F60" s="19">
        <v>5.6828703703703702E-3</v>
      </c>
      <c r="G60" s="19">
        <v>5.6249999999999998E-3</v>
      </c>
      <c r="H60" s="19">
        <v>5.7754629629629631E-3</v>
      </c>
      <c r="I60" s="19">
        <v>4.5254629629629629E-3</v>
      </c>
      <c r="J60" s="19">
        <v>5.0000000000000001E-3</v>
      </c>
      <c r="K60" s="19">
        <v>2.2685185185185187E-3</v>
      </c>
      <c r="L60" s="23" t="s">
        <v>195</v>
      </c>
      <c r="M60" s="23" t="s">
        <v>195</v>
      </c>
      <c r="N60" s="23" t="s">
        <v>195</v>
      </c>
      <c r="O60" s="18" t="s">
        <v>189</v>
      </c>
    </row>
    <row r="61" spans="1:99" x14ac:dyDescent="0.15">
      <c r="B61" s="33" t="s">
        <v>199</v>
      </c>
      <c r="C61" s="22">
        <v>359980</v>
      </c>
      <c r="D61" s="22">
        <v>363800</v>
      </c>
      <c r="E61" s="22">
        <v>263510</v>
      </c>
      <c r="F61" s="22">
        <v>692960</v>
      </c>
      <c r="G61" s="22">
        <v>422890</v>
      </c>
      <c r="H61" s="22">
        <v>2891210</v>
      </c>
      <c r="I61" s="22">
        <v>107870</v>
      </c>
      <c r="J61" s="22">
        <v>114380</v>
      </c>
      <c r="K61" s="22">
        <v>49330</v>
      </c>
      <c r="L61" s="22">
        <v>49820</v>
      </c>
      <c r="M61" s="22">
        <v>37070</v>
      </c>
      <c r="N61" s="22">
        <v>29240</v>
      </c>
      <c r="O61" s="18" t="s">
        <v>192</v>
      </c>
    </row>
    <row r="62" spans="1:99" ht="24" x14ac:dyDescent="0.15">
      <c r="B62" s="34"/>
      <c r="C62" s="21">
        <v>0.999</v>
      </c>
      <c r="D62" s="21">
        <v>0.999</v>
      </c>
      <c r="E62" s="21">
        <v>0.997</v>
      </c>
      <c r="F62" s="21">
        <v>0.998</v>
      </c>
      <c r="G62" s="21">
        <v>0.997</v>
      </c>
      <c r="H62" s="21">
        <v>0.998</v>
      </c>
      <c r="I62" s="21">
        <v>0.996</v>
      </c>
      <c r="J62" s="21">
        <v>0.999</v>
      </c>
      <c r="K62" s="21">
        <v>0.98799999999999999</v>
      </c>
      <c r="L62" s="21">
        <v>0.995</v>
      </c>
      <c r="M62" s="21">
        <v>0.97</v>
      </c>
      <c r="N62" s="21">
        <v>0.97899999999999998</v>
      </c>
      <c r="O62" s="18" t="s">
        <v>191</v>
      </c>
    </row>
    <row r="63" spans="1:99" ht="24" x14ac:dyDescent="0.15">
      <c r="B63" s="34"/>
      <c r="C63" s="20">
        <v>2.1539351851851851E-2</v>
      </c>
      <c r="D63" s="20">
        <v>2.1539351851851851E-2</v>
      </c>
      <c r="E63" s="20">
        <v>2.1539351851851851E-2</v>
      </c>
      <c r="F63" s="20">
        <v>2.1539351851851851E-2</v>
      </c>
      <c r="G63" s="20">
        <v>2.1539351851851851E-2</v>
      </c>
      <c r="H63" s="20">
        <v>2.1539351851851851E-2</v>
      </c>
      <c r="I63" s="20">
        <v>2.1539351851851851E-2</v>
      </c>
      <c r="J63" s="20">
        <v>2.1539351851851851E-2</v>
      </c>
      <c r="K63" s="20">
        <v>1.4594907407407407E-2</v>
      </c>
      <c r="L63" s="20">
        <v>2.1539351851851851E-2</v>
      </c>
      <c r="M63" s="20">
        <v>1.4594907407407407E-2</v>
      </c>
      <c r="N63" s="20">
        <v>1.4594907407407407E-2</v>
      </c>
      <c r="O63" s="18" t="s">
        <v>190</v>
      </c>
    </row>
    <row r="64" spans="1:99" ht="14" x14ac:dyDescent="0.15">
      <c r="B64" s="35"/>
      <c r="C64" s="19">
        <v>4.340277777777778E-3</v>
      </c>
      <c r="D64" s="19">
        <v>4.7106481481481478E-3</v>
      </c>
      <c r="E64" s="19">
        <v>4.6990740740740743E-3</v>
      </c>
      <c r="F64" s="19">
        <v>5.8449074074074072E-3</v>
      </c>
      <c r="G64" s="19">
        <v>5.8217592592592592E-3</v>
      </c>
      <c r="H64" s="19">
        <v>5.9490740740740745E-3</v>
      </c>
      <c r="I64" s="19">
        <v>1.9444444444444444E-3</v>
      </c>
      <c r="J64" s="19">
        <v>3.1365740740740742E-3</v>
      </c>
      <c r="K64" s="23" t="s">
        <v>195</v>
      </c>
      <c r="L64" s="19">
        <v>1.9328703703703704E-3</v>
      </c>
      <c r="M64" s="23" t="s">
        <v>195</v>
      </c>
      <c r="N64" s="23" t="s">
        <v>195</v>
      </c>
      <c r="O64" s="18" t="s">
        <v>189</v>
      </c>
    </row>
    <row r="65" spans="2:15" x14ac:dyDescent="0.15">
      <c r="B65" s="33" t="s">
        <v>198</v>
      </c>
      <c r="C65" s="22">
        <v>350120</v>
      </c>
      <c r="D65" s="22">
        <v>341830</v>
      </c>
      <c r="E65" s="22">
        <v>258560</v>
      </c>
      <c r="F65" s="22">
        <v>679190</v>
      </c>
      <c r="G65" s="22">
        <v>442800</v>
      </c>
      <c r="H65" s="22">
        <v>2699660</v>
      </c>
      <c r="I65" s="22">
        <v>126590</v>
      </c>
      <c r="J65" s="22">
        <v>137380</v>
      </c>
      <c r="K65" s="22">
        <v>44180</v>
      </c>
      <c r="L65" s="22">
        <v>52750</v>
      </c>
      <c r="M65" s="22">
        <v>39480</v>
      </c>
      <c r="N65" s="22">
        <v>33640</v>
      </c>
      <c r="O65" s="18" t="s">
        <v>192</v>
      </c>
    </row>
    <row r="66" spans="2:15" ht="24" x14ac:dyDescent="0.15">
      <c r="B66" s="34"/>
      <c r="C66" s="21">
        <v>0.999</v>
      </c>
      <c r="D66" s="21">
        <v>0.999</v>
      </c>
      <c r="E66" s="21">
        <v>0.997</v>
      </c>
      <c r="F66" s="21">
        <v>0.998</v>
      </c>
      <c r="G66" s="21">
        <v>0.998</v>
      </c>
      <c r="H66" s="21">
        <v>0.999</v>
      </c>
      <c r="I66" s="21">
        <v>0.998</v>
      </c>
      <c r="J66" s="21">
        <v>0.997</v>
      </c>
      <c r="K66" s="21">
        <v>0.98499999999999999</v>
      </c>
      <c r="L66" s="21">
        <v>0.999</v>
      </c>
      <c r="M66" s="21">
        <v>0.998</v>
      </c>
      <c r="N66" s="21">
        <v>0.99099999999999999</v>
      </c>
      <c r="O66" s="18" t="s">
        <v>191</v>
      </c>
    </row>
    <row r="67" spans="2:15" ht="24" x14ac:dyDescent="0.15">
      <c r="B67" s="34"/>
      <c r="C67" s="20">
        <v>2.1539351851851851E-2</v>
      </c>
      <c r="D67" s="20">
        <v>2.1539351851851851E-2</v>
      </c>
      <c r="E67" s="20">
        <v>2.1539351851851851E-2</v>
      </c>
      <c r="F67" s="20">
        <v>2.1539351851851851E-2</v>
      </c>
      <c r="G67" s="20">
        <v>2.1539351851851851E-2</v>
      </c>
      <c r="H67" s="20">
        <v>2.1539351851851851E-2</v>
      </c>
      <c r="I67" s="20">
        <v>2.1539351851851851E-2</v>
      </c>
      <c r="J67" s="20">
        <v>2.8483796296296295E-2</v>
      </c>
      <c r="K67" s="20">
        <v>1.4594907407407407E-2</v>
      </c>
      <c r="L67" s="20">
        <v>1.4594907407407407E-2</v>
      </c>
      <c r="M67" s="20">
        <v>1.4594907407407407E-2</v>
      </c>
      <c r="N67" s="20">
        <v>1.4594907407407407E-2</v>
      </c>
      <c r="O67" s="18" t="s">
        <v>190</v>
      </c>
    </row>
    <row r="68" spans="2:15" ht="14" x14ac:dyDescent="0.15">
      <c r="B68" s="35"/>
      <c r="C68" s="19">
        <v>4.9421296296296297E-3</v>
      </c>
      <c r="D68" s="19">
        <v>4.6064814814814814E-3</v>
      </c>
      <c r="E68" s="19">
        <v>4.8611111111111112E-3</v>
      </c>
      <c r="F68" s="19">
        <v>5.6134259259259262E-3</v>
      </c>
      <c r="G68" s="19">
        <v>5.4166666666666669E-3</v>
      </c>
      <c r="H68" s="19">
        <v>5.6597222222222222E-3</v>
      </c>
      <c r="I68" s="19">
        <v>4.0625000000000001E-3</v>
      </c>
      <c r="J68" s="19">
        <v>5.8796296296296296E-3</v>
      </c>
      <c r="K68" s="23" t="s">
        <v>195</v>
      </c>
      <c r="L68" s="19">
        <v>8.6805555555555551E-4</v>
      </c>
      <c r="M68" s="23" t="s">
        <v>195</v>
      </c>
      <c r="N68" s="23" t="s">
        <v>195</v>
      </c>
      <c r="O68" s="18" t="s">
        <v>189</v>
      </c>
    </row>
    <row r="69" spans="2:15" x14ac:dyDescent="0.15">
      <c r="B69" s="33" t="s">
        <v>197</v>
      </c>
      <c r="C69" s="22">
        <v>270</v>
      </c>
      <c r="D69" s="22">
        <v>170</v>
      </c>
      <c r="E69" s="22">
        <v>220</v>
      </c>
      <c r="F69" s="22">
        <v>680</v>
      </c>
      <c r="G69" s="22">
        <v>370</v>
      </c>
      <c r="H69" s="22">
        <v>960</v>
      </c>
      <c r="I69" s="22">
        <v>350</v>
      </c>
      <c r="J69" s="22">
        <v>280</v>
      </c>
      <c r="K69" s="22">
        <v>200</v>
      </c>
      <c r="L69" s="22">
        <v>100</v>
      </c>
      <c r="M69" s="22">
        <v>80</v>
      </c>
      <c r="N69" s="22">
        <v>80</v>
      </c>
      <c r="O69" s="18" t="s">
        <v>192</v>
      </c>
    </row>
    <row r="70" spans="2:15" ht="24" x14ac:dyDescent="0.15">
      <c r="B70" s="34"/>
      <c r="C70" s="21">
        <v>0.72</v>
      </c>
      <c r="D70" s="21">
        <v>0.61199999999999999</v>
      </c>
      <c r="E70" s="21">
        <v>0.81799999999999995</v>
      </c>
      <c r="F70" s="21">
        <v>0.96899999999999997</v>
      </c>
      <c r="G70" s="21">
        <v>0.88200000000000001</v>
      </c>
      <c r="H70" s="21">
        <v>0.78600000000000003</v>
      </c>
      <c r="I70" s="21">
        <v>0.505</v>
      </c>
      <c r="J70" s="21">
        <v>0.90300000000000002</v>
      </c>
      <c r="K70" s="21">
        <v>0.82</v>
      </c>
      <c r="L70" s="21">
        <v>0.75800000000000001</v>
      </c>
      <c r="M70" s="21">
        <v>0.5</v>
      </c>
      <c r="N70" s="21">
        <v>0.17399999999999999</v>
      </c>
      <c r="O70" s="18" t="s">
        <v>191</v>
      </c>
    </row>
    <row r="71" spans="2:15" ht="24" x14ac:dyDescent="0.15">
      <c r="B71" s="34"/>
      <c r="C71" s="20">
        <v>2.1539351851851851E-2</v>
      </c>
      <c r="D71" s="20">
        <v>1.4594907407407407E-2</v>
      </c>
      <c r="E71" s="20">
        <v>2.1539351851851851E-2</v>
      </c>
      <c r="F71" s="20">
        <v>2.1539351851851851E-2</v>
      </c>
      <c r="G71" s="20">
        <v>2.8483796296296295E-2</v>
      </c>
      <c r="H71" s="20">
        <v>2.8483796296296295E-2</v>
      </c>
      <c r="I71" s="20">
        <v>1.4594907407407407E-2</v>
      </c>
      <c r="J71" s="20">
        <v>3.5428240740740739E-2</v>
      </c>
      <c r="K71" s="20">
        <v>2.8483796296296295E-2</v>
      </c>
      <c r="L71" s="20">
        <v>2.1539351851851851E-2</v>
      </c>
      <c r="M71" s="20">
        <v>2.8483796296296295E-2</v>
      </c>
      <c r="N71" s="20">
        <v>3.5428240740740739E-2</v>
      </c>
      <c r="O71" s="18" t="s">
        <v>190</v>
      </c>
    </row>
    <row r="72" spans="2:15" ht="14" x14ac:dyDescent="0.15">
      <c r="B72" s="35"/>
      <c r="C72" s="19">
        <v>1.4849537037037038E-2</v>
      </c>
      <c r="D72" s="19">
        <v>7.0601851851851847E-4</v>
      </c>
      <c r="E72" s="19">
        <v>1.6493055555555556E-2</v>
      </c>
      <c r="F72" s="19">
        <v>1.275462962962963E-2</v>
      </c>
      <c r="G72" s="19">
        <v>1.0462962962962962E-2</v>
      </c>
      <c r="H72" s="19">
        <v>1.2430555555555556E-2</v>
      </c>
      <c r="I72" s="19">
        <v>9.0393518518518522E-3</v>
      </c>
      <c r="J72" s="19">
        <v>2.9976851851851852E-2</v>
      </c>
      <c r="K72" s="19">
        <v>2.5706018518518517E-2</v>
      </c>
      <c r="L72" s="23" t="s">
        <v>195</v>
      </c>
      <c r="M72" s="19">
        <v>7.0601851851851847E-4</v>
      </c>
      <c r="N72" s="23" t="s">
        <v>195</v>
      </c>
      <c r="O72" s="18" t="s">
        <v>189</v>
      </c>
    </row>
    <row r="73" spans="2:15" x14ac:dyDescent="0.15">
      <c r="B73" s="33" t="s">
        <v>196</v>
      </c>
      <c r="C73" s="22">
        <v>-150</v>
      </c>
      <c r="D73" s="22">
        <v>90</v>
      </c>
      <c r="E73" s="22">
        <v>70</v>
      </c>
      <c r="F73" s="22">
        <v>-30</v>
      </c>
      <c r="G73" s="22">
        <v>-230</v>
      </c>
      <c r="H73" s="22">
        <v>160</v>
      </c>
      <c r="I73" s="22">
        <v>200</v>
      </c>
      <c r="J73" s="22">
        <v>220</v>
      </c>
      <c r="K73" s="22">
        <v>80</v>
      </c>
      <c r="L73" s="22">
        <v>160</v>
      </c>
      <c r="M73" s="22">
        <v>180</v>
      </c>
      <c r="N73" s="22">
        <v>200</v>
      </c>
      <c r="O73" s="18" t="s">
        <v>192</v>
      </c>
    </row>
    <row r="74" spans="2:15" ht="24" x14ac:dyDescent="0.15">
      <c r="B74" s="34"/>
      <c r="C74" s="21">
        <v>0.72099999999999997</v>
      </c>
      <c r="D74" s="21">
        <v>0.54700000000000004</v>
      </c>
      <c r="E74" s="21">
        <v>0.45400000000000001</v>
      </c>
      <c r="F74" s="21">
        <v>6.4000000000000001E-2</v>
      </c>
      <c r="G74" s="21">
        <v>0.64500000000000002</v>
      </c>
      <c r="H74" s="21">
        <v>0.59299999999999997</v>
      </c>
      <c r="I74" s="21">
        <v>0.72499999999999998</v>
      </c>
      <c r="J74" s="21">
        <v>0.65400000000000003</v>
      </c>
      <c r="K74" s="21">
        <v>0.23499999999999999</v>
      </c>
      <c r="L74" s="21">
        <v>0.39300000000000002</v>
      </c>
      <c r="M74" s="21">
        <v>0.68600000000000005</v>
      </c>
      <c r="N74" s="21">
        <v>0.97099999999999997</v>
      </c>
      <c r="O74" s="18" t="s">
        <v>191</v>
      </c>
    </row>
    <row r="75" spans="2:15" ht="24" x14ac:dyDescent="0.15">
      <c r="B75" s="34"/>
      <c r="C75" s="20">
        <v>1.4594907407407407E-2</v>
      </c>
      <c r="D75" s="20">
        <v>3.5428240740740739E-2</v>
      </c>
      <c r="E75" s="20">
        <v>2.1539351851851851E-2</v>
      </c>
      <c r="F75" s="20">
        <v>3.5428240740740739E-2</v>
      </c>
      <c r="G75" s="20">
        <v>1.4594907407407407E-2</v>
      </c>
      <c r="H75" s="20">
        <v>2.1539351851851851E-2</v>
      </c>
      <c r="I75" s="20">
        <v>3.5428240740740739E-2</v>
      </c>
      <c r="J75" s="20">
        <v>2.8483796296296295E-2</v>
      </c>
      <c r="K75" s="20">
        <v>1.4594907407407407E-2</v>
      </c>
      <c r="L75" s="20">
        <v>3.5428240740740739E-2</v>
      </c>
      <c r="M75" s="20">
        <v>3.5428240740740739E-2</v>
      </c>
      <c r="N75" s="20">
        <v>2.8483796296296295E-2</v>
      </c>
      <c r="O75" s="18" t="s">
        <v>190</v>
      </c>
    </row>
    <row r="76" spans="2:15" ht="14" x14ac:dyDescent="0.15">
      <c r="B76" s="35"/>
      <c r="C76" s="23" t="s">
        <v>195</v>
      </c>
      <c r="D76" s="19">
        <v>4.9317129629629627E-2</v>
      </c>
      <c r="E76" s="23" t="s">
        <v>195</v>
      </c>
      <c r="F76" s="23" t="s">
        <v>195</v>
      </c>
      <c r="G76" s="23" t="s">
        <v>195</v>
      </c>
      <c r="H76" s="19">
        <v>6.7824074074074071E-3</v>
      </c>
      <c r="I76" s="19">
        <v>3.3344907407407406E-2</v>
      </c>
      <c r="J76" s="19">
        <v>2.2175925925925925E-2</v>
      </c>
      <c r="K76" s="19">
        <v>1.1122685185185185E-2</v>
      </c>
      <c r="L76" s="23" t="s">
        <v>195</v>
      </c>
      <c r="M76" s="19">
        <v>2.6168981481481481E-2</v>
      </c>
      <c r="N76" s="19">
        <v>2.6400462962962962E-2</v>
      </c>
      <c r="O76" s="18" t="s">
        <v>189</v>
      </c>
    </row>
    <row r="77" spans="2:15" x14ac:dyDescent="0.15">
      <c r="B77" s="33" t="s">
        <v>31</v>
      </c>
      <c r="C77" s="22">
        <v>29140</v>
      </c>
      <c r="D77" s="22">
        <v>32880</v>
      </c>
      <c r="E77" s="22">
        <v>51480</v>
      </c>
      <c r="F77" s="22">
        <v>35740</v>
      </c>
      <c r="G77" s="22">
        <v>31790</v>
      </c>
      <c r="H77" s="22">
        <v>36810</v>
      </c>
      <c r="I77" s="22">
        <v>38700</v>
      </c>
      <c r="J77" s="22">
        <v>28720</v>
      </c>
      <c r="K77" s="22">
        <v>29940</v>
      </c>
      <c r="L77" s="22">
        <v>27430</v>
      </c>
      <c r="M77" s="22">
        <v>34110</v>
      </c>
      <c r="N77" s="22">
        <v>27870</v>
      </c>
      <c r="O77" s="18" t="s">
        <v>192</v>
      </c>
    </row>
    <row r="78" spans="2:15" ht="24" x14ac:dyDescent="0.15">
      <c r="B78" s="34"/>
      <c r="C78" s="21">
        <v>0.96799999999999997</v>
      </c>
      <c r="D78" s="21">
        <v>0.94799999999999995</v>
      </c>
      <c r="E78" s="21">
        <v>0.98599999999999999</v>
      </c>
      <c r="F78" s="21">
        <v>0.97599999999999998</v>
      </c>
      <c r="G78" s="21">
        <v>0.97599999999999998</v>
      </c>
      <c r="H78" s="21">
        <v>0.97299999999999998</v>
      </c>
      <c r="I78" s="21">
        <v>0.97299999999999998</v>
      </c>
      <c r="J78" s="21">
        <v>0.98599999999999999</v>
      </c>
      <c r="K78" s="21">
        <v>0.96599999999999997</v>
      </c>
      <c r="L78" s="21">
        <v>0.97299999999999998</v>
      </c>
      <c r="M78" s="21">
        <v>0.99399999999999999</v>
      </c>
      <c r="N78" s="21">
        <v>0.98799999999999999</v>
      </c>
      <c r="O78" s="18" t="s">
        <v>191</v>
      </c>
    </row>
    <row r="79" spans="2:15" ht="24" x14ac:dyDescent="0.15">
      <c r="B79" s="34"/>
      <c r="C79" s="20">
        <v>1.4594907407407407E-2</v>
      </c>
      <c r="D79" s="20">
        <v>1.4594907407407407E-2</v>
      </c>
      <c r="E79" s="20">
        <v>1.4594907407407407E-2</v>
      </c>
      <c r="F79" s="20">
        <v>1.4594907407407407E-2</v>
      </c>
      <c r="G79" s="20">
        <v>1.4594907407407407E-2</v>
      </c>
      <c r="H79" s="20">
        <v>1.4594907407407407E-2</v>
      </c>
      <c r="I79" s="20">
        <v>1.4594907407407407E-2</v>
      </c>
      <c r="J79" s="20">
        <v>1.4594907407407407E-2</v>
      </c>
      <c r="K79" s="20">
        <v>1.4594907407407407E-2</v>
      </c>
      <c r="L79" s="20">
        <v>1.4594907407407407E-2</v>
      </c>
      <c r="M79" s="20">
        <v>1.4594907407407407E-2</v>
      </c>
      <c r="N79" s="20">
        <v>1.4594907407407407E-2</v>
      </c>
      <c r="O79" s="18" t="s">
        <v>190</v>
      </c>
    </row>
    <row r="80" spans="2:15" ht="14" x14ac:dyDescent="0.15">
      <c r="B80" s="35"/>
      <c r="C80" s="23" t="s">
        <v>195</v>
      </c>
      <c r="D80" s="23" t="s">
        <v>195</v>
      </c>
      <c r="E80" s="23" t="s">
        <v>195</v>
      </c>
      <c r="F80" s="23" t="s">
        <v>195</v>
      </c>
      <c r="G80" s="23" t="s">
        <v>195</v>
      </c>
      <c r="H80" s="23" t="s">
        <v>195</v>
      </c>
      <c r="I80" s="23" t="s">
        <v>195</v>
      </c>
      <c r="J80" s="23" t="s">
        <v>195</v>
      </c>
      <c r="K80" s="23" t="s">
        <v>195</v>
      </c>
      <c r="L80" s="23" t="s">
        <v>195</v>
      </c>
      <c r="M80" s="23" t="s">
        <v>195</v>
      </c>
      <c r="N80" s="23" t="s">
        <v>195</v>
      </c>
      <c r="O80" s="18" t="s">
        <v>189</v>
      </c>
    </row>
    <row r="81" spans="2:15" x14ac:dyDescent="0.15">
      <c r="B81" s="33" t="s">
        <v>194</v>
      </c>
      <c r="C81" s="22">
        <v>240</v>
      </c>
      <c r="D81" s="22">
        <v>260</v>
      </c>
      <c r="E81" s="22">
        <v>350</v>
      </c>
      <c r="F81" s="22">
        <v>290</v>
      </c>
      <c r="G81" s="22">
        <v>240</v>
      </c>
      <c r="H81" s="22">
        <v>190</v>
      </c>
      <c r="I81" s="22">
        <v>340</v>
      </c>
      <c r="J81" s="22">
        <v>590</v>
      </c>
      <c r="K81" s="22">
        <v>610</v>
      </c>
      <c r="L81" s="22">
        <v>1140</v>
      </c>
      <c r="M81" s="22">
        <v>2930</v>
      </c>
      <c r="N81" s="22">
        <v>4100</v>
      </c>
      <c r="O81" s="18" t="s">
        <v>192</v>
      </c>
    </row>
    <row r="82" spans="2:15" ht="24" x14ac:dyDescent="0.15">
      <c r="B82" s="34"/>
      <c r="C82" s="21">
        <v>0.76600000000000001</v>
      </c>
      <c r="D82" s="21">
        <v>0.84499999999999997</v>
      </c>
      <c r="E82" s="21">
        <v>0.66900000000000004</v>
      </c>
      <c r="F82" s="21">
        <v>0.51700000000000002</v>
      </c>
      <c r="G82" s="21">
        <v>0.67900000000000005</v>
      </c>
      <c r="H82" s="21">
        <v>0.98099999999999998</v>
      </c>
      <c r="I82" s="21">
        <v>0.96299999999999997</v>
      </c>
      <c r="J82" s="21">
        <v>0.86799999999999999</v>
      </c>
      <c r="K82" s="21">
        <v>0.94599999999999995</v>
      </c>
      <c r="L82" s="21">
        <v>0.94199999999999995</v>
      </c>
      <c r="M82" s="21">
        <v>0.95599999999999996</v>
      </c>
      <c r="N82" s="21">
        <v>0.998</v>
      </c>
      <c r="O82" s="18" t="s">
        <v>191</v>
      </c>
    </row>
    <row r="83" spans="2:15" ht="24" x14ac:dyDescent="0.15">
      <c r="B83" s="34"/>
      <c r="C83" s="20">
        <v>2.8483796296296295E-2</v>
      </c>
      <c r="D83" s="20">
        <v>3.5428240740740739E-2</v>
      </c>
      <c r="E83" s="20">
        <v>1.4594907407407407E-2</v>
      </c>
      <c r="F83" s="20">
        <v>1.4594907407407407E-2</v>
      </c>
      <c r="G83" s="20">
        <v>2.1539351851851851E-2</v>
      </c>
      <c r="H83" s="20">
        <v>2.1539351851851851E-2</v>
      </c>
      <c r="I83" s="20">
        <v>2.8483796296296295E-2</v>
      </c>
      <c r="J83" s="20">
        <v>2.1539351851851851E-2</v>
      </c>
      <c r="K83" s="20">
        <v>3.5428240740740739E-2</v>
      </c>
      <c r="L83" s="20">
        <v>1.4594907407407407E-2</v>
      </c>
      <c r="M83" s="20">
        <v>1.4594907407407407E-2</v>
      </c>
      <c r="N83" s="20">
        <v>2.1539351851851851E-2</v>
      </c>
      <c r="O83" s="18" t="s">
        <v>190</v>
      </c>
    </row>
    <row r="84" spans="2:15" x14ac:dyDescent="0.15">
      <c r="B84" s="35"/>
      <c r="C84" s="19">
        <v>2.3854166666666666E-2</v>
      </c>
      <c r="D84" s="19">
        <v>2.207175925925926E-2</v>
      </c>
      <c r="E84" s="19">
        <v>3.8773148148148148E-3</v>
      </c>
      <c r="F84" s="19">
        <v>7.8935185185185185E-3</v>
      </c>
      <c r="G84" s="19">
        <v>3.5995370370370369E-3</v>
      </c>
      <c r="H84" s="19">
        <v>7.6504629629629631E-3</v>
      </c>
      <c r="I84" s="19">
        <v>2.644675925925926E-2</v>
      </c>
      <c r="J84" s="19">
        <v>1.1655092592592592E-2</v>
      </c>
      <c r="K84" s="19">
        <v>1.5393518518518518E-2</v>
      </c>
      <c r="L84" s="19">
        <v>1.5625000000000001E-3</v>
      </c>
      <c r="M84" s="19">
        <v>2.9861111111111113E-3</v>
      </c>
      <c r="N84" s="19">
        <v>5.1736111111111115E-3</v>
      </c>
      <c r="O84" s="18" t="s">
        <v>189</v>
      </c>
    </row>
    <row r="85" spans="2:15" x14ac:dyDescent="0.15">
      <c r="B85" s="33" t="s">
        <v>193</v>
      </c>
      <c r="C85" s="22">
        <v>263880</v>
      </c>
      <c r="D85" s="22">
        <v>241810</v>
      </c>
      <c r="E85" s="22">
        <v>324630</v>
      </c>
      <c r="F85" s="22">
        <v>253560</v>
      </c>
      <c r="G85" s="22">
        <v>265020</v>
      </c>
      <c r="H85" s="22">
        <v>296540</v>
      </c>
      <c r="I85" s="22">
        <v>378330</v>
      </c>
      <c r="J85" s="22">
        <v>578110</v>
      </c>
      <c r="K85" s="22">
        <v>976350</v>
      </c>
      <c r="L85" s="22">
        <v>2347810</v>
      </c>
      <c r="M85" s="22">
        <v>4970670</v>
      </c>
      <c r="N85" s="22">
        <v>11215110</v>
      </c>
      <c r="O85" s="18" t="s">
        <v>192</v>
      </c>
    </row>
    <row r="86" spans="2:15" ht="24" x14ac:dyDescent="0.15">
      <c r="B86" s="34"/>
      <c r="C86" s="21">
        <v>0.995</v>
      </c>
      <c r="D86" s="21">
        <v>0.995</v>
      </c>
      <c r="E86" s="21">
        <v>0.99399999999999999</v>
      </c>
      <c r="F86" s="21">
        <v>0.99399999999999999</v>
      </c>
      <c r="G86" s="21">
        <v>0.99199999999999999</v>
      </c>
      <c r="H86" s="21">
        <v>0.99399999999999999</v>
      </c>
      <c r="I86" s="21">
        <v>0.99299999999999999</v>
      </c>
      <c r="J86" s="21">
        <v>0.99399999999999999</v>
      </c>
      <c r="K86" s="21">
        <v>0.99299999999999999</v>
      </c>
      <c r="L86" s="21">
        <v>0.99299999999999999</v>
      </c>
      <c r="M86" s="21">
        <v>0.98899999999999999</v>
      </c>
      <c r="N86" s="21">
        <v>0.99099999999999999</v>
      </c>
      <c r="O86" s="18" t="s">
        <v>191</v>
      </c>
    </row>
    <row r="87" spans="2:15" ht="24" x14ac:dyDescent="0.15">
      <c r="B87" s="34"/>
      <c r="C87" s="20">
        <v>1.4594907407407407E-2</v>
      </c>
      <c r="D87" s="20">
        <v>2.1539351851851851E-2</v>
      </c>
      <c r="E87" s="20">
        <v>1.4594907407407407E-2</v>
      </c>
      <c r="F87" s="20">
        <v>2.1539351851851851E-2</v>
      </c>
      <c r="G87" s="20">
        <v>1.4594907407407407E-2</v>
      </c>
      <c r="H87" s="20">
        <v>1.4594907407407407E-2</v>
      </c>
      <c r="I87" s="20">
        <v>2.1539351851851851E-2</v>
      </c>
      <c r="J87" s="20">
        <v>2.1539351851851851E-2</v>
      </c>
      <c r="K87" s="20">
        <v>2.1539351851851851E-2</v>
      </c>
      <c r="L87" s="20">
        <v>2.1539351851851851E-2</v>
      </c>
      <c r="M87" s="20">
        <v>1.4594907407407407E-2</v>
      </c>
      <c r="N87" s="20">
        <v>1.4594907407407407E-2</v>
      </c>
      <c r="O87" s="18" t="s">
        <v>190</v>
      </c>
    </row>
    <row r="88" spans="2:15" x14ac:dyDescent="0.15">
      <c r="B88" s="35"/>
      <c r="C88" s="19">
        <v>1.5393518518518519E-3</v>
      </c>
      <c r="D88" s="19">
        <v>2.3148148148148147E-3</v>
      </c>
      <c r="E88" s="19">
        <v>1.0763888888888889E-3</v>
      </c>
      <c r="F88" s="19">
        <v>2.4189814814814816E-3</v>
      </c>
      <c r="G88" s="19">
        <v>1.7592592592592592E-3</v>
      </c>
      <c r="H88" s="19">
        <v>1.6666666666666668E-3</v>
      </c>
      <c r="I88" s="19">
        <v>2.5231481481481481E-3</v>
      </c>
      <c r="J88" s="19">
        <v>2.9745370370370373E-3</v>
      </c>
      <c r="K88" s="19">
        <v>2.9861111111111113E-3</v>
      </c>
      <c r="L88" s="19">
        <v>2.8935185185185184E-3</v>
      </c>
      <c r="M88" s="19">
        <v>1.9675925925925924E-3</v>
      </c>
      <c r="N88" s="19">
        <v>1.8749999999999999E-3</v>
      </c>
      <c r="O88" s="18" t="s">
        <v>189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F6A8-CADD-44E3-A259-2925801A4554}">
  <dimension ref="A2:CU88"/>
  <sheetViews>
    <sheetView topLeftCell="A22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7" customWidth="1"/>
    <col min="2" max="2" width="12.6640625" style="17" customWidth="1"/>
    <col min="3" max="16384" width="8.83203125" style="17"/>
  </cols>
  <sheetData>
    <row r="2" spans="1:2" x14ac:dyDescent="0.15">
      <c r="A2" s="17" t="s">
        <v>334</v>
      </c>
      <c r="B2" s="17" t="s">
        <v>333</v>
      </c>
    </row>
    <row r="4" spans="1:2" x14ac:dyDescent="0.15">
      <c r="A4" s="17" t="s">
        <v>332</v>
      </c>
      <c r="B4" s="17" t="s">
        <v>331</v>
      </c>
    </row>
    <row r="5" spans="1:2" x14ac:dyDescent="0.15">
      <c r="A5" s="17" t="s">
        <v>330</v>
      </c>
      <c r="B5" s="17" t="s">
        <v>329</v>
      </c>
    </row>
    <row r="6" spans="1:2" x14ac:dyDescent="0.15">
      <c r="A6" s="17" t="s">
        <v>328</v>
      </c>
      <c r="B6" s="17" t="s">
        <v>337</v>
      </c>
    </row>
    <row r="7" spans="1:2" x14ac:dyDescent="0.15">
      <c r="A7" s="17" t="s">
        <v>22</v>
      </c>
      <c r="B7" s="31">
        <v>45384</v>
      </c>
    </row>
    <row r="8" spans="1:2" x14ac:dyDescent="0.15">
      <c r="A8" s="17" t="s">
        <v>24</v>
      </c>
      <c r="B8" s="30">
        <v>0.31396990740740743</v>
      </c>
    </row>
    <row r="9" spans="1:2" x14ac:dyDescent="0.15">
      <c r="A9" s="17" t="s">
        <v>326</v>
      </c>
      <c r="B9" s="17" t="s">
        <v>325</v>
      </c>
    </row>
    <row r="10" spans="1:2" x14ac:dyDescent="0.15">
      <c r="A10" s="17" t="s">
        <v>324</v>
      </c>
      <c r="B10" s="17" t="s">
        <v>323</v>
      </c>
    </row>
    <row r="11" spans="1:2" x14ac:dyDescent="0.15">
      <c r="A11" s="17" t="s">
        <v>322</v>
      </c>
      <c r="B11" s="17" t="s">
        <v>321</v>
      </c>
    </row>
    <row r="13" spans="1:2" ht="14" x14ac:dyDescent="0.15">
      <c r="A13" s="27" t="s">
        <v>320</v>
      </c>
      <c r="B13" s="26"/>
    </row>
    <row r="14" spans="1:2" x14ac:dyDescent="0.15">
      <c r="A14" s="17" t="s">
        <v>319</v>
      </c>
      <c r="B14" s="17" t="s">
        <v>318</v>
      </c>
    </row>
    <row r="15" spans="1:2" x14ac:dyDescent="0.15">
      <c r="A15" s="17" t="s">
        <v>317</v>
      </c>
    </row>
    <row r="16" spans="1:2" x14ac:dyDescent="0.15">
      <c r="A16" s="17" t="s">
        <v>316</v>
      </c>
      <c r="B16" s="17" t="s">
        <v>315</v>
      </c>
    </row>
    <row r="17" spans="1:14" x14ac:dyDescent="0.15">
      <c r="B17" s="17" t="s">
        <v>314</v>
      </c>
    </row>
    <row r="18" spans="1:14" x14ac:dyDescent="0.15">
      <c r="A18" s="17" t="s">
        <v>313</v>
      </c>
      <c r="B18" s="17" t="s">
        <v>312</v>
      </c>
    </row>
    <row r="19" spans="1:14" x14ac:dyDescent="0.15">
      <c r="A19" s="17" t="s">
        <v>311</v>
      </c>
      <c r="B19" s="17" t="s">
        <v>310</v>
      </c>
    </row>
    <row r="20" spans="1:14" x14ac:dyDescent="0.15">
      <c r="B20" s="17" t="s">
        <v>309</v>
      </c>
    </row>
    <row r="21" spans="1:14" x14ac:dyDescent="0.15">
      <c r="B21" s="17" t="s">
        <v>308</v>
      </c>
    </row>
    <row r="22" spans="1:14" x14ac:dyDescent="0.15">
      <c r="B22" s="17" t="s">
        <v>307</v>
      </c>
    </row>
    <row r="23" spans="1:14" x14ac:dyDescent="0.15">
      <c r="B23" s="17" t="s">
        <v>306</v>
      </c>
    </row>
    <row r="24" spans="1:14" x14ac:dyDescent="0.15">
      <c r="B24" s="17" t="s">
        <v>305</v>
      </c>
    </row>
    <row r="25" spans="1:14" x14ac:dyDescent="0.15">
      <c r="B25" s="17" t="s">
        <v>304</v>
      </c>
    </row>
    <row r="26" spans="1:14" x14ac:dyDescent="0.15">
      <c r="B26" s="17" t="s">
        <v>303</v>
      </c>
    </row>
    <row r="27" spans="1:14" x14ac:dyDescent="0.15">
      <c r="B27" s="17" t="s">
        <v>302</v>
      </c>
    </row>
    <row r="28" spans="1:14" x14ac:dyDescent="0.15">
      <c r="A28" s="17" t="s">
        <v>301</v>
      </c>
    </row>
    <row r="30" spans="1:14" ht="14" x14ac:dyDescent="0.15">
      <c r="A30" s="27" t="s">
        <v>300</v>
      </c>
      <c r="B30" s="26"/>
    </row>
    <row r="32" spans="1:14" x14ac:dyDescent="0.15">
      <c r="B32" s="25"/>
      <c r="C32" s="24">
        <v>1</v>
      </c>
      <c r="D32" s="24">
        <v>2</v>
      </c>
      <c r="E32" s="24">
        <v>3</v>
      </c>
      <c r="F32" s="24">
        <v>4</v>
      </c>
      <c r="G32" s="24">
        <v>5</v>
      </c>
      <c r="H32" s="24">
        <v>6</v>
      </c>
      <c r="I32" s="24">
        <v>7</v>
      </c>
      <c r="J32" s="24">
        <v>8</v>
      </c>
      <c r="K32" s="24">
        <v>9</v>
      </c>
      <c r="L32" s="24">
        <v>10</v>
      </c>
      <c r="M32" s="24">
        <v>11</v>
      </c>
      <c r="N32" s="24">
        <v>12</v>
      </c>
    </row>
    <row r="33" spans="1:99" ht="14" x14ac:dyDescent="0.15">
      <c r="B33" s="24" t="s">
        <v>200</v>
      </c>
      <c r="C33" s="29" t="s">
        <v>299</v>
      </c>
      <c r="D33" s="29" t="s">
        <v>298</v>
      </c>
      <c r="E33" s="29" t="s">
        <v>297</v>
      </c>
      <c r="F33" s="29" t="s">
        <v>296</v>
      </c>
      <c r="G33" s="29" t="s">
        <v>295</v>
      </c>
      <c r="H33" s="29" t="s">
        <v>294</v>
      </c>
      <c r="I33" s="29" t="s">
        <v>293</v>
      </c>
      <c r="J33" s="29" t="s">
        <v>292</v>
      </c>
      <c r="K33" s="29" t="s">
        <v>291</v>
      </c>
      <c r="L33" s="29" t="s">
        <v>290</v>
      </c>
      <c r="M33" s="29" t="s">
        <v>289</v>
      </c>
      <c r="N33" s="29" t="s">
        <v>288</v>
      </c>
      <c r="O33" s="18" t="s">
        <v>203</v>
      </c>
    </row>
    <row r="34" spans="1:99" ht="14" x14ac:dyDescent="0.15">
      <c r="B34" s="24" t="s">
        <v>199</v>
      </c>
      <c r="C34" s="29" t="s">
        <v>287</v>
      </c>
      <c r="D34" s="29" t="s">
        <v>286</v>
      </c>
      <c r="E34" s="29" t="s">
        <v>285</v>
      </c>
      <c r="F34" s="29" t="s">
        <v>284</v>
      </c>
      <c r="G34" s="29" t="s">
        <v>283</v>
      </c>
      <c r="H34" s="29" t="s">
        <v>282</v>
      </c>
      <c r="I34" s="29" t="s">
        <v>281</v>
      </c>
      <c r="J34" s="29" t="s">
        <v>280</v>
      </c>
      <c r="K34" s="29" t="s">
        <v>279</v>
      </c>
      <c r="L34" s="29" t="s">
        <v>278</v>
      </c>
      <c r="M34" s="29" t="s">
        <v>277</v>
      </c>
      <c r="N34" s="29" t="s">
        <v>276</v>
      </c>
      <c r="O34" s="18" t="s">
        <v>203</v>
      </c>
    </row>
    <row r="35" spans="1:99" ht="14" x14ac:dyDescent="0.15">
      <c r="B35" s="24" t="s">
        <v>198</v>
      </c>
      <c r="C35" s="29" t="s">
        <v>275</v>
      </c>
      <c r="D35" s="29" t="s">
        <v>274</v>
      </c>
      <c r="E35" s="29" t="s">
        <v>273</v>
      </c>
      <c r="F35" s="29" t="s">
        <v>272</v>
      </c>
      <c r="G35" s="29" t="s">
        <v>271</v>
      </c>
      <c r="H35" s="29" t="s">
        <v>270</v>
      </c>
      <c r="I35" s="29" t="s">
        <v>269</v>
      </c>
      <c r="J35" s="29" t="s">
        <v>268</v>
      </c>
      <c r="K35" s="29" t="s">
        <v>267</v>
      </c>
      <c r="L35" s="29" t="s">
        <v>266</v>
      </c>
      <c r="M35" s="29" t="s">
        <v>265</v>
      </c>
      <c r="N35" s="29" t="s">
        <v>264</v>
      </c>
      <c r="O35" s="18" t="s">
        <v>203</v>
      </c>
    </row>
    <row r="36" spans="1:99" ht="14" x14ac:dyDescent="0.15">
      <c r="B36" s="24" t="s">
        <v>197</v>
      </c>
      <c r="C36" s="29" t="s">
        <v>263</v>
      </c>
      <c r="D36" s="29" t="s">
        <v>262</v>
      </c>
      <c r="E36" s="29" t="s">
        <v>261</v>
      </c>
      <c r="F36" s="29" t="s">
        <v>260</v>
      </c>
      <c r="G36" s="29" t="s">
        <v>259</v>
      </c>
      <c r="H36" s="29" t="s">
        <v>258</v>
      </c>
      <c r="I36" s="29" t="s">
        <v>257</v>
      </c>
      <c r="J36" s="29" t="s">
        <v>256</v>
      </c>
      <c r="K36" s="29" t="s">
        <v>255</v>
      </c>
      <c r="L36" s="29" t="s">
        <v>254</v>
      </c>
      <c r="M36" s="29" t="s">
        <v>253</v>
      </c>
      <c r="N36" s="29" t="s">
        <v>252</v>
      </c>
      <c r="O36" s="18" t="s">
        <v>203</v>
      </c>
    </row>
    <row r="37" spans="1:99" ht="14" x14ac:dyDescent="0.15">
      <c r="B37" s="24" t="s">
        <v>196</v>
      </c>
      <c r="C37" s="29" t="s">
        <v>251</v>
      </c>
      <c r="D37" s="29" t="s">
        <v>250</v>
      </c>
      <c r="E37" s="29" t="s">
        <v>249</v>
      </c>
      <c r="F37" s="29" t="s">
        <v>248</v>
      </c>
      <c r="G37" s="29" t="s">
        <v>247</v>
      </c>
      <c r="H37" s="29" t="s">
        <v>246</v>
      </c>
      <c r="I37" s="29" t="s">
        <v>245</v>
      </c>
      <c r="J37" s="29" t="s">
        <v>244</v>
      </c>
      <c r="K37" s="29" t="s">
        <v>243</v>
      </c>
      <c r="L37" s="29" t="s">
        <v>242</v>
      </c>
      <c r="M37" s="29" t="s">
        <v>241</v>
      </c>
      <c r="N37" s="29" t="s">
        <v>240</v>
      </c>
      <c r="O37" s="18" t="s">
        <v>203</v>
      </c>
    </row>
    <row r="38" spans="1:99" ht="14" x14ac:dyDescent="0.15">
      <c r="B38" s="24" t="s">
        <v>31</v>
      </c>
      <c r="C38" s="29" t="s">
        <v>239</v>
      </c>
      <c r="D38" s="29" t="s">
        <v>238</v>
      </c>
      <c r="E38" s="29" t="s">
        <v>237</v>
      </c>
      <c r="F38" s="29" t="s">
        <v>236</v>
      </c>
      <c r="G38" s="29" t="s">
        <v>235</v>
      </c>
      <c r="H38" s="29" t="s">
        <v>234</v>
      </c>
      <c r="I38" s="29" t="s">
        <v>233</v>
      </c>
      <c r="J38" s="29" t="s">
        <v>232</v>
      </c>
      <c r="K38" s="29" t="s">
        <v>231</v>
      </c>
      <c r="L38" s="29" t="s">
        <v>230</v>
      </c>
      <c r="M38" s="29" t="s">
        <v>229</v>
      </c>
      <c r="N38" s="29" t="s">
        <v>228</v>
      </c>
      <c r="O38" s="18" t="s">
        <v>203</v>
      </c>
    </row>
    <row r="39" spans="1:99" ht="14" x14ac:dyDescent="0.15">
      <c r="B39" s="24" t="s">
        <v>194</v>
      </c>
      <c r="C39" s="29" t="s">
        <v>227</v>
      </c>
      <c r="D39" s="29" t="s">
        <v>226</v>
      </c>
      <c r="E39" s="29" t="s">
        <v>225</v>
      </c>
      <c r="F39" s="29" t="s">
        <v>224</v>
      </c>
      <c r="G39" s="29" t="s">
        <v>223</v>
      </c>
      <c r="H39" s="29" t="s">
        <v>222</v>
      </c>
      <c r="I39" s="29" t="s">
        <v>221</v>
      </c>
      <c r="J39" s="29" t="s">
        <v>220</v>
      </c>
      <c r="K39" s="29" t="s">
        <v>219</v>
      </c>
      <c r="L39" s="29" t="s">
        <v>218</v>
      </c>
      <c r="M39" s="29" t="s">
        <v>217</v>
      </c>
      <c r="N39" s="29" t="s">
        <v>216</v>
      </c>
      <c r="O39" s="18" t="s">
        <v>203</v>
      </c>
    </row>
    <row r="40" spans="1:99" ht="14" x14ac:dyDescent="0.15">
      <c r="B40" s="24" t="s">
        <v>193</v>
      </c>
      <c r="C40" s="29" t="s">
        <v>215</v>
      </c>
      <c r="D40" s="29" t="s">
        <v>214</v>
      </c>
      <c r="E40" s="29" t="s">
        <v>213</v>
      </c>
      <c r="F40" s="29" t="s">
        <v>212</v>
      </c>
      <c r="G40" s="29" t="s">
        <v>211</v>
      </c>
      <c r="H40" s="29" t="s">
        <v>210</v>
      </c>
      <c r="I40" s="29" t="s">
        <v>209</v>
      </c>
      <c r="J40" s="29" t="s">
        <v>208</v>
      </c>
      <c r="K40" s="29" t="s">
        <v>207</v>
      </c>
      <c r="L40" s="29" t="s">
        <v>206</v>
      </c>
      <c r="M40" s="29" t="s">
        <v>205</v>
      </c>
      <c r="N40" s="29" t="s">
        <v>204</v>
      </c>
      <c r="O40" s="18" t="s">
        <v>203</v>
      </c>
    </row>
    <row r="42" spans="1:99" ht="14" x14ac:dyDescent="0.15">
      <c r="A42" s="27" t="s">
        <v>46</v>
      </c>
      <c r="B42" s="26"/>
    </row>
    <row r="44" spans="1:99" ht="14" x14ac:dyDescent="0.15">
      <c r="B44" s="24" t="s">
        <v>24</v>
      </c>
      <c r="C44" s="24" t="s">
        <v>202</v>
      </c>
      <c r="D44" s="24" t="s">
        <v>150</v>
      </c>
      <c r="E44" s="24" t="s">
        <v>149</v>
      </c>
      <c r="F44" s="24" t="s">
        <v>148</v>
      </c>
      <c r="G44" s="24" t="s">
        <v>147</v>
      </c>
      <c r="H44" s="24" t="s">
        <v>146</v>
      </c>
      <c r="I44" s="24" t="s">
        <v>145</v>
      </c>
      <c r="J44" s="24" t="s">
        <v>144</v>
      </c>
      <c r="K44" s="24" t="s">
        <v>143</v>
      </c>
      <c r="L44" s="24" t="s">
        <v>142</v>
      </c>
      <c r="M44" s="24" t="s">
        <v>141</v>
      </c>
      <c r="N44" s="24" t="s">
        <v>140</v>
      </c>
      <c r="O44" s="24" t="s">
        <v>139</v>
      </c>
      <c r="P44" s="24" t="s">
        <v>138</v>
      </c>
      <c r="Q44" s="24" t="s">
        <v>137</v>
      </c>
      <c r="R44" s="24" t="s">
        <v>136</v>
      </c>
      <c r="S44" s="24" t="s">
        <v>135</v>
      </c>
      <c r="T44" s="24" t="s">
        <v>134</v>
      </c>
      <c r="U44" s="24" t="s">
        <v>133</v>
      </c>
      <c r="V44" s="24" t="s">
        <v>132</v>
      </c>
      <c r="W44" s="24" t="s">
        <v>131</v>
      </c>
      <c r="X44" s="24" t="s">
        <v>130</v>
      </c>
      <c r="Y44" s="24" t="s">
        <v>129</v>
      </c>
      <c r="Z44" s="24" t="s">
        <v>128</v>
      </c>
      <c r="AA44" s="24" t="s">
        <v>127</v>
      </c>
      <c r="AB44" s="24" t="s">
        <v>126</v>
      </c>
      <c r="AC44" s="24" t="s">
        <v>125</v>
      </c>
      <c r="AD44" s="24" t="s">
        <v>124</v>
      </c>
      <c r="AE44" s="24" t="s">
        <v>123</v>
      </c>
      <c r="AF44" s="24" t="s">
        <v>122</v>
      </c>
      <c r="AG44" s="24" t="s">
        <v>121</v>
      </c>
      <c r="AH44" s="24" t="s">
        <v>120</v>
      </c>
      <c r="AI44" s="24" t="s">
        <v>119</v>
      </c>
      <c r="AJ44" s="24" t="s">
        <v>118</v>
      </c>
      <c r="AK44" s="24" t="s">
        <v>117</v>
      </c>
      <c r="AL44" s="24" t="s">
        <v>116</v>
      </c>
      <c r="AM44" s="24" t="s">
        <v>115</v>
      </c>
      <c r="AN44" s="24" t="s">
        <v>114</v>
      </c>
      <c r="AO44" s="24" t="s">
        <v>113</v>
      </c>
      <c r="AP44" s="24" t="s">
        <v>112</v>
      </c>
      <c r="AQ44" s="24" t="s">
        <v>111</v>
      </c>
      <c r="AR44" s="24" t="s">
        <v>110</v>
      </c>
      <c r="AS44" s="24" t="s">
        <v>109</v>
      </c>
      <c r="AT44" s="24" t="s">
        <v>108</v>
      </c>
      <c r="AU44" s="24" t="s">
        <v>107</v>
      </c>
      <c r="AV44" s="24" t="s">
        <v>106</v>
      </c>
      <c r="AW44" s="24" t="s">
        <v>105</v>
      </c>
      <c r="AX44" s="24" t="s">
        <v>104</v>
      </c>
      <c r="AY44" s="24" t="s">
        <v>103</v>
      </c>
      <c r="AZ44" s="24" t="s">
        <v>102</v>
      </c>
      <c r="BA44" s="24" t="s">
        <v>101</v>
      </c>
      <c r="BB44" s="24" t="s">
        <v>100</v>
      </c>
      <c r="BC44" s="24" t="s">
        <v>99</v>
      </c>
      <c r="BD44" s="24" t="s">
        <v>98</v>
      </c>
      <c r="BE44" s="24" t="s">
        <v>97</v>
      </c>
      <c r="BF44" s="24" t="s">
        <v>96</v>
      </c>
      <c r="BG44" s="24" t="s">
        <v>95</v>
      </c>
      <c r="BH44" s="24" t="s">
        <v>94</v>
      </c>
      <c r="BI44" s="24" t="s">
        <v>93</v>
      </c>
      <c r="BJ44" s="24" t="s">
        <v>92</v>
      </c>
      <c r="BK44" s="24" t="s">
        <v>91</v>
      </c>
      <c r="BL44" s="24" t="s">
        <v>90</v>
      </c>
      <c r="BM44" s="24" t="s">
        <v>89</v>
      </c>
      <c r="BN44" s="24" t="s">
        <v>88</v>
      </c>
      <c r="BO44" s="24" t="s">
        <v>87</v>
      </c>
      <c r="BP44" s="24" t="s">
        <v>86</v>
      </c>
      <c r="BQ44" s="24" t="s">
        <v>85</v>
      </c>
      <c r="BR44" s="24" t="s">
        <v>84</v>
      </c>
      <c r="BS44" s="24" t="s">
        <v>83</v>
      </c>
      <c r="BT44" s="24" t="s">
        <v>82</v>
      </c>
      <c r="BU44" s="24" t="s">
        <v>81</v>
      </c>
      <c r="BV44" s="24" t="s">
        <v>80</v>
      </c>
      <c r="BW44" s="24" t="s">
        <v>79</v>
      </c>
      <c r="BX44" s="24" t="s">
        <v>78</v>
      </c>
      <c r="BY44" s="24" t="s">
        <v>77</v>
      </c>
      <c r="BZ44" s="24" t="s">
        <v>76</v>
      </c>
      <c r="CA44" s="24" t="s">
        <v>75</v>
      </c>
      <c r="CB44" s="24" t="s">
        <v>74</v>
      </c>
      <c r="CC44" s="24" t="s">
        <v>73</v>
      </c>
      <c r="CD44" s="24" t="s">
        <v>72</v>
      </c>
      <c r="CE44" s="24" t="s">
        <v>71</v>
      </c>
      <c r="CF44" s="24" t="s">
        <v>70</v>
      </c>
      <c r="CG44" s="24" t="s">
        <v>69</v>
      </c>
      <c r="CH44" s="24" t="s">
        <v>68</v>
      </c>
      <c r="CI44" s="24" t="s">
        <v>67</v>
      </c>
      <c r="CJ44" s="24" t="s">
        <v>66</v>
      </c>
      <c r="CK44" s="24" t="s">
        <v>65</v>
      </c>
      <c r="CL44" s="24" t="s">
        <v>64</v>
      </c>
      <c r="CM44" s="24" t="s">
        <v>63</v>
      </c>
      <c r="CN44" s="24" t="s">
        <v>62</v>
      </c>
      <c r="CO44" s="24" t="s">
        <v>61</v>
      </c>
      <c r="CP44" s="24" t="s">
        <v>60</v>
      </c>
      <c r="CQ44" s="24" t="s">
        <v>59</v>
      </c>
      <c r="CR44" s="24" t="s">
        <v>58</v>
      </c>
      <c r="CS44" s="24" t="s">
        <v>57</v>
      </c>
      <c r="CT44" s="24" t="s">
        <v>56</v>
      </c>
      <c r="CU44" s="24" t="s">
        <v>55</v>
      </c>
    </row>
    <row r="45" spans="1:99" x14ac:dyDescent="0.15">
      <c r="B45" s="28">
        <v>7.0601851851851847E-4</v>
      </c>
      <c r="C45" s="16">
        <v>24.5</v>
      </c>
      <c r="D45" s="16">
        <v>2258</v>
      </c>
      <c r="E45" s="16">
        <v>2025</v>
      </c>
      <c r="F45" s="16">
        <v>1892</v>
      </c>
      <c r="G45" s="16">
        <v>1961</v>
      </c>
      <c r="H45" s="16">
        <v>1808</v>
      </c>
      <c r="I45" s="16">
        <v>1998</v>
      </c>
      <c r="J45" s="16">
        <v>1862</v>
      </c>
      <c r="K45" s="16">
        <v>1884</v>
      </c>
      <c r="L45" s="16">
        <v>1890</v>
      </c>
      <c r="M45" s="16">
        <v>1947</v>
      </c>
      <c r="N45" s="16">
        <v>1895</v>
      </c>
      <c r="O45" s="16">
        <v>1898</v>
      </c>
      <c r="P45" s="16">
        <v>2091</v>
      </c>
      <c r="Q45" s="16">
        <v>1946</v>
      </c>
      <c r="R45" s="16">
        <v>1867</v>
      </c>
      <c r="S45" s="16">
        <v>1946</v>
      </c>
      <c r="T45" s="16">
        <v>1882</v>
      </c>
      <c r="U45" s="16">
        <v>2005</v>
      </c>
      <c r="V45" s="16">
        <v>1830</v>
      </c>
      <c r="W45" s="16">
        <v>1776</v>
      </c>
      <c r="X45" s="16">
        <v>1792</v>
      </c>
      <c r="Y45" s="16">
        <v>1835</v>
      </c>
      <c r="Z45" s="16">
        <v>1784</v>
      </c>
      <c r="AA45" s="16">
        <v>1945</v>
      </c>
      <c r="AB45" s="16">
        <v>2144</v>
      </c>
      <c r="AC45" s="16">
        <v>1966</v>
      </c>
      <c r="AD45" s="16">
        <v>1871</v>
      </c>
      <c r="AE45" s="16">
        <v>1980</v>
      </c>
      <c r="AF45" s="16">
        <v>1887</v>
      </c>
      <c r="AG45" s="16">
        <v>2144</v>
      </c>
      <c r="AH45" s="16">
        <v>1973</v>
      </c>
      <c r="AI45" s="16">
        <v>1981</v>
      </c>
      <c r="AJ45" s="16">
        <v>1954</v>
      </c>
      <c r="AK45" s="16">
        <v>1925</v>
      </c>
      <c r="AL45" s="16">
        <v>1862</v>
      </c>
      <c r="AM45" s="16">
        <v>1921</v>
      </c>
      <c r="AN45" s="16">
        <v>12</v>
      </c>
      <c r="AO45" s="16">
        <v>6</v>
      </c>
      <c r="AP45" s="16">
        <v>13</v>
      </c>
      <c r="AQ45" s="16">
        <v>7</v>
      </c>
      <c r="AR45" s="16">
        <v>17</v>
      </c>
      <c r="AS45" s="16">
        <v>12</v>
      </c>
      <c r="AT45" s="16">
        <v>10</v>
      </c>
      <c r="AU45" s="16">
        <v>10</v>
      </c>
      <c r="AV45" s="16">
        <v>13</v>
      </c>
      <c r="AW45" s="16">
        <v>8</v>
      </c>
      <c r="AX45" s="16">
        <v>8</v>
      </c>
      <c r="AY45" s="16">
        <v>8</v>
      </c>
      <c r="AZ45" s="16">
        <v>10</v>
      </c>
      <c r="BA45" s="16">
        <v>14</v>
      </c>
      <c r="BB45" s="16">
        <v>13</v>
      </c>
      <c r="BC45" s="16">
        <v>8</v>
      </c>
      <c r="BD45" s="16">
        <v>13</v>
      </c>
      <c r="BE45" s="16">
        <v>12</v>
      </c>
      <c r="BF45" s="16">
        <v>14</v>
      </c>
      <c r="BG45" s="16">
        <v>6</v>
      </c>
      <c r="BH45" s="16">
        <v>12</v>
      </c>
      <c r="BI45" s="16">
        <v>14</v>
      </c>
      <c r="BJ45" s="16">
        <v>10</v>
      </c>
      <c r="BK45" s="16">
        <v>12</v>
      </c>
      <c r="BL45" s="16">
        <v>1870</v>
      </c>
      <c r="BM45" s="16">
        <v>1898</v>
      </c>
      <c r="BN45" s="16">
        <v>1825</v>
      </c>
      <c r="BO45" s="16">
        <v>1858</v>
      </c>
      <c r="BP45" s="16">
        <v>1883</v>
      </c>
      <c r="BQ45" s="16">
        <v>1815</v>
      </c>
      <c r="BR45" s="16">
        <v>1901</v>
      </c>
      <c r="BS45" s="16">
        <v>1783</v>
      </c>
      <c r="BT45" s="16">
        <v>1945</v>
      </c>
      <c r="BU45" s="16">
        <v>1801</v>
      </c>
      <c r="BV45" s="16">
        <v>1789</v>
      </c>
      <c r="BW45" s="16">
        <v>2021</v>
      </c>
      <c r="BX45" s="16">
        <v>15</v>
      </c>
      <c r="BY45" s="16">
        <v>16</v>
      </c>
      <c r="BZ45" s="16">
        <v>13</v>
      </c>
      <c r="CA45" s="16">
        <v>12</v>
      </c>
      <c r="CB45" s="16">
        <v>10</v>
      </c>
      <c r="CC45" s="16">
        <v>13</v>
      </c>
      <c r="CD45" s="16">
        <v>10</v>
      </c>
      <c r="CE45" s="16">
        <v>11</v>
      </c>
      <c r="CF45" s="16">
        <v>11</v>
      </c>
      <c r="CG45" s="16">
        <v>15</v>
      </c>
      <c r="CH45" s="16">
        <v>14</v>
      </c>
      <c r="CI45" s="16">
        <v>10</v>
      </c>
      <c r="CJ45" s="16">
        <v>2051</v>
      </c>
      <c r="CK45" s="16">
        <v>2025</v>
      </c>
      <c r="CL45" s="16">
        <v>2018</v>
      </c>
      <c r="CM45" s="16">
        <v>1923</v>
      </c>
      <c r="CN45" s="16">
        <v>1815</v>
      </c>
      <c r="CO45" s="16">
        <v>1971</v>
      </c>
      <c r="CP45" s="16">
        <v>2295</v>
      </c>
      <c r="CQ45" s="16">
        <v>2043</v>
      </c>
      <c r="CR45" s="16">
        <v>2346</v>
      </c>
      <c r="CS45" s="16">
        <v>3008</v>
      </c>
      <c r="CT45" s="16">
        <v>3362</v>
      </c>
      <c r="CU45" s="16">
        <v>5328</v>
      </c>
    </row>
    <row r="46" spans="1:99" x14ac:dyDescent="0.15">
      <c r="B46" s="28">
        <v>7.6504629629629631E-3</v>
      </c>
      <c r="C46" s="16">
        <v>24.5</v>
      </c>
      <c r="D46" s="16">
        <v>6615</v>
      </c>
      <c r="E46" s="16">
        <v>4606</v>
      </c>
      <c r="F46" s="16">
        <v>3327</v>
      </c>
      <c r="G46" s="16">
        <v>3966</v>
      </c>
      <c r="H46" s="16">
        <v>3880</v>
      </c>
      <c r="I46" s="16">
        <v>7812</v>
      </c>
      <c r="J46" s="16">
        <v>4640</v>
      </c>
      <c r="K46" s="16">
        <v>3448</v>
      </c>
      <c r="L46" s="16">
        <v>2331</v>
      </c>
      <c r="M46" s="16">
        <v>2489</v>
      </c>
      <c r="N46" s="16">
        <v>2348</v>
      </c>
      <c r="O46" s="16">
        <v>2429</v>
      </c>
      <c r="P46" s="16">
        <v>6476</v>
      </c>
      <c r="Q46" s="16">
        <v>4398</v>
      </c>
      <c r="R46" s="16">
        <v>3117</v>
      </c>
      <c r="S46" s="16">
        <v>4318</v>
      </c>
      <c r="T46" s="16">
        <v>4118</v>
      </c>
      <c r="U46" s="16">
        <v>8075</v>
      </c>
      <c r="V46" s="16">
        <v>3310</v>
      </c>
      <c r="W46" s="16">
        <v>3576</v>
      </c>
      <c r="X46" s="16">
        <v>2386</v>
      </c>
      <c r="Y46" s="16">
        <v>2488</v>
      </c>
      <c r="Z46" s="16">
        <v>2269</v>
      </c>
      <c r="AA46" s="16">
        <v>2495</v>
      </c>
      <c r="AB46" s="16">
        <v>6844</v>
      </c>
      <c r="AC46" s="16">
        <v>4422</v>
      </c>
      <c r="AD46" s="16">
        <v>3550</v>
      </c>
      <c r="AE46" s="16">
        <v>4173</v>
      </c>
      <c r="AF46" s="16">
        <v>4290</v>
      </c>
      <c r="AG46" s="16">
        <v>8636</v>
      </c>
      <c r="AH46" s="16">
        <v>3375</v>
      </c>
      <c r="AI46" s="16">
        <v>3529</v>
      </c>
      <c r="AJ46" s="16">
        <v>2664</v>
      </c>
      <c r="AK46" s="16">
        <v>2442</v>
      </c>
      <c r="AL46" s="16">
        <v>2403</v>
      </c>
      <c r="AM46" s="16">
        <v>2438</v>
      </c>
      <c r="AN46" s="16">
        <v>10</v>
      </c>
      <c r="AO46" s="16">
        <v>10</v>
      </c>
      <c r="AP46" s="16">
        <v>6</v>
      </c>
      <c r="AQ46" s="16">
        <v>10</v>
      </c>
      <c r="AR46" s="16">
        <v>10</v>
      </c>
      <c r="AS46" s="16">
        <v>7</v>
      </c>
      <c r="AT46" s="16">
        <v>9</v>
      </c>
      <c r="AU46" s="16">
        <v>13</v>
      </c>
      <c r="AV46" s="16">
        <v>6</v>
      </c>
      <c r="AW46" s="16">
        <v>7</v>
      </c>
      <c r="AX46" s="16">
        <v>9</v>
      </c>
      <c r="AY46" s="16">
        <v>9</v>
      </c>
      <c r="AZ46" s="16">
        <v>8</v>
      </c>
      <c r="BA46" s="16">
        <v>6</v>
      </c>
      <c r="BB46" s="16">
        <v>7</v>
      </c>
      <c r="BC46" s="16">
        <v>4</v>
      </c>
      <c r="BD46" s="16">
        <v>10</v>
      </c>
      <c r="BE46" s="16">
        <v>10</v>
      </c>
      <c r="BF46" s="16">
        <v>6</v>
      </c>
      <c r="BG46" s="16">
        <v>10</v>
      </c>
      <c r="BH46" s="16">
        <v>11</v>
      </c>
      <c r="BI46" s="16">
        <v>4</v>
      </c>
      <c r="BJ46" s="16">
        <v>5</v>
      </c>
      <c r="BK46" s="16">
        <v>5</v>
      </c>
      <c r="BL46" s="16">
        <v>2351</v>
      </c>
      <c r="BM46" s="16">
        <v>2452</v>
      </c>
      <c r="BN46" s="16">
        <v>2603</v>
      </c>
      <c r="BO46" s="16">
        <v>2490</v>
      </c>
      <c r="BP46" s="16">
        <v>2418</v>
      </c>
      <c r="BQ46" s="16">
        <v>2340</v>
      </c>
      <c r="BR46" s="16">
        <v>2435</v>
      </c>
      <c r="BS46" s="16">
        <v>2382</v>
      </c>
      <c r="BT46" s="16">
        <v>3668</v>
      </c>
      <c r="BU46" s="16">
        <v>2412</v>
      </c>
      <c r="BV46" s="16">
        <v>2428</v>
      </c>
      <c r="BW46" s="16">
        <v>2461</v>
      </c>
      <c r="BX46" s="16">
        <v>9</v>
      </c>
      <c r="BY46" s="16">
        <v>16</v>
      </c>
      <c r="BZ46" s="16">
        <v>8</v>
      </c>
      <c r="CA46" s="16">
        <v>8</v>
      </c>
      <c r="CB46" s="16">
        <v>8</v>
      </c>
      <c r="CC46" s="16">
        <v>8</v>
      </c>
      <c r="CD46" s="16">
        <v>8</v>
      </c>
      <c r="CE46" s="16">
        <v>9</v>
      </c>
      <c r="CF46" s="16">
        <v>12</v>
      </c>
      <c r="CG46" s="16">
        <v>21</v>
      </c>
      <c r="CH46" s="16">
        <v>28</v>
      </c>
      <c r="CI46" s="16">
        <v>37</v>
      </c>
      <c r="CJ46" s="16">
        <v>3705</v>
      </c>
      <c r="CK46" s="16">
        <v>3428</v>
      </c>
      <c r="CL46" s="16">
        <v>5106</v>
      </c>
      <c r="CM46" s="16">
        <v>3598</v>
      </c>
      <c r="CN46" s="16">
        <v>3551</v>
      </c>
      <c r="CO46" s="16">
        <v>4004</v>
      </c>
      <c r="CP46" s="16">
        <v>4675</v>
      </c>
      <c r="CQ46" s="16">
        <v>7649</v>
      </c>
      <c r="CR46" s="16">
        <v>14199</v>
      </c>
      <c r="CS46" s="16">
        <v>35970</v>
      </c>
      <c r="CT46" s="16">
        <v>48914</v>
      </c>
      <c r="CU46" s="16">
        <v>110098</v>
      </c>
    </row>
    <row r="47" spans="1:99" x14ac:dyDescent="0.15">
      <c r="B47" s="28">
        <v>1.4594907407407407E-2</v>
      </c>
      <c r="C47" s="16">
        <v>24.5</v>
      </c>
      <c r="D47" s="16">
        <v>15415</v>
      </c>
      <c r="E47" s="16">
        <v>9586</v>
      </c>
      <c r="F47" s="16">
        <v>5573</v>
      </c>
      <c r="G47" s="16">
        <v>8613</v>
      </c>
      <c r="H47" s="16">
        <v>8185</v>
      </c>
      <c r="I47" s="16">
        <v>20873</v>
      </c>
      <c r="J47" s="16">
        <v>10801</v>
      </c>
      <c r="K47" s="16">
        <v>6507</v>
      </c>
      <c r="L47" s="16">
        <v>3000</v>
      </c>
      <c r="M47" s="16">
        <v>3240</v>
      </c>
      <c r="N47" s="16">
        <v>2743</v>
      </c>
      <c r="O47" s="16">
        <v>2814</v>
      </c>
      <c r="P47" s="16">
        <v>15252</v>
      </c>
      <c r="Q47" s="16">
        <v>9086</v>
      </c>
      <c r="R47" s="16">
        <v>5207</v>
      </c>
      <c r="S47" s="16">
        <v>9611</v>
      </c>
      <c r="T47" s="16">
        <v>8442</v>
      </c>
      <c r="U47" s="16">
        <v>22320</v>
      </c>
      <c r="V47" s="16">
        <v>6392</v>
      </c>
      <c r="W47" s="16">
        <v>7000</v>
      </c>
      <c r="X47" s="16">
        <v>2912</v>
      </c>
      <c r="Y47" s="16">
        <v>3266</v>
      </c>
      <c r="Z47" s="16">
        <v>2648</v>
      </c>
      <c r="AA47" s="16">
        <v>3063</v>
      </c>
      <c r="AB47" s="16">
        <v>16577</v>
      </c>
      <c r="AC47" s="16">
        <v>9353</v>
      </c>
      <c r="AD47" s="16">
        <v>6733</v>
      </c>
      <c r="AE47" s="16">
        <v>8680</v>
      </c>
      <c r="AF47" s="16">
        <v>9121</v>
      </c>
      <c r="AG47" s="16">
        <v>24212</v>
      </c>
      <c r="AH47" s="16">
        <v>6409</v>
      </c>
      <c r="AI47" s="16">
        <v>6540</v>
      </c>
      <c r="AJ47" s="16">
        <v>3771</v>
      </c>
      <c r="AK47" s="16">
        <v>3334</v>
      </c>
      <c r="AL47" s="16">
        <v>2818</v>
      </c>
      <c r="AM47" s="16">
        <v>2812</v>
      </c>
      <c r="AN47" s="16">
        <v>15</v>
      </c>
      <c r="AO47" s="16">
        <v>15</v>
      </c>
      <c r="AP47" s="16">
        <v>11</v>
      </c>
      <c r="AQ47" s="16">
        <v>10</v>
      </c>
      <c r="AR47" s="16">
        <v>15</v>
      </c>
      <c r="AS47" s="16">
        <v>20</v>
      </c>
      <c r="AT47" s="16">
        <v>12</v>
      </c>
      <c r="AU47" s="16">
        <v>11</v>
      </c>
      <c r="AV47" s="16">
        <v>8</v>
      </c>
      <c r="AW47" s="16">
        <v>6</v>
      </c>
      <c r="AX47" s="16">
        <v>7</v>
      </c>
      <c r="AY47" s="16">
        <v>6</v>
      </c>
      <c r="AZ47" s="16">
        <v>8</v>
      </c>
      <c r="BA47" s="16">
        <v>8</v>
      </c>
      <c r="BB47" s="16">
        <v>8</v>
      </c>
      <c r="BC47" s="16">
        <v>13</v>
      </c>
      <c r="BD47" s="16">
        <v>8</v>
      </c>
      <c r="BE47" s="16">
        <v>13</v>
      </c>
      <c r="BF47" s="16">
        <v>11</v>
      </c>
      <c r="BG47" s="16">
        <v>9</v>
      </c>
      <c r="BH47" s="16">
        <v>10</v>
      </c>
      <c r="BI47" s="16">
        <v>10</v>
      </c>
      <c r="BJ47" s="16">
        <v>8</v>
      </c>
      <c r="BK47" s="16">
        <v>10</v>
      </c>
      <c r="BL47" s="16">
        <v>2742</v>
      </c>
      <c r="BM47" s="16">
        <v>2952</v>
      </c>
      <c r="BN47" s="16">
        <v>3422</v>
      </c>
      <c r="BO47" s="16">
        <v>2978</v>
      </c>
      <c r="BP47" s="16">
        <v>2948</v>
      </c>
      <c r="BQ47" s="16">
        <v>2959</v>
      </c>
      <c r="BR47" s="16">
        <v>3088</v>
      </c>
      <c r="BS47" s="16">
        <v>2815</v>
      </c>
      <c r="BT47" s="16">
        <v>6704</v>
      </c>
      <c r="BU47" s="16">
        <v>2889</v>
      </c>
      <c r="BV47" s="16">
        <v>2977</v>
      </c>
      <c r="BW47" s="16">
        <v>3028</v>
      </c>
      <c r="BX47" s="16">
        <v>12</v>
      </c>
      <c r="BY47" s="16">
        <v>15</v>
      </c>
      <c r="BZ47" s="16">
        <v>11</v>
      </c>
      <c r="CA47" s="16">
        <v>7</v>
      </c>
      <c r="CB47" s="16">
        <v>11</v>
      </c>
      <c r="CC47" s="16">
        <v>9</v>
      </c>
      <c r="CD47" s="16">
        <v>11</v>
      </c>
      <c r="CE47" s="16">
        <v>21</v>
      </c>
      <c r="CF47" s="16">
        <v>32</v>
      </c>
      <c r="CG47" s="16">
        <v>51</v>
      </c>
      <c r="CH47" s="16">
        <v>69</v>
      </c>
      <c r="CI47" s="16">
        <v>93</v>
      </c>
      <c r="CJ47" s="16">
        <v>6187</v>
      </c>
      <c r="CK47" s="16">
        <v>6052</v>
      </c>
      <c r="CL47" s="16">
        <v>9891</v>
      </c>
      <c r="CM47" s="16">
        <v>6191</v>
      </c>
      <c r="CN47" s="16">
        <v>6446</v>
      </c>
      <c r="CO47" s="16">
        <v>7459</v>
      </c>
      <c r="CP47" s="16">
        <v>8150</v>
      </c>
      <c r="CQ47" s="16">
        <v>17953</v>
      </c>
      <c r="CR47" s="16">
        <v>35781</v>
      </c>
      <c r="CS47" s="16">
        <v>96674</v>
      </c>
      <c r="CT47" s="16">
        <v>130546</v>
      </c>
      <c r="CU47" s="16">
        <v>296768</v>
      </c>
    </row>
    <row r="48" spans="1:99" x14ac:dyDescent="0.15">
      <c r="B48" s="28">
        <v>2.1539351851851851E-2</v>
      </c>
      <c r="C48" s="16">
        <v>24.5</v>
      </c>
      <c r="D48" s="16">
        <v>24298</v>
      </c>
      <c r="E48" s="16">
        <v>15200</v>
      </c>
      <c r="F48" s="16">
        <v>7994</v>
      </c>
      <c r="G48" s="16">
        <v>13503</v>
      </c>
      <c r="H48" s="16">
        <v>13332</v>
      </c>
      <c r="I48" s="16">
        <v>35624</v>
      </c>
      <c r="J48" s="16">
        <v>18397</v>
      </c>
      <c r="K48" s="16">
        <v>10035</v>
      </c>
      <c r="L48" s="16">
        <v>3623</v>
      </c>
      <c r="M48" s="16">
        <v>4162</v>
      </c>
      <c r="N48" s="16">
        <v>3029</v>
      </c>
      <c r="O48" s="16">
        <v>3181</v>
      </c>
      <c r="P48" s="16">
        <v>24688</v>
      </c>
      <c r="Q48" s="16">
        <v>14676</v>
      </c>
      <c r="R48" s="16">
        <v>7710</v>
      </c>
      <c r="S48" s="16">
        <v>15836</v>
      </c>
      <c r="T48" s="16">
        <v>13563</v>
      </c>
      <c r="U48" s="16">
        <v>38974</v>
      </c>
      <c r="V48" s="16">
        <v>9873</v>
      </c>
      <c r="W48" s="16">
        <v>11260</v>
      </c>
      <c r="X48" s="16">
        <v>3332</v>
      </c>
      <c r="Y48" s="16">
        <v>4189</v>
      </c>
      <c r="Z48" s="16">
        <v>3059</v>
      </c>
      <c r="AA48" s="16">
        <v>3780</v>
      </c>
      <c r="AB48" s="16">
        <v>26602</v>
      </c>
      <c r="AC48" s="16">
        <v>14887</v>
      </c>
      <c r="AD48" s="16">
        <v>10188</v>
      </c>
      <c r="AE48" s="16">
        <v>13727</v>
      </c>
      <c r="AF48" s="16">
        <v>14370</v>
      </c>
      <c r="AG48" s="16">
        <v>41307</v>
      </c>
      <c r="AH48" s="16">
        <v>9800</v>
      </c>
      <c r="AI48" s="16">
        <v>10396</v>
      </c>
      <c r="AJ48" s="16">
        <v>4888</v>
      </c>
      <c r="AK48" s="16">
        <v>4363</v>
      </c>
      <c r="AL48" s="16">
        <v>3104</v>
      </c>
      <c r="AM48" s="16">
        <v>3314</v>
      </c>
      <c r="AN48" s="16">
        <v>13</v>
      </c>
      <c r="AO48" s="16">
        <v>12</v>
      </c>
      <c r="AP48" s="16">
        <v>14</v>
      </c>
      <c r="AQ48" s="16">
        <v>14</v>
      </c>
      <c r="AR48" s="16">
        <v>12</v>
      </c>
      <c r="AS48" s="16">
        <v>24</v>
      </c>
      <c r="AT48" s="16">
        <v>13</v>
      </c>
      <c r="AU48" s="16">
        <v>8</v>
      </c>
      <c r="AV48" s="16">
        <v>11</v>
      </c>
      <c r="AW48" s="16">
        <v>9</v>
      </c>
      <c r="AX48" s="16">
        <v>7</v>
      </c>
      <c r="AY48" s="16">
        <v>8</v>
      </c>
      <c r="AZ48" s="16">
        <v>8</v>
      </c>
      <c r="BA48" s="16">
        <v>9</v>
      </c>
      <c r="BB48" s="16">
        <v>13</v>
      </c>
      <c r="BC48" s="16">
        <v>9</v>
      </c>
      <c r="BD48" s="16">
        <v>10</v>
      </c>
      <c r="BE48" s="16">
        <v>10</v>
      </c>
      <c r="BF48" s="16">
        <v>9</v>
      </c>
      <c r="BG48" s="16">
        <v>9</v>
      </c>
      <c r="BH48" s="16">
        <v>11</v>
      </c>
      <c r="BI48" s="16">
        <v>8</v>
      </c>
      <c r="BJ48" s="16">
        <v>11</v>
      </c>
      <c r="BK48" s="16">
        <v>14</v>
      </c>
      <c r="BL48" s="16">
        <v>3134</v>
      </c>
      <c r="BM48" s="16">
        <v>3456</v>
      </c>
      <c r="BN48" s="16">
        <v>4213</v>
      </c>
      <c r="BO48" s="16">
        <v>3420</v>
      </c>
      <c r="BP48" s="16">
        <v>3330</v>
      </c>
      <c r="BQ48" s="16">
        <v>3365</v>
      </c>
      <c r="BR48" s="16">
        <v>3653</v>
      </c>
      <c r="BS48" s="16">
        <v>3242</v>
      </c>
      <c r="BT48" s="16">
        <v>9574</v>
      </c>
      <c r="BU48" s="16">
        <v>3386</v>
      </c>
      <c r="BV48" s="16">
        <v>3468</v>
      </c>
      <c r="BW48" s="16">
        <v>3317</v>
      </c>
      <c r="BX48" s="16">
        <v>7</v>
      </c>
      <c r="BY48" s="16">
        <v>17</v>
      </c>
      <c r="BZ48" s="16">
        <v>13</v>
      </c>
      <c r="CA48" s="16">
        <v>12</v>
      </c>
      <c r="CB48" s="16">
        <v>16</v>
      </c>
      <c r="CC48" s="16">
        <v>9</v>
      </c>
      <c r="CD48" s="16">
        <v>13</v>
      </c>
      <c r="CE48" s="16">
        <v>17</v>
      </c>
      <c r="CF48" s="16">
        <v>34</v>
      </c>
      <c r="CG48" s="16">
        <v>70</v>
      </c>
      <c r="CH48" s="16">
        <v>120</v>
      </c>
      <c r="CI48" s="16">
        <v>180</v>
      </c>
      <c r="CJ48" s="16">
        <v>8115</v>
      </c>
      <c r="CK48" s="16">
        <v>8158</v>
      </c>
      <c r="CL48" s="16">
        <v>14414</v>
      </c>
      <c r="CM48" s="16">
        <v>8500</v>
      </c>
      <c r="CN48" s="16">
        <v>8813</v>
      </c>
      <c r="CO48" s="16">
        <v>10786</v>
      </c>
      <c r="CP48" s="16">
        <v>10421</v>
      </c>
      <c r="CQ48" s="16">
        <v>27842</v>
      </c>
      <c r="CR48" s="16">
        <v>55727</v>
      </c>
      <c r="CS48" s="16">
        <v>152380</v>
      </c>
      <c r="CT48" s="16">
        <v>199596</v>
      </c>
      <c r="CU48" s="16">
        <v>442804</v>
      </c>
    </row>
    <row r="49" spans="1:99" x14ac:dyDescent="0.15">
      <c r="B49" s="28">
        <v>2.8483796296296295E-2</v>
      </c>
      <c r="C49" s="16">
        <v>24.5</v>
      </c>
      <c r="D49" s="16">
        <v>31640</v>
      </c>
      <c r="E49" s="16">
        <v>19887</v>
      </c>
      <c r="F49" s="16">
        <v>9942</v>
      </c>
      <c r="G49" s="16">
        <v>18077</v>
      </c>
      <c r="H49" s="16">
        <v>17997</v>
      </c>
      <c r="I49" s="16">
        <v>47713</v>
      </c>
      <c r="J49" s="16">
        <v>24818</v>
      </c>
      <c r="K49" s="16">
        <v>13162</v>
      </c>
      <c r="L49" s="16">
        <v>3948</v>
      </c>
      <c r="M49" s="16">
        <v>4824</v>
      </c>
      <c r="N49" s="16">
        <v>3252</v>
      </c>
      <c r="O49" s="16">
        <v>3364</v>
      </c>
      <c r="P49" s="16">
        <v>32169</v>
      </c>
      <c r="Q49" s="16">
        <v>19612</v>
      </c>
      <c r="R49" s="16">
        <v>9804</v>
      </c>
      <c r="S49" s="16">
        <v>21382</v>
      </c>
      <c r="T49" s="16">
        <v>18042</v>
      </c>
      <c r="U49" s="16">
        <v>52889</v>
      </c>
      <c r="V49" s="16">
        <v>13227</v>
      </c>
      <c r="W49" s="16">
        <v>15279</v>
      </c>
      <c r="X49" s="16">
        <v>3959</v>
      </c>
      <c r="Y49" s="16">
        <v>4861</v>
      </c>
      <c r="Z49" s="16">
        <v>3429</v>
      </c>
      <c r="AA49" s="16">
        <v>4331</v>
      </c>
      <c r="AB49" s="16">
        <v>35476</v>
      </c>
      <c r="AC49" s="16">
        <v>19854</v>
      </c>
      <c r="AD49" s="16">
        <v>13155</v>
      </c>
      <c r="AE49" s="16">
        <v>17803</v>
      </c>
      <c r="AF49" s="16">
        <v>19116</v>
      </c>
      <c r="AG49" s="16">
        <v>55991</v>
      </c>
      <c r="AH49" s="16">
        <v>12935</v>
      </c>
      <c r="AI49" s="16">
        <v>13545</v>
      </c>
      <c r="AJ49" s="16">
        <v>5991</v>
      </c>
      <c r="AK49" s="16">
        <v>4973</v>
      </c>
      <c r="AL49" s="16">
        <v>3488</v>
      </c>
      <c r="AM49" s="16">
        <v>3611</v>
      </c>
      <c r="AN49" s="16">
        <v>23</v>
      </c>
      <c r="AO49" s="16">
        <v>27</v>
      </c>
      <c r="AP49" s="16">
        <v>15</v>
      </c>
      <c r="AQ49" s="16">
        <v>20</v>
      </c>
      <c r="AR49" s="16">
        <v>33</v>
      </c>
      <c r="AS49" s="16">
        <v>31</v>
      </c>
      <c r="AT49" s="16">
        <v>16</v>
      </c>
      <c r="AU49" s="16">
        <v>14</v>
      </c>
      <c r="AV49" s="16">
        <v>10</v>
      </c>
      <c r="AW49" s="16">
        <v>10</v>
      </c>
      <c r="AX49" s="16">
        <v>7</v>
      </c>
      <c r="AY49" s="16">
        <v>8</v>
      </c>
      <c r="AZ49" s="16">
        <v>9</v>
      </c>
      <c r="BA49" s="16">
        <v>7</v>
      </c>
      <c r="BB49" s="16">
        <v>11</v>
      </c>
      <c r="BC49" s="16">
        <v>8</v>
      </c>
      <c r="BD49" s="16">
        <v>10</v>
      </c>
      <c r="BE49" s="16">
        <v>12</v>
      </c>
      <c r="BF49" s="16">
        <v>8</v>
      </c>
      <c r="BG49" s="16">
        <v>10</v>
      </c>
      <c r="BH49" s="16">
        <v>13</v>
      </c>
      <c r="BI49" s="16">
        <v>11</v>
      </c>
      <c r="BJ49" s="16">
        <v>14</v>
      </c>
      <c r="BK49" s="16">
        <v>13</v>
      </c>
      <c r="BL49" s="16">
        <v>3489</v>
      </c>
      <c r="BM49" s="16">
        <v>3709</v>
      </c>
      <c r="BN49" s="16">
        <v>4763</v>
      </c>
      <c r="BO49" s="16">
        <v>3646</v>
      </c>
      <c r="BP49" s="16">
        <v>3606</v>
      </c>
      <c r="BQ49" s="16">
        <v>3737</v>
      </c>
      <c r="BR49" s="16">
        <v>4057</v>
      </c>
      <c r="BS49" s="16">
        <v>3653</v>
      </c>
      <c r="BT49" s="16">
        <v>11808</v>
      </c>
      <c r="BU49" s="16">
        <v>3711</v>
      </c>
      <c r="BV49" s="16">
        <v>3930</v>
      </c>
      <c r="BW49" s="16">
        <v>3727</v>
      </c>
      <c r="BX49" s="16">
        <v>11</v>
      </c>
      <c r="BY49" s="16">
        <v>12</v>
      </c>
      <c r="BZ49" s="16">
        <v>11</v>
      </c>
      <c r="CA49" s="16">
        <v>10</v>
      </c>
      <c r="CB49" s="16">
        <v>19</v>
      </c>
      <c r="CC49" s="16">
        <v>18</v>
      </c>
      <c r="CD49" s="16">
        <v>17</v>
      </c>
      <c r="CE49" s="16">
        <v>31</v>
      </c>
      <c r="CF49" s="16">
        <v>57</v>
      </c>
      <c r="CG49" s="16">
        <v>73</v>
      </c>
      <c r="CH49" s="16">
        <v>138</v>
      </c>
      <c r="CI49" s="16">
        <v>159</v>
      </c>
      <c r="CJ49" s="16">
        <v>9636</v>
      </c>
      <c r="CK49" s="16">
        <v>9820</v>
      </c>
      <c r="CL49" s="16">
        <v>17768</v>
      </c>
      <c r="CM49" s="16">
        <v>10186</v>
      </c>
      <c r="CN49" s="16">
        <v>10609</v>
      </c>
      <c r="CO49" s="16">
        <v>12894</v>
      </c>
      <c r="CP49" s="16">
        <v>12335</v>
      </c>
      <c r="CQ49" s="16">
        <v>34547</v>
      </c>
      <c r="CR49" s="16">
        <v>70030</v>
      </c>
      <c r="CS49" s="16">
        <v>192161</v>
      </c>
      <c r="CT49" s="16">
        <v>250036</v>
      </c>
      <c r="CU49" s="16">
        <v>514759</v>
      </c>
    </row>
    <row r="50" spans="1:99" x14ac:dyDescent="0.15">
      <c r="B50" s="28">
        <v>3.5428240740740739E-2</v>
      </c>
      <c r="C50" s="16">
        <v>24.5</v>
      </c>
      <c r="D50" s="16">
        <v>36863</v>
      </c>
      <c r="E50" s="16">
        <v>23499</v>
      </c>
      <c r="F50" s="16">
        <v>11502</v>
      </c>
      <c r="G50" s="16">
        <v>21254</v>
      </c>
      <c r="H50" s="16">
        <v>20908</v>
      </c>
      <c r="I50" s="16">
        <v>55954</v>
      </c>
      <c r="J50" s="16">
        <v>30525</v>
      </c>
      <c r="K50" s="16">
        <v>15666</v>
      </c>
      <c r="L50" s="16">
        <v>4227</v>
      </c>
      <c r="M50" s="16">
        <v>5434</v>
      </c>
      <c r="N50" s="16">
        <v>3548</v>
      </c>
      <c r="O50" s="16">
        <v>3721</v>
      </c>
      <c r="P50" s="16">
        <v>37751</v>
      </c>
      <c r="Q50" s="16">
        <v>23139</v>
      </c>
      <c r="R50" s="16">
        <v>11016</v>
      </c>
      <c r="S50" s="16">
        <v>26013</v>
      </c>
      <c r="T50" s="16">
        <v>21496</v>
      </c>
      <c r="U50" s="16">
        <v>64572</v>
      </c>
      <c r="V50" s="16">
        <v>15777</v>
      </c>
      <c r="W50" s="16">
        <v>18140</v>
      </c>
      <c r="X50" s="16">
        <v>4267</v>
      </c>
      <c r="Y50" s="16">
        <v>5411</v>
      </c>
      <c r="Z50" s="16">
        <v>3457</v>
      </c>
      <c r="AA50" s="16">
        <v>4654</v>
      </c>
      <c r="AB50" s="16">
        <v>41711</v>
      </c>
      <c r="AC50" s="16">
        <v>23550</v>
      </c>
      <c r="AD50" s="16">
        <v>15305</v>
      </c>
      <c r="AE50" s="16">
        <v>21036</v>
      </c>
      <c r="AF50" s="16">
        <v>22537</v>
      </c>
      <c r="AG50" s="16">
        <v>66751</v>
      </c>
      <c r="AH50" s="16">
        <v>15249</v>
      </c>
      <c r="AI50" s="16">
        <v>16263</v>
      </c>
      <c r="AJ50" s="16">
        <v>6632</v>
      </c>
      <c r="AK50" s="16">
        <v>5630</v>
      </c>
      <c r="AL50" s="16">
        <v>3691</v>
      </c>
      <c r="AM50" s="16">
        <v>3880</v>
      </c>
      <c r="AN50" s="16">
        <v>21</v>
      </c>
      <c r="AO50" s="16">
        <v>24</v>
      </c>
      <c r="AP50" s="16">
        <v>16</v>
      </c>
      <c r="AQ50" s="16">
        <v>19</v>
      </c>
      <c r="AR50" s="16">
        <v>16</v>
      </c>
      <c r="AS50" s="16">
        <v>28</v>
      </c>
      <c r="AT50" s="16">
        <v>18</v>
      </c>
      <c r="AU50" s="16">
        <v>14</v>
      </c>
      <c r="AV50" s="16">
        <v>9</v>
      </c>
      <c r="AW50" s="16">
        <v>7</v>
      </c>
      <c r="AX50" s="16">
        <v>6</v>
      </c>
      <c r="AY50" s="16">
        <v>6</v>
      </c>
      <c r="AZ50" s="16">
        <v>7</v>
      </c>
      <c r="BA50" s="16">
        <v>13</v>
      </c>
      <c r="BB50" s="16">
        <v>18</v>
      </c>
      <c r="BC50" s="16">
        <v>9</v>
      </c>
      <c r="BD50" s="16">
        <v>12</v>
      </c>
      <c r="BE50" s="16">
        <v>17</v>
      </c>
      <c r="BF50" s="16">
        <v>12</v>
      </c>
      <c r="BG50" s="16">
        <v>17</v>
      </c>
      <c r="BH50" s="16">
        <v>14</v>
      </c>
      <c r="BI50" s="16">
        <v>8</v>
      </c>
      <c r="BJ50" s="16">
        <v>14</v>
      </c>
      <c r="BK50" s="16">
        <v>7</v>
      </c>
      <c r="BL50" s="16">
        <v>3610</v>
      </c>
      <c r="BM50" s="16">
        <v>3954</v>
      </c>
      <c r="BN50" s="16">
        <v>5145</v>
      </c>
      <c r="BO50" s="16">
        <v>3921</v>
      </c>
      <c r="BP50" s="16">
        <v>3789</v>
      </c>
      <c r="BQ50" s="16">
        <v>3833</v>
      </c>
      <c r="BR50" s="16">
        <v>4266</v>
      </c>
      <c r="BS50" s="16">
        <v>3754</v>
      </c>
      <c r="BT50" s="16">
        <v>13367</v>
      </c>
      <c r="BU50" s="16">
        <v>3863</v>
      </c>
      <c r="BV50" s="16">
        <v>4203</v>
      </c>
      <c r="BW50" s="16">
        <v>3982</v>
      </c>
      <c r="BX50" s="16">
        <v>16</v>
      </c>
      <c r="BY50" s="16">
        <v>13</v>
      </c>
      <c r="BZ50" s="16">
        <v>27</v>
      </c>
      <c r="CA50" s="16">
        <v>17</v>
      </c>
      <c r="CB50" s="16">
        <v>17</v>
      </c>
      <c r="CC50" s="16">
        <v>13</v>
      </c>
      <c r="CD50" s="16">
        <v>18</v>
      </c>
      <c r="CE50" s="16">
        <v>35</v>
      </c>
      <c r="CF50" s="16">
        <v>61</v>
      </c>
      <c r="CG50" s="16">
        <v>112</v>
      </c>
      <c r="CH50" s="16">
        <v>147</v>
      </c>
      <c r="CI50" s="16">
        <v>185</v>
      </c>
      <c r="CJ50" s="16">
        <v>10683</v>
      </c>
      <c r="CK50" s="16">
        <v>10786</v>
      </c>
      <c r="CL50" s="16">
        <v>20072</v>
      </c>
      <c r="CM50" s="16">
        <v>11449</v>
      </c>
      <c r="CN50" s="16">
        <v>12224</v>
      </c>
      <c r="CO50" s="16">
        <v>14361</v>
      </c>
      <c r="CP50" s="16">
        <v>13259</v>
      </c>
      <c r="CQ50" s="16">
        <v>39218</v>
      </c>
      <c r="CR50" s="16">
        <v>79718</v>
      </c>
      <c r="CS50" s="16">
        <v>217684</v>
      </c>
      <c r="CT50" s="16">
        <v>282188</v>
      </c>
      <c r="CU50" s="16">
        <v>531831</v>
      </c>
    </row>
    <row r="51" spans="1:99" x14ac:dyDescent="0.15">
      <c r="B51" s="28">
        <v>4.2372685185185187E-2</v>
      </c>
      <c r="C51" s="16">
        <v>24.5</v>
      </c>
      <c r="D51" s="16">
        <v>40469</v>
      </c>
      <c r="E51" s="16">
        <v>26150</v>
      </c>
      <c r="F51" s="16">
        <v>12415</v>
      </c>
      <c r="G51" s="16">
        <v>23499</v>
      </c>
      <c r="H51" s="16">
        <v>23644</v>
      </c>
      <c r="I51" s="16">
        <v>62241</v>
      </c>
      <c r="J51" s="16">
        <v>34132</v>
      </c>
      <c r="K51" s="16">
        <v>17580</v>
      </c>
      <c r="L51" s="16">
        <v>4631</v>
      </c>
      <c r="M51" s="16">
        <v>5941</v>
      </c>
      <c r="N51" s="16">
        <v>3705</v>
      </c>
      <c r="O51" s="16">
        <v>3893</v>
      </c>
      <c r="P51" s="16">
        <v>42468</v>
      </c>
      <c r="Q51" s="16">
        <v>25881</v>
      </c>
      <c r="R51" s="16">
        <v>12031</v>
      </c>
      <c r="S51" s="16">
        <v>30374</v>
      </c>
      <c r="T51" s="16">
        <v>23640</v>
      </c>
      <c r="U51" s="16">
        <v>72426</v>
      </c>
      <c r="V51" s="16">
        <v>18154</v>
      </c>
      <c r="W51" s="16">
        <v>20715</v>
      </c>
      <c r="X51" s="16">
        <v>4466</v>
      </c>
      <c r="Y51" s="16">
        <v>5937</v>
      </c>
      <c r="Z51" s="16">
        <v>3687</v>
      </c>
      <c r="AA51" s="16">
        <v>5016</v>
      </c>
      <c r="AB51" s="16">
        <v>46333</v>
      </c>
      <c r="AC51" s="16">
        <v>26715</v>
      </c>
      <c r="AD51" s="16">
        <v>16965</v>
      </c>
      <c r="AE51" s="16">
        <v>23273</v>
      </c>
      <c r="AF51" s="16">
        <v>25346</v>
      </c>
      <c r="AG51" s="16">
        <v>74704</v>
      </c>
      <c r="AH51" s="16">
        <v>16785</v>
      </c>
      <c r="AI51" s="16">
        <v>18138</v>
      </c>
      <c r="AJ51" s="16">
        <v>7428</v>
      </c>
      <c r="AK51" s="16">
        <v>6112</v>
      </c>
      <c r="AL51" s="16">
        <v>3956</v>
      </c>
      <c r="AM51" s="16">
        <v>4074</v>
      </c>
      <c r="AN51" s="16">
        <v>19</v>
      </c>
      <c r="AO51" s="16">
        <v>19</v>
      </c>
      <c r="AP51" s="16">
        <v>16</v>
      </c>
      <c r="AQ51" s="16">
        <v>23</v>
      </c>
      <c r="AR51" s="16">
        <v>26</v>
      </c>
      <c r="AS51" s="16">
        <v>27</v>
      </c>
      <c r="AT51" s="16">
        <v>19</v>
      </c>
      <c r="AU51" s="16">
        <v>19</v>
      </c>
      <c r="AV51" s="16">
        <v>12</v>
      </c>
      <c r="AW51" s="16">
        <v>10</v>
      </c>
      <c r="AX51" s="16">
        <v>6</v>
      </c>
      <c r="AY51" s="16">
        <v>9</v>
      </c>
      <c r="AZ51" s="16">
        <v>7</v>
      </c>
      <c r="BA51" s="16">
        <v>10</v>
      </c>
      <c r="BB51" s="16">
        <v>10</v>
      </c>
      <c r="BC51" s="16">
        <v>16</v>
      </c>
      <c r="BD51" s="16">
        <v>16</v>
      </c>
      <c r="BE51" s="16">
        <v>12</v>
      </c>
      <c r="BF51" s="16">
        <v>11</v>
      </c>
      <c r="BG51" s="16">
        <v>13</v>
      </c>
      <c r="BH51" s="16">
        <v>10</v>
      </c>
      <c r="BI51" s="16">
        <v>11</v>
      </c>
      <c r="BJ51" s="16">
        <v>14</v>
      </c>
      <c r="BK51" s="16">
        <v>12</v>
      </c>
      <c r="BL51" s="16">
        <v>3773</v>
      </c>
      <c r="BM51" s="16">
        <v>4117</v>
      </c>
      <c r="BN51" s="16">
        <v>5449</v>
      </c>
      <c r="BO51" s="16">
        <v>4090</v>
      </c>
      <c r="BP51" s="16">
        <v>3943</v>
      </c>
      <c r="BQ51" s="16">
        <v>4046</v>
      </c>
      <c r="BR51" s="16">
        <v>4499</v>
      </c>
      <c r="BS51" s="16">
        <v>3987</v>
      </c>
      <c r="BT51" s="16">
        <v>14692</v>
      </c>
      <c r="BU51" s="16">
        <v>4054</v>
      </c>
      <c r="BV51" s="16">
        <v>4226</v>
      </c>
      <c r="BW51" s="16">
        <v>4112</v>
      </c>
      <c r="BX51" s="16">
        <v>10</v>
      </c>
      <c r="BY51" s="16">
        <v>11</v>
      </c>
      <c r="BZ51" s="16">
        <v>20</v>
      </c>
      <c r="CA51" s="16">
        <v>16</v>
      </c>
      <c r="CB51" s="16">
        <v>19</v>
      </c>
      <c r="CC51" s="16">
        <v>25</v>
      </c>
      <c r="CD51" s="16">
        <v>20</v>
      </c>
      <c r="CE51" s="16">
        <v>36</v>
      </c>
      <c r="CF51" s="16">
        <v>61</v>
      </c>
      <c r="CG51" s="16">
        <v>101</v>
      </c>
      <c r="CH51" s="16">
        <v>136</v>
      </c>
      <c r="CI51" s="16">
        <v>193</v>
      </c>
      <c r="CJ51" s="16">
        <v>11218</v>
      </c>
      <c r="CK51" s="16">
        <v>11669</v>
      </c>
      <c r="CL51" s="16">
        <v>21452</v>
      </c>
      <c r="CM51" s="16">
        <v>12300</v>
      </c>
      <c r="CN51" s="16">
        <v>12863</v>
      </c>
      <c r="CO51" s="16">
        <v>15659</v>
      </c>
      <c r="CP51" s="16">
        <v>13880</v>
      </c>
      <c r="CQ51" s="16">
        <v>42010</v>
      </c>
      <c r="CR51" s="16">
        <v>86444</v>
      </c>
      <c r="CS51" s="16">
        <v>234786</v>
      </c>
      <c r="CT51" s="16">
        <v>304438</v>
      </c>
      <c r="CU51" s="16">
        <v>542586</v>
      </c>
    </row>
    <row r="52" spans="1:99" x14ac:dyDescent="0.15">
      <c r="B52" s="28">
        <v>4.9317129629629627E-2</v>
      </c>
      <c r="C52" s="16">
        <v>24.5</v>
      </c>
      <c r="D52" s="16">
        <v>43264</v>
      </c>
      <c r="E52" s="16">
        <v>27749</v>
      </c>
      <c r="F52" s="16">
        <v>13171</v>
      </c>
      <c r="G52" s="16">
        <v>25642</v>
      </c>
      <c r="H52" s="16">
        <v>25462</v>
      </c>
      <c r="I52" s="16">
        <v>65727</v>
      </c>
      <c r="J52" s="16">
        <v>37264</v>
      </c>
      <c r="K52" s="16">
        <v>18949</v>
      </c>
      <c r="L52" s="16">
        <v>4796</v>
      </c>
      <c r="M52" s="16">
        <v>6346</v>
      </c>
      <c r="N52" s="16">
        <v>3882</v>
      </c>
      <c r="O52" s="16">
        <v>3978</v>
      </c>
      <c r="P52" s="16">
        <v>45162</v>
      </c>
      <c r="Q52" s="16">
        <v>27959</v>
      </c>
      <c r="R52" s="16">
        <v>13004</v>
      </c>
      <c r="S52" s="16">
        <v>33743</v>
      </c>
      <c r="T52" s="16">
        <v>25716</v>
      </c>
      <c r="U52" s="16">
        <v>78034</v>
      </c>
      <c r="V52" s="16">
        <v>19602</v>
      </c>
      <c r="W52" s="16">
        <v>22200</v>
      </c>
      <c r="X52" s="16">
        <v>4803</v>
      </c>
      <c r="Y52" s="16">
        <v>6311</v>
      </c>
      <c r="Z52" s="16">
        <v>3763</v>
      </c>
      <c r="AA52" s="16">
        <v>5418</v>
      </c>
      <c r="AB52" s="16">
        <v>49477</v>
      </c>
      <c r="AC52" s="16">
        <v>28584</v>
      </c>
      <c r="AD52" s="16">
        <v>18369</v>
      </c>
      <c r="AE52" s="16">
        <v>24925</v>
      </c>
      <c r="AF52" s="16">
        <v>26922</v>
      </c>
      <c r="AG52" s="16">
        <v>80657</v>
      </c>
      <c r="AH52" s="16">
        <v>18070</v>
      </c>
      <c r="AI52" s="16">
        <v>19731</v>
      </c>
      <c r="AJ52" s="16">
        <v>7729</v>
      </c>
      <c r="AK52" s="16">
        <v>6542</v>
      </c>
      <c r="AL52" s="16">
        <v>3924</v>
      </c>
      <c r="AM52" s="16">
        <v>4189</v>
      </c>
      <c r="AN52" s="16">
        <v>28</v>
      </c>
      <c r="AO52" s="16">
        <v>21</v>
      </c>
      <c r="AP52" s="16">
        <v>14</v>
      </c>
      <c r="AQ52" s="16">
        <v>23</v>
      </c>
      <c r="AR52" s="16">
        <v>21</v>
      </c>
      <c r="AS52" s="16">
        <v>28</v>
      </c>
      <c r="AT52" s="16">
        <v>19</v>
      </c>
      <c r="AU52" s="16">
        <v>15</v>
      </c>
      <c r="AV52" s="16">
        <v>14</v>
      </c>
      <c r="AW52" s="16">
        <v>12</v>
      </c>
      <c r="AX52" s="16">
        <v>13</v>
      </c>
      <c r="AY52" s="16">
        <v>11</v>
      </c>
      <c r="AZ52" s="16">
        <v>6</v>
      </c>
      <c r="BA52" s="16">
        <v>12</v>
      </c>
      <c r="BB52" s="16">
        <v>9</v>
      </c>
      <c r="BC52" s="16">
        <v>10</v>
      </c>
      <c r="BD52" s="16">
        <v>14</v>
      </c>
      <c r="BE52" s="16">
        <v>12</v>
      </c>
      <c r="BF52" s="16">
        <v>16</v>
      </c>
      <c r="BG52" s="16">
        <v>10</v>
      </c>
      <c r="BH52" s="16">
        <v>18</v>
      </c>
      <c r="BI52" s="16">
        <v>12</v>
      </c>
      <c r="BJ52" s="16">
        <v>13</v>
      </c>
      <c r="BK52" s="16">
        <v>13</v>
      </c>
      <c r="BL52" s="16">
        <v>3734</v>
      </c>
      <c r="BM52" s="16">
        <v>4148</v>
      </c>
      <c r="BN52" s="16">
        <v>5550</v>
      </c>
      <c r="BO52" s="16">
        <v>4169</v>
      </c>
      <c r="BP52" s="16">
        <v>4167</v>
      </c>
      <c r="BQ52" s="16">
        <v>4313</v>
      </c>
      <c r="BR52" s="16">
        <v>4653</v>
      </c>
      <c r="BS52" s="16">
        <v>4074</v>
      </c>
      <c r="BT52" s="16">
        <v>15297</v>
      </c>
      <c r="BU52" s="16">
        <v>4193</v>
      </c>
      <c r="BV52" s="16">
        <v>4461</v>
      </c>
      <c r="BW52" s="16">
        <v>4239</v>
      </c>
      <c r="BX52" s="16">
        <v>12</v>
      </c>
      <c r="BY52" s="16">
        <v>11</v>
      </c>
      <c r="BZ52" s="16">
        <v>19</v>
      </c>
      <c r="CA52" s="16">
        <v>14</v>
      </c>
      <c r="CB52" s="16">
        <v>14</v>
      </c>
      <c r="CC52" s="16">
        <v>23</v>
      </c>
      <c r="CD52" s="16">
        <v>14</v>
      </c>
      <c r="CE52" s="16">
        <v>40</v>
      </c>
      <c r="CF52" s="16">
        <v>68</v>
      </c>
      <c r="CG52" s="16">
        <v>109</v>
      </c>
      <c r="CH52" s="16">
        <v>148</v>
      </c>
      <c r="CI52" s="16">
        <v>213</v>
      </c>
      <c r="CJ52" s="16">
        <v>11713</v>
      </c>
      <c r="CK52" s="16">
        <v>12338</v>
      </c>
      <c r="CL52" s="16">
        <v>22667</v>
      </c>
      <c r="CM52" s="16">
        <v>12941</v>
      </c>
      <c r="CN52" s="16">
        <v>13910</v>
      </c>
      <c r="CO52" s="16">
        <v>16346</v>
      </c>
      <c r="CP52" s="16">
        <v>14189</v>
      </c>
      <c r="CQ52" s="16">
        <v>44969</v>
      </c>
      <c r="CR52" s="16">
        <v>91919</v>
      </c>
      <c r="CS52" s="16">
        <v>248816</v>
      </c>
      <c r="CT52" s="16">
        <v>319581</v>
      </c>
      <c r="CU52" s="16">
        <v>534322</v>
      </c>
    </row>
    <row r="54" spans="1:99" ht="14" x14ac:dyDescent="0.15">
      <c r="A54" s="27" t="s">
        <v>201</v>
      </c>
      <c r="B54" s="26"/>
    </row>
    <row r="56" spans="1:99" x14ac:dyDescent="0.15">
      <c r="B56" s="25"/>
      <c r="C56" s="24">
        <v>1</v>
      </c>
      <c r="D56" s="24">
        <v>2</v>
      </c>
      <c r="E56" s="24">
        <v>3</v>
      </c>
      <c r="F56" s="24">
        <v>4</v>
      </c>
      <c r="G56" s="24">
        <v>5</v>
      </c>
      <c r="H56" s="24">
        <v>6</v>
      </c>
      <c r="I56" s="24">
        <v>7</v>
      </c>
      <c r="J56" s="24">
        <v>8</v>
      </c>
      <c r="K56" s="24">
        <v>9</v>
      </c>
      <c r="L56" s="24">
        <v>10</v>
      </c>
      <c r="M56" s="24">
        <v>11</v>
      </c>
      <c r="N56" s="24">
        <v>12</v>
      </c>
    </row>
    <row r="57" spans="1:99" x14ac:dyDescent="0.15">
      <c r="B57" s="33" t="s">
        <v>200</v>
      </c>
      <c r="C57" s="22">
        <v>767210</v>
      </c>
      <c r="D57" s="22">
        <v>480870</v>
      </c>
      <c r="E57" s="22">
        <v>207670</v>
      </c>
      <c r="F57" s="22">
        <v>440400</v>
      </c>
      <c r="G57" s="22">
        <v>438680</v>
      </c>
      <c r="H57" s="22">
        <v>1231240</v>
      </c>
      <c r="I57" s="22">
        <v>657870</v>
      </c>
      <c r="J57" s="22">
        <v>310910</v>
      </c>
      <c r="K57" s="22">
        <v>54080</v>
      </c>
      <c r="L57" s="22">
        <v>74740</v>
      </c>
      <c r="M57" s="22">
        <v>33950</v>
      </c>
      <c r="N57" s="22">
        <v>36840</v>
      </c>
      <c r="O57" s="18" t="s">
        <v>192</v>
      </c>
    </row>
    <row r="58" spans="1:99" ht="24" x14ac:dyDescent="0.15">
      <c r="B58" s="34"/>
      <c r="C58" s="21">
        <v>0.99</v>
      </c>
      <c r="D58" s="21">
        <v>0.99399999999999999</v>
      </c>
      <c r="E58" s="21">
        <v>0.99399999999999999</v>
      </c>
      <c r="F58" s="21">
        <v>0.995</v>
      </c>
      <c r="G58" s="21">
        <v>0.99299999999999999</v>
      </c>
      <c r="H58" s="21">
        <v>0.99099999999999999</v>
      </c>
      <c r="I58" s="21">
        <v>0.998</v>
      </c>
      <c r="J58" s="21">
        <v>0.997</v>
      </c>
      <c r="K58" s="21">
        <v>0.98899999999999999</v>
      </c>
      <c r="L58" s="21">
        <v>0.99399999999999999</v>
      </c>
      <c r="M58" s="21">
        <v>0.98</v>
      </c>
      <c r="N58" s="21">
        <v>0.97299999999999998</v>
      </c>
      <c r="O58" s="18" t="s">
        <v>191</v>
      </c>
    </row>
    <row r="59" spans="1:99" ht="24" x14ac:dyDescent="0.15">
      <c r="B59" s="34"/>
      <c r="C59" s="20">
        <v>2.1539351851851851E-2</v>
      </c>
      <c r="D59" s="20">
        <v>2.1539351851851851E-2</v>
      </c>
      <c r="E59" s="20">
        <v>1.4594907407407407E-2</v>
      </c>
      <c r="F59" s="20">
        <v>2.1539351851851851E-2</v>
      </c>
      <c r="G59" s="20">
        <v>2.1539351851851851E-2</v>
      </c>
      <c r="H59" s="20">
        <v>2.1539351851851851E-2</v>
      </c>
      <c r="I59" s="20">
        <v>2.1539351851851851E-2</v>
      </c>
      <c r="J59" s="20">
        <v>2.1539351851851851E-2</v>
      </c>
      <c r="K59" s="20">
        <v>1.4594907407407407E-2</v>
      </c>
      <c r="L59" s="20">
        <v>2.1539351851851851E-2</v>
      </c>
      <c r="M59" s="20">
        <v>1.4594907407407407E-2</v>
      </c>
      <c r="N59" s="20">
        <v>1.4594907407407407E-2</v>
      </c>
      <c r="O59" s="18" t="s">
        <v>190</v>
      </c>
    </row>
    <row r="60" spans="1:99" ht="14" x14ac:dyDescent="0.15">
      <c r="B60" s="35"/>
      <c r="C60" s="19">
        <v>2.8009259259259259E-3</v>
      </c>
      <c r="D60" s="19">
        <v>3.449074074074074E-3</v>
      </c>
      <c r="E60" s="19">
        <v>1.712962962962963E-3</v>
      </c>
      <c r="F60" s="19">
        <v>4.0046296296296297E-3</v>
      </c>
      <c r="G60" s="19">
        <v>4.0393518518518521E-3</v>
      </c>
      <c r="H60" s="19">
        <v>3.7152777777777778E-3</v>
      </c>
      <c r="I60" s="19">
        <v>4.6759259259259263E-3</v>
      </c>
      <c r="J60" s="19">
        <v>3.9351851851851848E-3</v>
      </c>
      <c r="K60" s="19">
        <v>8.7962962962962962E-4</v>
      </c>
      <c r="L60" s="19">
        <v>2.1875000000000002E-3</v>
      </c>
      <c r="M60" s="23" t="s">
        <v>195</v>
      </c>
      <c r="N60" s="23" t="s">
        <v>195</v>
      </c>
      <c r="O60" s="18" t="s">
        <v>189</v>
      </c>
    </row>
    <row r="61" spans="1:99" x14ac:dyDescent="0.15">
      <c r="B61" s="33" t="s">
        <v>199</v>
      </c>
      <c r="C61" s="22">
        <v>794670</v>
      </c>
      <c r="D61" s="22">
        <v>480080</v>
      </c>
      <c r="E61" s="22">
        <v>204670</v>
      </c>
      <c r="F61" s="22">
        <v>551610</v>
      </c>
      <c r="G61" s="22">
        <v>443560</v>
      </c>
      <c r="H61" s="22">
        <v>1435630</v>
      </c>
      <c r="I61" s="22">
        <v>317690</v>
      </c>
      <c r="J61" s="22">
        <v>374070</v>
      </c>
      <c r="K61" s="22">
        <v>52800</v>
      </c>
      <c r="L61" s="22">
        <v>77530</v>
      </c>
      <c r="M61" s="22">
        <v>40800</v>
      </c>
      <c r="N61" s="22">
        <v>60570</v>
      </c>
      <c r="O61" s="18" t="s">
        <v>192</v>
      </c>
    </row>
    <row r="62" spans="1:99" ht="24" x14ac:dyDescent="0.15">
      <c r="B62" s="34"/>
      <c r="C62" s="21">
        <v>0.99099999999999999</v>
      </c>
      <c r="D62" s="21">
        <v>0.995</v>
      </c>
      <c r="E62" s="21">
        <v>0.98899999999999999</v>
      </c>
      <c r="F62" s="21">
        <v>0.998</v>
      </c>
      <c r="G62" s="21">
        <v>0.996</v>
      </c>
      <c r="H62" s="21">
        <v>0.997</v>
      </c>
      <c r="I62" s="21">
        <v>0.998</v>
      </c>
      <c r="J62" s="21">
        <v>0.996</v>
      </c>
      <c r="K62" s="21">
        <v>0.997</v>
      </c>
      <c r="L62" s="21">
        <v>0.997</v>
      </c>
      <c r="M62" s="21">
        <v>0.998</v>
      </c>
      <c r="N62" s="21">
        <v>0.998</v>
      </c>
      <c r="O62" s="18" t="s">
        <v>191</v>
      </c>
    </row>
    <row r="63" spans="1:99" ht="24" x14ac:dyDescent="0.15">
      <c r="B63" s="34"/>
      <c r="C63" s="20">
        <v>2.1539351851851851E-2</v>
      </c>
      <c r="D63" s="20">
        <v>2.1539351851851851E-2</v>
      </c>
      <c r="E63" s="20">
        <v>1.4594907407407407E-2</v>
      </c>
      <c r="F63" s="20">
        <v>2.1539351851851851E-2</v>
      </c>
      <c r="G63" s="20">
        <v>2.1539351851851851E-2</v>
      </c>
      <c r="H63" s="20">
        <v>2.1539351851851851E-2</v>
      </c>
      <c r="I63" s="20">
        <v>2.1539351851851851E-2</v>
      </c>
      <c r="J63" s="20">
        <v>2.1539351851851851E-2</v>
      </c>
      <c r="K63" s="20">
        <v>1.4594907407407407E-2</v>
      </c>
      <c r="L63" s="20">
        <v>1.4594907407407407E-2</v>
      </c>
      <c r="M63" s="20">
        <v>1.4594907407407407E-2</v>
      </c>
      <c r="N63" s="20">
        <v>1.4594907407407407E-2</v>
      </c>
      <c r="O63" s="18" t="s">
        <v>190</v>
      </c>
    </row>
    <row r="64" spans="1:99" ht="14" x14ac:dyDescent="0.15">
      <c r="B64" s="35"/>
      <c r="C64" s="19">
        <v>3.0324074074074073E-3</v>
      </c>
      <c r="D64" s="19">
        <v>3.8425925925925928E-3</v>
      </c>
      <c r="E64" s="19">
        <v>2.1296296296296298E-3</v>
      </c>
      <c r="F64" s="19">
        <v>4.5601851851851853E-3</v>
      </c>
      <c r="G64" s="19">
        <v>3.9236111111111112E-3</v>
      </c>
      <c r="H64" s="19">
        <v>4.43287037037037E-3</v>
      </c>
      <c r="I64" s="19">
        <v>4.3055555555555555E-3</v>
      </c>
      <c r="J64" s="19">
        <v>4.31712962962963E-3</v>
      </c>
      <c r="K64" s="23" t="s">
        <v>195</v>
      </c>
      <c r="L64" s="19">
        <v>1.2268518518518518E-3</v>
      </c>
      <c r="M64" s="23" t="s">
        <v>195</v>
      </c>
      <c r="N64" s="19">
        <v>1.0879629629629629E-3</v>
      </c>
      <c r="O64" s="18" t="s">
        <v>189</v>
      </c>
    </row>
    <row r="65" spans="2:15" x14ac:dyDescent="0.15">
      <c r="B65" s="33" t="s">
        <v>198</v>
      </c>
      <c r="C65" s="22">
        <v>886330</v>
      </c>
      <c r="D65" s="22">
        <v>487570</v>
      </c>
      <c r="E65" s="22">
        <v>299320</v>
      </c>
      <c r="F65" s="22">
        <v>428490</v>
      </c>
      <c r="G65" s="22">
        <v>464890</v>
      </c>
      <c r="H65" s="22">
        <v>1480090</v>
      </c>
      <c r="I65" s="22">
        <v>302740</v>
      </c>
      <c r="J65" s="22">
        <v>324730</v>
      </c>
      <c r="K65" s="22">
        <v>102980</v>
      </c>
      <c r="L65" s="22">
        <v>80170</v>
      </c>
      <c r="M65" s="22">
        <v>39530</v>
      </c>
      <c r="N65" s="22">
        <v>42560</v>
      </c>
      <c r="O65" s="18" t="s">
        <v>192</v>
      </c>
    </row>
    <row r="66" spans="2:15" ht="24" x14ac:dyDescent="0.15">
      <c r="B66" s="34"/>
      <c r="C66" s="21">
        <v>0.99299999999999999</v>
      </c>
      <c r="D66" s="21">
        <v>0.996</v>
      </c>
      <c r="E66" s="21">
        <v>0.99299999999999999</v>
      </c>
      <c r="F66" s="21">
        <v>0.99399999999999999</v>
      </c>
      <c r="G66" s="21">
        <v>0.995</v>
      </c>
      <c r="H66" s="21">
        <v>0.99399999999999999</v>
      </c>
      <c r="I66" s="21">
        <v>0.996</v>
      </c>
      <c r="J66" s="21">
        <v>0.997</v>
      </c>
      <c r="K66" s="21">
        <v>0.99399999999999999</v>
      </c>
      <c r="L66" s="21">
        <v>0.98899999999999999</v>
      </c>
      <c r="M66" s="21">
        <v>0.98699999999999999</v>
      </c>
      <c r="N66" s="21">
        <v>0.99299999999999999</v>
      </c>
      <c r="O66" s="18" t="s">
        <v>191</v>
      </c>
    </row>
    <row r="67" spans="2:15" ht="24" x14ac:dyDescent="0.15">
      <c r="B67" s="34"/>
      <c r="C67" s="20">
        <v>2.1539351851851851E-2</v>
      </c>
      <c r="D67" s="20">
        <v>2.1539351851851851E-2</v>
      </c>
      <c r="E67" s="20">
        <v>2.1539351851851851E-2</v>
      </c>
      <c r="F67" s="20">
        <v>2.1539351851851851E-2</v>
      </c>
      <c r="G67" s="20">
        <v>2.1539351851851851E-2</v>
      </c>
      <c r="H67" s="20">
        <v>2.1539351851851851E-2</v>
      </c>
      <c r="I67" s="20">
        <v>2.1539351851851851E-2</v>
      </c>
      <c r="J67" s="20">
        <v>2.1539351851851851E-2</v>
      </c>
      <c r="K67" s="20">
        <v>1.4594907407407407E-2</v>
      </c>
      <c r="L67" s="20">
        <v>1.4594907407407407E-2</v>
      </c>
      <c r="M67" s="20">
        <v>1.4594907407407407E-2</v>
      </c>
      <c r="N67" s="20">
        <v>1.4594907407407407E-2</v>
      </c>
      <c r="O67" s="18" t="s">
        <v>190</v>
      </c>
    </row>
    <row r="68" spans="2:15" ht="14" x14ac:dyDescent="0.15">
      <c r="B68" s="35"/>
      <c r="C68" s="19">
        <v>3.2870370370370371E-3</v>
      </c>
      <c r="D68" s="19">
        <v>3.8078703703703703E-3</v>
      </c>
      <c r="E68" s="19">
        <v>3.1712962962962962E-3</v>
      </c>
      <c r="F68" s="19">
        <v>3.5416666666666665E-3</v>
      </c>
      <c r="G68" s="19">
        <v>3.6111111111111109E-3</v>
      </c>
      <c r="H68" s="19">
        <v>4.0740740740740737E-3</v>
      </c>
      <c r="I68" s="19">
        <v>4.1550925925925922E-3</v>
      </c>
      <c r="J68" s="19">
        <v>4.2708333333333331E-3</v>
      </c>
      <c r="K68" s="19">
        <v>1.7824074074074075E-3</v>
      </c>
      <c r="L68" s="19">
        <v>1.7592592592592592E-3</v>
      </c>
      <c r="M68" s="23" t="s">
        <v>195</v>
      </c>
      <c r="N68" s="23" t="s">
        <v>195</v>
      </c>
      <c r="O68" s="18" t="s">
        <v>189</v>
      </c>
    </row>
    <row r="69" spans="2:15" x14ac:dyDescent="0.15">
      <c r="B69" s="33" t="s">
        <v>197</v>
      </c>
      <c r="C69" s="22">
        <v>300</v>
      </c>
      <c r="D69" s="22">
        <v>440</v>
      </c>
      <c r="E69" s="22">
        <v>240</v>
      </c>
      <c r="F69" s="22">
        <v>310</v>
      </c>
      <c r="G69" s="22">
        <v>340</v>
      </c>
      <c r="H69" s="22">
        <v>550</v>
      </c>
      <c r="I69" s="22">
        <v>220</v>
      </c>
      <c r="J69" s="22">
        <v>220</v>
      </c>
      <c r="K69" s="22">
        <v>80</v>
      </c>
      <c r="L69" s="22">
        <v>60</v>
      </c>
      <c r="M69" s="22">
        <v>110</v>
      </c>
      <c r="N69" s="22">
        <v>70</v>
      </c>
      <c r="O69" s="18" t="s">
        <v>192</v>
      </c>
    </row>
    <row r="70" spans="2:15" ht="24" x14ac:dyDescent="0.15">
      <c r="B70" s="34"/>
      <c r="C70" s="21">
        <v>0.755</v>
      </c>
      <c r="D70" s="21">
        <v>0.76200000000000001</v>
      </c>
      <c r="E70" s="21">
        <v>0.88300000000000001</v>
      </c>
      <c r="F70" s="21">
        <v>0.9</v>
      </c>
      <c r="G70" s="21">
        <v>0.34699999999999998</v>
      </c>
      <c r="H70" s="21">
        <v>0.83399999999999996</v>
      </c>
      <c r="I70" s="21">
        <v>0.98399999999999999</v>
      </c>
      <c r="J70" s="21">
        <v>0.72499999999999998</v>
      </c>
      <c r="K70" s="21">
        <v>0.432</v>
      </c>
      <c r="L70" s="21">
        <v>0.36</v>
      </c>
      <c r="M70" s="21">
        <v>0.34799999999999998</v>
      </c>
      <c r="N70" s="21">
        <v>0.371</v>
      </c>
      <c r="O70" s="18" t="s">
        <v>191</v>
      </c>
    </row>
    <row r="71" spans="2:15" ht="24" x14ac:dyDescent="0.15">
      <c r="B71" s="34"/>
      <c r="C71" s="20">
        <v>2.1539351851851851E-2</v>
      </c>
      <c r="D71" s="20">
        <v>1.4594907407407407E-2</v>
      </c>
      <c r="E71" s="20">
        <v>2.1539351851851851E-2</v>
      </c>
      <c r="F71" s="20">
        <v>2.8483796296296295E-2</v>
      </c>
      <c r="G71" s="20">
        <v>1.4594907407407407E-2</v>
      </c>
      <c r="H71" s="20">
        <v>1.4594907407407407E-2</v>
      </c>
      <c r="I71" s="20">
        <v>2.1539351851851851E-2</v>
      </c>
      <c r="J71" s="20">
        <v>2.8483796296296295E-2</v>
      </c>
      <c r="K71" s="20">
        <v>3.5428240740740739E-2</v>
      </c>
      <c r="L71" s="20">
        <v>1.4594907407407407E-2</v>
      </c>
      <c r="M71" s="20">
        <v>3.5428240740740739E-2</v>
      </c>
      <c r="N71" s="20">
        <v>3.5428240740740739E-2</v>
      </c>
      <c r="O71" s="18" t="s">
        <v>190</v>
      </c>
    </row>
    <row r="72" spans="2:15" ht="14" x14ac:dyDescent="0.15">
      <c r="B72" s="35"/>
      <c r="C72" s="19">
        <v>1.1354166666666667E-2</v>
      </c>
      <c r="D72" s="19">
        <v>1.9675925925925924E-3</v>
      </c>
      <c r="E72" s="19">
        <v>2.3275462962962963E-2</v>
      </c>
      <c r="F72" s="19">
        <v>5.6365740740740742E-3</v>
      </c>
      <c r="G72" s="19">
        <v>1.3773148148148149E-2</v>
      </c>
      <c r="H72" s="19">
        <v>6.0069444444444441E-3</v>
      </c>
      <c r="I72" s="19">
        <v>1.0173611111111111E-2</v>
      </c>
      <c r="J72" s="19">
        <v>1.8379629629629631E-2</v>
      </c>
      <c r="K72" s="23" t="s">
        <v>195</v>
      </c>
      <c r="L72" s="19">
        <v>1.4594907407407407E-2</v>
      </c>
      <c r="M72" s="19">
        <v>3.6689814814814814E-2</v>
      </c>
      <c r="N72" s="19">
        <v>3.1458333333333331E-2</v>
      </c>
      <c r="O72" s="18" t="s">
        <v>189</v>
      </c>
    </row>
    <row r="73" spans="2:15" x14ac:dyDescent="0.15">
      <c r="B73" s="33" t="s">
        <v>196</v>
      </c>
      <c r="C73" s="22">
        <v>-60</v>
      </c>
      <c r="D73" s="22">
        <v>130</v>
      </c>
      <c r="E73" s="22">
        <v>250</v>
      </c>
      <c r="F73" s="22">
        <v>100</v>
      </c>
      <c r="G73" s="22">
        <v>180</v>
      </c>
      <c r="H73" s="22">
        <v>130</v>
      </c>
      <c r="I73" s="22">
        <v>170</v>
      </c>
      <c r="J73" s="22">
        <v>160</v>
      </c>
      <c r="K73" s="22">
        <v>110</v>
      </c>
      <c r="L73" s="22">
        <v>90</v>
      </c>
      <c r="M73" s="22">
        <v>240</v>
      </c>
      <c r="N73" s="22">
        <v>110</v>
      </c>
      <c r="O73" s="18" t="s">
        <v>192</v>
      </c>
    </row>
    <row r="74" spans="2:15" ht="24" x14ac:dyDescent="0.15">
      <c r="B74" s="34"/>
      <c r="C74" s="21">
        <v>0.69199999999999995</v>
      </c>
      <c r="D74" s="21">
        <v>0.57899999999999996</v>
      </c>
      <c r="E74" s="21">
        <v>0.81</v>
      </c>
      <c r="F74" s="21">
        <v>0.24299999999999999</v>
      </c>
      <c r="G74" s="21">
        <v>0.88</v>
      </c>
      <c r="H74" s="21">
        <v>0.50900000000000001</v>
      </c>
      <c r="I74" s="21">
        <v>0.745</v>
      </c>
      <c r="J74" s="21">
        <v>0.54200000000000004</v>
      </c>
      <c r="K74" s="21">
        <v>0.312</v>
      </c>
      <c r="L74" s="21">
        <v>0.28100000000000003</v>
      </c>
      <c r="M74" s="21">
        <v>0.94099999999999995</v>
      </c>
      <c r="N74" s="21">
        <v>0.23799999999999999</v>
      </c>
      <c r="O74" s="18" t="s">
        <v>191</v>
      </c>
    </row>
    <row r="75" spans="2:15" ht="24" x14ac:dyDescent="0.15">
      <c r="B75" s="34"/>
      <c r="C75" s="20">
        <v>3.5428240740740739E-2</v>
      </c>
      <c r="D75" s="20">
        <v>2.1539351851851851E-2</v>
      </c>
      <c r="E75" s="20">
        <v>2.1539351851851851E-2</v>
      </c>
      <c r="F75" s="20">
        <v>3.5428240740740739E-2</v>
      </c>
      <c r="G75" s="20">
        <v>2.8483796296296295E-2</v>
      </c>
      <c r="H75" s="20">
        <v>2.1539351851851851E-2</v>
      </c>
      <c r="I75" s="20">
        <v>3.5428240740740739E-2</v>
      </c>
      <c r="J75" s="20">
        <v>2.8483796296296295E-2</v>
      </c>
      <c r="K75" s="20">
        <v>3.5428240740740739E-2</v>
      </c>
      <c r="L75" s="20">
        <v>2.1539351851851851E-2</v>
      </c>
      <c r="M75" s="20">
        <v>2.1539351851851851E-2</v>
      </c>
      <c r="N75" s="20">
        <v>1.4594907407407407E-2</v>
      </c>
      <c r="O75" s="18" t="s">
        <v>190</v>
      </c>
    </row>
    <row r="76" spans="2:15" ht="14" x14ac:dyDescent="0.15">
      <c r="B76" s="35"/>
      <c r="C76" s="19">
        <v>5.3356481481481484E-3</v>
      </c>
      <c r="D76" s="23" t="s">
        <v>195</v>
      </c>
      <c r="E76" s="19">
        <v>2.5983796296296297E-2</v>
      </c>
      <c r="F76" s="19">
        <v>1.8761574074074073E-2</v>
      </c>
      <c r="G76" s="19">
        <v>3.5428240740740739E-2</v>
      </c>
      <c r="H76" s="19">
        <v>1.9398148148148147E-2</v>
      </c>
      <c r="I76" s="19">
        <v>4.6863425925925926E-2</v>
      </c>
      <c r="J76" s="19">
        <v>4.178240740740741E-3</v>
      </c>
      <c r="K76" s="19">
        <v>2.7847222222222221E-2</v>
      </c>
      <c r="L76" s="23" t="s">
        <v>195</v>
      </c>
      <c r="M76" s="19">
        <v>2.0381944444444446E-2</v>
      </c>
      <c r="N76" s="19">
        <v>2.2175925925925925E-2</v>
      </c>
      <c r="O76" s="18" t="s">
        <v>189</v>
      </c>
    </row>
    <row r="77" spans="2:15" x14ac:dyDescent="0.15">
      <c r="B77" s="33" t="s">
        <v>31</v>
      </c>
      <c r="C77" s="22">
        <v>40210</v>
      </c>
      <c r="D77" s="22">
        <v>46260</v>
      </c>
      <c r="E77" s="22">
        <v>74860</v>
      </c>
      <c r="F77" s="22">
        <v>45060</v>
      </c>
      <c r="G77" s="22">
        <v>43580</v>
      </c>
      <c r="H77" s="22">
        <v>48690</v>
      </c>
      <c r="I77" s="22">
        <v>55300</v>
      </c>
      <c r="J77" s="22">
        <v>46000</v>
      </c>
      <c r="K77" s="22">
        <v>256320</v>
      </c>
      <c r="L77" s="22">
        <v>47940</v>
      </c>
      <c r="M77" s="22">
        <v>53220</v>
      </c>
      <c r="N77" s="22">
        <v>42680</v>
      </c>
      <c r="O77" s="18" t="s">
        <v>192</v>
      </c>
    </row>
    <row r="78" spans="2:15" ht="24" x14ac:dyDescent="0.15">
      <c r="B78" s="34"/>
      <c r="C78" s="21">
        <v>0.997</v>
      </c>
      <c r="D78" s="21">
        <v>0.98599999999999999</v>
      </c>
      <c r="E78" s="21">
        <v>0.996</v>
      </c>
      <c r="F78" s="21">
        <v>0.97399999999999998</v>
      </c>
      <c r="G78" s="21">
        <v>0.98299999999999998</v>
      </c>
      <c r="H78" s="21">
        <v>0.99</v>
      </c>
      <c r="I78" s="21">
        <v>0.995</v>
      </c>
      <c r="J78" s="21">
        <v>0.99399999999999999</v>
      </c>
      <c r="K78" s="21">
        <v>0.99299999999999999</v>
      </c>
      <c r="L78" s="21">
        <v>0.99</v>
      </c>
      <c r="M78" s="21">
        <v>0.996</v>
      </c>
      <c r="N78" s="21">
        <v>0.99099999999999999</v>
      </c>
      <c r="O78" s="18" t="s">
        <v>191</v>
      </c>
    </row>
    <row r="79" spans="2:15" ht="24" x14ac:dyDescent="0.15">
      <c r="B79" s="34"/>
      <c r="C79" s="20">
        <v>1.4594907407407407E-2</v>
      </c>
      <c r="D79" s="20">
        <v>1.4594907407407407E-2</v>
      </c>
      <c r="E79" s="20">
        <v>1.4594907407407407E-2</v>
      </c>
      <c r="F79" s="20">
        <v>1.4594907407407407E-2</v>
      </c>
      <c r="G79" s="20">
        <v>1.4594907407407407E-2</v>
      </c>
      <c r="H79" s="20">
        <v>1.4594907407407407E-2</v>
      </c>
      <c r="I79" s="20">
        <v>1.4594907407407407E-2</v>
      </c>
      <c r="J79" s="20">
        <v>1.4594907407407407E-2</v>
      </c>
      <c r="K79" s="20">
        <v>1.4594907407407407E-2</v>
      </c>
      <c r="L79" s="20">
        <v>1.4594907407407407E-2</v>
      </c>
      <c r="M79" s="20">
        <v>1.4594907407407407E-2</v>
      </c>
      <c r="N79" s="20">
        <v>1.4594907407407407E-2</v>
      </c>
      <c r="O79" s="18" t="s">
        <v>190</v>
      </c>
    </row>
    <row r="80" spans="2:15" ht="14" x14ac:dyDescent="0.15">
      <c r="B80" s="35"/>
      <c r="C80" s="23" t="s">
        <v>195</v>
      </c>
      <c r="D80" s="23" t="s">
        <v>195</v>
      </c>
      <c r="E80" s="23" t="s">
        <v>195</v>
      </c>
      <c r="F80" s="23" t="s">
        <v>195</v>
      </c>
      <c r="G80" s="23" t="s">
        <v>195</v>
      </c>
      <c r="H80" s="23" t="s">
        <v>195</v>
      </c>
      <c r="I80" s="23" t="s">
        <v>195</v>
      </c>
      <c r="J80" s="23" t="s">
        <v>195</v>
      </c>
      <c r="K80" s="19">
        <v>1.6087962962962963E-3</v>
      </c>
      <c r="L80" s="23" t="s">
        <v>195</v>
      </c>
      <c r="M80" s="23" t="s">
        <v>195</v>
      </c>
      <c r="N80" s="23" t="s">
        <v>195</v>
      </c>
      <c r="O80" s="18" t="s">
        <v>189</v>
      </c>
    </row>
    <row r="81" spans="2:15" x14ac:dyDescent="0.15">
      <c r="B81" s="33" t="s">
        <v>194</v>
      </c>
      <c r="C81" s="22">
        <v>130</v>
      </c>
      <c r="D81" s="22">
        <v>-130</v>
      </c>
      <c r="E81" s="22">
        <v>380</v>
      </c>
      <c r="F81" s="22">
        <v>230</v>
      </c>
      <c r="G81" s="22">
        <v>260</v>
      </c>
      <c r="H81" s="22">
        <v>360</v>
      </c>
      <c r="I81" s="22">
        <v>260</v>
      </c>
      <c r="J81" s="22">
        <v>620</v>
      </c>
      <c r="K81" s="22">
        <v>1230</v>
      </c>
      <c r="L81" s="22">
        <v>2040</v>
      </c>
      <c r="M81" s="22">
        <v>3400</v>
      </c>
      <c r="N81" s="22">
        <v>4410</v>
      </c>
      <c r="O81" s="18" t="s">
        <v>192</v>
      </c>
    </row>
    <row r="82" spans="2:15" ht="24" x14ac:dyDescent="0.15">
      <c r="B82" s="34"/>
      <c r="C82" s="21">
        <v>0.36699999999999999</v>
      </c>
      <c r="D82" s="21">
        <v>0.68100000000000005</v>
      </c>
      <c r="E82" s="21">
        <v>0.64500000000000002</v>
      </c>
      <c r="F82" s="21">
        <v>0.76400000000000001</v>
      </c>
      <c r="G82" s="21">
        <v>0.81599999999999995</v>
      </c>
      <c r="H82" s="21">
        <v>0.70099999999999996</v>
      </c>
      <c r="I82" s="21">
        <v>0.97699999999999998</v>
      </c>
      <c r="J82" s="21">
        <v>0.86699999999999999</v>
      </c>
      <c r="K82" s="21">
        <v>0.93899999999999995</v>
      </c>
      <c r="L82" s="21">
        <v>0.94</v>
      </c>
      <c r="M82" s="21">
        <v>0.96699999999999997</v>
      </c>
      <c r="N82" s="21">
        <v>0.88800000000000001</v>
      </c>
      <c r="O82" s="18" t="s">
        <v>191</v>
      </c>
    </row>
    <row r="83" spans="2:15" ht="24" x14ac:dyDescent="0.15">
      <c r="B83" s="34"/>
      <c r="C83" s="20">
        <v>2.1539351851851851E-2</v>
      </c>
      <c r="D83" s="20">
        <v>3.5428240740740739E-2</v>
      </c>
      <c r="E83" s="20">
        <v>2.1539351851851851E-2</v>
      </c>
      <c r="F83" s="20">
        <v>2.8483796296296295E-2</v>
      </c>
      <c r="G83" s="20">
        <v>1.4594907407407407E-2</v>
      </c>
      <c r="H83" s="20">
        <v>2.8483796296296295E-2</v>
      </c>
      <c r="I83" s="20">
        <v>2.1539351851851851E-2</v>
      </c>
      <c r="J83" s="20">
        <v>2.1539351851851851E-2</v>
      </c>
      <c r="K83" s="20">
        <v>2.1539351851851851E-2</v>
      </c>
      <c r="L83" s="20">
        <v>2.1539351851851851E-2</v>
      </c>
      <c r="M83" s="20">
        <v>1.4594907407407407E-2</v>
      </c>
      <c r="N83" s="20">
        <v>1.4594907407407407E-2</v>
      </c>
      <c r="O83" s="18" t="s">
        <v>190</v>
      </c>
    </row>
    <row r="84" spans="2:15" x14ac:dyDescent="0.15">
      <c r="B84" s="35"/>
      <c r="C84" s="19">
        <v>4.2905092592592592E-2</v>
      </c>
      <c r="D84" s="19">
        <v>1.8333333333333333E-2</v>
      </c>
      <c r="E84" s="19">
        <v>1.9710648148148147E-2</v>
      </c>
      <c r="F84" s="19">
        <v>2.7280092592592592E-2</v>
      </c>
      <c r="G84" s="19">
        <v>7.1180555555555554E-3</v>
      </c>
      <c r="H84" s="19">
        <v>2.5011574074074075E-2</v>
      </c>
      <c r="I84" s="19">
        <v>1.2453703703703703E-2</v>
      </c>
      <c r="J84" s="19">
        <v>8.5416666666666662E-3</v>
      </c>
      <c r="K84" s="19">
        <v>5.6134259259259262E-3</v>
      </c>
      <c r="L84" s="19">
        <v>4.386574074074074E-3</v>
      </c>
      <c r="M84" s="19">
        <v>2.3842592592592591E-3</v>
      </c>
      <c r="N84" s="19">
        <v>1.0879629629629629E-3</v>
      </c>
      <c r="O84" s="18" t="s">
        <v>189</v>
      </c>
    </row>
    <row r="85" spans="2:15" x14ac:dyDescent="0.15">
      <c r="B85" s="33" t="s">
        <v>193</v>
      </c>
      <c r="C85" s="22">
        <v>195800</v>
      </c>
      <c r="D85" s="22">
        <v>203200</v>
      </c>
      <c r="E85" s="22">
        <v>408080</v>
      </c>
      <c r="F85" s="22">
        <v>214280</v>
      </c>
      <c r="G85" s="22">
        <v>228500</v>
      </c>
      <c r="H85" s="22">
        <v>286280</v>
      </c>
      <c r="I85" s="22">
        <v>258260</v>
      </c>
      <c r="J85" s="22">
        <v>852010</v>
      </c>
      <c r="K85" s="22">
        <v>1768960</v>
      </c>
      <c r="L85" s="22">
        <v>4947160</v>
      </c>
      <c r="M85" s="22">
        <v>6440300</v>
      </c>
      <c r="N85" s="22">
        <v>13515680</v>
      </c>
      <c r="O85" s="18" t="s">
        <v>192</v>
      </c>
    </row>
    <row r="86" spans="2:15" ht="24" x14ac:dyDescent="0.15">
      <c r="B86" s="34"/>
      <c r="C86" s="21">
        <v>0.99399999999999999</v>
      </c>
      <c r="D86" s="21">
        <v>0.99199999999999999</v>
      </c>
      <c r="E86" s="21">
        <v>0.995</v>
      </c>
      <c r="F86" s="21">
        <v>0.995</v>
      </c>
      <c r="G86" s="21">
        <v>0.99299999999999999</v>
      </c>
      <c r="H86" s="21">
        <v>0.99199999999999999</v>
      </c>
      <c r="I86" s="21">
        <v>0.99</v>
      </c>
      <c r="J86" s="21">
        <v>0.99099999999999999</v>
      </c>
      <c r="K86" s="21">
        <v>0.99199999999999999</v>
      </c>
      <c r="L86" s="21">
        <v>0.99199999999999999</v>
      </c>
      <c r="M86" s="21">
        <v>0.99199999999999999</v>
      </c>
      <c r="N86" s="21">
        <v>0.98199999999999998</v>
      </c>
      <c r="O86" s="18" t="s">
        <v>191</v>
      </c>
    </row>
    <row r="87" spans="2:15" ht="24" x14ac:dyDescent="0.15">
      <c r="B87" s="34"/>
      <c r="C87" s="20">
        <v>1.4594907407407407E-2</v>
      </c>
      <c r="D87" s="20">
        <v>1.4594907407407407E-2</v>
      </c>
      <c r="E87" s="20">
        <v>1.4594907407407407E-2</v>
      </c>
      <c r="F87" s="20">
        <v>1.4594907407407407E-2</v>
      </c>
      <c r="G87" s="20">
        <v>1.4594907407407407E-2</v>
      </c>
      <c r="H87" s="20">
        <v>1.4594907407407407E-2</v>
      </c>
      <c r="I87" s="20">
        <v>1.4594907407407407E-2</v>
      </c>
      <c r="J87" s="20">
        <v>1.4594907407407407E-2</v>
      </c>
      <c r="K87" s="20">
        <v>1.4594907407407407E-2</v>
      </c>
      <c r="L87" s="20">
        <v>1.4594907407407407E-2</v>
      </c>
      <c r="M87" s="20">
        <v>1.4594907407407407E-2</v>
      </c>
      <c r="N87" s="20">
        <v>1.4594907407407407E-2</v>
      </c>
      <c r="O87" s="18" t="s">
        <v>190</v>
      </c>
    </row>
    <row r="88" spans="2:15" ht="14" x14ac:dyDescent="0.15">
      <c r="B88" s="35"/>
      <c r="C88" s="19">
        <v>8.1018518518518516E-4</v>
      </c>
      <c r="D88" s="19">
        <v>1.3657407407407407E-3</v>
      </c>
      <c r="E88" s="19">
        <v>1.2847222222222223E-3</v>
      </c>
      <c r="F88" s="19">
        <v>1.1226851851851851E-3</v>
      </c>
      <c r="G88" s="19">
        <v>1.1226851851851851E-3</v>
      </c>
      <c r="H88" s="19">
        <v>1.3657407407407407E-3</v>
      </c>
      <c r="I88" s="23" t="s">
        <v>195</v>
      </c>
      <c r="J88" s="19">
        <v>1.5856481481481481E-3</v>
      </c>
      <c r="K88" s="19">
        <v>1.5393518518518519E-3</v>
      </c>
      <c r="L88" s="19">
        <v>1.5393518518518519E-3</v>
      </c>
      <c r="M88" s="19">
        <v>1.3194444444444445E-3</v>
      </c>
      <c r="N88" s="19">
        <v>7.9861111111111116E-4</v>
      </c>
      <c r="O88" s="18" t="s">
        <v>189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31E8-56FB-4853-8F07-B498D1EDCC2F}">
  <dimension ref="A1:G65"/>
  <sheetViews>
    <sheetView tabSelected="1" workbookViewId="0">
      <selection activeCell="D1" sqref="D1"/>
    </sheetView>
  </sheetViews>
  <sheetFormatPr baseColWidth="10" defaultColWidth="11.5" defaultRowHeight="16" x14ac:dyDescent="0.2"/>
  <cols>
    <col min="1" max="1" width="13.1640625" style="10" bestFit="1" customWidth="1"/>
    <col min="2" max="2" width="11.5" style="10"/>
    <col min="3" max="3" width="15.1640625" style="10" customWidth="1"/>
    <col min="4" max="6" width="11.5" style="10"/>
    <col min="7" max="7" width="11.5" style="12"/>
    <col min="8" max="16384" width="11.5" style="10"/>
  </cols>
  <sheetData>
    <row r="1" spans="1:7" x14ac:dyDescent="0.2">
      <c r="A1" s="9" t="s">
        <v>22</v>
      </c>
      <c r="B1" s="10" t="s">
        <v>23</v>
      </c>
      <c r="C1" s="10" t="s">
        <v>9</v>
      </c>
      <c r="D1" s="10" t="s">
        <v>42</v>
      </c>
      <c r="E1" s="10" t="s">
        <v>25</v>
      </c>
      <c r="F1" s="9" t="s">
        <v>26</v>
      </c>
      <c r="G1" s="12" t="s">
        <v>27</v>
      </c>
    </row>
    <row r="2" spans="1:7" x14ac:dyDescent="0.2">
      <c r="A2" s="9">
        <v>240331</v>
      </c>
      <c r="B2" s="10" t="s">
        <v>28</v>
      </c>
      <c r="C2" s="9" t="s">
        <v>29</v>
      </c>
      <c r="D2" s="10">
        <v>0</v>
      </c>
      <c r="E2" s="10" t="s">
        <v>30</v>
      </c>
      <c r="F2" s="10" t="s">
        <v>31</v>
      </c>
      <c r="G2">
        <v>3.5999999999999997E-2</v>
      </c>
    </row>
    <row r="3" spans="1:7" x14ac:dyDescent="0.2">
      <c r="A3" s="9">
        <v>240331</v>
      </c>
      <c r="B3" s="10" t="s">
        <v>32</v>
      </c>
      <c r="C3" s="9" t="s">
        <v>33</v>
      </c>
      <c r="D3" s="10">
        <v>0</v>
      </c>
      <c r="E3" s="10" t="s">
        <v>30</v>
      </c>
      <c r="F3" s="10" t="s">
        <v>31</v>
      </c>
      <c r="G3">
        <v>3.5999999999999997E-2</v>
      </c>
    </row>
    <row r="4" spans="1:7" x14ac:dyDescent="0.2">
      <c r="A4" s="9">
        <v>240331</v>
      </c>
      <c r="B4" s="10" t="s">
        <v>34</v>
      </c>
      <c r="C4" s="9" t="s">
        <v>35</v>
      </c>
      <c r="D4" s="10">
        <v>0</v>
      </c>
      <c r="E4" s="10" t="s">
        <v>30</v>
      </c>
      <c r="F4" s="10" t="s">
        <v>31</v>
      </c>
      <c r="G4">
        <v>3.4000000000000002E-2</v>
      </c>
    </row>
    <row r="5" spans="1:7" x14ac:dyDescent="0.2">
      <c r="A5" s="9">
        <v>240331</v>
      </c>
      <c r="B5" s="10" t="s">
        <v>36</v>
      </c>
      <c r="C5" s="9" t="s">
        <v>37</v>
      </c>
      <c r="D5" s="10">
        <v>0</v>
      </c>
      <c r="E5" s="10" t="s">
        <v>30</v>
      </c>
      <c r="F5" s="10" t="s">
        <v>31</v>
      </c>
      <c r="G5">
        <v>2.9399999999999999E-2</v>
      </c>
    </row>
    <row r="6" spans="1:7" x14ac:dyDescent="0.2">
      <c r="A6" s="9">
        <v>240331</v>
      </c>
      <c r="B6" s="10" t="s">
        <v>38</v>
      </c>
      <c r="C6" s="9" t="s">
        <v>39</v>
      </c>
      <c r="D6" s="10">
        <v>0</v>
      </c>
      <c r="E6" s="10" t="s">
        <v>30</v>
      </c>
      <c r="F6" s="10" t="s">
        <v>31</v>
      </c>
      <c r="G6">
        <v>5.5E-2</v>
      </c>
    </row>
    <row r="7" spans="1:7" x14ac:dyDescent="0.2">
      <c r="A7" s="9">
        <v>240331</v>
      </c>
      <c r="B7" s="10" t="s">
        <v>40</v>
      </c>
      <c r="C7" s="9" t="s">
        <v>41</v>
      </c>
      <c r="D7" s="10">
        <v>0</v>
      </c>
      <c r="E7" s="10" t="s">
        <v>30</v>
      </c>
      <c r="F7" s="10" t="s">
        <v>31</v>
      </c>
      <c r="G7">
        <v>0.03</v>
      </c>
    </row>
    <row r="8" spans="1:7" x14ac:dyDescent="0.2">
      <c r="A8" s="9">
        <v>240331</v>
      </c>
      <c r="B8" s="10" t="s">
        <v>28</v>
      </c>
      <c r="C8" s="9" t="s">
        <v>29</v>
      </c>
      <c r="D8" s="10">
        <v>24</v>
      </c>
      <c r="E8" s="10" t="s">
        <v>30</v>
      </c>
      <c r="F8" s="10" t="s">
        <v>31</v>
      </c>
      <c r="G8">
        <f>0.397*20</f>
        <v>7.94</v>
      </c>
    </row>
    <row r="9" spans="1:7" x14ac:dyDescent="0.2">
      <c r="A9" s="9">
        <v>240331</v>
      </c>
      <c r="B9" s="10" t="s">
        <v>32</v>
      </c>
      <c r="C9" s="9" t="s">
        <v>33</v>
      </c>
      <c r="D9" s="10">
        <v>24</v>
      </c>
      <c r="E9" s="10" t="s">
        <v>30</v>
      </c>
      <c r="F9" s="10" t="s">
        <v>31</v>
      </c>
      <c r="G9">
        <f>0.2*20</f>
        <v>4</v>
      </c>
    </row>
    <row r="10" spans="1:7" x14ac:dyDescent="0.2">
      <c r="A10" s="9">
        <v>240331</v>
      </c>
      <c r="B10" s="10" t="s">
        <v>34</v>
      </c>
      <c r="C10" s="9" t="s">
        <v>35</v>
      </c>
      <c r="D10" s="10">
        <v>24</v>
      </c>
      <c r="E10" s="10" t="s">
        <v>30</v>
      </c>
      <c r="F10" s="10" t="s">
        <v>31</v>
      </c>
      <c r="G10">
        <f>0.662*20</f>
        <v>13.24</v>
      </c>
    </row>
    <row r="11" spans="1:7" x14ac:dyDescent="0.2">
      <c r="A11" s="9">
        <v>240331</v>
      </c>
      <c r="B11" s="10" t="s">
        <v>36</v>
      </c>
      <c r="C11" s="9" t="s">
        <v>37</v>
      </c>
      <c r="D11" s="10">
        <v>24</v>
      </c>
      <c r="E11" s="10" t="s">
        <v>30</v>
      </c>
      <c r="F11" s="10" t="s">
        <v>31</v>
      </c>
      <c r="G11">
        <f>0.679*20</f>
        <v>13.580000000000002</v>
      </c>
    </row>
    <row r="12" spans="1:7" x14ac:dyDescent="0.2">
      <c r="A12" s="9">
        <v>240331</v>
      </c>
      <c r="B12" s="10" t="s">
        <v>38</v>
      </c>
      <c r="C12" s="9" t="s">
        <v>39</v>
      </c>
      <c r="D12" s="10">
        <v>24</v>
      </c>
      <c r="E12" s="10" t="s">
        <v>30</v>
      </c>
      <c r="F12" s="10" t="s">
        <v>31</v>
      </c>
      <c r="G12">
        <f>0.518*20</f>
        <v>10.36</v>
      </c>
    </row>
    <row r="13" spans="1:7" x14ac:dyDescent="0.2">
      <c r="A13" s="9">
        <v>240331</v>
      </c>
      <c r="B13" s="10" t="s">
        <v>40</v>
      </c>
      <c r="C13" s="9" t="s">
        <v>41</v>
      </c>
      <c r="D13" s="10">
        <v>24</v>
      </c>
      <c r="E13" s="10" t="s">
        <v>30</v>
      </c>
      <c r="F13" s="10" t="s">
        <v>31</v>
      </c>
      <c r="G13">
        <f>0.976*20</f>
        <v>19.52</v>
      </c>
    </row>
    <row r="14" spans="1:7" x14ac:dyDescent="0.2">
      <c r="A14" s="9">
        <v>240331</v>
      </c>
      <c r="B14" s="10" t="s">
        <v>28</v>
      </c>
      <c r="C14" s="9" t="s">
        <v>29</v>
      </c>
      <c r="D14" s="10">
        <v>28</v>
      </c>
      <c r="E14" s="10" t="s">
        <v>30</v>
      </c>
      <c r="F14" s="10" t="s">
        <v>31</v>
      </c>
      <c r="G14">
        <f>0.4*20</f>
        <v>8</v>
      </c>
    </row>
    <row r="15" spans="1:7" x14ac:dyDescent="0.2">
      <c r="A15" s="9">
        <v>240331</v>
      </c>
      <c r="B15" s="10" t="s">
        <v>32</v>
      </c>
      <c r="C15" s="9" t="s">
        <v>33</v>
      </c>
      <c r="D15" s="10">
        <v>28</v>
      </c>
      <c r="E15" s="10" t="s">
        <v>30</v>
      </c>
      <c r="F15" s="10" t="s">
        <v>31</v>
      </c>
      <c r="G15">
        <f>0.199*20</f>
        <v>3.9800000000000004</v>
      </c>
    </row>
    <row r="16" spans="1:7" x14ac:dyDescent="0.2">
      <c r="A16" s="9">
        <v>240331</v>
      </c>
      <c r="B16" s="10" t="s">
        <v>34</v>
      </c>
      <c r="C16" s="9" t="s">
        <v>35</v>
      </c>
      <c r="D16" s="10">
        <v>28</v>
      </c>
      <c r="E16" s="10" t="s">
        <v>30</v>
      </c>
      <c r="F16" s="10" t="s">
        <v>31</v>
      </c>
      <c r="G16">
        <f>0.67*20</f>
        <v>13.4</v>
      </c>
    </row>
    <row r="17" spans="1:7" x14ac:dyDescent="0.2">
      <c r="A17" s="9">
        <v>240331</v>
      </c>
      <c r="B17" s="10" t="s">
        <v>36</v>
      </c>
      <c r="C17" s="9" t="s">
        <v>37</v>
      </c>
      <c r="D17" s="10">
        <v>28</v>
      </c>
      <c r="E17" s="10" t="s">
        <v>30</v>
      </c>
      <c r="F17" s="10" t="s">
        <v>31</v>
      </c>
      <c r="G17">
        <f>0.685*20</f>
        <v>13.700000000000001</v>
      </c>
    </row>
    <row r="18" spans="1:7" x14ac:dyDescent="0.2">
      <c r="A18" s="9">
        <v>240331</v>
      </c>
      <c r="B18" s="10" t="s">
        <v>38</v>
      </c>
      <c r="C18" s="9" t="s">
        <v>39</v>
      </c>
      <c r="D18" s="10">
        <v>28</v>
      </c>
      <c r="E18" s="10" t="s">
        <v>30</v>
      </c>
      <c r="F18" s="10" t="s">
        <v>31</v>
      </c>
      <c r="G18">
        <f>0.531*20</f>
        <v>10.620000000000001</v>
      </c>
    </row>
    <row r="19" spans="1:7" x14ac:dyDescent="0.2">
      <c r="A19" s="9">
        <v>240331</v>
      </c>
      <c r="B19" s="10" t="s">
        <v>40</v>
      </c>
      <c r="C19" s="9" t="s">
        <v>41</v>
      </c>
      <c r="D19" s="10">
        <v>28</v>
      </c>
      <c r="E19" s="10" t="s">
        <v>30</v>
      </c>
      <c r="F19" s="10" t="s">
        <v>31</v>
      </c>
      <c r="G19">
        <f>0.993*20</f>
        <v>19.86</v>
      </c>
    </row>
    <row r="20" spans="1:7" x14ac:dyDescent="0.2">
      <c r="A20" s="9">
        <v>240331</v>
      </c>
      <c r="B20" s="10" t="s">
        <v>28</v>
      </c>
      <c r="C20" s="9" t="s">
        <v>29</v>
      </c>
      <c r="D20" s="10">
        <v>32</v>
      </c>
      <c r="E20" s="10" t="s">
        <v>30</v>
      </c>
      <c r="F20" s="10" t="s">
        <v>31</v>
      </c>
      <c r="G20">
        <f>0.399*20</f>
        <v>7.98</v>
      </c>
    </row>
    <row r="21" spans="1:7" x14ac:dyDescent="0.2">
      <c r="A21" s="9">
        <v>240331</v>
      </c>
      <c r="B21" s="10" t="s">
        <v>32</v>
      </c>
      <c r="C21" s="9" t="s">
        <v>33</v>
      </c>
      <c r="D21" s="10">
        <v>32</v>
      </c>
      <c r="E21" s="10" t="s">
        <v>30</v>
      </c>
      <c r="F21" s="10" t="s">
        <v>31</v>
      </c>
      <c r="G21">
        <f>0.192*20</f>
        <v>3.84</v>
      </c>
    </row>
    <row r="22" spans="1:7" x14ac:dyDescent="0.2">
      <c r="A22" s="9">
        <v>240331</v>
      </c>
      <c r="B22" s="10" t="s">
        <v>34</v>
      </c>
      <c r="C22" s="9" t="s">
        <v>35</v>
      </c>
      <c r="D22" s="10">
        <v>32</v>
      </c>
      <c r="E22" s="10" t="s">
        <v>30</v>
      </c>
      <c r="F22" s="10" t="s">
        <v>31</v>
      </c>
      <c r="G22">
        <f>0.673*20</f>
        <v>13.46</v>
      </c>
    </row>
    <row r="23" spans="1:7" x14ac:dyDescent="0.2">
      <c r="A23" s="9">
        <v>240331</v>
      </c>
      <c r="B23" s="10" t="s">
        <v>36</v>
      </c>
      <c r="C23" s="9" t="s">
        <v>37</v>
      </c>
      <c r="D23" s="10">
        <v>32</v>
      </c>
      <c r="E23" s="10" t="s">
        <v>30</v>
      </c>
      <c r="F23" s="10" t="s">
        <v>31</v>
      </c>
      <c r="G23">
        <f>0.682*20</f>
        <v>13.64</v>
      </c>
    </row>
    <row r="24" spans="1:7" x14ac:dyDescent="0.2">
      <c r="A24" s="9">
        <v>240331</v>
      </c>
      <c r="B24" s="10" t="s">
        <v>38</v>
      </c>
      <c r="C24" s="9" t="s">
        <v>39</v>
      </c>
      <c r="D24" s="10">
        <v>32</v>
      </c>
      <c r="E24" s="10" t="s">
        <v>30</v>
      </c>
      <c r="F24" s="10" t="s">
        <v>31</v>
      </c>
      <c r="G24">
        <f>0.535*20</f>
        <v>10.700000000000001</v>
      </c>
    </row>
    <row r="25" spans="1:7" x14ac:dyDescent="0.2">
      <c r="A25" s="9">
        <v>240331</v>
      </c>
      <c r="B25" s="10" t="s">
        <v>40</v>
      </c>
      <c r="C25" s="9" t="s">
        <v>41</v>
      </c>
      <c r="D25" s="10">
        <v>32</v>
      </c>
      <c r="E25" s="10" t="s">
        <v>30</v>
      </c>
      <c r="F25" s="10" t="s">
        <v>31</v>
      </c>
      <c r="G25">
        <f>1.001*20</f>
        <v>20.019999999999996</v>
      </c>
    </row>
    <row r="26" spans="1:7" x14ac:dyDescent="0.2">
      <c r="A26" s="9">
        <v>240331</v>
      </c>
      <c r="B26" s="10" t="s">
        <v>28</v>
      </c>
      <c r="C26" s="9" t="s">
        <v>29</v>
      </c>
      <c r="D26" s="10">
        <v>48</v>
      </c>
      <c r="E26" s="10" t="s">
        <v>30</v>
      </c>
      <c r="F26" s="10" t="s">
        <v>31</v>
      </c>
      <c r="G26">
        <f>20*0.397</f>
        <v>7.94</v>
      </c>
    </row>
    <row r="27" spans="1:7" x14ac:dyDescent="0.2">
      <c r="A27" s="9">
        <v>240331</v>
      </c>
      <c r="B27" s="10" t="s">
        <v>32</v>
      </c>
      <c r="C27" s="9" t="s">
        <v>33</v>
      </c>
      <c r="D27" s="10">
        <v>48</v>
      </c>
      <c r="E27" s="10" t="s">
        <v>30</v>
      </c>
      <c r="F27" s="10" t="s">
        <v>31</v>
      </c>
      <c r="G27">
        <f>20*0.284</f>
        <v>5.68</v>
      </c>
    </row>
    <row r="28" spans="1:7" x14ac:dyDescent="0.2">
      <c r="A28" s="9">
        <v>240331</v>
      </c>
      <c r="B28" s="10" t="s">
        <v>34</v>
      </c>
      <c r="C28" s="9" t="s">
        <v>35</v>
      </c>
      <c r="D28" s="10">
        <v>48</v>
      </c>
      <c r="E28" s="10" t="s">
        <v>30</v>
      </c>
      <c r="F28" s="10" t="s">
        <v>31</v>
      </c>
      <c r="G28">
        <f>20*0.678</f>
        <v>13.56</v>
      </c>
    </row>
    <row r="29" spans="1:7" x14ac:dyDescent="0.2">
      <c r="A29" s="9">
        <v>240331</v>
      </c>
      <c r="B29" s="10" t="s">
        <v>36</v>
      </c>
      <c r="C29" s="9" t="s">
        <v>37</v>
      </c>
      <c r="D29" s="10">
        <v>48</v>
      </c>
      <c r="E29" s="10" t="s">
        <v>30</v>
      </c>
      <c r="F29" s="10" t="s">
        <v>31</v>
      </c>
      <c r="G29">
        <f>20*0.68</f>
        <v>13.600000000000001</v>
      </c>
    </row>
    <row r="30" spans="1:7" x14ac:dyDescent="0.2">
      <c r="A30" s="9">
        <v>240331</v>
      </c>
      <c r="B30" s="10" t="s">
        <v>38</v>
      </c>
      <c r="C30" s="9" t="s">
        <v>39</v>
      </c>
      <c r="D30" s="10">
        <v>48</v>
      </c>
      <c r="E30" s="10" t="s">
        <v>30</v>
      </c>
      <c r="F30" s="10" t="s">
        <v>31</v>
      </c>
      <c r="G30">
        <f>20*0.684</f>
        <v>13.680000000000001</v>
      </c>
    </row>
    <row r="31" spans="1:7" x14ac:dyDescent="0.2">
      <c r="A31" s="9">
        <v>240331</v>
      </c>
      <c r="B31" s="10" t="s">
        <v>40</v>
      </c>
      <c r="C31" s="9" t="s">
        <v>41</v>
      </c>
      <c r="D31" s="10">
        <v>48</v>
      </c>
      <c r="E31" s="10" t="s">
        <v>30</v>
      </c>
      <c r="F31" s="10" t="s">
        <v>31</v>
      </c>
      <c r="G31">
        <f>20*0.998</f>
        <v>19.96</v>
      </c>
    </row>
    <row r="32" spans="1:7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632C-E4AF-47B3-8FD5-6E6680ABA4C2}">
  <dimension ref="A1:J415"/>
  <sheetViews>
    <sheetView topLeftCell="A370" workbookViewId="0">
      <selection activeCell="N382" sqref="N382"/>
    </sheetView>
  </sheetViews>
  <sheetFormatPr baseColWidth="10" defaultColWidth="10.83203125" defaultRowHeight="16" x14ac:dyDescent="0.2"/>
  <cols>
    <col min="1" max="2" width="10.83203125" style="9"/>
    <col min="3" max="3" width="10.83203125" style="13"/>
    <col min="4" max="6" width="10.83203125" style="9"/>
    <col min="7" max="7" width="19.6640625" style="9" customWidth="1"/>
    <col min="8" max="16384" width="10.83203125" style="9"/>
  </cols>
  <sheetData>
    <row r="1" spans="1:10" x14ac:dyDescent="0.2">
      <c r="A1" s="14" t="s">
        <v>22</v>
      </c>
      <c r="B1" s="14" t="s">
        <v>42</v>
      </c>
      <c r="C1" s="14" t="s">
        <v>151</v>
      </c>
      <c r="D1" s="14" t="s">
        <v>43</v>
      </c>
      <c r="E1" s="14" t="s">
        <v>44</v>
      </c>
      <c r="F1" s="14" t="s">
        <v>23</v>
      </c>
      <c r="G1" s="14" t="s">
        <v>9</v>
      </c>
      <c r="H1" s="14" t="s">
        <v>26</v>
      </c>
      <c r="I1" s="14" t="s">
        <v>45</v>
      </c>
      <c r="J1" s="9" t="s">
        <v>46</v>
      </c>
    </row>
    <row r="2" spans="1:10" x14ac:dyDescent="0.2">
      <c r="A2" s="14">
        <v>240325</v>
      </c>
      <c r="B2" s="14">
        <v>24</v>
      </c>
      <c r="C2" s="14" t="s">
        <v>150</v>
      </c>
      <c r="D2" s="14" t="s">
        <v>47</v>
      </c>
      <c r="E2" s="14" t="s">
        <v>48</v>
      </c>
      <c r="F2" s="14" t="s">
        <v>28</v>
      </c>
      <c r="G2" s="14" t="s">
        <v>49</v>
      </c>
      <c r="H2" s="14" t="s">
        <v>31</v>
      </c>
      <c r="I2" s="14" t="s">
        <v>50</v>
      </c>
      <c r="J2" s="16">
        <v>45840</v>
      </c>
    </row>
    <row r="3" spans="1:10" x14ac:dyDescent="0.2">
      <c r="A3" s="14">
        <v>240325</v>
      </c>
      <c r="B3" s="14">
        <v>24</v>
      </c>
      <c r="C3" s="14" t="s">
        <v>149</v>
      </c>
      <c r="D3" s="14" t="s">
        <v>47</v>
      </c>
      <c r="E3" s="14" t="s">
        <v>48</v>
      </c>
      <c r="F3" s="14" t="s">
        <v>32</v>
      </c>
      <c r="G3" s="14" t="s">
        <v>33</v>
      </c>
      <c r="H3" s="14" t="s">
        <v>31</v>
      </c>
      <c r="I3" s="14" t="s">
        <v>50</v>
      </c>
      <c r="J3" s="16">
        <v>42230</v>
      </c>
    </row>
    <row r="4" spans="1:10" x14ac:dyDescent="0.2">
      <c r="A4" s="14">
        <v>240325</v>
      </c>
      <c r="B4" s="14">
        <v>24</v>
      </c>
      <c r="C4" s="14" t="s">
        <v>148</v>
      </c>
      <c r="D4" s="14" t="s">
        <v>47</v>
      </c>
      <c r="E4" s="14" t="s">
        <v>48</v>
      </c>
      <c r="F4" s="14" t="s">
        <v>34</v>
      </c>
      <c r="G4" s="14" t="s">
        <v>35</v>
      </c>
      <c r="H4" s="14" t="s">
        <v>31</v>
      </c>
      <c r="I4" s="14" t="s">
        <v>50</v>
      </c>
      <c r="J4" s="16">
        <v>38739</v>
      </c>
    </row>
    <row r="5" spans="1:10" x14ac:dyDescent="0.2">
      <c r="A5" s="14">
        <v>240325</v>
      </c>
      <c r="B5" s="14">
        <v>24</v>
      </c>
      <c r="C5" s="14" t="s">
        <v>147</v>
      </c>
      <c r="D5" s="14" t="s">
        <v>47</v>
      </c>
      <c r="E5" s="14" t="s">
        <v>48</v>
      </c>
      <c r="F5" s="14" t="s">
        <v>36</v>
      </c>
      <c r="G5" s="14" t="s">
        <v>37</v>
      </c>
      <c r="H5" s="14" t="s">
        <v>31</v>
      </c>
      <c r="I5" s="14" t="s">
        <v>50</v>
      </c>
      <c r="J5" s="16">
        <v>53191</v>
      </c>
    </row>
    <row r="6" spans="1:10" x14ac:dyDescent="0.2">
      <c r="A6" s="14">
        <v>240325</v>
      </c>
      <c r="B6" s="14">
        <v>24</v>
      </c>
      <c r="C6" s="14" t="s">
        <v>146</v>
      </c>
      <c r="D6" s="14" t="s">
        <v>47</v>
      </c>
      <c r="E6" s="14" t="s">
        <v>48</v>
      </c>
      <c r="F6" s="14" t="s">
        <v>38</v>
      </c>
      <c r="G6" s="14" t="s">
        <v>51</v>
      </c>
      <c r="H6" s="14" t="s">
        <v>31</v>
      </c>
      <c r="I6" s="14" t="s">
        <v>50</v>
      </c>
      <c r="J6" s="16">
        <v>46824</v>
      </c>
    </row>
    <row r="7" spans="1:10" x14ac:dyDescent="0.2">
      <c r="A7" s="14">
        <v>240325</v>
      </c>
      <c r="B7" s="14">
        <v>24</v>
      </c>
      <c r="C7" s="14" t="s">
        <v>145</v>
      </c>
      <c r="D7" s="14" t="s">
        <v>47</v>
      </c>
      <c r="E7" s="14" t="s">
        <v>48</v>
      </c>
      <c r="F7" s="14" t="s">
        <v>40</v>
      </c>
      <c r="G7" s="14" t="s">
        <v>41</v>
      </c>
      <c r="H7" s="14" t="s">
        <v>31</v>
      </c>
      <c r="I7" s="14" t="s">
        <v>50</v>
      </c>
      <c r="J7" s="16">
        <v>149203</v>
      </c>
    </row>
    <row r="8" spans="1:10" x14ac:dyDescent="0.2">
      <c r="A8" s="14">
        <v>240325</v>
      </c>
      <c r="B8" s="14">
        <v>24</v>
      </c>
      <c r="C8" s="14" t="s">
        <v>144</v>
      </c>
      <c r="D8" s="14" t="s">
        <v>47</v>
      </c>
      <c r="E8" s="14" t="s">
        <v>31</v>
      </c>
      <c r="F8" s="14" t="s">
        <v>28</v>
      </c>
      <c r="G8" s="14" t="s">
        <v>49</v>
      </c>
      <c r="H8" s="14" t="s">
        <v>31</v>
      </c>
      <c r="I8" s="14" t="s">
        <v>50</v>
      </c>
      <c r="J8" s="16">
        <v>10767</v>
      </c>
    </row>
    <row r="9" spans="1:10" x14ac:dyDescent="0.2">
      <c r="A9" s="14">
        <v>240325</v>
      </c>
      <c r="B9" s="14">
        <v>24</v>
      </c>
      <c r="C9" s="14" t="s">
        <v>143</v>
      </c>
      <c r="D9" s="14" t="s">
        <v>47</v>
      </c>
      <c r="E9" s="14" t="s">
        <v>31</v>
      </c>
      <c r="F9" s="14" t="s">
        <v>32</v>
      </c>
      <c r="G9" s="14" t="s">
        <v>33</v>
      </c>
      <c r="H9" s="14" t="s">
        <v>31</v>
      </c>
      <c r="I9" s="14" t="s">
        <v>50</v>
      </c>
      <c r="J9" s="16">
        <v>8787</v>
      </c>
    </row>
    <row r="10" spans="1:10" x14ac:dyDescent="0.2">
      <c r="A10" s="14">
        <v>240325</v>
      </c>
      <c r="B10" s="14">
        <v>24</v>
      </c>
      <c r="C10" s="14" t="s">
        <v>142</v>
      </c>
      <c r="D10" s="14" t="s">
        <v>47</v>
      </c>
      <c r="E10" s="14" t="s">
        <v>31</v>
      </c>
      <c r="F10" s="14" t="s">
        <v>34</v>
      </c>
      <c r="G10" s="14" t="s">
        <v>35</v>
      </c>
      <c r="H10" s="14" t="s">
        <v>31</v>
      </c>
      <c r="I10" s="14" t="s">
        <v>50</v>
      </c>
      <c r="J10" s="16">
        <v>5129</v>
      </c>
    </row>
    <row r="11" spans="1:10" x14ac:dyDescent="0.2">
      <c r="A11" s="14">
        <v>240325</v>
      </c>
      <c r="B11" s="14">
        <v>24</v>
      </c>
      <c r="C11" s="14" t="s">
        <v>141</v>
      </c>
      <c r="D11" s="14" t="s">
        <v>47</v>
      </c>
      <c r="E11" s="14" t="s">
        <v>31</v>
      </c>
      <c r="F11" s="14" t="s">
        <v>36</v>
      </c>
      <c r="G11" s="14" t="s">
        <v>37</v>
      </c>
      <c r="H11" s="14" t="s">
        <v>31</v>
      </c>
      <c r="I11" s="14" t="s">
        <v>50</v>
      </c>
      <c r="J11" s="16">
        <v>5859</v>
      </c>
    </row>
    <row r="12" spans="1:10" x14ac:dyDescent="0.2">
      <c r="A12" s="14">
        <v>240325</v>
      </c>
      <c r="B12" s="14">
        <v>24</v>
      </c>
      <c r="C12" s="14" t="s">
        <v>140</v>
      </c>
      <c r="D12" s="14" t="s">
        <v>47</v>
      </c>
      <c r="E12" s="14" t="s">
        <v>31</v>
      </c>
      <c r="F12" s="14" t="s">
        <v>38</v>
      </c>
      <c r="G12" s="14" t="s">
        <v>51</v>
      </c>
      <c r="H12" s="14" t="s">
        <v>31</v>
      </c>
      <c r="I12" s="14" t="s">
        <v>50</v>
      </c>
      <c r="J12" s="16">
        <v>5016</v>
      </c>
    </row>
    <row r="13" spans="1:10" x14ac:dyDescent="0.2">
      <c r="A13" s="14">
        <v>240325</v>
      </c>
      <c r="B13" s="14">
        <v>24</v>
      </c>
      <c r="C13" s="14" t="s">
        <v>139</v>
      </c>
      <c r="D13" s="14" t="s">
        <v>47</v>
      </c>
      <c r="E13" s="14" t="s">
        <v>31</v>
      </c>
      <c r="F13" s="14" t="s">
        <v>40</v>
      </c>
      <c r="G13" s="14" t="s">
        <v>41</v>
      </c>
      <c r="H13" s="14" t="s">
        <v>31</v>
      </c>
      <c r="I13" s="14" t="s">
        <v>50</v>
      </c>
      <c r="J13" s="16">
        <v>4427</v>
      </c>
    </row>
    <row r="14" spans="1:10" x14ac:dyDescent="0.2">
      <c r="A14" s="14">
        <v>240325</v>
      </c>
      <c r="B14" s="14">
        <v>24</v>
      </c>
      <c r="C14" s="14" t="s">
        <v>138</v>
      </c>
      <c r="D14" s="14" t="s">
        <v>47</v>
      </c>
      <c r="E14" s="14" t="s">
        <v>48</v>
      </c>
      <c r="F14" s="14" t="s">
        <v>28</v>
      </c>
      <c r="G14" s="14" t="s">
        <v>49</v>
      </c>
      <c r="H14" s="14" t="s">
        <v>31</v>
      </c>
      <c r="I14" s="14" t="s">
        <v>50</v>
      </c>
      <c r="J14" s="16">
        <v>44648</v>
      </c>
    </row>
    <row r="15" spans="1:10" x14ac:dyDescent="0.2">
      <c r="A15" s="14">
        <v>240325</v>
      </c>
      <c r="B15" s="14">
        <v>24</v>
      </c>
      <c r="C15" s="14" t="s">
        <v>137</v>
      </c>
      <c r="D15" s="14" t="s">
        <v>47</v>
      </c>
      <c r="E15" s="14" t="s">
        <v>48</v>
      </c>
      <c r="F15" s="14" t="s">
        <v>32</v>
      </c>
      <c r="G15" s="14" t="s">
        <v>33</v>
      </c>
      <c r="H15" s="14" t="s">
        <v>31</v>
      </c>
      <c r="I15" s="14" t="s">
        <v>50</v>
      </c>
      <c r="J15" s="16">
        <v>42489</v>
      </c>
    </row>
    <row r="16" spans="1:10" x14ac:dyDescent="0.2">
      <c r="A16" s="14">
        <v>240325</v>
      </c>
      <c r="B16" s="14">
        <v>24</v>
      </c>
      <c r="C16" s="14" t="s">
        <v>136</v>
      </c>
      <c r="D16" s="14" t="s">
        <v>47</v>
      </c>
      <c r="E16" s="14" t="s">
        <v>48</v>
      </c>
      <c r="F16" s="14" t="s">
        <v>34</v>
      </c>
      <c r="G16" s="14" t="s">
        <v>35</v>
      </c>
      <c r="H16" s="14" t="s">
        <v>31</v>
      </c>
      <c r="I16" s="14" t="s">
        <v>50</v>
      </c>
      <c r="J16" s="16">
        <v>38133</v>
      </c>
    </row>
    <row r="17" spans="1:10" x14ac:dyDescent="0.2">
      <c r="A17" s="14">
        <v>240325</v>
      </c>
      <c r="B17" s="14">
        <v>24</v>
      </c>
      <c r="C17" s="14" t="s">
        <v>135</v>
      </c>
      <c r="D17" s="14" t="s">
        <v>47</v>
      </c>
      <c r="E17" s="14" t="s">
        <v>48</v>
      </c>
      <c r="F17" s="14" t="s">
        <v>36</v>
      </c>
      <c r="G17" s="14" t="s">
        <v>37</v>
      </c>
      <c r="H17" s="14" t="s">
        <v>31</v>
      </c>
      <c r="I17" s="14" t="s">
        <v>50</v>
      </c>
      <c r="J17" s="16">
        <v>53487</v>
      </c>
    </row>
    <row r="18" spans="1:10" x14ac:dyDescent="0.2">
      <c r="A18" s="14">
        <v>240325</v>
      </c>
      <c r="B18" s="14">
        <v>24</v>
      </c>
      <c r="C18" s="14" t="s">
        <v>134</v>
      </c>
      <c r="D18" s="14" t="s">
        <v>47</v>
      </c>
      <c r="E18" s="14" t="s">
        <v>48</v>
      </c>
      <c r="F18" s="14" t="s">
        <v>38</v>
      </c>
      <c r="G18" s="14" t="s">
        <v>51</v>
      </c>
      <c r="H18" s="14" t="s">
        <v>31</v>
      </c>
      <c r="I18" s="14" t="s">
        <v>50</v>
      </c>
      <c r="J18" s="16">
        <v>46419</v>
      </c>
    </row>
    <row r="19" spans="1:10" x14ac:dyDescent="0.2">
      <c r="A19" s="14">
        <v>240325</v>
      </c>
      <c r="B19" s="14">
        <v>24</v>
      </c>
      <c r="C19" s="14" t="s">
        <v>133</v>
      </c>
      <c r="D19" s="14" t="s">
        <v>47</v>
      </c>
      <c r="E19" s="14" t="s">
        <v>48</v>
      </c>
      <c r="F19" s="14" t="s">
        <v>40</v>
      </c>
      <c r="G19" s="14" t="s">
        <v>41</v>
      </c>
      <c r="H19" s="14" t="s">
        <v>31</v>
      </c>
      <c r="I19" s="14" t="s">
        <v>50</v>
      </c>
      <c r="J19" s="16">
        <v>139091</v>
      </c>
    </row>
    <row r="20" spans="1:10" x14ac:dyDescent="0.2">
      <c r="A20" s="14">
        <v>240325</v>
      </c>
      <c r="B20" s="14">
        <v>24</v>
      </c>
      <c r="C20" s="14" t="s">
        <v>132</v>
      </c>
      <c r="D20" s="14" t="s">
        <v>47</v>
      </c>
      <c r="E20" s="14" t="s">
        <v>31</v>
      </c>
      <c r="F20" s="14" t="s">
        <v>28</v>
      </c>
      <c r="G20" s="14" t="s">
        <v>49</v>
      </c>
      <c r="H20" s="14" t="s">
        <v>31</v>
      </c>
      <c r="I20" s="14" t="s">
        <v>50</v>
      </c>
      <c r="J20" s="16">
        <v>10855</v>
      </c>
    </row>
    <row r="21" spans="1:10" x14ac:dyDescent="0.2">
      <c r="A21" s="14">
        <v>240325</v>
      </c>
      <c r="B21" s="14">
        <v>24</v>
      </c>
      <c r="C21" s="14" t="s">
        <v>131</v>
      </c>
      <c r="D21" s="14" t="s">
        <v>47</v>
      </c>
      <c r="E21" s="14" t="s">
        <v>31</v>
      </c>
      <c r="F21" s="14" t="s">
        <v>32</v>
      </c>
      <c r="G21" s="14" t="s">
        <v>33</v>
      </c>
      <c r="H21" s="14" t="s">
        <v>31</v>
      </c>
      <c r="I21" s="14" t="s">
        <v>50</v>
      </c>
      <c r="J21" s="16">
        <v>8494</v>
      </c>
    </row>
    <row r="22" spans="1:10" x14ac:dyDescent="0.2">
      <c r="A22" s="14">
        <v>240325</v>
      </c>
      <c r="B22" s="14">
        <v>24</v>
      </c>
      <c r="C22" s="14" t="s">
        <v>130</v>
      </c>
      <c r="D22" s="14" t="s">
        <v>47</v>
      </c>
      <c r="E22" s="14" t="s">
        <v>31</v>
      </c>
      <c r="F22" s="14" t="s">
        <v>34</v>
      </c>
      <c r="G22" s="14" t="s">
        <v>35</v>
      </c>
      <c r="H22" s="14" t="s">
        <v>31</v>
      </c>
      <c r="I22" s="14" t="s">
        <v>50</v>
      </c>
      <c r="J22" s="16">
        <v>5089</v>
      </c>
    </row>
    <row r="23" spans="1:10" x14ac:dyDescent="0.2">
      <c r="A23" s="14">
        <v>240325</v>
      </c>
      <c r="B23" s="14">
        <v>24</v>
      </c>
      <c r="C23" s="14" t="s">
        <v>129</v>
      </c>
      <c r="D23" s="14" t="s">
        <v>47</v>
      </c>
      <c r="E23" s="14" t="s">
        <v>31</v>
      </c>
      <c r="F23" s="14" t="s">
        <v>36</v>
      </c>
      <c r="G23" s="14" t="s">
        <v>37</v>
      </c>
      <c r="H23" s="14" t="s">
        <v>31</v>
      </c>
      <c r="I23" s="14" t="s">
        <v>50</v>
      </c>
      <c r="J23" s="16">
        <v>6024</v>
      </c>
    </row>
    <row r="24" spans="1:10" x14ac:dyDescent="0.2">
      <c r="A24" s="14">
        <v>240325</v>
      </c>
      <c r="B24" s="14">
        <v>24</v>
      </c>
      <c r="C24" s="14" t="s">
        <v>128</v>
      </c>
      <c r="D24" s="14" t="s">
        <v>47</v>
      </c>
      <c r="E24" s="14" t="s">
        <v>31</v>
      </c>
      <c r="F24" s="14" t="s">
        <v>38</v>
      </c>
      <c r="G24" s="14" t="s">
        <v>51</v>
      </c>
      <c r="H24" s="14" t="s">
        <v>31</v>
      </c>
      <c r="I24" s="14" t="s">
        <v>50</v>
      </c>
      <c r="J24" s="16">
        <v>5259</v>
      </c>
    </row>
    <row r="25" spans="1:10" x14ac:dyDescent="0.2">
      <c r="A25" s="14">
        <v>240325</v>
      </c>
      <c r="B25" s="14">
        <v>24</v>
      </c>
      <c r="C25" s="14" t="s">
        <v>127</v>
      </c>
      <c r="D25" s="14" t="s">
        <v>47</v>
      </c>
      <c r="E25" s="14" t="s">
        <v>31</v>
      </c>
      <c r="F25" s="14" t="s">
        <v>40</v>
      </c>
      <c r="G25" s="14" t="s">
        <v>41</v>
      </c>
      <c r="H25" s="14" t="s">
        <v>31</v>
      </c>
      <c r="I25" s="14" t="s">
        <v>50</v>
      </c>
      <c r="J25" s="16">
        <v>4341</v>
      </c>
    </row>
    <row r="26" spans="1:10" x14ac:dyDescent="0.2">
      <c r="A26" s="14">
        <v>240325</v>
      </c>
      <c r="B26" s="14">
        <v>24</v>
      </c>
      <c r="C26" s="14" t="s">
        <v>126</v>
      </c>
      <c r="D26" s="14" t="s">
        <v>47</v>
      </c>
      <c r="E26" s="14" t="s">
        <v>48</v>
      </c>
      <c r="F26" s="14" t="s">
        <v>28</v>
      </c>
      <c r="G26" s="14" t="s">
        <v>49</v>
      </c>
      <c r="H26" s="14" t="s">
        <v>31</v>
      </c>
      <c r="I26" s="14" t="s">
        <v>50</v>
      </c>
      <c r="J26" s="16">
        <v>45377</v>
      </c>
    </row>
    <row r="27" spans="1:10" x14ac:dyDescent="0.2">
      <c r="A27" s="14">
        <v>240325</v>
      </c>
      <c r="B27" s="14">
        <v>24</v>
      </c>
      <c r="C27" s="14" t="s">
        <v>125</v>
      </c>
      <c r="D27" s="14" t="s">
        <v>47</v>
      </c>
      <c r="E27" s="14" t="s">
        <v>48</v>
      </c>
      <c r="F27" s="14" t="s">
        <v>32</v>
      </c>
      <c r="G27" s="14" t="s">
        <v>33</v>
      </c>
      <c r="H27" s="14" t="s">
        <v>31</v>
      </c>
      <c r="I27" s="14" t="s">
        <v>50</v>
      </c>
      <c r="J27" s="16">
        <v>42733</v>
      </c>
    </row>
    <row r="28" spans="1:10" x14ac:dyDescent="0.2">
      <c r="A28" s="14">
        <v>240325</v>
      </c>
      <c r="B28" s="14">
        <v>24</v>
      </c>
      <c r="C28" s="14" t="s">
        <v>124</v>
      </c>
      <c r="D28" s="14" t="s">
        <v>47</v>
      </c>
      <c r="E28" s="14" t="s">
        <v>48</v>
      </c>
      <c r="F28" s="14" t="s">
        <v>34</v>
      </c>
      <c r="G28" s="14" t="s">
        <v>35</v>
      </c>
      <c r="H28" s="14" t="s">
        <v>31</v>
      </c>
      <c r="I28" s="14" t="s">
        <v>50</v>
      </c>
      <c r="J28" s="16">
        <v>37455</v>
      </c>
    </row>
    <row r="29" spans="1:10" x14ac:dyDescent="0.2">
      <c r="A29" s="14">
        <v>240325</v>
      </c>
      <c r="B29" s="14">
        <v>24</v>
      </c>
      <c r="C29" s="14" t="s">
        <v>123</v>
      </c>
      <c r="D29" s="14" t="s">
        <v>47</v>
      </c>
      <c r="E29" s="14" t="s">
        <v>48</v>
      </c>
      <c r="F29" s="14" t="s">
        <v>36</v>
      </c>
      <c r="G29" s="14" t="s">
        <v>37</v>
      </c>
      <c r="H29" s="14" t="s">
        <v>31</v>
      </c>
      <c r="I29" s="14" t="s">
        <v>50</v>
      </c>
      <c r="J29" s="16">
        <v>55755</v>
      </c>
    </row>
    <row r="30" spans="1:10" x14ac:dyDescent="0.2">
      <c r="A30" s="14">
        <v>240325</v>
      </c>
      <c r="B30" s="14">
        <v>24</v>
      </c>
      <c r="C30" s="14" t="s">
        <v>122</v>
      </c>
      <c r="D30" s="14" t="s">
        <v>47</v>
      </c>
      <c r="E30" s="14" t="s">
        <v>48</v>
      </c>
      <c r="F30" s="14" t="s">
        <v>38</v>
      </c>
      <c r="G30" s="14" t="s">
        <v>51</v>
      </c>
      <c r="H30" s="14" t="s">
        <v>31</v>
      </c>
      <c r="I30" s="14" t="s">
        <v>50</v>
      </c>
      <c r="J30" s="16">
        <v>45922</v>
      </c>
    </row>
    <row r="31" spans="1:10" x14ac:dyDescent="0.2">
      <c r="A31" s="14">
        <v>240325</v>
      </c>
      <c r="B31" s="14">
        <v>24</v>
      </c>
      <c r="C31" s="14" t="s">
        <v>121</v>
      </c>
      <c r="D31" s="14" t="s">
        <v>47</v>
      </c>
      <c r="E31" s="14" t="s">
        <v>48</v>
      </c>
      <c r="F31" s="14" t="s">
        <v>40</v>
      </c>
      <c r="G31" s="14" t="s">
        <v>41</v>
      </c>
      <c r="H31" s="14" t="s">
        <v>31</v>
      </c>
      <c r="I31" s="14" t="s">
        <v>50</v>
      </c>
      <c r="J31" s="16">
        <v>149875</v>
      </c>
    </row>
    <row r="32" spans="1:10" x14ac:dyDescent="0.2">
      <c r="A32" s="14">
        <v>240325</v>
      </c>
      <c r="B32" s="14">
        <v>24</v>
      </c>
      <c r="C32" s="14" t="s">
        <v>120</v>
      </c>
      <c r="D32" s="14" t="s">
        <v>47</v>
      </c>
      <c r="E32" s="14" t="s">
        <v>31</v>
      </c>
      <c r="F32" s="14" t="s">
        <v>28</v>
      </c>
      <c r="G32" s="14" t="s">
        <v>49</v>
      </c>
      <c r="H32" s="14" t="s">
        <v>31</v>
      </c>
      <c r="I32" s="14" t="s">
        <v>50</v>
      </c>
      <c r="J32" s="16">
        <v>11566</v>
      </c>
    </row>
    <row r="33" spans="1:10" x14ac:dyDescent="0.2">
      <c r="A33" s="14">
        <v>240325</v>
      </c>
      <c r="B33" s="14">
        <v>24</v>
      </c>
      <c r="C33" s="14" t="s">
        <v>119</v>
      </c>
      <c r="D33" s="14" t="s">
        <v>47</v>
      </c>
      <c r="E33" s="14" t="s">
        <v>31</v>
      </c>
      <c r="F33" s="14" t="s">
        <v>32</v>
      </c>
      <c r="G33" s="14" t="s">
        <v>33</v>
      </c>
      <c r="H33" s="14" t="s">
        <v>31</v>
      </c>
      <c r="I33" s="14" t="s">
        <v>50</v>
      </c>
      <c r="J33" s="16">
        <v>8834</v>
      </c>
    </row>
    <row r="34" spans="1:10" x14ac:dyDescent="0.2">
      <c r="A34" s="14">
        <v>240325</v>
      </c>
      <c r="B34" s="14">
        <v>24</v>
      </c>
      <c r="C34" s="14" t="s">
        <v>118</v>
      </c>
      <c r="D34" s="14" t="s">
        <v>47</v>
      </c>
      <c r="E34" s="14" t="s">
        <v>31</v>
      </c>
      <c r="F34" s="14" t="s">
        <v>34</v>
      </c>
      <c r="G34" s="14" t="s">
        <v>35</v>
      </c>
      <c r="H34" s="14" t="s">
        <v>31</v>
      </c>
      <c r="I34" s="14" t="s">
        <v>50</v>
      </c>
      <c r="J34" s="16">
        <v>5176</v>
      </c>
    </row>
    <row r="35" spans="1:10" x14ac:dyDescent="0.2">
      <c r="A35" s="14">
        <v>240325</v>
      </c>
      <c r="B35" s="14">
        <v>24</v>
      </c>
      <c r="C35" s="14" t="s">
        <v>117</v>
      </c>
      <c r="D35" s="14" t="s">
        <v>47</v>
      </c>
      <c r="E35" s="14" t="s">
        <v>31</v>
      </c>
      <c r="F35" s="14" t="s">
        <v>36</v>
      </c>
      <c r="G35" s="14" t="s">
        <v>37</v>
      </c>
      <c r="H35" s="14" t="s">
        <v>31</v>
      </c>
      <c r="I35" s="14" t="s">
        <v>50</v>
      </c>
      <c r="J35" s="16">
        <v>6277</v>
      </c>
    </row>
    <row r="36" spans="1:10" x14ac:dyDescent="0.2">
      <c r="A36" s="14">
        <v>240325</v>
      </c>
      <c r="B36" s="14">
        <v>24</v>
      </c>
      <c r="C36" s="14" t="s">
        <v>116</v>
      </c>
      <c r="D36" s="14" t="s">
        <v>47</v>
      </c>
      <c r="E36" s="14" t="s">
        <v>31</v>
      </c>
      <c r="F36" s="14" t="s">
        <v>38</v>
      </c>
      <c r="G36" s="14" t="s">
        <v>51</v>
      </c>
      <c r="H36" s="14" t="s">
        <v>31</v>
      </c>
      <c r="I36" s="14" t="s">
        <v>50</v>
      </c>
      <c r="J36" s="16">
        <v>5271</v>
      </c>
    </row>
    <row r="37" spans="1:10" x14ac:dyDescent="0.2">
      <c r="A37" s="14">
        <v>240325</v>
      </c>
      <c r="B37" s="14">
        <v>24</v>
      </c>
      <c r="C37" s="14" t="s">
        <v>115</v>
      </c>
      <c r="D37" s="14" t="s">
        <v>47</v>
      </c>
      <c r="E37" s="14" t="s">
        <v>31</v>
      </c>
      <c r="F37" s="14" t="s">
        <v>40</v>
      </c>
      <c r="G37" s="14" t="s">
        <v>41</v>
      </c>
      <c r="H37" s="14" t="s">
        <v>31</v>
      </c>
      <c r="I37" s="14" t="s">
        <v>50</v>
      </c>
      <c r="J37" s="16">
        <v>4371</v>
      </c>
    </row>
    <row r="38" spans="1:10" x14ac:dyDescent="0.2">
      <c r="A38" s="14">
        <v>240325</v>
      </c>
      <c r="B38" s="14">
        <v>24</v>
      </c>
      <c r="C38" s="14" t="s">
        <v>114</v>
      </c>
      <c r="D38" s="14" t="s">
        <v>52</v>
      </c>
      <c r="E38" s="14" t="s">
        <v>50</v>
      </c>
      <c r="F38" s="14" t="s">
        <v>50</v>
      </c>
      <c r="G38" s="14" t="s">
        <v>50</v>
      </c>
      <c r="H38" s="14" t="s">
        <v>31</v>
      </c>
      <c r="I38" s="14" t="s">
        <v>50</v>
      </c>
      <c r="J38" s="16">
        <v>24</v>
      </c>
    </row>
    <row r="39" spans="1:10" x14ac:dyDescent="0.2">
      <c r="A39" s="14">
        <v>240325</v>
      </c>
      <c r="B39" s="14">
        <v>24</v>
      </c>
      <c r="C39" s="14" t="s">
        <v>113</v>
      </c>
      <c r="D39" s="14" t="s">
        <v>52</v>
      </c>
      <c r="E39" s="14" t="s">
        <v>50</v>
      </c>
      <c r="F39" s="14" t="s">
        <v>50</v>
      </c>
      <c r="G39" s="14" t="s">
        <v>50</v>
      </c>
      <c r="H39" s="14" t="s">
        <v>31</v>
      </c>
      <c r="I39" s="14" t="s">
        <v>50</v>
      </c>
      <c r="J39" s="16">
        <v>30</v>
      </c>
    </row>
    <row r="40" spans="1:10" x14ac:dyDescent="0.2">
      <c r="A40" s="14">
        <v>240325</v>
      </c>
      <c r="B40" s="14">
        <v>24</v>
      </c>
      <c r="C40" s="14" t="s">
        <v>112</v>
      </c>
      <c r="D40" s="14" t="s">
        <v>52</v>
      </c>
      <c r="E40" s="14" t="s">
        <v>50</v>
      </c>
      <c r="F40" s="14" t="s">
        <v>50</v>
      </c>
      <c r="G40" s="14" t="s">
        <v>50</v>
      </c>
      <c r="H40" s="14" t="s">
        <v>31</v>
      </c>
      <c r="I40" s="14" t="s">
        <v>50</v>
      </c>
      <c r="J40" s="16">
        <v>24</v>
      </c>
    </row>
    <row r="41" spans="1:10" x14ac:dyDescent="0.2">
      <c r="A41" s="14">
        <v>240325</v>
      </c>
      <c r="B41" s="14">
        <v>24</v>
      </c>
      <c r="C41" s="14" t="s">
        <v>111</v>
      </c>
      <c r="D41" s="14" t="s">
        <v>52</v>
      </c>
      <c r="E41" s="14" t="s">
        <v>50</v>
      </c>
      <c r="F41" s="14" t="s">
        <v>50</v>
      </c>
      <c r="G41" s="14" t="s">
        <v>50</v>
      </c>
      <c r="H41" s="14" t="s">
        <v>31</v>
      </c>
      <c r="I41" s="14" t="s">
        <v>50</v>
      </c>
      <c r="J41" s="16">
        <v>29</v>
      </c>
    </row>
    <row r="42" spans="1:10" x14ac:dyDescent="0.2">
      <c r="A42" s="14">
        <v>240325</v>
      </c>
      <c r="B42" s="14">
        <v>24</v>
      </c>
      <c r="C42" s="14" t="s">
        <v>110</v>
      </c>
      <c r="D42" s="14" t="s">
        <v>52</v>
      </c>
      <c r="E42" s="14" t="s">
        <v>50</v>
      </c>
      <c r="F42" s="14" t="s">
        <v>50</v>
      </c>
      <c r="G42" s="14" t="s">
        <v>50</v>
      </c>
      <c r="H42" s="14" t="s">
        <v>31</v>
      </c>
      <c r="I42" s="14" t="s">
        <v>50</v>
      </c>
      <c r="J42" s="16">
        <v>50</v>
      </c>
    </row>
    <row r="43" spans="1:10" x14ac:dyDescent="0.2">
      <c r="A43" s="14">
        <v>240325</v>
      </c>
      <c r="B43" s="14">
        <v>24</v>
      </c>
      <c r="C43" s="14" t="s">
        <v>109</v>
      </c>
      <c r="D43" s="14" t="s">
        <v>52</v>
      </c>
      <c r="E43" s="14" t="s">
        <v>50</v>
      </c>
      <c r="F43" s="14" t="s">
        <v>50</v>
      </c>
      <c r="G43" s="14" t="s">
        <v>50</v>
      </c>
      <c r="H43" s="14" t="s">
        <v>31</v>
      </c>
      <c r="I43" s="14" t="s">
        <v>50</v>
      </c>
      <c r="J43" s="16">
        <v>75</v>
      </c>
    </row>
    <row r="44" spans="1:10" x14ac:dyDescent="0.2">
      <c r="A44" s="14">
        <v>240325</v>
      </c>
      <c r="B44" s="14">
        <v>24</v>
      </c>
      <c r="C44" s="14" t="s">
        <v>108</v>
      </c>
      <c r="D44" s="14" t="s">
        <v>52</v>
      </c>
      <c r="E44" s="14" t="s">
        <v>50</v>
      </c>
      <c r="F44" s="14" t="s">
        <v>50</v>
      </c>
      <c r="G44" s="14" t="s">
        <v>50</v>
      </c>
      <c r="H44" s="14" t="s">
        <v>31</v>
      </c>
      <c r="I44" s="14" t="s">
        <v>50</v>
      </c>
      <c r="J44" s="16">
        <v>24</v>
      </c>
    </row>
    <row r="45" spans="1:10" x14ac:dyDescent="0.2">
      <c r="A45" s="14">
        <v>240325</v>
      </c>
      <c r="B45" s="14">
        <v>24</v>
      </c>
      <c r="C45" s="14" t="s">
        <v>107</v>
      </c>
      <c r="D45" s="14" t="s">
        <v>52</v>
      </c>
      <c r="E45" s="14" t="s">
        <v>50</v>
      </c>
      <c r="F45" s="14" t="s">
        <v>50</v>
      </c>
      <c r="G45" s="14" t="s">
        <v>50</v>
      </c>
      <c r="H45" s="14" t="s">
        <v>31</v>
      </c>
      <c r="I45" s="14" t="s">
        <v>50</v>
      </c>
      <c r="J45" s="16">
        <v>12</v>
      </c>
    </row>
    <row r="46" spans="1:10" x14ac:dyDescent="0.2">
      <c r="A46" s="14">
        <v>240325</v>
      </c>
      <c r="B46" s="14">
        <v>24</v>
      </c>
      <c r="C46" s="14" t="s">
        <v>106</v>
      </c>
      <c r="D46" s="14" t="s">
        <v>52</v>
      </c>
      <c r="E46" s="14" t="s">
        <v>50</v>
      </c>
      <c r="F46" s="14" t="s">
        <v>50</v>
      </c>
      <c r="G46" s="14" t="s">
        <v>50</v>
      </c>
      <c r="H46" s="14" t="s">
        <v>31</v>
      </c>
      <c r="I46" s="14" t="s">
        <v>50</v>
      </c>
      <c r="J46" s="16">
        <v>17</v>
      </c>
    </row>
    <row r="47" spans="1:10" x14ac:dyDescent="0.2">
      <c r="A47" s="14">
        <v>240325</v>
      </c>
      <c r="B47" s="14">
        <v>24</v>
      </c>
      <c r="C47" s="14" t="s">
        <v>105</v>
      </c>
      <c r="D47" s="14" t="s">
        <v>52</v>
      </c>
      <c r="E47" s="14" t="s">
        <v>50</v>
      </c>
      <c r="F47" s="14" t="s">
        <v>50</v>
      </c>
      <c r="G47" s="14" t="s">
        <v>50</v>
      </c>
      <c r="H47" s="14" t="s">
        <v>31</v>
      </c>
      <c r="I47" s="14" t="s">
        <v>50</v>
      </c>
      <c r="J47" s="16">
        <v>11</v>
      </c>
    </row>
    <row r="48" spans="1:10" x14ac:dyDescent="0.2">
      <c r="A48" s="14">
        <v>240325</v>
      </c>
      <c r="B48" s="14">
        <v>24</v>
      </c>
      <c r="C48" s="14" t="s">
        <v>104</v>
      </c>
      <c r="D48" s="14" t="s">
        <v>52</v>
      </c>
      <c r="E48" s="14" t="s">
        <v>50</v>
      </c>
      <c r="F48" s="14" t="s">
        <v>50</v>
      </c>
      <c r="G48" s="14" t="s">
        <v>50</v>
      </c>
      <c r="H48" s="14" t="s">
        <v>31</v>
      </c>
      <c r="I48" s="14" t="s">
        <v>50</v>
      </c>
      <c r="J48" s="16">
        <v>12</v>
      </c>
    </row>
    <row r="49" spans="1:10" x14ac:dyDescent="0.2">
      <c r="A49" s="14">
        <v>240325</v>
      </c>
      <c r="B49" s="14">
        <v>24</v>
      </c>
      <c r="C49" s="14" t="s">
        <v>103</v>
      </c>
      <c r="D49" s="14" t="s">
        <v>52</v>
      </c>
      <c r="E49" s="14" t="s">
        <v>50</v>
      </c>
      <c r="F49" s="14" t="s">
        <v>50</v>
      </c>
      <c r="G49" s="14" t="s">
        <v>50</v>
      </c>
      <c r="H49" s="14" t="s">
        <v>31</v>
      </c>
      <c r="I49" s="14" t="s">
        <v>50</v>
      </c>
      <c r="J49" s="16">
        <v>7</v>
      </c>
    </row>
    <row r="50" spans="1:10" x14ac:dyDescent="0.2">
      <c r="A50" s="14">
        <v>240325</v>
      </c>
      <c r="B50" s="14">
        <v>24</v>
      </c>
      <c r="C50" s="14" t="s">
        <v>102</v>
      </c>
      <c r="D50" s="14" t="s">
        <v>52</v>
      </c>
      <c r="E50" s="14" t="s">
        <v>50</v>
      </c>
      <c r="F50" s="14" t="s">
        <v>50</v>
      </c>
      <c r="G50" s="14" t="s">
        <v>50</v>
      </c>
      <c r="H50" s="14" t="s">
        <v>31</v>
      </c>
      <c r="I50" s="14" t="s">
        <v>50</v>
      </c>
      <c r="J50" s="16">
        <v>9</v>
      </c>
    </row>
    <row r="51" spans="1:10" x14ac:dyDescent="0.2">
      <c r="A51" s="14">
        <v>240325</v>
      </c>
      <c r="B51" s="14">
        <v>24</v>
      </c>
      <c r="C51" s="14" t="s">
        <v>101</v>
      </c>
      <c r="D51" s="14" t="s">
        <v>52</v>
      </c>
      <c r="E51" s="14" t="s">
        <v>50</v>
      </c>
      <c r="F51" s="14" t="s">
        <v>50</v>
      </c>
      <c r="G51" s="14" t="s">
        <v>50</v>
      </c>
      <c r="H51" s="14" t="s">
        <v>31</v>
      </c>
      <c r="I51" s="14" t="s">
        <v>50</v>
      </c>
      <c r="J51" s="16">
        <v>15</v>
      </c>
    </row>
    <row r="52" spans="1:10" x14ac:dyDescent="0.2">
      <c r="A52" s="14">
        <v>240325</v>
      </c>
      <c r="B52" s="14">
        <v>24</v>
      </c>
      <c r="C52" s="14" t="s">
        <v>100</v>
      </c>
      <c r="D52" s="14" t="s">
        <v>52</v>
      </c>
      <c r="E52" s="14" t="s">
        <v>50</v>
      </c>
      <c r="F52" s="14" t="s">
        <v>50</v>
      </c>
      <c r="G52" s="14" t="s">
        <v>50</v>
      </c>
      <c r="H52" s="14" t="s">
        <v>31</v>
      </c>
      <c r="I52" s="14" t="s">
        <v>50</v>
      </c>
      <c r="J52" s="16">
        <v>14</v>
      </c>
    </row>
    <row r="53" spans="1:10" x14ac:dyDescent="0.2">
      <c r="A53" s="14">
        <v>240325</v>
      </c>
      <c r="B53" s="14">
        <v>24</v>
      </c>
      <c r="C53" s="14" t="s">
        <v>99</v>
      </c>
      <c r="D53" s="14" t="s">
        <v>52</v>
      </c>
      <c r="E53" s="14" t="s">
        <v>50</v>
      </c>
      <c r="F53" s="14" t="s">
        <v>50</v>
      </c>
      <c r="G53" s="14" t="s">
        <v>50</v>
      </c>
      <c r="H53" s="14" t="s">
        <v>31</v>
      </c>
      <c r="I53" s="14" t="s">
        <v>50</v>
      </c>
      <c r="J53" s="16">
        <v>13</v>
      </c>
    </row>
    <row r="54" spans="1:10" x14ac:dyDescent="0.2">
      <c r="A54" s="14">
        <v>240325</v>
      </c>
      <c r="B54" s="14">
        <v>24</v>
      </c>
      <c r="C54" s="14" t="s">
        <v>98</v>
      </c>
      <c r="D54" s="14" t="s">
        <v>52</v>
      </c>
      <c r="E54" s="14" t="s">
        <v>50</v>
      </c>
      <c r="F54" s="14" t="s">
        <v>50</v>
      </c>
      <c r="G54" s="14" t="s">
        <v>50</v>
      </c>
      <c r="H54" s="14" t="s">
        <v>31</v>
      </c>
      <c r="I54" s="14" t="s">
        <v>50</v>
      </c>
      <c r="J54" s="16">
        <v>16</v>
      </c>
    </row>
    <row r="55" spans="1:10" x14ac:dyDescent="0.2">
      <c r="A55" s="14">
        <v>240325</v>
      </c>
      <c r="B55" s="14">
        <v>24</v>
      </c>
      <c r="C55" s="14" t="s">
        <v>97</v>
      </c>
      <c r="D55" s="14" t="s">
        <v>52</v>
      </c>
      <c r="E55" s="14" t="s">
        <v>50</v>
      </c>
      <c r="F55" s="14" t="s">
        <v>50</v>
      </c>
      <c r="G55" s="14" t="s">
        <v>50</v>
      </c>
      <c r="H55" s="14" t="s">
        <v>31</v>
      </c>
      <c r="I55" s="14" t="s">
        <v>50</v>
      </c>
      <c r="J55" s="16">
        <v>23</v>
      </c>
    </row>
    <row r="56" spans="1:10" x14ac:dyDescent="0.2">
      <c r="A56" s="14">
        <v>240325</v>
      </c>
      <c r="B56" s="14">
        <v>24</v>
      </c>
      <c r="C56" s="14" t="s">
        <v>96</v>
      </c>
      <c r="D56" s="14" t="s">
        <v>52</v>
      </c>
      <c r="E56" s="14" t="s">
        <v>50</v>
      </c>
      <c r="F56" s="14" t="s">
        <v>50</v>
      </c>
      <c r="G56" s="14" t="s">
        <v>50</v>
      </c>
      <c r="H56" s="14" t="s">
        <v>31</v>
      </c>
      <c r="I56" s="14" t="s">
        <v>50</v>
      </c>
      <c r="J56" s="16">
        <v>10</v>
      </c>
    </row>
    <row r="57" spans="1:10" x14ac:dyDescent="0.2">
      <c r="A57" s="14">
        <v>240325</v>
      </c>
      <c r="B57" s="14">
        <v>24</v>
      </c>
      <c r="C57" s="14" t="s">
        <v>95</v>
      </c>
      <c r="D57" s="14" t="s">
        <v>52</v>
      </c>
      <c r="E57" s="14" t="s">
        <v>50</v>
      </c>
      <c r="F57" s="14" t="s">
        <v>50</v>
      </c>
      <c r="G57" s="14" t="s">
        <v>50</v>
      </c>
      <c r="H57" s="14" t="s">
        <v>31</v>
      </c>
      <c r="I57" s="14" t="s">
        <v>50</v>
      </c>
      <c r="J57" s="16">
        <v>19</v>
      </c>
    </row>
    <row r="58" spans="1:10" x14ac:dyDescent="0.2">
      <c r="A58" s="14">
        <v>240325</v>
      </c>
      <c r="B58" s="14">
        <v>24</v>
      </c>
      <c r="C58" s="14" t="s">
        <v>94</v>
      </c>
      <c r="D58" s="14" t="s">
        <v>52</v>
      </c>
      <c r="E58" s="14" t="s">
        <v>50</v>
      </c>
      <c r="F58" s="14" t="s">
        <v>50</v>
      </c>
      <c r="G58" s="14" t="s">
        <v>50</v>
      </c>
      <c r="H58" s="14" t="s">
        <v>31</v>
      </c>
      <c r="I58" s="14" t="s">
        <v>50</v>
      </c>
      <c r="J58" s="16">
        <v>15</v>
      </c>
    </row>
    <row r="59" spans="1:10" x14ac:dyDescent="0.2">
      <c r="A59" s="14">
        <v>240325</v>
      </c>
      <c r="B59" s="14">
        <v>24</v>
      </c>
      <c r="C59" s="14" t="s">
        <v>93</v>
      </c>
      <c r="D59" s="14" t="s">
        <v>52</v>
      </c>
      <c r="E59" s="14" t="s">
        <v>50</v>
      </c>
      <c r="F59" s="14" t="s">
        <v>50</v>
      </c>
      <c r="G59" s="14" t="s">
        <v>50</v>
      </c>
      <c r="H59" s="14" t="s">
        <v>31</v>
      </c>
      <c r="I59" s="14" t="s">
        <v>50</v>
      </c>
      <c r="J59" s="16">
        <v>23</v>
      </c>
    </row>
    <row r="60" spans="1:10" x14ac:dyDescent="0.2">
      <c r="A60" s="14">
        <v>240325</v>
      </c>
      <c r="B60" s="14">
        <v>24</v>
      </c>
      <c r="C60" s="14" t="s">
        <v>92</v>
      </c>
      <c r="D60" s="14" t="s">
        <v>52</v>
      </c>
      <c r="E60" s="14" t="s">
        <v>50</v>
      </c>
      <c r="F60" s="14" t="s">
        <v>50</v>
      </c>
      <c r="G60" s="14" t="s">
        <v>50</v>
      </c>
      <c r="H60" s="14" t="s">
        <v>31</v>
      </c>
      <c r="I60" s="14" t="s">
        <v>50</v>
      </c>
      <c r="J60" s="16">
        <v>14</v>
      </c>
    </row>
    <row r="61" spans="1:10" x14ac:dyDescent="0.2">
      <c r="A61" s="14">
        <v>240325</v>
      </c>
      <c r="B61" s="14">
        <v>24</v>
      </c>
      <c r="C61" s="14" t="s">
        <v>91</v>
      </c>
      <c r="D61" s="14" t="s">
        <v>52</v>
      </c>
      <c r="E61" s="14" t="s">
        <v>50</v>
      </c>
      <c r="F61" s="14" t="s">
        <v>50</v>
      </c>
      <c r="G61" s="14" t="s">
        <v>50</v>
      </c>
      <c r="H61" s="14" t="s">
        <v>31</v>
      </c>
      <c r="I61" s="14" t="s">
        <v>50</v>
      </c>
      <c r="J61" s="16">
        <v>20</v>
      </c>
    </row>
    <row r="62" spans="1:10" x14ac:dyDescent="0.2">
      <c r="A62" s="14">
        <v>240325</v>
      </c>
      <c r="B62" s="14">
        <v>24</v>
      </c>
      <c r="C62" s="14" t="s">
        <v>90</v>
      </c>
      <c r="D62" s="14" t="s">
        <v>53</v>
      </c>
      <c r="E62" s="14" t="s">
        <v>31</v>
      </c>
      <c r="F62" s="14" t="s">
        <v>50</v>
      </c>
      <c r="G62" s="14" t="s">
        <v>50</v>
      </c>
      <c r="H62" s="14" t="s">
        <v>31</v>
      </c>
      <c r="I62" s="14">
        <v>0</v>
      </c>
      <c r="J62" s="16">
        <v>3332</v>
      </c>
    </row>
    <row r="63" spans="1:10" x14ac:dyDescent="0.2">
      <c r="A63" s="14">
        <v>240325</v>
      </c>
      <c r="B63" s="14">
        <v>24</v>
      </c>
      <c r="C63" s="14" t="s">
        <v>89</v>
      </c>
      <c r="D63" s="14" t="s">
        <v>53</v>
      </c>
      <c r="E63" s="14" t="s">
        <v>31</v>
      </c>
      <c r="F63" s="14" t="s">
        <v>50</v>
      </c>
      <c r="G63" s="14" t="s">
        <v>50</v>
      </c>
      <c r="H63" s="14" t="s">
        <v>31</v>
      </c>
      <c r="I63" s="14">
        <v>0.02</v>
      </c>
      <c r="J63" s="16">
        <v>3597</v>
      </c>
    </row>
    <row r="64" spans="1:10" x14ac:dyDescent="0.2">
      <c r="A64" s="14">
        <v>240325</v>
      </c>
      <c r="B64" s="14">
        <v>24</v>
      </c>
      <c r="C64" s="14" t="s">
        <v>88</v>
      </c>
      <c r="D64" s="14" t="s">
        <v>53</v>
      </c>
      <c r="E64" s="14" t="s">
        <v>31</v>
      </c>
      <c r="F64" s="14" t="s">
        <v>50</v>
      </c>
      <c r="G64" s="14" t="s">
        <v>50</v>
      </c>
      <c r="H64" s="14" t="s">
        <v>31</v>
      </c>
      <c r="I64" s="14">
        <v>0.04</v>
      </c>
      <c r="J64" s="16">
        <v>4076</v>
      </c>
    </row>
    <row r="65" spans="1:10" x14ac:dyDescent="0.2">
      <c r="A65" s="14">
        <v>240325</v>
      </c>
      <c r="B65" s="14">
        <v>24</v>
      </c>
      <c r="C65" s="14" t="s">
        <v>87</v>
      </c>
      <c r="D65" s="14" t="s">
        <v>53</v>
      </c>
      <c r="E65" s="14" t="s">
        <v>31</v>
      </c>
      <c r="F65" s="14" t="s">
        <v>50</v>
      </c>
      <c r="G65" s="14" t="s">
        <v>50</v>
      </c>
      <c r="H65" s="14" t="s">
        <v>31</v>
      </c>
      <c r="I65" s="14">
        <v>0.08</v>
      </c>
      <c r="J65" s="16">
        <v>3428</v>
      </c>
    </row>
    <row r="66" spans="1:10" x14ac:dyDescent="0.2">
      <c r="A66" s="14">
        <v>240325</v>
      </c>
      <c r="B66" s="14">
        <v>24</v>
      </c>
      <c r="C66" s="14" t="s">
        <v>86</v>
      </c>
      <c r="D66" s="14" t="s">
        <v>53</v>
      </c>
      <c r="E66" s="14" t="s">
        <v>31</v>
      </c>
      <c r="F66" s="14" t="s">
        <v>50</v>
      </c>
      <c r="G66" s="14" t="s">
        <v>50</v>
      </c>
      <c r="H66" s="14" t="s">
        <v>31</v>
      </c>
      <c r="I66" s="14">
        <v>0.16</v>
      </c>
      <c r="J66" s="16">
        <v>3576</v>
      </c>
    </row>
    <row r="67" spans="1:10" x14ac:dyDescent="0.2">
      <c r="A67" s="14">
        <v>240325</v>
      </c>
      <c r="B67" s="14">
        <v>24</v>
      </c>
      <c r="C67" s="14" t="s">
        <v>85</v>
      </c>
      <c r="D67" s="14" t="s">
        <v>53</v>
      </c>
      <c r="E67" s="14" t="s">
        <v>31</v>
      </c>
      <c r="F67" s="14" t="s">
        <v>50</v>
      </c>
      <c r="G67" s="14" t="s">
        <v>50</v>
      </c>
      <c r="H67" s="14" t="s">
        <v>31</v>
      </c>
      <c r="I67" s="14">
        <v>0.31</v>
      </c>
      <c r="J67" s="16">
        <v>3893</v>
      </c>
    </row>
    <row r="68" spans="1:10" x14ac:dyDescent="0.2">
      <c r="A68" s="14">
        <v>240325</v>
      </c>
      <c r="B68" s="14">
        <v>24</v>
      </c>
      <c r="C68" s="14" t="s">
        <v>84</v>
      </c>
      <c r="D68" s="14" t="s">
        <v>53</v>
      </c>
      <c r="E68" s="14" t="s">
        <v>31</v>
      </c>
      <c r="F68" s="14" t="s">
        <v>50</v>
      </c>
      <c r="G68" s="14" t="s">
        <v>50</v>
      </c>
      <c r="H68" s="14" t="s">
        <v>31</v>
      </c>
      <c r="I68" s="14">
        <v>0.62</v>
      </c>
      <c r="J68" s="16">
        <v>3669</v>
      </c>
    </row>
    <row r="69" spans="1:10" x14ac:dyDescent="0.2">
      <c r="A69" s="14">
        <v>240325</v>
      </c>
      <c r="B69" s="14">
        <v>24</v>
      </c>
      <c r="C69" s="14" t="s">
        <v>83</v>
      </c>
      <c r="D69" s="14" t="s">
        <v>53</v>
      </c>
      <c r="E69" s="14" t="s">
        <v>31</v>
      </c>
      <c r="F69" s="14" t="s">
        <v>50</v>
      </c>
      <c r="G69" s="14" t="s">
        <v>50</v>
      </c>
      <c r="H69" s="14" t="s">
        <v>31</v>
      </c>
      <c r="I69" s="14">
        <v>1.25</v>
      </c>
      <c r="J69" s="16">
        <v>3437</v>
      </c>
    </row>
    <row r="70" spans="1:10" x14ac:dyDescent="0.2">
      <c r="A70" s="14">
        <v>240325</v>
      </c>
      <c r="B70" s="14">
        <v>24</v>
      </c>
      <c r="C70" s="14" t="s">
        <v>82</v>
      </c>
      <c r="D70" s="14" t="s">
        <v>53</v>
      </c>
      <c r="E70" s="14" t="s">
        <v>31</v>
      </c>
      <c r="F70" s="14" t="s">
        <v>50</v>
      </c>
      <c r="G70" s="14" t="s">
        <v>50</v>
      </c>
      <c r="H70" s="14" t="s">
        <v>31</v>
      </c>
      <c r="I70" s="14">
        <v>2.5</v>
      </c>
      <c r="J70" s="16">
        <v>3589</v>
      </c>
    </row>
    <row r="71" spans="1:10" x14ac:dyDescent="0.2">
      <c r="A71" s="14">
        <v>240325</v>
      </c>
      <c r="B71" s="14">
        <v>24</v>
      </c>
      <c r="C71" s="14" t="s">
        <v>81</v>
      </c>
      <c r="D71" s="14" t="s">
        <v>53</v>
      </c>
      <c r="E71" s="14" t="s">
        <v>31</v>
      </c>
      <c r="F71" s="14" t="s">
        <v>50</v>
      </c>
      <c r="G71" s="14" t="s">
        <v>50</v>
      </c>
      <c r="H71" s="14" t="s">
        <v>31</v>
      </c>
      <c r="I71" s="14">
        <v>5</v>
      </c>
      <c r="J71" s="16">
        <v>3509</v>
      </c>
    </row>
    <row r="72" spans="1:10" x14ac:dyDescent="0.2">
      <c r="A72" s="14">
        <v>240325</v>
      </c>
      <c r="B72" s="14">
        <v>24</v>
      </c>
      <c r="C72" s="14" t="s">
        <v>80</v>
      </c>
      <c r="D72" s="14" t="s">
        <v>53</v>
      </c>
      <c r="E72" s="14" t="s">
        <v>31</v>
      </c>
      <c r="F72" s="14" t="s">
        <v>50</v>
      </c>
      <c r="G72" s="14" t="s">
        <v>50</v>
      </c>
      <c r="H72" s="14" t="s">
        <v>31</v>
      </c>
      <c r="I72" s="14">
        <v>10</v>
      </c>
      <c r="J72" s="16">
        <v>3609</v>
      </c>
    </row>
    <row r="73" spans="1:10" x14ac:dyDescent="0.2">
      <c r="A73" s="14">
        <v>240325</v>
      </c>
      <c r="B73" s="14">
        <v>24</v>
      </c>
      <c r="C73" s="14" t="s">
        <v>79</v>
      </c>
      <c r="D73" s="14" t="s">
        <v>53</v>
      </c>
      <c r="E73" s="14" t="s">
        <v>31</v>
      </c>
      <c r="F73" s="14" t="s">
        <v>50</v>
      </c>
      <c r="G73" s="14" t="s">
        <v>50</v>
      </c>
      <c r="H73" s="14" t="s">
        <v>31</v>
      </c>
      <c r="I73" s="14">
        <v>20</v>
      </c>
      <c r="J73" s="16">
        <v>3538</v>
      </c>
    </row>
    <row r="74" spans="1:10" x14ac:dyDescent="0.2">
      <c r="A74" s="14">
        <v>240325</v>
      </c>
      <c r="B74" s="14">
        <v>24</v>
      </c>
      <c r="C74" s="14" t="s">
        <v>78</v>
      </c>
      <c r="D74" s="14" t="s">
        <v>52</v>
      </c>
      <c r="E74" s="14" t="s">
        <v>50</v>
      </c>
      <c r="F74" s="14" t="s">
        <v>50</v>
      </c>
      <c r="G74" s="14" t="s">
        <v>50</v>
      </c>
      <c r="H74" s="14" t="s">
        <v>31</v>
      </c>
      <c r="I74" s="14" t="s">
        <v>50</v>
      </c>
      <c r="J74" s="16">
        <v>19</v>
      </c>
    </row>
    <row r="75" spans="1:10" x14ac:dyDescent="0.2">
      <c r="A75" s="14">
        <v>240325</v>
      </c>
      <c r="B75" s="14">
        <v>24</v>
      </c>
      <c r="C75" s="14" t="s">
        <v>77</v>
      </c>
      <c r="D75" s="14" t="s">
        <v>52</v>
      </c>
      <c r="E75" s="14" t="s">
        <v>50</v>
      </c>
      <c r="F75" s="14" t="s">
        <v>50</v>
      </c>
      <c r="G75" s="14" t="s">
        <v>50</v>
      </c>
      <c r="H75" s="14" t="s">
        <v>31</v>
      </c>
      <c r="I75" s="14" t="s">
        <v>50</v>
      </c>
      <c r="J75" s="16">
        <v>33</v>
      </c>
    </row>
    <row r="76" spans="1:10" x14ac:dyDescent="0.2">
      <c r="A76" s="14">
        <v>240325</v>
      </c>
      <c r="B76" s="14">
        <v>24</v>
      </c>
      <c r="C76" s="14" t="s">
        <v>76</v>
      </c>
      <c r="D76" s="14" t="s">
        <v>52</v>
      </c>
      <c r="E76" s="14" t="s">
        <v>50</v>
      </c>
      <c r="F76" s="14" t="s">
        <v>50</v>
      </c>
      <c r="G76" s="14" t="s">
        <v>50</v>
      </c>
      <c r="H76" s="14" t="s">
        <v>31</v>
      </c>
      <c r="I76" s="14" t="s">
        <v>50</v>
      </c>
      <c r="J76" s="16">
        <v>36</v>
      </c>
    </row>
    <row r="77" spans="1:10" x14ac:dyDescent="0.2">
      <c r="A77" s="14">
        <v>240325</v>
      </c>
      <c r="B77" s="14">
        <v>24</v>
      </c>
      <c r="C77" s="14" t="s">
        <v>75</v>
      </c>
      <c r="D77" s="14" t="s">
        <v>52</v>
      </c>
      <c r="E77" s="14" t="s">
        <v>50</v>
      </c>
      <c r="F77" s="14" t="s">
        <v>50</v>
      </c>
      <c r="G77" s="14" t="s">
        <v>50</v>
      </c>
      <c r="H77" s="14" t="s">
        <v>31</v>
      </c>
      <c r="I77" s="14" t="s">
        <v>50</v>
      </c>
      <c r="J77" s="16">
        <v>39</v>
      </c>
    </row>
    <row r="78" spans="1:10" x14ac:dyDescent="0.2">
      <c r="A78" s="14">
        <v>240325</v>
      </c>
      <c r="B78" s="14">
        <v>24</v>
      </c>
      <c r="C78" s="14" t="s">
        <v>74</v>
      </c>
      <c r="D78" s="14" t="s">
        <v>52</v>
      </c>
      <c r="E78" s="14" t="s">
        <v>50</v>
      </c>
      <c r="F78" s="14" t="s">
        <v>50</v>
      </c>
      <c r="G78" s="14" t="s">
        <v>50</v>
      </c>
      <c r="H78" s="14" t="s">
        <v>31</v>
      </c>
      <c r="I78" s="14" t="s">
        <v>50</v>
      </c>
      <c r="J78" s="16">
        <v>41</v>
      </c>
    </row>
    <row r="79" spans="1:10" x14ac:dyDescent="0.2">
      <c r="A79" s="14">
        <v>240325</v>
      </c>
      <c r="B79" s="14">
        <v>24</v>
      </c>
      <c r="C79" s="14" t="s">
        <v>73</v>
      </c>
      <c r="D79" s="14" t="s">
        <v>52</v>
      </c>
      <c r="E79" s="14" t="s">
        <v>50</v>
      </c>
      <c r="F79" s="14" t="s">
        <v>50</v>
      </c>
      <c r="G79" s="14" t="s">
        <v>50</v>
      </c>
      <c r="H79" s="14" t="s">
        <v>31</v>
      </c>
      <c r="I79" s="14" t="s">
        <v>50</v>
      </c>
      <c r="J79" s="16">
        <v>36</v>
      </c>
    </row>
    <row r="80" spans="1:10" x14ac:dyDescent="0.2">
      <c r="A80" s="14">
        <v>240325</v>
      </c>
      <c r="B80" s="14">
        <v>24</v>
      </c>
      <c r="C80" s="14" t="s">
        <v>72</v>
      </c>
      <c r="D80" s="14" t="s">
        <v>52</v>
      </c>
      <c r="E80" s="14" t="s">
        <v>50</v>
      </c>
      <c r="F80" s="14" t="s">
        <v>50</v>
      </c>
      <c r="G80" s="14" t="s">
        <v>50</v>
      </c>
      <c r="H80" s="14" t="s">
        <v>31</v>
      </c>
      <c r="I80" s="14" t="s">
        <v>50</v>
      </c>
      <c r="J80" s="16">
        <v>31</v>
      </c>
    </row>
    <row r="81" spans="1:10" x14ac:dyDescent="0.2">
      <c r="A81" s="14">
        <v>240325</v>
      </c>
      <c r="B81" s="14">
        <v>24</v>
      </c>
      <c r="C81" s="14" t="s">
        <v>71</v>
      </c>
      <c r="D81" s="14" t="s">
        <v>52</v>
      </c>
      <c r="E81" s="14" t="s">
        <v>50</v>
      </c>
      <c r="F81" s="14" t="s">
        <v>50</v>
      </c>
      <c r="G81" s="14" t="s">
        <v>50</v>
      </c>
      <c r="H81" s="14" t="s">
        <v>31</v>
      </c>
      <c r="I81" s="14" t="s">
        <v>50</v>
      </c>
      <c r="J81" s="16">
        <v>31</v>
      </c>
    </row>
    <row r="82" spans="1:10" x14ac:dyDescent="0.2">
      <c r="A82" s="14">
        <v>240325</v>
      </c>
      <c r="B82" s="14">
        <v>24</v>
      </c>
      <c r="C82" s="14" t="s">
        <v>70</v>
      </c>
      <c r="D82" s="14" t="s">
        <v>52</v>
      </c>
      <c r="E82" s="14" t="s">
        <v>50</v>
      </c>
      <c r="F82" s="14" t="s">
        <v>50</v>
      </c>
      <c r="G82" s="14" t="s">
        <v>50</v>
      </c>
      <c r="H82" s="14" t="s">
        <v>31</v>
      </c>
      <c r="I82" s="14" t="s">
        <v>50</v>
      </c>
      <c r="J82" s="16">
        <v>45</v>
      </c>
    </row>
    <row r="83" spans="1:10" x14ac:dyDescent="0.2">
      <c r="A83" s="14">
        <v>240325</v>
      </c>
      <c r="B83" s="14">
        <v>24</v>
      </c>
      <c r="C83" s="14" t="s">
        <v>69</v>
      </c>
      <c r="D83" s="14" t="s">
        <v>52</v>
      </c>
      <c r="E83" s="14" t="s">
        <v>50</v>
      </c>
      <c r="F83" s="14" t="s">
        <v>50</v>
      </c>
      <c r="G83" s="14" t="s">
        <v>50</v>
      </c>
      <c r="H83" s="14" t="s">
        <v>31</v>
      </c>
      <c r="I83" s="14" t="s">
        <v>50</v>
      </c>
      <c r="J83" s="16">
        <v>91</v>
      </c>
    </row>
    <row r="84" spans="1:10" x14ac:dyDescent="0.2">
      <c r="A84" s="14">
        <v>240325</v>
      </c>
      <c r="B84" s="14">
        <v>24</v>
      </c>
      <c r="C84" s="14" t="s">
        <v>68</v>
      </c>
      <c r="D84" s="14" t="s">
        <v>52</v>
      </c>
      <c r="E84" s="14" t="s">
        <v>50</v>
      </c>
      <c r="F84" s="14" t="s">
        <v>50</v>
      </c>
      <c r="G84" s="14" t="s">
        <v>50</v>
      </c>
      <c r="H84" s="14" t="s">
        <v>31</v>
      </c>
      <c r="I84" s="14" t="s">
        <v>50</v>
      </c>
      <c r="J84" s="16">
        <v>157</v>
      </c>
    </row>
    <row r="85" spans="1:10" x14ac:dyDescent="0.2">
      <c r="A85" s="14">
        <v>240325</v>
      </c>
      <c r="B85" s="14">
        <v>24</v>
      </c>
      <c r="C85" s="14" t="s">
        <v>67</v>
      </c>
      <c r="D85" s="14" t="s">
        <v>52</v>
      </c>
      <c r="E85" s="14" t="s">
        <v>50</v>
      </c>
      <c r="F85" s="14" t="s">
        <v>50</v>
      </c>
      <c r="G85" s="14" t="s">
        <v>50</v>
      </c>
      <c r="H85" s="14" t="s">
        <v>31</v>
      </c>
      <c r="I85" s="14" t="s">
        <v>50</v>
      </c>
      <c r="J85" s="16">
        <v>233</v>
      </c>
    </row>
    <row r="86" spans="1:10" x14ac:dyDescent="0.2">
      <c r="A86" s="14">
        <v>240325</v>
      </c>
      <c r="B86" s="14">
        <v>24</v>
      </c>
      <c r="C86" s="14" t="s">
        <v>66</v>
      </c>
      <c r="D86" s="14" t="s">
        <v>53</v>
      </c>
      <c r="E86" s="14" t="s">
        <v>48</v>
      </c>
      <c r="F86" s="14" t="s">
        <v>50</v>
      </c>
      <c r="G86" s="14" t="s">
        <v>50</v>
      </c>
      <c r="H86" s="14" t="s">
        <v>31</v>
      </c>
      <c r="I86" s="14">
        <v>0</v>
      </c>
      <c r="J86" s="16">
        <v>40220</v>
      </c>
    </row>
    <row r="87" spans="1:10" x14ac:dyDescent="0.2">
      <c r="A87" s="14">
        <v>240325</v>
      </c>
      <c r="B87" s="14">
        <v>24</v>
      </c>
      <c r="C87" s="14" t="s">
        <v>65</v>
      </c>
      <c r="D87" s="14" t="s">
        <v>53</v>
      </c>
      <c r="E87" s="14" t="s">
        <v>48</v>
      </c>
      <c r="F87" s="14" t="s">
        <v>50</v>
      </c>
      <c r="G87" s="14" t="s">
        <v>50</v>
      </c>
      <c r="H87" s="14" t="s">
        <v>31</v>
      </c>
      <c r="I87" s="14">
        <v>0.02</v>
      </c>
      <c r="J87" s="16">
        <v>39914</v>
      </c>
    </row>
    <row r="88" spans="1:10" x14ac:dyDescent="0.2">
      <c r="A88" s="14">
        <v>240325</v>
      </c>
      <c r="B88" s="14">
        <v>24</v>
      </c>
      <c r="C88" s="14" t="s">
        <v>64</v>
      </c>
      <c r="D88" s="14" t="s">
        <v>53</v>
      </c>
      <c r="E88" s="14" t="s">
        <v>48</v>
      </c>
      <c r="F88" s="14" t="s">
        <v>50</v>
      </c>
      <c r="G88" s="14" t="s">
        <v>50</v>
      </c>
      <c r="H88" s="14" t="s">
        <v>31</v>
      </c>
      <c r="I88" s="14">
        <v>0.04</v>
      </c>
      <c r="J88" s="16">
        <v>41030</v>
      </c>
    </row>
    <row r="89" spans="1:10" x14ac:dyDescent="0.2">
      <c r="A89" s="14">
        <v>240325</v>
      </c>
      <c r="B89" s="14">
        <v>24</v>
      </c>
      <c r="C89" s="14" t="s">
        <v>63</v>
      </c>
      <c r="D89" s="14" t="s">
        <v>53</v>
      </c>
      <c r="E89" s="14" t="s">
        <v>48</v>
      </c>
      <c r="F89" s="14" t="s">
        <v>50</v>
      </c>
      <c r="G89" s="14" t="s">
        <v>50</v>
      </c>
      <c r="H89" s="14" t="s">
        <v>31</v>
      </c>
      <c r="I89" s="14">
        <v>0.08</v>
      </c>
      <c r="J89" s="16">
        <v>40474</v>
      </c>
    </row>
    <row r="90" spans="1:10" x14ac:dyDescent="0.2">
      <c r="A90" s="14">
        <v>240325</v>
      </c>
      <c r="B90" s="14">
        <v>24</v>
      </c>
      <c r="C90" s="14" t="s">
        <v>62</v>
      </c>
      <c r="D90" s="14" t="s">
        <v>53</v>
      </c>
      <c r="E90" s="14" t="s">
        <v>48</v>
      </c>
      <c r="F90" s="14" t="s">
        <v>50</v>
      </c>
      <c r="G90" s="14" t="s">
        <v>50</v>
      </c>
      <c r="H90" s="14" t="s">
        <v>31</v>
      </c>
      <c r="I90" s="14">
        <v>0.16</v>
      </c>
      <c r="J90" s="16">
        <v>39798</v>
      </c>
    </row>
    <row r="91" spans="1:10" x14ac:dyDescent="0.2">
      <c r="A91" s="14">
        <v>240325</v>
      </c>
      <c r="B91" s="14">
        <v>24</v>
      </c>
      <c r="C91" s="14" t="s">
        <v>61</v>
      </c>
      <c r="D91" s="14" t="s">
        <v>53</v>
      </c>
      <c r="E91" s="14" t="s">
        <v>48</v>
      </c>
      <c r="F91" s="14" t="s">
        <v>50</v>
      </c>
      <c r="G91" s="14" t="s">
        <v>50</v>
      </c>
      <c r="H91" s="14" t="s">
        <v>31</v>
      </c>
      <c r="I91" s="14">
        <v>0.31</v>
      </c>
      <c r="J91" s="16">
        <v>41152</v>
      </c>
    </row>
    <row r="92" spans="1:10" x14ac:dyDescent="0.2">
      <c r="A92" s="14">
        <v>240325</v>
      </c>
      <c r="B92" s="14">
        <v>24</v>
      </c>
      <c r="C92" s="14" t="s">
        <v>60</v>
      </c>
      <c r="D92" s="14" t="s">
        <v>53</v>
      </c>
      <c r="E92" s="14" t="s">
        <v>48</v>
      </c>
      <c r="F92" s="14" t="s">
        <v>50</v>
      </c>
      <c r="G92" s="14" t="s">
        <v>50</v>
      </c>
      <c r="H92" s="14" t="s">
        <v>31</v>
      </c>
      <c r="I92" s="14">
        <v>0.62</v>
      </c>
      <c r="J92" s="16">
        <v>43221</v>
      </c>
    </row>
    <row r="93" spans="1:10" x14ac:dyDescent="0.2">
      <c r="A93" s="14">
        <v>240325</v>
      </c>
      <c r="B93" s="14">
        <v>24</v>
      </c>
      <c r="C93" s="14" t="s">
        <v>59</v>
      </c>
      <c r="D93" s="14" t="s">
        <v>53</v>
      </c>
      <c r="E93" s="14" t="s">
        <v>48</v>
      </c>
      <c r="F93" s="14" t="s">
        <v>50</v>
      </c>
      <c r="G93" s="14" t="s">
        <v>50</v>
      </c>
      <c r="H93" s="14" t="s">
        <v>31</v>
      </c>
      <c r="I93" s="14">
        <v>1.25</v>
      </c>
      <c r="J93" s="16">
        <v>48742</v>
      </c>
    </row>
    <row r="94" spans="1:10" x14ac:dyDescent="0.2">
      <c r="A94" s="14">
        <v>240325</v>
      </c>
      <c r="B94" s="14">
        <v>24</v>
      </c>
      <c r="C94" s="14" t="s">
        <v>58</v>
      </c>
      <c r="D94" s="14" t="s">
        <v>53</v>
      </c>
      <c r="E94" s="14" t="s">
        <v>48</v>
      </c>
      <c r="F94" s="14" t="s">
        <v>50</v>
      </c>
      <c r="G94" s="14" t="s">
        <v>50</v>
      </c>
      <c r="H94" s="14" t="s">
        <v>31</v>
      </c>
      <c r="I94" s="14">
        <v>2.5</v>
      </c>
      <c r="J94" s="16">
        <v>75453</v>
      </c>
    </row>
    <row r="95" spans="1:10" x14ac:dyDescent="0.2">
      <c r="A95" s="14">
        <v>240325</v>
      </c>
      <c r="B95" s="14">
        <v>24</v>
      </c>
      <c r="C95" s="14" t="s">
        <v>57</v>
      </c>
      <c r="D95" s="14" t="s">
        <v>53</v>
      </c>
      <c r="E95" s="14" t="s">
        <v>48</v>
      </c>
      <c r="F95" s="14" t="s">
        <v>50</v>
      </c>
      <c r="G95" s="14" t="s">
        <v>50</v>
      </c>
      <c r="H95" s="14" t="s">
        <v>31</v>
      </c>
      <c r="I95" s="14">
        <v>5</v>
      </c>
      <c r="J95" s="16">
        <v>152710</v>
      </c>
    </row>
    <row r="96" spans="1:10" x14ac:dyDescent="0.2">
      <c r="A96" s="14">
        <v>240325</v>
      </c>
      <c r="B96" s="14">
        <v>24</v>
      </c>
      <c r="C96" s="14" t="s">
        <v>56</v>
      </c>
      <c r="D96" s="14" t="s">
        <v>53</v>
      </c>
      <c r="E96" s="14" t="s">
        <v>48</v>
      </c>
      <c r="F96" s="14" t="s">
        <v>50</v>
      </c>
      <c r="G96" s="14" t="s">
        <v>50</v>
      </c>
      <c r="H96" s="14" t="s">
        <v>31</v>
      </c>
      <c r="I96" s="14">
        <v>10</v>
      </c>
      <c r="J96" s="16">
        <v>314816</v>
      </c>
    </row>
    <row r="97" spans="1:10" x14ac:dyDescent="0.2">
      <c r="A97" s="14">
        <v>240325</v>
      </c>
      <c r="B97" s="14">
        <v>24</v>
      </c>
      <c r="C97" s="14" t="s">
        <v>55</v>
      </c>
      <c r="D97" s="14" t="s">
        <v>53</v>
      </c>
      <c r="E97" s="14" t="s">
        <v>48</v>
      </c>
      <c r="F97" s="14" t="s">
        <v>50</v>
      </c>
      <c r="G97" s="14" t="s">
        <v>50</v>
      </c>
      <c r="H97" s="14" t="s">
        <v>31</v>
      </c>
      <c r="I97" s="14">
        <v>20</v>
      </c>
      <c r="J97" s="16">
        <v>592036</v>
      </c>
    </row>
    <row r="98" spans="1:10" x14ac:dyDescent="0.2">
      <c r="A98" s="14">
        <v>240325</v>
      </c>
      <c r="B98" s="14">
        <v>28</v>
      </c>
      <c r="C98" s="14" t="s">
        <v>150</v>
      </c>
      <c r="D98" s="14" t="s">
        <v>47</v>
      </c>
      <c r="E98" s="14" t="s">
        <v>48</v>
      </c>
      <c r="F98" s="14" t="s">
        <v>28</v>
      </c>
      <c r="G98" s="14" t="s">
        <v>49</v>
      </c>
      <c r="H98" s="14" t="s">
        <v>31</v>
      </c>
      <c r="I98" s="14" t="s">
        <v>50</v>
      </c>
      <c r="J98" s="16">
        <v>17509</v>
      </c>
    </row>
    <row r="99" spans="1:10" x14ac:dyDescent="0.2">
      <c r="A99" s="14">
        <v>240325</v>
      </c>
      <c r="B99" s="14">
        <v>28</v>
      </c>
      <c r="C99" s="14" t="s">
        <v>149</v>
      </c>
      <c r="D99" s="14" t="s">
        <v>47</v>
      </c>
      <c r="E99" s="14" t="s">
        <v>48</v>
      </c>
      <c r="F99" s="14" t="s">
        <v>32</v>
      </c>
      <c r="G99" s="14" t="s">
        <v>33</v>
      </c>
      <c r="H99" s="14" t="s">
        <v>31</v>
      </c>
      <c r="I99" s="14" t="s">
        <v>50</v>
      </c>
      <c r="J99" s="16">
        <v>18843</v>
      </c>
    </row>
    <row r="100" spans="1:10" x14ac:dyDescent="0.2">
      <c r="A100" s="14">
        <v>240325</v>
      </c>
      <c r="B100" s="14">
        <v>28</v>
      </c>
      <c r="C100" s="14" t="s">
        <v>148</v>
      </c>
      <c r="D100" s="14" t="s">
        <v>47</v>
      </c>
      <c r="E100" s="14" t="s">
        <v>48</v>
      </c>
      <c r="F100" s="14" t="s">
        <v>34</v>
      </c>
      <c r="G100" s="14" t="s">
        <v>35</v>
      </c>
      <c r="H100" s="14" t="s">
        <v>31</v>
      </c>
      <c r="I100" s="14" t="s">
        <v>50</v>
      </c>
      <c r="J100" s="16">
        <v>12989</v>
      </c>
    </row>
    <row r="101" spans="1:10" x14ac:dyDescent="0.2">
      <c r="A101" s="14">
        <v>240325</v>
      </c>
      <c r="B101" s="14">
        <v>28</v>
      </c>
      <c r="C101" s="14" t="s">
        <v>147</v>
      </c>
      <c r="D101" s="14" t="s">
        <v>47</v>
      </c>
      <c r="E101" s="14" t="s">
        <v>48</v>
      </c>
      <c r="F101" s="14" t="s">
        <v>36</v>
      </c>
      <c r="G101" s="14" t="s">
        <v>37</v>
      </c>
      <c r="H101" s="14" t="s">
        <v>31</v>
      </c>
      <c r="I101" s="14" t="s">
        <v>50</v>
      </c>
      <c r="J101" s="16">
        <v>39253</v>
      </c>
    </row>
    <row r="102" spans="1:10" x14ac:dyDescent="0.2">
      <c r="A102" s="14">
        <v>240325</v>
      </c>
      <c r="B102" s="14">
        <v>28</v>
      </c>
      <c r="C102" s="14" t="s">
        <v>146</v>
      </c>
      <c r="D102" s="14" t="s">
        <v>47</v>
      </c>
      <c r="E102" s="14" t="s">
        <v>48</v>
      </c>
      <c r="F102" s="14" t="s">
        <v>38</v>
      </c>
      <c r="G102" s="14" t="s">
        <v>51</v>
      </c>
      <c r="H102" s="14" t="s">
        <v>31</v>
      </c>
      <c r="I102" s="14" t="s">
        <v>50</v>
      </c>
      <c r="J102" s="16">
        <v>25814</v>
      </c>
    </row>
    <row r="103" spans="1:10" x14ac:dyDescent="0.2">
      <c r="A103" s="14">
        <v>240325</v>
      </c>
      <c r="B103" s="14">
        <v>28</v>
      </c>
      <c r="C103" s="14" t="s">
        <v>145</v>
      </c>
      <c r="D103" s="14" t="s">
        <v>47</v>
      </c>
      <c r="E103" s="14" t="s">
        <v>48</v>
      </c>
      <c r="F103" s="14" t="s">
        <v>40</v>
      </c>
      <c r="G103" s="14" t="s">
        <v>41</v>
      </c>
      <c r="H103" s="14" t="s">
        <v>31</v>
      </c>
      <c r="I103" s="14" t="s">
        <v>50</v>
      </c>
      <c r="J103" s="16">
        <v>85435</v>
      </c>
    </row>
    <row r="104" spans="1:10" x14ac:dyDescent="0.2">
      <c r="A104" s="14">
        <v>240325</v>
      </c>
      <c r="B104" s="14">
        <v>28</v>
      </c>
      <c r="C104" s="14" t="s">
        <v>144</v>
      </c>
      <c r="D104" s="14" t="s">
        <v>47</v>
      </c>
      <c r="E104" s="14" t="s">
        <v>31</v>
      </c>
      <c r="F104" s="14" t="s">
        <v>28</v>
      </c>
      <c r="G104" s="14" t="s">
        <v>49</v>
      </c>
      <c r="H104" s="14" t="s">
        <v>31</v>
      </c>
      <c r="I104" s="14" t="s">
        <v>50</v>
      </c>
      <c r="J104" s="16">
        <v>10082</v>
      </c>
    </row>
    <row r="105" spans="1:10" x14ac:dyDescent="0.2">
      <c r="A105" s="14">
        <v>240325</v>
      </c>
      <c r="B105" s="14">
        <v>28</v>
      </c>
      <c r="C105" s="14" t="s">
        <v>143</v>
      </c>
      <c r="D105" s="14" t="s">
        <v>47</v>
      </c>
      <c r="E105" s="14" t="s">
        <v>31</v>
      </c>
      <c r="F105" s="14" t="s">
        <v>32</v>
      </c>
      <c r="G105" s="14" t="s">
        <v>33</v>
      </c>
      <c r="H105" s="14" t="s">
        <v>31</v>
      </c>
      <c r="I105" s="14" t="s">
        <v>50</v>
      </c>
      <c r="J105" s="16">
        <v>10725</v>
      </c>
    </row>
    <row r="106" spans="1:10" x14ac:dyDescent="0.2">
      <c r="A106" s="14">
        <v>240325</v>
      </c>
      <c r="B106" s="14">
        <v>28</v>
      </c>
      <c r="C106" s="14" t="s">
        <v>142</v>
      </c>
      <c r="D106" s="14" t="s">
        <v>47</v>
      </c>
      <c r="E106" s="14" t="s">
        <v>31</v>
      </c>
      <c r="F106" s="14" t="s">
        <v>34</v>
      </c>
      <c r="G106" s="14" t="s">
        <v>35</v>
      </c>
      <c r="H106" s="14" t="s">
        <v>31</v>
      </c>
      <c r="I106" s="14" t="s">
        <v>50</v>
      </c>
      <c r="J106" s="16">
        <v>4349</v>
      </c>
    </row>
    <row r="107" spans="1:10" x14ac:dyDescent="0.2">
      <c r="A107" s="14">
        <v>240325</v>
      </c>
      <c r="B107" s="14">
        <v>28</v>
      </c>
      <c r="C107" s="14" t="s">
        <v>141</v>
      </c>
      <c r="D107" s="14" t="s">
        <v>47</v>
      </c>
      <c r="E107" s="14" t="s">
        <v>31</v>
      </c>
      <c r="F107" s="14" t="s">
        <v>36</v>
      </c>
      <c r="G107" s="14" t="s">
        <v>37</v>
      </c>
      <c r="H107" s="14" t="s">
        <v>31</v>
      </c>
      <c r="I107" s="14" t="s">
        <v>50</v>
      </c>
      <c r="J107" s="16">
        <v>6077</v>
      </c>
    </row>
    <row r="108" spans="1:10" x14ac:dyDescent="0.2">
      <c r="A108" s="14">
        <v>240325</v>
      </c>
      <c r="B108" s="14">
        <v>28</v>
      </c>
      <c r="C108" s="14" t="s">
        <v>140</v>
      </c>
      <c r="D108" s="14" t="s">
        <v>47</v>
      </c>
      <c r="E108" s="14" t="s">
        <v>31</v>
      </c>
      <c r="F108" s="14" t="s">
        <v>38</v>
      </c>
      <c r="G108" s="14" t="s">
        <v>51</v>
      </c>
      <c r="H108" s="14" t="s">
        <v>31</v>
      </c>
      <c r="I108" s="14" t="s">
        <v>50</v>
      </c>
      <c r="J108" s="16">
        <v>5648</v>
      </c>
    </row>
    <row r="109" spans="1:10" x14ac:dyDescent="0.2">
      <c r="A109" s="14">
        <v>240325</v>
      </c>
      <c r="B109" s="14">
        <v>28</v>
      </c>
      <c r="C109" s="14" t="s">
        <v>139</v>
      </c>
      <c r="D109" s="14" t="s">
        <v>47</v>
      </c>
      <c r="E109" s="14" t="s">
        <v>31</v>
      </c>
      <c r="F109" s="14" t="s">
        <v>40</v>
      </c>
      <c r="G109" s="14" t="s">
        <v>41</v>
      </c>
      <c r="H109" s="14" t="s">
        <v>31</v>
      </c>
      <c r="I109" s="14" t="s">
        <v>50</v>
      </c>
      <c r="J109" s="16">
        <v>3164</v>
      </c>
    </row>
    <row r="110" spans="1:10" x14ac:dyDescent="0.2">
      <c r="A110" s="14">
        <v>240325</v>
      </c>
      <c r="B110" s="14">
        <v>28</v>
      </c>
      <c r="C110" s="14" t="s">
        <v>138</v>
      </c>
      <c r="D110" s="14" t="s">
        <v>47</v>
      </c>
      <c r="E110" s="14" t="s">
        <v>48</v>
      </c>
      <c r="F110" s="14" t="s">
        <v>28</v>
      </c>
      <c r="G110" s="14" t="s">
        <v>49</v>
      </c>
      <c r="H110" s="14" t="s">
        <v>31</v>
      </c>
      <c r="I110" s="14" t="s">
        <v>50</v>
      </c>
      <c r="J110" s="16">
        <v>18489</v>
      </c>
    </row>
    <row r="111" spans="1:10" x14ac:dyDescent="0.2">
      <c r="A111" s="14">
        <v>240325</v>
      </c>
      <c r="B111" s="14">
        <v>28</v>
      </c>
      <c r="C111" s="14" t="s">
        <v>137</v>
      </c>
      <c r="D111" s="14" t="s">
        <v>47</v>
      </c>
      <c r="E111" s="14" t="s">
        <v>48</v>
      </c>
      <c r="F111" s="14" t="s">
        <v>32</v>
      </c>
      <c r="G111" s="14" t="s">
        <v>33</v>
      </c>
      <c r="H111" s="14" t="s">
        <v>31</v>
      </c>
      <c r="I111" s="14" t="s">
        <v>50</v>
      </c>
      <c r="J111" s="16">
        <v>18457</v>
      </c>
    </row>
    <row r="112" spans="1:10" x14ac:dyDescent="0.2">
      <c r="A112" s="14">
        <v>240325</v>
      </c>
      <c r="B112" s="14">
        <v>28</v>
      </c>
      <c r="C112" s="14" t="s">
        <v>136</v>
      </c>
      <c r="D112" s="14" t="s">
        <v>47</v>
      </c>
      <c r="E112" s="14" t="s">
        <v>48</v>
      </c>
      <c r="F112" s="14" t="s">
        <v>34</v>
      </c>
      <c r="G112" s="14" t="s">
        <v>35</v>
      </c>
      <c r="H112" s="14" t="s">
        <v>31</v>
      </c>
      <c r="I112" s="14" t="s">
        <v>50</v>
      </c>
      <c r="J112" s="16">
        <v>13472</v>
      </c>
    </row>
    <row r="113" spans="1:10" x14ac:dyDescent="0.2">
      <c r="A113" s="14">
        <v>240325</v>
      </c>
      <c r="B113" s="14">
        <v>28</v>
      </c>
      <c r="C113" s="14" t="s">
        <v>135</v>
      </c>
      <c r="D113" s="14" t="s">
        <v>47</v>
      </c>
      <c r="E113" s="14" t="s">
        <v>48</v>
      </c>
      <c r="F113" s="14" t="s">
        <v>36</v>
      </c>
      <c r="G113" s="14" t="s">
        <v>37</v>
      </c>
      <c r="H113" s="14" t="s">
        <v>31</v>
      </c>
      <c r="I113" s="14" t="s">
        <v>50</v>
      </c>
      <c r="J113" s="16">
        <v>38452</v>
      </c>
    </row>
    <row r="114" spans="1:10" x14ac:dyDescent="0.2">
      <c r="A114" s="14">
        <v>240325</v>
      </c>
      <c r="B114" s="14">
        <v>28</v>
      </c>
      <c r="C114" s="14" t="s">
        <v>134</v>
      </c>
      <c r="D114" s="14" t="s">
        <v>47</v>
      </c>
      <c r="E114" s="14" t="s">
        <v>48</v>
      </c>
      <c r="F114" s="14" t="s">
        <v>38</v>
      </c>
      <c r="G114" s="14" t="s">
        <v>51</v>
      </c>
      <c r="H114" s="14" t="s">
        <v>31</v>
      </c>
      <c r="I114" s="14" t="s">
        <v>50</v>
      </c>
      <c r="J114" s="16">
        <v>24881</v>
      </c>
    </row>
    <row r="115" spans="1:10" x14ac:dyDescent="0.2">
      <c r="A115" s="14">
        <v>240325</v>
      </c>
      <c r="B115" s="14">
        <v>28</v>
      </c>
      <c r="C115" s="14" t="s">
        <v>133</v>
      </c>
      <c r="D115" s="14" t="s">
        <v>47</v>
      </c>
      <c r="E115" s="14" t="s">
        <v>48</v>
      </c>
      <c r="F115" s="14" t="s">
        <v>40</v>
      </c>
      <c r="G115" s="14" t="s">
        <v>41</v>
      </c>
      <c r="H115" s="14" t="s">
        <v>31</v>
      </c>
      <c r="I115" s="14" t="s">
        <v>50</v>
      </c>
      <c r="J115" s="16">
        <v>83020</v>
      </c>
    </row>
    <row r="116" spans="1:10" x14ac:dyDescent="0.2">
      <c r="A116" s="14">
        <v>240325</v>
      </c>
      <c r="B116" s="14">
        <v>28</v>
      </c>
      <c r="C116" s="14" t="s">
        <v>132</v>
      </c>
      <c r="D116" s="14" t="s">
        <v>47</v>
      </c>
      <c r="E116" s="14" t="s">
        <v>31</v>
      </c>
      <c r="F116" s="14" t="s">
        <v>28</v>
      </c>
      <c r="G116" s="14" t="s">
        <v>49</v>
      </c>
      <c r="H116" s="14" t="s">
        <v>31</v>
      </c>
      <c r="I116" s="14" t="s">
        <v>50</v>
      </c>
      <c r="J116" s="16">
        <v>9249</v>
      </c>
    </row>
    <row r="117" spans="1:10" x14ac:dyDescent="0.2">
      <c r="A117" s="14">
        <v>240325</v>
      </c>
      <c r="B117" s="14">
        <v>28</v>
      </c>
      <c r="C117" s="14" t="s">
        <v>131</v>
      </c>
      <c r="D117" s="14" t="s">
        <v>47</v>
      </c>
      <c r="E117" s="14" t="s">
        <v>31</v>
      </c>
      <c r="F117" s="14" t="s">
        <v>32</v>
      </c>
      <c r="G117" s="14" t="s">
        <v>33</v>
      </c>
      <c r="H117" s="14" t="s">
        <v>31</v>
      </c>
      <c r="I117" s="14" t="s">
        <v>50</v>
      </c>
      <c r="J117" s="16">
        <v>10586</v>
      </c>
    </row>
    <row r="118" spans="1:10" x14ac:dyDescent="0.2">
      <c r="A118" s="14">
        <v>240325</v>
      </c>
      <c r="B118" s="14">
        <v>28</v>
      </c>
      <c r="C118" s="14" t="s">
        <v>130</v>
      </c>
      <c r="D118" s="14" t="s">
        <v>47</v>
      </c>
      <c r="E118" s="14" t="s">
        <v>31</v>
      </c>
      <c r="F118" s="14" t="s">
        <v>34</v>
      </c>
      <c r="G118" s="14" t="s">
        <v>35</v>
      </c>
      <c r="H118" s="14" t="s">
        <v>31</v>
      </c>
      <c r="I118" s="14" t="s">
        <v>50</v>
      </c>
      <c r="J118" s="16">
        <v>4361</v>
      </c>
    </row>
    <row r="119" spans="1:10" x14ac:dyDescent="0.2">
      <c r="A119" s="14">
        <v>240325</v>
      </c>
      <c r="B119" s="14">
        <v>28</v>
      </c>
      <c r="C119" s="14" t="s">
        <v>129</v>
      </c>
      <c r="D119" s="14" t="s">
        <v>47</v>
      </c>
      <c r="E119" s="14" t="s">
        <v>31</v>
      </c>
      <c r="F119" s="14" t="s">
        <v>36</v>
      </c>
      <c r="G119" s="14" t="s">
        <v>37</v>
      </c>
      <c r="H119" s="14" t="s">
        <v>31</v>
      </c>
      <c r="I119" s="14" t="s">
        <v>50</v>
      </c>
      <c r="J119" s="16">
        <v>5900</v>
      </c>
    </row>
    <row r="120" spans="1:10" x14ac:dyDescent="0.2">
      <c r="A120" s="14">
        <v>240325</v>
      </c>
      <c r="B120" s="14">
        <v>28</v>
      </c>
      <c r="C120" s="14" t="s">
        <v>128</v>
      </c>
      <c r="D120" s="14" t="s">
        <v>47</v>
      </c>
      <c r="E120" s="14" t="s">
        <v>31</v>
      </c>
      <c r="F120" s="14" t="s">
        <v>38</v>
      </c>
      <c r="G120" s="14" t="s">
        <v>51</v>
      </c>
      <c r="H120" s="14" t="s">
        <v>31</v>
      </c>
      <c r="I120" s="14" t="s">
        <v>50</v>
      </c>
      <c r="J120" s="16">
        <v>5152</v>
      </c>
    </row>
    <row r="121" spans="1:10" x14ac:dyDescent="0.2">
      <c r="A121" s="14">
        <v>240325</v>
      </c>
      <c r="B121" s="14">
        <v>28</v>
      </c>
      <c r="C121" s="14" t="s">
        <v>127</v>
      </c>
      <c r="D121" s="14" t="s">
        <v>47</v>
      </c>
      <c r="E121" s="14" t="s">
        <v>31</v>
      </c>
      <c r="F121" s="14" t="s">
        <v>40</v>
      </c>
      <c r="G121" s="14" t="s">
        <v>41</v>
      </c>
      <c r="H121" s="14" t="s">
        <v>31</v>
      </c>
      <c r="I121" s="14" t="s">
        <v>50</v>
      </c>
      <c r="J121" s="16">
        <v>3125</v>
      </c>
    </row>
    <row r="122" spans="1:10" x14ac:dyDescent="0.2">
      <c r="A122" s="14">
        <v>240325</v>
      </c>
      <c r="B122" s="14">
        <v>28</v>
      </c>
      <c r="C122" s="14" t="s">
        <v>126</v>
      </c>
      <c r="D122" s="14" t="s">
        <v>47</v>
      </c>
      <c r="E122" s="14" t="s">
        <v>48</v>
      </c>
      <c r="F122" s="14" t="s">
        <v>28</v>
      </c>
      <c r="G122" s="14" t="s">
        <v>49</v>
      </c>
      <c r="H122" s="14" t="s">
        <v>31</v>
      </c>
      <c r="I122" s="14" t="s">
        <v>50</v>
      </c>
      <c r="J122" s="16">
        <v>17693</v>
      </c>
    </row>
    <row r="123" spans="1:10" x14ac:dyDescent="0.2">
      <c r="A123" s="14">
        <v>240325</v>
      </c>
      <c r="B123" s="14">
        <v>28</v>
      </c>
      <c r="C123" s="14" t="s">
        <v>125</v>
      </c>
      <c r="D123" s="14" t="s">
        <v>47</v>
      </c>
      <c r="E123" s="14" t="s">
        <v>48</v>
      </c>
      <c r="F123" s="14" t="s">
        <v>32</v>
      </c>
      <c r="G123" s="14" t="s">
        <v>33</v>
      </c>
      <c r="H123" s="14" t="s">
        <v>31</v>
      </c>
      <c r="I123" s="14" t="s">
        <v>50</v>
      </c>
      <c r="J123" s="16">
        <v>18044</v>
      </c>
    </row>
    <row r="124" spans="1:10" x14ac:dyDescent="0.2">
      <c r="A124" s="14">
        <v>240325</v>
      </c>
      <c r="B124" s="14">
        <v>28</v>
      </c>
      <c r="C124" s="14" t="s">
        <v>124</v>
      </c>
      <c r="D124" s="14" t="s">
        <v>47</v>
      </c>
      <c r="E124" s="14" t="s">
        <v>48</v>
      </c>
      <c r="F124" s="14" t="s">
        <v>34</v>
      </c>
      <c r="G124" s="14" t="s">
        <v>35</v>
      </c>
      <c r="H124" s="14" t="s">
        <v>31</v>
      </c>
      <c r="I124" s="14" t="s">
        <v>50</v>
      </c>
      <c r="J124" s="16">
        <v>12765</v>
      </c>
    </row>
    <row r="125" spans="1:10" x14ac:dyDescent="0.2">
      <c r="A125" s="14">
        <v>240325</v>
      </c>
      <c r="B125" s="14">
        <v>28</v>
      </c>
      <c r="C125" s="14" t="s">
        <v>123</v>
      </c>
      <c r="D125" s="14" t="s">
        <v>47</v>
      </c>
      <c r="E125" s="14" t="s">
        <v>48</v>
      </c>
      <c r="F125" s="14" t="s">
        <v>36</v>
      </c>
      <c r="G125" s="14" t="s">
        <v>37</v>
      </c>
      <c r="H125" s="14" t="s">
        <v>31</v>
      </c>
      <c r="I125" s="14" t="s">
        <v>50</v>
      </c>
      <c r="J125" s="16">
        <v>37323</v>
      </c>
    </row>
    <row r="126" spans="1:10" x14ac:dyDescent="0.2">
      <c r="A126" s="14">
        <v>240325</v>
      </c>
      <c r="B126" s="14">
        <v>28</v>
      </c>
      <c r="C126" s="14" t="s">
        <v>122</v>
      </c>
      <c r="D126" s="14" t="s">
        <v>47</v>
      </c>
      <c r="E126" s="14" t="s">
        <v>48</v>
      </c>
      <c r="F126" s="14" t="s">
        <v>38</v>
      </c>
      <c r="G126" s="14" t="s">
        <v>51</v>
      </c>
      <c r="H126" s="14" t="s">
        <v>31</v>
      </c>
      <c r="I126" s="14" t="s">
        <v>50</v>
      </c>
      <c r="J126" s="16">
        <v>26556</v>
      </c>
    </row>
    <row r="127" spans="1:10" x14ac:dyDescent="0.2">
      <c r="A127" s="14">
        <v>240325</v>
      </c>
      <c r="B127" s="14">
        <v>28</v>
      </c>
      <c r="C127" s="14" t="s">
        <v>121</v>
      </c>
      <c r="D127" s="14" t="s">
        <v>47</v>
      </c>
      <c r="E127" s="14" t="s">
        <v>48</v>
      </c>
      <c r="F127" s="14" t="s">
        <v>40</v>
      </c>
      <c r="G127" s="14" t="s">
        <v>41</v>
      </c>
      <c r="H127" s="14" t="s">
        <v>31</v>
      </c>
      <c r="I127" s="14" t="s">
        <v>50</v>
      </c>
      <c r="J127" s="16">
        <v>85543</v>
      </c>
    </row>
    <row r="128" spans="1:10" x14ac:dyDescent="0.2">
      <c r="A128" s="14">
        <v>240325</v>
      </c>
      <c r="B128" s="14">
        <v>28</v>
      </c>
      <c r="C128" s="14" t="s">
        <v>120</v>
      </c>
      <c r="D128" s="14" t="s">
        <v>47</v>
      </c>
      <c r="E128" s="14" t="s">
        <v>31</v>
      </c>
      <c r="F128" s="14" t="s">
        <v>28</v>
      </c>
      <c r="G128" s="14" t="s">
        <v>49</v>
      </c>
      <c r="H128" s="14" t="s">
        <v>31</v>
      </c>
      <c r="I128" s="14" t="s">
        <v>50</v>
      </c>
      <c r="J128" s="16">
        <v>9456</v>
      </c>
    </row>
    <row r="129" spans="1:10" x14ac:dyDescent="0.2">
      <c r="A129" s="14">
        <v>240325</v>
      </c>
      <c r="B129" s="14">
        <v>28</v>
      </c>
      <c r="C129" s="14" t="s">
        <v>119</v>
      </c>
      <c r="D129" s="14" t="s">
        <v>47</v>
      </c>
      <c r="E129" s="14" t="s">
        <v>31</v>
      </c>
      <c r="F129" s="14" t="s">
        <v>32</v>
      </c>
      <c r="G129" s="14" t="s">
        <v>33</v>
      </c>
      <c r="H129" s="14" t="s">
        <v>31</v>
      </c>
      <c r="I129" s="14" t="s">
        <v>50</v>
      </c>
      <c r="J129" s="16">
        <v>11108</v>
      </c>
    </row>
    <row r="130" spans="1:10" x14ac:dyDescent="0.2">
      <c r="A130" s="14">
        <v>240325</v>
      </c>
      <c r="B130" s="14">
        <v>28</v>
      </c>
      <c r="C130" s="14" t="s">
        <v>118</v>
      </c>
      <c r="D130" s="14" t="s">
        <v>47</v>
      </c>
      <c r="E130" s="14" t="s">
        <v>31</v>
      </c>
      <c r="F130" s="14" t="s">
        <v>34</v>
      </c>
      <c r="G130" s="14" t="s">
        <v>35</v>
      </c>
      <c r="H130" s="14" t="s">
        <v>31</v>
      </c>
      <c r="I130" s="14" t="s">
        <v>50</v>
      </c>
      <c r="J130" s="16">
        <v>4541</v>
      </c>
    </row>
    <row r="131" spans="1:10" x14ac:dyDescent="0.2">
      <c r="A131" s="14">
        <v>240325</v>
      </c>
      <c r="B131" s="14">
        <v>28</v>
      </c>
      <c r="C131" s="14" t="s">
        <v>117</v>
      </c>
      <c r="D131" s="14" t="s">
        <v>47</v>
      </c>
      <c r="E131" s="14" t="s">
        <v>31</v>
      </c>
      <c r="F131" s="14" t="s">
        <v>36</v>
      </c>
      <c r="G131" s="14" t="s">
        <v>37</v>
      </c>
      <c r="H131" s="14" t="s">
        <v>31</v>
      </c>
      <c r="I131" s="14" t="s">
        <v>50</v>
      </c>
      <c r="J131" s="16">
        <v>6089</v>
      </c>
    </row>
    <row r="132" spans="1:10" x14ac:dyDescent="0.2">
      <c r="A132" s="14">
        <v>240325</v>
      </c>
      <c r="B132" s="14">
        <v>28</v>
      </c>
      <c r="C132" s="14" t="s">
        <v>116</v>
      </c>
      <c r="D132" s="14" t="s">
        <v>47</v>
      </c>
      <c r="E132" s="14" t="s">
        <v>31</v>
      </c>
      <c r="F132" s="14" t="s">
        <v>38</v>
      </c>
      <c r="G132" s="14" t="s">
        <v>51</v>
      </c>
      <c r="H132" s="14" t="s">
        <v>31</v>
      </c>
      <c r="I132" s="14" t="s">
        <v>50</v>
      </c>
      <c r="J132" s="16">
        <v>5519</v>
      </c>
    </row>
    <row r="133" spans="1:10" x14ac:dyDescent="0.2">
      <c r="A133" s="14">
        <v>240325</v>
      </c>
      <c r="B133" s="14">
        <v>28</v>
      </c>
      <c r="C133" s="14" t="s">
        <v>115</v>
      </c>
      <c r="D133" s="14" t="s">
        <v>47</v>
      </c>
      <c r="E133" s="14" t="s">
        <v>31</v>
      </c>
      <c r="F133" s="14" t="s">
        <v>40</v>
      </c>
      <c r="G133" s="14" t="s">
        <v>41</v>
      </c>
      <c r="H133" s="14" t="s">
        <v>31</v>
      </c>
      <c r="I133" s="14" t="s">
        <v>50</v>
      </c>
      <c r="J133" s="16">
        <v>3236</v>
      </c>
    </row>
    <row r="134" spans="1:10" x14ac:dyDescent="0.2">
      <c r="A134" s="14">
        <v>240325</v>
      </c>
      <c r="B134" s="14">
        <v>28</v>
      </c>
      <c r="C134" s="14" t="s">
        <v>114</v>
      </c>
      <c r="D134" s="14" t="s">
        <v>52</v>
      </c>
      <c r="E134" s="14" t="s">
        <v>50</v>
      </c>
      <c r="F134" s="14" t="s">
        <v>50</v>
      </c>
      <c r="G134" s="14" t="s">
        <v>50</v>
      </c>
      <c r="H134" s="14" t="s">
        <v>31</v>
      </c>
      <c r="I134" s="14" t="s">
        <v>50</v>
      </c>
      <c r="J134" s="16">
        <v>15</v>
      </c>
    </row>
    <row r="135" spans="1:10" x14ac:dyDescent="0.2">
      <c r="A135" s="14">
        <v>240325</v>
      </c>
      <c r="B135" s="14">
        <v>28</v>
      </c>
      <c r="C135" s="14" t="s">
        <v>113</v>
      </c>
      <c r="D135" s="14" t="s">
        <v>52</v>
      </c>
      <c r="E135" s="14" t="s">
        <v>50</v>
      </c>
      <c r="F135" s="14" t="s">
        <v>50</v>
      </c>
      <c r="G135" s="14" t="s">
        <v>50</v>
      </c>
      <c r="H135" s="14" t="s">
        <v>31</v>
      </c>
      <c r="I135" s="14" t="s">
        <v>50</v>
      </c>
      <c r="J135" s="16">
        <v>14</v>
      </c>
    </row>
    <row r="136" spans="1:10" x14ac:dyDescent="0.2">
      <c r="A136" s="14">
        <v>240325</v>
      </c>
      <c r="B136" s="14">
        <v>28</v>
      </c>
      <c r="C136" s="14" t="s">
        <v>112</v>
      </c>
      <c r="D136" s="14" t="s">
        <v>52</v>
      </c>
      <c r="E136" s="14" t="s">
        <v>50</v>
      </c>
      <c r="F136" s="14" t="s">
        <v>50</v>
      </c>
      <c r="G136" s="14" t="s">
        <v>50</v>
      </c>
      <c r="H136" s="14" t="s">
        <v>31</v>
      </c>
      <c r="I136" s="14" t="s">
        <v>50</v>
      </c>
      <c r="J136" s="16">
        <v>17</v>
      </c>
    </row>
    <row r="137" spans="1:10" x14ac:dyDescent="0.2">
      <c r="A137" s="14">
        <v>240325</v>
      </c>
      <c r="B137" s="14">
        <v>28</v>
      </c>
      <c r="C137" s="14" t="s">
        <v>111</v>
      </c>
      <c r="D137" s="14" t="s">
        <v>52</v>
      </c>
      <c r="E137" s="14" t="s">
        <v>50</v>
      </c>
      <c r="F137" s="14" t="s">
        <v>50</v>
      </c>
      <c r="G137" s="14" t="s">
        <v>50</v>
      </c>
      <c r="H137" s="14" t="s">
        <v>31</v>
      </c>
      <c r="I137" s="14" t="s">
        <v>50</v>
      </c>
      <c r="J137" s="16">
        <v>32</v>
      </c>
    </row>
    <row r="138" spans="1:10" x14ac:dyDescent="0.2">
      <c r="A138" s="14">
        <v>240325</v>
      </c>
      <c r="B138" s="14">
        <v>28</v>
      </c>
      <c r="C138" s="14" t="s">
        <v>110</v>
      </c>
      <c r="D138" s="14" t="s">
        <v>52</v>
      </c>
      <c r="E138" s="14" t="s">
        <v>50</v>
      </c>
      <c r="F138" s="14" t="s">
        <v>50</v>
      </c>
      <c r="G138" s="14" t="s">
        <v>50</v>
      </c>
      <c r="H138" s="14" t="s">
        <v>31</v>
      </c>
      <c r="I138" s="14" t="s">
        <v>50</v>
      </c>
      <c r="J138" s="16">
        <v>22</v>
      </c>
    </row>
    <row r="139" spans="1:10" x14ac:dyDescent="0.2">
      <c r="A139" s="14">
        <v>240325</v>
      </c>
      <c r="B139" s="14">
        <v>28</v>
      </c>
      <c r="C139" s="14" t="s">
        <v>109</v>
      </c>
      <c r="D139" s="14" t="s">
        <v>52</v>
      </c>
      <c r="E139" s="14" t="s">
        <v>50</v>
      </c>
      <c r="F139" s="14" t="s">
        <v>50</v>
      </c>
      <c r="G139" s="14" t="s">
        <v>50</v>
      </c>
      <c r="H139" s="14" t="s">
        <v>31</v>
      </c>
      <c r="I139" s="14" t="s">
        <v>50</v>
      </c>
      <c r="J139" s="16">
        <v>50</v>
      </c>
    </row>
    <row r="140" spans="1:10" x14ac:dyDescent="0.2">
      <c r="A140" s="14">
        <v>240325</v>
      </c>
      <c r="B140" s="14">
        <v>28</v>
      </c>
      <c r="C140" s="14" t="s">
        <v>108</v>
      </c>
      <c r="D140" s="14" t="s">
        <v>52</v>
      </c>
      <c r="E140" s="14" t="s">
        <v>50</v>
      </c>
      <c r="F140" s="14" t="s">
        <v>50</v>
      </c>
      <c r="G140" s="14" t="s">
        <v>50</v>
      </c>
      <c r="H140" s="14" t="s">
        <v>31</v>
      </c>
      <c r="I140" s="14" t="s">
        <v>50</v>
      </c>
      <c r="J140" s="16">
        <v>16</v>
      </c>
    </row>
    <row r="141" spans="1:10" x14ac:dyDescent="0.2">
      <c r="A141" s="14">
        <v>240325</v>
      </c>
      <c r="B141" s="14">
        <v>28</v>
      </c>
      <c r="C141" s="14" t="s">
        <v>107</v>
      </c>
      <c r="D141" s="14" t="s">
        <v>52</v>
      </c>
      <c r="E141" s="14" t="s">
        <v>50</v>
      </c>
      <c r="F141" s="14" t="s">
        <v>50</v>
      </c>
      <c r="G141" s="14" t="s">
        <v>50</v>
      </c>
      <c r="H141" s="14" t="s">
        <v>31</v>
      </c>
      <c r="I141" s="14" t="s">
        <v>50</v>
      </c>
      <c r="J141" s="16">
        <v>15</v>
      </c>
    </row>
    <row r="142" spans="1:10" x14ac:dyDescent="0.2">
      <c r="A142" s="14">
        <v>240325</v>
      </c>
      <c r="B142" s="14">
        <v>28</v>
      </c>
      <c r="C142" s="14" t="s">
        <v>106</v>
      </c>
      <c r="D142" s="14" t="s">
        <v>52</v>
      </c>
      <c r="E142" s="14" t="s">
        <v>50</v>
      </c>
      <c r="F142" s="14" t="s">
        <v>50</v>
      </c>
      <c r="G142" s="14" t="s">
        <v>50</v>
      </c>
      <c r="H142" s="14" t="s">
        <v>31</v>
      </c>
      <c r="I142" s="14" t="s">
        <v>50</v>
      </c>
      <c r="J142" s="16">
        <v>11</v>
      </c>
    </row>
    <row r="143" spans="1:10" x14ac:dyDescent="0.2">
      <c r="A143" s="14">
        <v>240325</v>
      </c>
      <c r="B143" s="14">
        <v>28</v>
      </c>
      <c r="C143" s="14" t="s">
        <v>105</v>
      </c>
      <c r="D143" s="14" t="s">
        <v>52</v>
      </c>
      <c r="E143" s="14" t="s">
        <v>50</v>
      </c>
      <c r="F143" s="14" t="s">
        <v>50</v>
      </c>
      <c r="G143" s="14" t="s">
        <v>50</v>
      </c>
      <c r="H143" s="14" t="s">
        <v>31</v>
      </c>
      <c r="I143" s="14" t="s">
        <v>50</v>
      </c>
      <c r="J143" s="16">
        <v>9</v>
      </c>
    </row>
    <row r="144" spans="1:10" x14ac:dyDescent="0.2">
      <c r="A144" s="14">
        <v>240325</v>
      </c>
      <c r="B144" s="14">
        <v>28</v>
      </c>
      <c r="C144" s="14" t="s">
        <v>104</v>
      </c>
      <c r="D144" s="14" t="s">
        <v>52</v>
      </c>
      <c r="E144" s="14" t="s">
        <v>50</v>
      </c>
      <c r="F144" s="14" t="s">
        <v>50</v>
      </c>
      <c r="G144" s="14" t="s">
        <v>50</v>
      </c>
      <c r="H144" s="14" t="s">
        <v>31</v>
      </c>
      <c r="I144" s="14" t="s">
        <v>50</v>
      </c>
      <c r="J144" s="16">
        <v>9</v>
      </c>
    </row>
    <row r="145" spans="1:10" x14ac:dyDescent="0.2">
      <c r="A145" s="14">
        <v>240325</v>
      </c>
      <c r="B145" s="14">
        <v>28</v>
      </c>
      <c r="C145" s="14" t="s">
        <v>103</v>
      </c>
      <c r="D145" s="14" t="s">
        <v>52</v>
      </c>
      <c r="E145" s="14" t="s">
        <v>50</v>
      </c>
      <c r="F145" s="14" t="s">
        <v>50</v>
      </c>
      <c r="G145" s="14" t="s">
        <v>50</v>
      </c>
      <c r="H145" s="14" t="s">
        <v>31</v>
      </c>
      <c r="I145" s="14" t="s">
        <v>50</v>
      </c>
      <c r="J145" s="16">
        <v>7</v>
      </c>
    </row>
    <row r="146" spans="1:10" x14ac:dyDescent="0.2">
      <c r="A146" s="14">
        <v>240325</v>
      </c>
      <c r="B146" s="14">
        <v>28</v>
      </c>
      <c r="C146" s="14" t="s">
        <v>102</v>
      </c>
      <c r="D146" s="14" t="s">
        <v>52</v>
      </c>
      <c r="E146" s="14" t="s">
        <v>50</v>
      </c>
      <c r="F146" s="14" t="s">
        <v>50</v>
      </c>
      <c r="G146" s="14" t="s">
        <v>50</v>
      </c>
      <c r="H146" s="14" t="s">
        <v>31</v>
      </c>
      <c r="I146" s="14" t="s">
        <v>50</v>
      </c>
      <c r="J146" s="16">
        <v>10</v>
      </c>
    </row>
    <row r="147" spans="1:10" x14ac:dyDescent="0.2">
      <c r="A147" s="14">
        <v>240325</v>
      </c>
      <c r="B147" s="14">
        <v>28</v>
      </c>
      <c r="C147" s="14" t="s">
        <v>101</v>
      </c>
      <c r="D147" s="14" t="s">
        <v>52</v>
      </c>
      <c r="E147" s="14" t="s">
        <v>50</v>
      </c>
      <c r="F147" s="14" t="s">
        <v>50</v>
      </c>
      <c r="G147" s="14" t="s">
        <v>50</v>
      </c>
      <c r="H147" s="14" t="s">
        <v>31</v>
      </c>
      <c r="I147" s="14" t="s">
        <v>50</v>
      </c>
      <c r="J147" s="16">
        <v>13</v>
      </c>
    </row>
    <row r="148" spans="1:10" x14ac:dyDescent="0.2">
      <c r="A148" s="14">
        <v>240325</v>
      </c>
      <c r="B148" s="14">
        <v>28</v>
      </c>
      <c r="C148" s="14" t="s">
        <v>100</v>
      </c>
      <c r="D148" s="14" t="s">
        <v>52</v>
      </c>
      <c r="E148" s="14" t="s">
        <v>50</v>
      </c>
      <c r="F148" s="14" t="s">
        <v>50</v>
      </c>
      <c r="G148" s="14" t="s">
        <v>50</v>
      </c>
      <c r="H148" s="14" t="s">
        <v>31</v>
      </c>
      <c r="I148" s="14" t="s">
        <v>50</v>
      </c>
      <c r="J148" s="16">
        <v>11</v>
      </c>
    </row>
    <row r="149" spans="1:10" x14ac:dyDescent="0.2">
      <c r="A149" s="14">
        <v>240325</v>
      </c>
      <c r="B149" s="14">
        <v>28</v>
      </c>
      <c r="C149" s="14" t="s">
        <v>99</v>
      </c>
      <c r="D149" s="14" t="s">
        <v>52</v>
      </c>
      <c r="E149" s="14" t="s">
        <v>50</v>
      </c>
      <c r="F149" s="14" t="s">
        <v>50</v>
      </c>
      <c r="G149" s="14" t="s">
        <v>50</v>
      </c>
      <c r="H149" s="14" t="s">
        <v>31</v>
      </c>
      <c r="I149" s="14" t="s">
        <v>50</v>
      </c>
      <c r="J149" s="16">
        <v>10</v>
      </c>
    </row>
    <row r="150" spans="1:10" x14ac:dyDescent="0.2">
      <c r="A150" s="14">
        <v>240325</v>
      </c>
      <c r="B150" s="14">
        <v>28</v>
      </c>
      <c r="C150" s="14" t="s">
        <v>98</v>
      </c>
      <c r="D150" s="14" t="s">
        <v>52</v>
      </c>
      <c r="E150" s="14" t="s">
        <v>50</v>
      </c>
      <c r="F150" s="14" t="s">
        <v>50</v>
      </c>
      <c r="G150" s="14" t="s">
        <v>50</v>
      </c>
      <c r="H150" s="14" t="s">
        <v>31</v>
      </c>
      <c r="I150" s="14" t="s">
        <v>50</v>
      </c>
      <c r="J150" s="16">
        <v>11</v>
      </c>
    </row>
    <row r="151" spans="1:10" x14ac:dyDescent="0.2">
      <c r="A151" s="14">
        <v>240325</v>
      </c>
      <c r="B151" s="14">
        <v>28</v>
      </c>
      <c r="C151" s="14" t="s">
        <v>97</v>
      </c>
      <c r="D151" s="14" t="s">
        <v>52</v>
      </c>
      <c r="E151" s="14" t="s">
        <v>50</v>
      </c>
      <c r="F151" s="14" t="s">
        <v>50</v>
      </c>
      <c r="G151" s="14" t="s">
        <v>50</v>
      </c>
      <c r="H151" s="14" t="s">
        <v>31</v>
      </c>
      <c r="I151" s="14" t="s">
        <v>50</v>
      </c>
      <c r="J151" s="16">
        <v>12</v>
      </c>
    </row>
    <row r="152" spans="1:10" x14ac:dyDescent="0.2">
      <c r="A152" s="14">
        <v>240325</v>
      </c>
      <c r="B152" s="14">
        <v>28</v>
      </c>
      <c r="C152" s="14" t="s">
        <v>96</v>
      </c>
      <c r="D152" s="14" t="s">
        <v>52</v>
      </c>
      <c r="E152" s="14" t="s">
        <v>50</v>
      </c>
      <c r="F152" s="14" t="s">
        <v>50</v>
      </c>
      <c r="G152" s="14" t="s">
        <v>50</v>
      </c>
      <c r="H152" s="14" t="s">
        <v>31</v>
      </c>
      <c r="I152" s="14" t="s">
        <v>50</v>
      </c>
      <c r="J152" s="16">
        <v>15</v>
      </c>
    </row>
    <row r="153" spans="1:10" x14ac:dyDescent="0.2">
      <c r="A153" s="14">
        <v>240325</v>
      </c>
      <c r="B153" s="14">
        <v>28</v>
      </c>
      <c r="C153" s="14" t="s">
        <v>95</v>
      </c>
      <c r="D153" s="14" t="s">
        <v>52</v>
      </c>
      <c r="E153" s="14" t="s">
        <v>50</v>
      </c>
      <c r="F153" s="14" t="s">
        <v>50</v>
      </c>
      <c r="G153" s="14" t="s">
        <v>50</v>
      </c>
      <c r="H153" s="14" t="s">
        <v>31</v>
      </c>
      <c r="I153" s="14" t="s">
        <v>50</v>
      </c>
      <c r="J153" s="16">
        <v>12</v>
      </c>
    </row>
    <row r="154" spans="1:10" x14ac:dyDescent="0.2">
      <c r="A154" s="14">
        <v>240325</v>
      </c>
      <c r="B154" s="14">
        <v>28</v>
      </c>
      <c r="C154" s="14" t="s">
        <v>94</v>
      </c>
      <c r="D154" s="14" t="s">
        <v>52</v>
      </c>
      <c r="E154" s="14" t="s">
        <v>50</v>
      </c>
      <c r="F154" s="14" t="s">
        <v>50</v>
      </c>
      <c r="G154" s="14" t="s">
        <v>50</v>
      </c>
      <c r="H154" s="14" t="s">
        <v>31</v>
      </c>
      <c r="I154" s="14" t="s">
        <v>50</v>
      </c>
      <c r="J154" s="16">
        <v>11</v>
      </c>
    </row>
    <row r="155" spans="1:10" x14ac:dyDescent="0.2">
      <c r="A155" s="14">
        <v>240325</v>
      </c>
      <c r="B155" s="14">
        <v>28</v>
      </c>
      <c r="C155" s="14" t="s">
        <v>93</v>
      </c>
      <c r="D155" s="14" t="s">
        <v>52</v>
      </c>
      <c r="E155" s="14" t="s">
        <v>50</v>
      </c>
      <c r="F155" s="14" t="s">
        <v>50</v>
      </c>
      <c r="G155" s="14" t="s">
        <v>50</v>
      </c>
      <c r="H155" s="14" t="s">
        <v>31</v>
      </c>
      <c r="I155" s="14" t="s">
        <v>50</v>
      </c>
      <c r="J155" s="16">
        <v>14</v>
      </c>
    </row>
    <row r="156" spans="1:10" x14ac:dyDescent="0.2">
      <c r="A156" s="14">
        <v>240325</v>
      </c>
      <c r="B156" s="14">
        <v>28</v>
      </c>
      <c r="C156" s="14" t="s">
        <v>92</v>
      </c>
      <c r="D156" s="14" t="s">
        <v>52</v>
      </c>
      <c r="E156" s="14" t="s">
        <v>50</v>
      </c>
      <c r="F156" s="14" t="s">
        <v>50</v>
      </c>
      <c r="G156" s="14" t="s">
        <v>50</v>
      </c>
      <c r="H156" s="14" t="s">
        <v>31</v>
      </c>
      <c r="I156" s="14" t="s">
        <v>50</v>
      </c>
      <c r="J156" s="16">
        <v>10</v>
      </c>
    </row>
    <row r="157" spans="1:10" x14ac:dyDescent="0.2">
      <c r="A157" s="14">
        <v>240325</v>
      </c>
      <c r="B157" s="14">
        <v>28</v>
      </c>
      <c r="C157" s="14" t="s">
        <v>91</v>
      </c>
      <c r="D157" s="14" t="s">
        <v>52</v>
      </c>
      <c r="E157" s="14" t="s">
        <v>50</v>
      </c>
      <c r="F157" s="14" t="s">
        <v>50</v>
      </c>
      <c r="G157" s="14" t="s">
        <v>50</v>
      </c>
      <c r="H157" s="14" t="s">
        <v>31</v>
      </c>
      <c r="I157" s="14" t="s">
        <v>50</v>
      </c>
      <c r="J157" s="16">
        <v>9</v>
      </c>
    </row>
    <row r="158" spans="1:10" x14ac:dyDescent="0.2">
      <c r="A158" s="14">
        <v>240325</v>
      </c>
      <c r="B158" s="14">
        <v>28</v>
      </c>
      <c r="C158" s="14" t="s">
        <v>90</v>
      </c>
      <c r="D158" s="14" t="s">
        <v>53</v>
      </c>
      <c r="E158" s="14" t="s">
        <v>31</v>
      </c>
      <c r="F158" s="14" t="s">
        <v>50</v>
      </c>
      <c r="G158" s="14" t="s">
        <v>50</v>
      </c>
      <c r="H158" s="14" t="s">
        <v>31</v>
      </c>
      <c r="I158" s="14">
        <v>0</v>
      </c>
      <c r="J158" s="16">
        <v>2850</v>
      </c>
    </row>
    <row r="159" spans="1:10" x14ac:dyDescent="0.2">
      <c r="A159" s="14">
        <v>240325</v>
      </c>
      <c r="B159" s="14">
        <v>28</v>
      </c>
      <c r="C159" s="14" t="s">
        <v>89</v>
      </c>
      <c r="D159" s="14" t="s">
        <v>53</v>
      </c>
      <c r="E159" s="14" t="s">
        <v>31</v>
      </c>
      <c r="F159" s="14" t="s">
        <v>50</v>
      </c>
      <c r="G159" s="14" t="s">
        <v>50</v>
      </c>
      <c r="H159" s="14" t="s">
        <v>31</v>
      </c>
      <c r="I159" s="14">
        <v>0.02</v>
      </c>
      <c r="J159" s="16">
        <v>3313</v>
      </c>
    </row>
    <row r="160" spans="1:10" x14ac:dyDescent="0.2">
      <c r="A160" s="14">
        <v>240325</v>
      </c>
      <c r="B160" s="14">
        <v>28</v>
      </c>
      <c r="C160" s="14" t="s">
        <v>88</v>
      </c>
      <c r="D160" s="14" t="s">
        <v>53</v>
      </c>
      <c r="E160" s="14" t="s">
        <v>31</v>
      </c>
      <c r="F160" s="14" t="s">
        <v>50</v>
      </c>
      <c r="G160" s="14" t="s">
        <v>50</v>
      </c>
      <c r="H160" s="14" t="s">
        <v>31</v>
      </c>
      <c r="I160" s="14">
        <v>0.04</v>
      </c>
      <c r="J160" s="16">
        <v>3842</v>
      </c>
    </row>
    <row r="161" spans="1:10" x14ac:dyDescent="0.2">
      <c r="A161" s="14">
        <v>240325</v>
      </c>
      <c r="B161" s="14">
        <v>28</v>
      </c>
      <c r="C161" s="14" t="s">
        <v>87</v>
      </c>
      <c r="D161" s="14" t="s">
        <v>53</v>
      </c>
      <c r="E161" s="14" t="s">
        <v>31</v>
      </c>
      <c r="F161" s="14" t="s">
        <v>50</v>
      </c>
      <c r="G161" s="14" t="s">
        <v>50</v>
      </c>
      <c r="H161" s="14" t="s">
        <v>31</v>
      </c>
      <c r="I161" s="14">
        <v>0.08</v>
      </c>
      <c r="J161" s="16">
        <v>3195</v>
      </c>
    </row>
    <row r="162" spans="1:10" x14ac:dyDescent="0.2">
      <c r="A162" s="14">
        <v>240325</v>
      </c>
      <c r="B162" s="14">
        <v>28</v>
      </c>
      <c r="C162" s="14" t="s">
        <v>86</v>
      </c>
      <c r="D162" s="14" t="s">
        <v>53</v>
      </c>
      <c r="E162" s="14" t="s">
        <v>31</v>
      </c>
      <c r="F162" s="14" t="s">
        <v>50</v>
      </c>
      <c r="G162" s="14" t="s">
        <v>50</v>
      </c>
      <c r="H162" s="14" t="s">
        <v>31</v>
      </c>
      <c r="I162" s="14">
        <v>0.16</v>
      </c>
      <c r="J162" s="16">
        <v>3309</v>
      </c>
    </row>
    <row r="163" spans="1:10" x14ac:dyDescent="0.2">
      <c r="A163" s="14">
        <v>240325</v>
      </c>
      <c r="B163" s="14">
        <v>28</v>
      </c>
      <c r="C163" s="14" t="s">
        <v>85</v>
      </c>
      <c r="D163" s="14" t="s">
        <v>53</v>
      </c>
      <c r="E163" s="14" t="s">
        <v>31</v>
      </c>
      <c r="F163" s="14" t="s">
        <v>50</v>
      </c>
      <c r="G163" s="14" t="s">
        <v>50</v>
      </c>
      <c r="H163" s="14" t="s">
        <v>31</v>
      </c>
      <c r="I163" s="14">
        <v>0.31</v>
      </c>
      <c r="J163" s="16">
        <v>3303</v>
      </c>
    </row>
    <row r="164" spans="1:10" x14ac:dyDescent="0.2">
      <c r="A164" s="14">
        <v>240325</v>
      </c>
      <c r="B164" s="14">
        <v>28</v>
      </c>
      <c r="C164" s="14" t="s">
        <v>84</v>
      </c>
      <c r="D164" s="14" t="s">
        <v>53</v>
      </c>
      <c r="E164" s="14" t="s">
        <v>31</v>
      </c>
      <c r="F164" s="14" t="s">
        <v>50</v>
      </c>
      <c r="G164" s="14" t="s">
        <v>50</v>
      </c>
      <c r="H164" s="14" t="s">
        <v>31</v>
      </c>
      <c r="I164" s="14">
        <v>0.62</v>
      </c>
      <c r="J164" s="16">
        <v>3421</v>
      </c>
    </row>
    <row r="165" spans="1:10" x14ac:dyDescent="0.2">
      <c r="A165" s="14">
        <v>240325</v>
      </c>
      <c r="B165" s="14">
        <v>28</v>
      </c>
      <c r="C165" s="14" t="s">
        <v>83</v>
      </c>
      <c r="D165" s="14" t="s">
        <v>53</v>
      </c>
      <c r="E165" s="14" t="s">
        <v>31</v>
      </c>
      <c r="F165" s="14" t="s">
        <v>50</v>
      </c>
      <c r="G165" s="14" t="s">
        <v>50</v>
      </c>
      <c r="H165" s="14" t="s">
        <v>31</v>
      </c>
      <c r="I165" s="14">
        <v>1.25</v>
      </c>
      <c r="J165" s="16">
        <v>3100</v>
      </c>
    </row>
    <row r="166" spans="1:10" x14ac:dyDescent="0.2">
      <c r="A166" s="14">
        <v>240325</v>
      </c>
      <c r="B166" s="14">
        <v>28</v>
      </c>
      <c r="C166" s="14" t="s">
        <v>82</v>
      </c>
      <c r="D166" s="14" t="s">
        <v>53</v>
      </c>
      <c r="E166" s="14" t="s">
        <v>31</v>
      </c>
      <c r="F166" s="14" t="s">
        <v>50</v>
      </c>
      <c r="G166" s="14" t="s">
        <v>50</v>
      </c>
      <c r="H166" s="14" t="s">
        <v>31</v>
      </c>
      <c r="I166" s="14">
        <v>2.5</v>
      </c>
      <c r="J166" s="16">
        <v>3346</v>
      </c>
    </row>
    <row r="167" spans="1:10" x14ac:dyDescent="0.2">
      <c r="A167" s="14">
        <v>240325</v>
      </c>
      <c r="B167" s="14">
        <v>28</v>
      </c>
      <c r="C167" s="14" t="s">
        <v>81</v>
      </c>
      <c r="D167" s="14" t="s">
        <v>53</v>
      </c>
      <c r="E167" s="14" t="s">
        <v>31</v>
      </c>
      <c r="F167" s="14" t="s">
        <v>50</v>
      </c>
      <c r="G167" s="14" t="s">
        <v>50</v>
      </c>
      <c r="H167" s="14" t="s">
        <v>31</v>
      </c>
      <c r="I167" s="14">
        <v>5</v>
      </c>
      <c r="J167" s="16">
        <v>3302</v>
      </c>
    </row>
    <row r="168" spans="1:10" x14ac:dyDescent="0.2">
      <c r="A168" s="14">
        <v>240325</v>
      </c>
      <c r="B168" s="14">
        <v>28</v>
      </c>
      <c r="C168" s="14" t="s">
        <v>80</v>
      </c>
      <c r="D168" s="14" t="s">
        <v>53</v>
      </c>
      <c r="E168" s="14" t="s">
        <v>31</v>
      </c>
      <c r="F168" s="14" t="s">
        <v>50</v>
      </c>
      <c r="G168" s="14" t="s">
        <v>50</v>
      </c>
      <c r="H168" s="14" t="s">
        <v>31</v>
      </c>
      <c r="I168" s="14">
        <v>10</v>
      </c>
      <c r="J168" s="16">
        <v>3356</v>
      </c>
    </row>
    <row r="169" spans="1:10" x14ac:dyDescent="0.2">
      <c r="A169" s="14">
        <v>240325</v>
      </c>
      <c r="B169" s="14">
        <v>28</v>
      </c>
      <c r="C169" s="14" t="s">
        <v>79</v>
      </c>
      <c r="D169" s="14" t="s">
        <v>53</v>
      </c>
      <c r="E169" s="14" t="s">
        <v>31</v>
      </c>
      <c r="F169" s="14" t="s">
        <v>50</v>
      </c>
      <c r="G169" s="14" t="s">
        <v>50</v>
      </c>
      <c r="H169" s="14" t="s">
        <v>31</v>
      </c>
      <c r="I169" s="14">
        <v>20</v>
      </c>
      <c r="J169" s="16">
        <v>3154</v>
      </c>
    </row>
    <row r="170" spans="1:10" x14ac:dyDescent="0.2">
      <c r="A170" s="14">
        <v>240325</v>
      </c>
      <c r="B170" s="14">
        <v>28</v>
      </c>
      <c r="C170" s="14" t="s">
        <v>78</v>
      </c>
      <c r="D170" s="14" t="s">
        <v>52</v>
      </c>
      <c r="E170" s="14" t="s">
        <v>50</v>
      </c>
      <c r="F170" s="14" t="s">
        <v>50</v>
      </c>
      <c r="G170" s="14" t="s">
        <v>50</v>
      </c>
      <c r="H170" s="14" t="s">
        <v>31</v>
      </c>
      <c r="I170" s="14" t="s">
        <v>50</v>
      </c>
      <c r="J170" s="16">
        <v>12</v>
      </c>
    </row>
    <row r="171" spans="1:10" x14ac:dyDescent="0.2">
      <c r="A171" s="14">
        <v>240325</v>
      </c>
      <c r="B171" s="14">
        <v>28</v>
      </c>
      <c r="C171" s="14" t="s">
        <v>77</v>
      </c>
      <c r="D171" s="14" t="s">
        <v>52</v>
      </c>
      <c r="E171" s="14" t="s">
        <v>50</v>
      </c>
      <c r="F171" s="14" t="s">
        <v>50</v>
      </c>
      <c r="G171" s="14" t="s">
        <v>50</v>
      </c>
      <c r="H171" s="14" t="s">
        <v>31</v>
      </c>
      <c r="I171" s="14" t="s">
        <v>50</v>
      </c>
      <c r="J171" s="16">
        <v>16</v>
      </c>
    </row>
    <row r="172" spans="1:10" x14ac:dyDescent="0.2">
      <c r="A172" s="14">
        <v>240325</v>
      </c>
      <c r="B172" s="14">
        <v>28</v>
      </c>
      <c r="C172" s="14" t="s">
        <v>76</v>
      </c>
      <c r="D172" s="14" t="s">
        <v>52</v>
      </c>
      <c r="E172" s="14" t="s">
        <v>50</v>
      </c>
      <c r="F172" s="14" t="s">
        <v>50</v>
      </c>
      <c r="G172" s="14" t="s">
        <v>50</v>
      </c>
      <c r="H172" s="14" t="s">
        <v>31</v>
      </c>
      <c r="I172" s="14" t="s">
        <v>50</v>
      </c>
      <c r="J172" s="16">
        <v>14</v>
      </c>
    </row>
    <row r="173" spans="1:10" x14ac:dyDescent="0.2">
      <c r="A173" s="14">
        <v>240325</v>
      </c>
      <c r="B173" s="14">
        <v>28</v>
      </c>
      <c r="C173" s="14" t="s">
        <v>75</v>
      </c>
      <c r="D173" s="14" t="s">
        <v>52</v>
      </c>
      <c r="E173" s="14" t="s">
        <v>50</v>
      </c>
      <c r="F173" s="14" t="s">
        <v>50</v>
      </c>
      <c r="G173" s="14" t="s">
        <v>50</v>
      </c>
      <c r="H173" s="14" t="s">
        <v>31</v>
      </c>
      <c r="I173" s="14" t="s">
        <v>50</v>
      </c>
      <c r="J173" s="16">
        <v>12</v>
      </c>
    </row>
    <row r="174" spans="1:10" x14ac:dyDescent="0.2">
      <c r="A174" s="14">
        <v>240325</v>
      </c>
      <c r="B174" s="14">
        <v>28</v>
      </c>
      <c r="C174" s="14" t="s">
        <v>74</v>
      </c>
      <c r="D174" s="14" t="s">
        <v>52</v>
      </c>
      <c r="E174" s="14" t="s">
        <v>50</v>
      </c>
      <c r="F174" s="14" t="s">
        <v>50</v>
      </c>
      <c r="G174" s="14" t="s">
        <v>50</v>
      </c>
      <c r="H174" s="14" t="s">
        <v>31</v>
      </c>
      <c r="I174" s="14" t="s">
        <v>50</v>
      </c>
      <c r="J174" s="16">
        <v>15</v>
      </c>
    </row>
    <row r="175" spans="1:10" x14ac:dyDescent="0.2">
      <c r="A175" s="14">
        <v>240325</v>
      </c>
      <c r="B175" s="14">
        <v>28</v>
      </c>
      <c r="C175" s="14" t="s">
        <v>73</v>
      </c>
      <c r="D175" s="14" t="s">
        <v>52</v>
      </c>
      <c r="E175" s="14" t="s">
        <v>50</v>
      </c>
      <c r="F175" s="14" t="s">
        <v>50</v>
      </c>
      <c r="G175" s="14" t="s">
        <v>50</v>
      </c>
      <c r="H175" s="14" t="s">
        <v>31</v>
      </c>
      <c r="I175" s="14" t="s">
        <v>50</v>
      </c>
      <c r="J175" s="16">
        <v>16</v>
      </c>
    </row>
    <row r="176" spans="1:10" x14ac:dyDescent="0.2">
      <c r="A176" s="14">
        <v>240325</v>
      </c>
      <c r="B176" s="14">
        <v>28</v>
      </c>
      <c r="C176" s="14" t="s">
        <v>72</v>
      </c>
      <c r="D176" s="14" t="s">
        <v>52</v>
      </c>
      <c r="E176" s="14" t="s">
        <v>50</v>
      </c>
      <c r="F176" s="14" t="s">
        <v>50</v>
      </c>
      <c r="G176" s="14" t="s">
        <v>50</v>
      </c>
      <c r="H176" s="14" t="s">
        <v>31</v>
      </c>
      <c r="I176" s="14" t="s">
        <v>50</v>
      </c>
      <c r="J176" s="16">
        <v>18</v>
      </c>
    </row>
    <row r="177" spans="1:10" x14ac:dyDescent="0.2">
      <c r="A177" s="14">
        <v>240325</v>
      </c>
      <c r="B177" s="14">
        <v>28</v>
      </c>
      <c r="C177" s="14" t="s">
        <v>71</v>
      </c>
      <c r="D177" s="14" t="s">
        <v>52</v>
      </c>
      <c r="E177" s="14" t="s">
        <v>50</v>
      </c>
      <c r="F177" s="14" t="s">
        <v>50</v>
      </c>
      <c r="G177" s="14" t="s">
        <v>50</v>
      </c>
      <c r="H177" s="14" t="s">
        <v>31</v>
      </c>
      <c r="I177" s="14" t="s">
        <v>50</v>
      </c>
      <c r="J177" s="16">
        <v>18</v>
      </c>
    </row>
    <row r="178" spans="1:10" x14ac:dyDescent="0.2">
      <c r="A178" s="14">
        <v>240325</v>
      </c>
      <c r="B178" s="14">
        <v>28</v>
      </c>
      <c r="C178" s="14" t="s">
        <v>70</v>
      </c>
      <c r="D178" s="14" t="s">
        <v>52</v>
      </c>
      <c r="E178" s="14" t="s">
        <v>50</v>
      </c>
      <c r="F178" s="14" t="s">
        <v>50</v>
      </c>
      <c r="G178" s="14" t="s">
        <v>50</v>
      </c>
      <c r="H178" s="14" t="s">
        <v>31</v>
      </c>
      <c r="I178" s="14" t="s">
        <v>50</v>
      </c>
      <c r="J178" s="16">
        <v>37</v>
      </c>
    </row>
    <row r="179" spans="1:10" x14ac:dyDescent="0.2">
      <c r="A179" s="14">
        <v>240325</v>
      </c>
      <c r="B179" s="14">
        <v>28</v>
      </c>
      <c r="C179" s="14" t="s">
        <v>69</v>
      </c>
      <c r="D179" s="14" t="s">
        <v>52</v>
      </c>
      <c r="E179" s="14" t="s">
        <v>50</v>
      </c>
      <c r="F179" s="14" t="s">
        <v>50</v>
      </c>
      <c r="G179" s="14" t="s">
        <v>50</v>
      </c>
      <c r="H179" s="14" t="s">
        <v>31</v>
      </c>
      <c r="I179" s="14" t="s">
        <v>50</v>
      </c>
      <c r="J179" s="16">
        <v>65</v>
      </c>
    </row>
    <row r="180" spans="1:10" x14ac:dyDescent="0.2">
      <c r="A180" s="14">
        <v>240325</v>
      </c>
      <c r="B180" s="14">
        <v>28</v>
      </c>
      <c r="C180" s="14" t="s">
        <v>68</v>
      </c>
      <c r="D180" s="14" t="s">
        <v>52</v>
      </c>
      <c r="E180" s="14" t="s">
        <v>50</v>
      </c>
      <c r="F180" s="14" t="s">
        <v>50</v>
      </c>
      <c r="G180" s="14" t="s">
        <v>50</v>
      </c>
      <c r="H180" s="14" t="s">
        <v>31</v>
      </c>
      <c r="I180" s="14" t="s">
        <v>50</v>
      </c>
      <c r="J180" s="16">
        <v>164</v>
      </c>
    </row>
    <row r="181" spans="1:10" x14ac:dyDescent="0.2">
      <c r="A181" s="14">
        <v>240325</v>
      </c>
      <c r="B181" s="14">
        <v>28</v>
      </c>
      <c r="C181" s="14" t="s">
        <v>67</v>
      </c>
      <c r="D181" s="14" t="s">
        <v>52</v>
      </c>
      <c r="E181" s="14" t="s">
        <v>50</v>
      </c>
      <c r="F181" s="14" t="s">
        <v>50</v>
      </c>
      <c r="G181" s="14" t="s">
        <v>50</v>
      </c>
      <c r="H181" s="14" t="s">
        <v>31</v>
      </c>
      <c r="I181" s="14" t="s">
        <v>50</v>
      </c>
      <c r="J181" s="16">
        <v>186</v>
      </c>
    </row>
    <row r="182" spans="1:10" x14ac:dyDescent="0.2">
      <c r="A182" s="14">
        <v>240325</v>
      </c>
      <c r="B182" s="14">
        <v>28</v>
      </c>
      <c r="C182" s="14" t="s">
        <v>66</v>
      </c>
      <c r="D182" s="14" t="s">
        <v>53</v>
      </c>
      <c r="E182" s="14" t="s">
        <v>48</v>
      </c>
      <c r="F182" s="14" t="s">
        <v>50</v>
      </c>
      <c r="G182" s="14" t="s">
        <v>50</v>
      </c>
      <c r="H182" s="14" t="s">
        <v>31</v>
      </c>
      <c r="I182" s="14">
        <v>0</v>
      </c>
      <c r="J182" s="16">
        <v>11609</v>
      </c>
    </row>
    <row r="183" spans="1:10" x14ac:dyDescent="0.2">
      <c r="A183" s="14">
        <v>240325</v>
      </c>
      <c r="B183" s="14">
        <v>28</v>
      </c>
      <c r="C183" s="14" t="s">
        <v>65</v>
      </c>
      <c r="D183" s="14" t="s">
        <v>53</v>
      </c>
      <c r="E183" s="14" t="s">
        <v>48</v>
      </c>
      <c r="F183" s="14" t="s">
        <v>50</v>
      </c>
      <c r="G183" s="14" t="s">
        <v>50</v>
      </c>
      <c r="H183" s="14" t="s">
        <v>31</v>
      </c>
      <c r="I183" s="14">
        <v>0.02</v>
      </c>
      <c r="J183" s="16">
        <v>11283</v>
      </c>
    </row>
    <row r="184" spans="1:10" x14ac:dyDescent="0.2">
      <c r="A184" s="14">
        <v>240325</v>
      </c>
      <c r="B184" s="14">
        <v>28</v>
      </c>
      <c r="C184" s="14" t="s">
        <v>64</v>
      </c>
      <c r="D184" s="14" t="s">
        <v>53</v>
      </c>
      <c r="E184" s="14" t="s">
        <v>48</v>
      </c>
      <c r="F184" s="14" t="s">
        <v>50</v>
      </c>
      <c r="G184" s="14" t="s">
        <v>50</v>
      </c>
      <c r="H184" s="14" t="s">
        <v>31</v>
      </c>
      <c r="I184" s="14">
        <v>0.04</v>
      </c>
      <c r="J184" s="16">
        <v>12656</v>
      </c>
    </row>
    <row r="185" spans="1:10" x14ac:dyDescent="0.2">
      <c r="A185" s="14">
        <v>240325</v>
      </c>
      <c r="B185" s="14">
        <v>28</v>
      </c>
      <c r="C185" s="14" t="s">
        <v>63</v>
      </c>
      <c r="D185" s="14" t="s">
        <v>53</v>
      </c>
      <c r="E185" s="14" t="s">
        <v>48</v>
      </c>
      <c r="F185" s="14" t="s">
        <v>50</v>
      </c>
      <c r="G185" s="14" t="s">
        <v>50</v>
      </c>
      <c r="H185" s="14" t="s">
        <v>31</v>
      </c>
      <c r="I185" s="14">
        <v>0.08</v>
      </c>
      <c r="J185" s="16">
        <v>11872</v>
      </c>
    </row>
    <row r="186" spans="1:10" x14ac:dyDescent="0.2">
      <c r="A186" s="14">
        <v>240325</v>
      </c>
      <c r="B186" s="14">
        <v>28</v>
      </c>
      <c r="C186" s="14" t="s">
        <v>62</v>
      </c>
      <c r="D186" s="14" t="s">
        <v>53</v>
      </c>
      <c r="E186" s="14" t="s">
        <v>48</v>
      </c>
      <c r="F186" s="14" t="s">
        <v>50</v>
      </c>
      <c r="G186" s="14" t="s">
        <v>50</v>
      </c>
      <c r="H186" s="14" t="s">
        <v>31</v>
      </c>
      <c r="I186" s="14">
        <v>0.16</v>
      </c>
      <c r="J186" s="16">
        <v>11656</v>
      </c>
    </row>
    <row r="187" spans="1:10" x14ac:dyDescent="0.2">
      <c r="A187" s="14">
        <v>240325</v>
      </c>
      <c r="B187" s="14">
        <v>28</v>
      </c>
      <c r="C187" s="14" t="s">
        <v>61</v>
      </c>
      <c r="D187" s="14" t="s">
        <v>53</v>
      </c>
      <c r="E187" s="14" t="s">
        <v>48</v>
      </c>
      <c r="F187" s="14" t="s">
        <v>50</v>
      </c>
      <c r="G187" s="14" t="s">
        <v>50</v>
      </c>
      <c r="H187" s="14" t="s">
        <v>31</v>
      </c>
      <c r="I187" s="14">
        <v>0.31</v>
      </c>
      <c r="J187" s="16">
        <v>12224</v>
      </c>
    </row>
    <row r="188" spans="1:10" x14ac:dyDescent="0.2">
      <c r="A188" s="14">
        <v>240325</v>
      </c>
      <c r="B188" s="14">
        <v>28</v>
      </c>
      <c r="C188" s="14" t="s">
        <v>60</v>
      </c>
      <c r="D188" s="14" t="s">
        <v>53</v>
      </c>
      <c r="E188" s="14" t="s">
        <v>48</v>
      </c>
      <c r="F188" s="14" t="s">
        <v>50</v>
      </c>
      <c r="G188" s="14" t="s">
        <v>50</v>
      </c>
      <c r="H188" s="14" t="s">
        <v>31</v>
      </c>
      <c r="I188" s="14">
        <v>0.62</v>
      </c>
      <c r="J188" s="16">
        <v>14203</v>
      </c>
    </row>
    <row r="189" spans="1:10" x14ac:dyDescent="0.2">
      <c r="A189" s="14">
        <v>240325</v>
      </c>
      <c r="B189" s="14">
        <v>28</v>
      </c>
      <c r="C189" s="14" t="s">
        <v>59</v>
      </c>
      <c r="D189" s="14" t="s">
        <v>53</v>
      </c>
      <c r="E189" s="14" t="s">
        <v>48</v>
      </c>
      <c r="F189" s="14" t="s">
        <v>50</v>
      </c>
      <c r="G189" s="14" t="s">
        <v>50</v>
      </c>
      <c r="H189" s="14" t="s">
        <v>31</v>
      </c>
      <c r="I189" s="14">
        <v>1.25</v>
      </c>
      <c r="J189" s="16">
        <v>20261</v>
      </c>
    </row>
    <row r="190" spans="1:10" x14ac:dyDescent="0.2">
      <c r="A190" s="14">
        <v>240325</v>
      </c>
      <c r="B190" s="14">
        <v>28</v>
      </c>
      <c r="C190" s="14" t="s">
        <v>58</v>
      </c>
      <c r="D190" s="14" t="s">
        <v>53</v>
      </c>
      <c r="E190" s="14" t="s">
        <v>48</v>
      </c>
      <c r="F190" s="14" t="s">
        <v>50</v>
      </c>
      <c r="G190" s="14" t="s">
        <v>50</v>
      </c>
      <c r="H190" s="14" t="s">
        <v>31</v>
      </c>
      <c r="I190" s="14">
        <v>2.5</v>
      </c>
      <c r="J190" s="16">
        <v>54547</v>
      </c>
    </row>
    <row r="191" spans="1:10" x14ac:dyDescent="0.2">
      <c r="A191" s="14">
        <v>240325</v>
      </c>
      <c r="B191" s="14">
        <v>28</v>
      </c>
      <c r="C191" s="14" t="s">
        <v>57</v>
      </c>
      <c r="D191" s="14" t="s">
        <v>53</v>
      </c>
      <c r="E191" s="14" t="s">
        <v>48</v>
      </c>
      <c r="F191" s="14" t="s">
        <v>50</v>
      </c>
      <c r="G191" s="14" t="s">
        <v>50</v>
      </c>
      <c r="H191" s="14" t="s">
        <v>31</v>
      </c>
      <c r="I191" s="14">
        <v>5</v>
      </c>
      <c r="J191" s="16">
        <v>131818</v>
      </c>
    </row>
    <row r="192" spans="1:10" x14ac:dyDescent="0.2">
      <c r="A192" s="14">
        <v>240325</v>
      </c>
      <c r="B192" s="14">
        <v>28</v>
      </c>
      <c r="C192" s="14" t="s">
        <v>56</v>
      </c>
      <c r="D192" s="14" t="s">
        <v>53</v>
      </c>
      <c r="E192" s="14" t="s">
        <v>48</v>
      </c>
      <c r="F192" s="14" t="s">
        <v>50</v>
      </c>
      <c r="G192" s="14" t="s">
        <v>50</v>
      </c>
      <c r="H192" s="14" t="s">
        <v>31</v>
      </c>
      <c r="I192" s="14">
        <v>10</v>
      </c>
      <c r="J192" s="16">
        <v>302584</v>
      </c>
    </row>
    <row r="193" spans="1:10" x14ac:dyDescent="0.2">
      <c r="A193" s="14">
        <v>240325</v>
      </c>
      <c r="B193" s="14">
        <v>28</v>
      </c>
      <c r="C193" s="14" t="s">
        <v>55</v>
      </c>
      <c r="D193" s="14" t="s">
        <v>53</v>
      </c>
      <c r="E193" s="14" t="s">
        <v>48</v>
      </c>
      <c r="F193" s="14" t="s">
        <v>50</v>
      </c>
      <c r="G193" s="14" t="s">
        <v>50</v>
      </c>
      <c r="H193" s="14" t="s">
        <v>31</v>
      </c>
      <c r="I193" s="14">
        <v>20</v>
      </c>
      <c r="J193" s="16">
        <v>556562</v>
      </c>
    </row>
    <row r="194" spans="1:10" x14ac:dyDescent="0.2">
      <c r="A194" s="14">
        <v>240325</v>
      </c>
      <c r="B194" s="14">
        <v>32</v>
      </c>
      <c r="C194" s="14" t="s">
        <v>150</v>
      </c>
      <c r="D194" s="14" t="s">
        <v>47</v>
      </c>
      <c r="E194" s="14" t="s">
        <v>48</v>
      </c>
      <c r="F194" s="14" t="s">
        <v>28</v>
      </c>
      <c r="G194" s="14" t="s">
        <v>49</v>
      </c>
      <c r="H194" s="14" t="s">
        <v>31</v>
      </c>
      <c r="I194" s="14" t="s">
        <v>50</v>
      </c>
      <c r="J194" s="16">
        <v>21848</v>
      </c>
    </row>
    <row r="195" spans="1:10" x14ac:dyDescent="0.2">
      <c r="A195" s="14">
        <v>240325</v>
      </c>
      <c r="B195" s="14">
        <v>32</v>
      </c>
      <c r="C195" s="14" t="s">
        <v>149</v>
      </c>
      <c r="D195" s="14" t="s">
        <v>47</v>
      </c>
      <c r="E195" s="14" t="s">
        <v>48</v>
      </c>
      <c r="F195" s="14" t="s">
        <v>32</v>
      </c>
      <c r="G195" s="14" t="s">
        <v>33</v>
      </c>
      <c r="H195" s="14" t="s">
        <v>31</v>
      </c>
      <c r="I195" s="14" t="s">
        <v>50</v>
      </c>
      <c r="J195" s="16">
        <v>23367</v>
      </c>
    </row>
    <row r="196" spans="1:10" x14ac:dyDescent="0.2">
      <c r="A196" s="14">
        <v>240325</v>
      </c>
      <c r="B196" s="14">
        <v>32</v>
      </c>
      <c r="C196" s="14" t="s">
        <v>148</v>
      </c>
      <c r="D196" s="14" t="s">
        <v>47</v>
      </c>
      <c r="E196" s="14" t="s">
        <v>48</v>
      </c>
      <c r="F196" s="14" t="s">
        <v>34</v>
      </c>
      <c r="G196" s="14" t="s">
        <v>35</v>
      </c>
      <c r="H196" s="14" t="s">
        <v>31</v>
      </c>
      <c r="I196" s="14" t="s">
        <v>50</v>
      </c>
      <c r="J196" s="16">
        <v>18558</v>
      </c>
    </row>
    <row r="197" spans="1:10" x14ac:dyDescent="0.2">
      <c r="A197" s="14">
        <v>240325</v>
      </c>
      <c r="B197" s="14">
        <v>32</v>
      </c>
      <c r="C197" s="14" t="s">
        <v>147</v>
      </c>
      <c r="D197" s="14" t="s">
        <v>47</v>
      </c>
      <c r="E197" s="14" t="s">
        <v>48</v>
      </c>
      <c r="F197" s="14" t="s">
        <v>36</v>
      </c>
      <c r="G197" s="14" t="s">
        <v>37</v>
      </c>
      <c r="H197" s="14" t="s">
        <v>31</v>
      </c>
      <c r="I197" s="14" t="s">
        <v>50</v>
      </c>
      <c r="J197" s="16">
        <v>40447</v>
      </c>
    </row>
    <row r="198" spans="1:10" x14ac:dyDescent="0.2">
      <c r="A198" s="14">
        <v>240325</v>
      </c>
      <c r="B198" s="14">
        <v>32</v>
      </c>
      <c r="C198" s="14" t="s">
        <v>146</v>
      </c>
      <c r="D198" s="14" t="s">
        <v>47</v>
      </c>
      <c r="E198" s="14" t="s">
        <v>48</v>
      </c>
      <c r="F198" s="14" t="s">
        <v>38</v>
      </c>
      <c r="G198" s="14" t="s">
        <v>51</v>
      </c>
      <c r="H198" s="14" t="s">
        <v>31</v>
      </c>
      <c r="I198" s="14" t="s">
        <v>50</v>
      </c>
      <c r="J198" s="16">
        <v>26274</v>
      </c>
    </row>
    <row r="199" spans="1:10" x14ac:dyDescent="0.2">
      <c r="A199" s="14">
        <v>240325</v>
      </c>
      <c r="B199" s="14">
        <v>32</v>
      </c>
      <c r="C199" s="14" t="s">
        <v>145</v>
      </c>
      <c r="D199" s="14" t="s">
        <v>47</v>
      </c>
      <c r="E199" s="14" t="s">
        <v>48</v>
      </c>
      <c r="F199" s="14" t="s">
        <v>40</v>
      </c>
      <c r="G199" s="14" t="s">
        <v>41</v>
      </c>
      <c r="H199" s="14" t="s">
        <v>31</v>
      </c>
      <c r="I199" s="14" t="s">
        <v>50</v>
      </c>
      <c r="J199" s="16">
        <v>140533</v>
      </c>
    </row>
    <row r="200" spans="1:10" x14ac:dyDescent="0.2">
      <c r="A200" s="14">
        <v>240325</v>
      </c>
      <c r="B200" s="14">
        <v>32</v>
      </c>
      <c r="C200" s="14" t="s">
        <v>144</v>
      </c>
      <c r="D200" s="14" t="s">
        <v>47</v>
      </c>
      <c r="E200" s="14" t="s">
        <v>31</v>
      </c>
      <c r="F200" s="14" t="s">
        <v>28</v>
      </c>
      <c r="G200" s="14" t="s">
        <v>49</v>
      </c>
      <c r="H200" s="14" t="s">
        <v>31</v>
      </c>
      <c r="I200" s="14" t="s">
        <v>50</v>
      </c>
      <c r="J200" s="16">
        <v>9748</v>
      </c>
    </row>
    <row r="201" spans="1:10" x14ac:dyDescent="0.2">
      <c r="A201" s="14">
        <v>240325</v>
      </c>
      <c r="B201" s="14">
        <v>32</v>
      </c>
      <c r="C201" s="14" t="s">
        <v>143</v>
      </c>
      <c r="D201" s="14" t="s">
        <v>47</v>
      </c>
      <c r="E201" s="14" t="s">
        <v>31</v>
      </c>
      <c r="F201" s="14" t="s">
        <v>32</v>
      </c>
      <c r="G201" s="14" t="s">
        <v>33</v>
      </c>
      <c r="H201" s="14" t="s">
        <v>31</v>
      </c>
      <c r="I201" s="14" t="s">
        <v>50</v>
      </c>
      <c r="J201" s="16">
        <v>10044</v>
      </c>
    </row>
    <row r="202" spans="1:10" x14ac:dyDescent="0.2">
      <c r="A202" s="14">
        <v>240325</v>
      </c>
      <c r="B202" s="14">
        <v>32</v>
      </c>
      <c r="C202" s="14" t="s">
        <v>142</v>
      </c>
      <c r="D202" s="14" t="s">
        <v>47</v>
      </c>
      <c r="E202" s="14" t="s">
        <v>31</v>
      </c>
      <c r="F202" s="14" t="s">
        <v>34</v>
      </c>
      <c r="G202" s="14" t="s">
        <v>35</v>
      </c>
      <c r="H202" s="14" t="s">
        <v>31</v>
      </c>
      <c r="I202" s="14" t="s">
        <v>50</v>
      </c>
      <c r="J202" s="16">
        <v>5475</v>
      </c>
    </row>
    <row r="203" spans="1:10" x14ac:dyDescent="0.2">
      <c r="A203" s="14">
        <v>240325</v>
      </c>
      <c r="B203" s="14">
        <v>32</v>
      </c>
      <c r="C203" s="14" t="s">
        <v>141</v>
      </c>
      <c r="D203" s="14" t="s">
        <v>47</v>
      </c>
      <c r="E203" s="14" t="s">
        <v>31</v>
      </c>
      <c r="F203" s="14" t="s">
        <v>36</v>
      </c>
      <c r="G203" s="14" t="s">
        <v>37</v>
      </c>
      <c r="H203" s="14" t="s">
        <v>31</v>
      </c>
      <c r="I203" s="14" t="s">
        <v>50</v>
      </c>
      <c r="J203" s="16">
        <v>5255</v>
      </c>
    </row>
    <row r="204" spans="1:10" x14ac:dyDescent="0.2">
      <c r="A204" s="14">
        <v>240325</v>
      </c>
      <c r="B204" s="14">
        <v>32</v>
      </c>
      <c r="C204" s="14" t="s">
        <v>140</v>
      </c>
      <c r="D204" s="14" t="s">
        <v>47</v>
      </c>
      <c r="E204" s="14" t="s">
        <v>31</v>
      </c>
      <c r="F204" s="14" t="s">
        <v>38</v>
      </c>
      <c r="G204" s="14" t="s">
        <v>51</v>
      </c>
      <c r="H204" s="14" t="s">
        <v>31</v>
      </c>
      <c r="I204" s="14" t="s">
        <v>50</v>
      </c>
      <c r="J204" s="16">
        <v>4924</v>
      </c>
    </row>
    <row r="205" spans="1:10" x14ac:dyDescent="0.2">
      <c r="A205" s="14">
        <v>240325</v>
      </c>
      <c r="B205" s="14">
        <v>32</v>
      </c>
      <c r="C205" s="14" t="s">
        <v>139</v>
      </c>
      <c r="D205" s="14" t="s">
        <v>47</v>
      </c>
      <c r="E205" s="14" t="s">
        <v>31</v>
      </c>
      <c r="F205" s="14" t="s">
        <v>40</v>
      </c>
      <c r="G205" s="14" t="s">
        <v>41</v>
      </c>
      <c r="H205" s="14" t="s">
        <v>31</v>
      </c>
      <c r="I205" s="14" t="s">
        <v>50</v>
      </c>
      <c r="J205" s="16">
        <v>4560</v>
      </c>
    </row>
    <row r="206" spans="1:10" x14ac:dyDescent="0.2">
      <c r="A206" s="14">
        <v>240325</v>
      </c>
      <c r="B206" s="14">
        <v>32</v>
      </c>
      <c r="C206" s="14" t="s">
        <v>138</v>
      </c>
      <c r="D206" s="14" t="s">
        <v>47</v>
      </c>
      <c r="E206" s="14" t="s">
        <v>48</v>
      </c>
      <c r="F206" s="14" t="s">
        <v>28</v>
      </c>
      <c r="G206" s="14" t="s">
        <v>49</v>
      </c>
      <c r="H206" s="14" t="s">
        <v>31</v>
      </c>
      <c r="I206" s="14" t="s">
        <v>50</v>
      </c>
      <c r="J206" s="16">
        <v>22909</v>
      </c>
    </row>
    <row r="207" spans="1:10" x14ac:dyDescent="0.2">
      <c r="A207" s="14">
        <v>240325</v>
      </c>
      <c r="B207" s="14">
        <v>32</v>
      </c>
      <c r="C207" s="14" t="s">
        <v>137</v>
      </c>
      <c r="D207" s="14" t="s">
        <v>47</v>
      </c>
      <c r="E207" s="14" t="s">
        <v>48</v>
      </c>
      <c r="F207" s="14" t="s">
        <v>32</v>
      </c>
      <c r="G207" s="14" t="s">
        <v>33</v>
      </c>
      <c r="H207" s="14" t="s">
        <v>31</v>
      </c>
      <c r="I207" s="14" t="s">
        <v>50</v>
      </c>
      <c r="J207" s="16">
        <v>22690</v>
      </c>
    </row>
    <row r="208" spans="1:10" x14ac:dyDescent="0.2">
      <c r="A208" s="14">
        <v>240325</v>
      </c>
      <c r="B208" s="14">
        <v>32</v>
      </c>
      <c r="C208" s="14" t="s">
        <v>136</v>
      </c>
      <c r="D208" s="14" t="s">
        <v>47</v>
      </c>
      <c r="E208" s="14" t="s">
        <v>48</v>
      </c>
      <c r="F208" s="14" t="s">
        <v>34</v>
      </c>
      <c r="G208" s="14" t="s">
        <v>35</v>
      </c>
      <c r="H208" s="14" t="s">
        <v>31</v>
      </c>
      <c r="I208" s="14" t="s">
        <v>50</v>
      </c>
      <c r="J208" s="16">
        <v>17820</v>
      </c>
    </row>
    <row r="209" spans="1:10" x14ac:dyDescent="0.2">
      <c r="A209" s="14">
        <v>240325</v>
      </c>
      <c r="B209" s="14">
        <v>32</v>
      </c>
      <c r="C209" s="14" t="s">
        <v>135</v>
      </c>
      <c r="D209" s="14" t="s">
        <v>47</v>
      </c>
      <c r="E209" s="14" t="s">
        <v>48</v>
      </c>
      <c r="F209" s="14" t="s">
        <v>36</v>
      </c>
      <c r="G209" s="14" t="s">
        <v>37</v>
      </c>
      <c r="H209" s="14" t="s">
        <v>31</v>
      </c>
      <c r="I209" s="14" t="s">
        <v>50</v>
      </c>
      <c r="J209" s="16">
        <v>41300</v>
      </c>
    </row>
    <row r="210" spans="1:10" x14ac:dyDescent="0.2">
      <c r="A210" s="14">
        <v>240325</v>
      </c>
      <c r="B210" s="14">
        <v>32</v>
      </c>
      <c r="C210" s="14" t="s">
        <v>134</v>
      </c>
      <c r="D210" s="14" t="s">
        <v>47</v>
      </c>
      <c r="E210" s="14" t="s">
        <v>48</v>
      </c>
      <c r="F210" s="14" t="s">
        <v>38</v>
      </c>
      <c r="G210" s="14" t="s">
        <v>51</v>
      </c>
      <c r="H210" s="14" t="s">
        <v>31</v>
      </c>
      <c r="I210" s="14" t="s">
        <v>50</v>
      </c>
      <c r="J210" s="16">
        <v>26370</v>
      </c>
    </row>
    <row r="211" spans="1:10" x14ac:dyDescent="0.2">
      <c r="A211" s="14">
        <v>240325</v>
      </c>
      <c r="B211" s="14">
        <v>32</v>
      </c>
      <c r="C211" s="14" t="s">
        <v>133</v>
      </c>
      <c r="D211" s="14" t="s">
        <v>47</v>
      </c>
      <c r="E211" s="14" t="s">
        <v>48</v>
      </c>
      <c r="F211" s="14" t="s">
        <v>40</v>
      </c>
      <c r="G211" s="14" t="s">
        <v>41</v>
      </c>
      <c r="H211" s="14" t="s">
        <v>31</v>
      </c>
      <c r="I211" s="14" t="s">
        <v>50</v>
      </c>
      <c r="J211" s="16">
        <v>158253</v>
      </c>
    </row>
    <row r="212" spans="1:10" x14ac:dyDescent="0.2">
      <c r="A212" s="14">
        <v>240325</v>
      </c>
      <c r="B212" s="14">
        <v>32</v>
      </c>
      <c r="C212" s="14" t="s">
        <v>132</v>
      </c>
      <c r="D212" s="14" t="s">
        <v>47</v>
      </c>
      <c r="E212" s="14" t="s">
        <v>31</v>
      </c>
      <c r="F212" s="14" t="s">
        <v>28</v>
      </c>
      <c r="G212" s="14" t="s">
        <v>49</v>
      </c>
      <c r="H212" s="14" t="s">
        <v>31</v>
      </c>
      <c r="I212" s="14" t="s">
        <v>50</v>
      </c>
      <c r="J212" s="16">
        <v>8858</v>
      </c>
    </row>
    <row r="213" spans="1:10" x14ac:dyDescent="0.2">
      <c r="A213" s="14">
        <v>240325</v>
      </c>
      <c r="B213" s="14">
        <v>32</v>
      </c>
      <c r="C213" s="14" t="s">
        <v>131</v>
      </c>
      <c r="D213" s="14" t="s">
        <v>47</v>
      </c>
      <c r="E213" s="14" t="s">
        <v>31</v>
      </c>
      <c r="F213" s="14" t="s">
        <v>32</v>
      </c>
      <c r="G213" s="14" t="s">
        <v>33</v>
      </c>
      <c r="H213" s="14" t="s">
        <v>31</v>
      </c>
      <c r="I213" s="14" t="s">
        <v>50</v>
      </c>
      <c r="J213" s="16">
        <v>9188</v>
      </c>
    </row>
    <row r="214" spans="1:10" x14ac:dyDescent="0.2">
      <c r="A214" s="14">
        <v>240325</v>
      </c>
      <c r="B214" s="14">
        <v>32</v>
      </c>
      <c r="C214" s="14" t="s">
        <v>130</v>
      </c>
      <c r="D214" s="14" t="s">
        <v>47</v>
      </c>
      <c r="E214" s="14" t="s">
        <v>31</v>
      </c>
      <c r="F214" s="14" t="s">
        <v>34</v>
      </c>
      <c r="G214" s="14" t="s">
        <v>35</v>
      </c>
      <c r="H214" s="14" t="s">
        <v>31</v>
      </c>
      <c r="I214" s="14" t="s">
        <v>50</v>
      </c>
      <c r="J214" s="16">
        <v>5425</v>
      </c>
    </row>
    <row r="215" spans="1:10" x14ac:dyDescent="0.2">
      <c r="A215" s="14">
        <v>240325</v>
      </c>
      <c r="B215" s="14">
        <v>32</v>
      </c>
      <c r="C215" s="14" t="s">
        <v>129</v>
      </c>
      <c r="D215" s="14" t="s">
        <v>47</v>
      </c>
      <c r="E215" s="14" t="s">
        <v>31</v>
      </c>
      <c r="F215" s="14" t="s">
        <v>36</v>
      </c>
      <c r="G215" s="14" t="s">
        <v>37</v>
      </c>
      <c r="H215" s="14" t="s">
        <v>31</v>
      </c>
      <c r="I215" s="14" t="s">
        <v>50</v>
      </c>
      <c r="J215" s="16">
        <v>5781</v>
      </c>
    </row>
    <row r="216" spans="1:10" x14ac:dyDescent="0.2">
      <c r="A216" s="14">
        <v>240325</v>
      </c>
      <c r="B216" s="14">
        <v>32</v>
      </c>
      <c r="C216" s="14" t="s">
        <v>128</v>
      </c>
      <c r="D216" s="14" t="s">
        <v>47</v>
      </c>
      <c r="E216" s="14" t="s">
        <v>31</v>
      </c>
      <c r="F216" s="14" t="s">
        <v>38</v>
      </c>
      <c r="G216" s="14" t="s">
        <v>51</v>
      </c>
      <c r="H216" s="14" t="s">
        <v>31</v>
      </c>
      <c r="I216" s="14" t="s">
        <v>50</v>
      </c>
      <c r="J216" s="16">
        <v>4877</v>
      </c>
    </row>
    <row r="217" spans="1:10" x14ac:dyDescent="0.2">
      <c r="A217" s="14">
        <v>240325</v>
      </c>
      <c r="B217" s="14">
        <v>32</v>
      </c>
      <c r="C217" s="14" t="s">
        <v>127</v>
      </c>
      <c r="D217" s="14" t="s">
        <v>47</v>
      </c>
      <c r="E217" s="14" t="s">
        <v>31</v>
      </c>
      <c r="F217" s="14" t="s">
        <v>40</v>
      </c>
      <c r="G217" s="14" t="s">
        <v>41</v>
      </c>
      <c r="H217" s="14" t="s">
        <v>31</v>
      </c>
      <c r="I217" s="14" t="s">
        <v>50</v>
      </c>
      <c r="J217" s="16">
        <v>4493</v>
      </c>
    </row>
    <row r="218" spans="1:10" x14ac:dyDescent="0.2">
      <c r="A218" s="14">
        <v>240325</v>
      </c>
      <c r="B218" s="14">
        <v>32</v>
      </c>
      <c r="C218" s="14" t="s">
        <v>126</v>
      </c>
      <c r="D218" s="14" t="s">
        <v>47</v>
      </c>
      <c r="E218" s="14" t="s">
        <v>48</v>
      </c>
      <c r="F218" s="14" t="s">
        <v>28</v>
      </c>
      <c r="G218" s="14" t="s">
        <v>49</v>
      </c>
      <c r="H218" s="14" t="s">
        <v>31</v>
      </c>
      <c r="I218" s="14" t="s">
        <v>50</v>
      </c>
      <c r="J218" s="16">
        <v>22594</v>
      </c>
    </row>
    <row r="219" spans="1:10" x14ac:dyDescent="0.2">
      <c r="A219" s="14">
        <v>240325</v>
      </c>
      <c r="B219" s="14">
        <v>32</v>
      </c>
      <c r="C219" s="14" t="s">
        <v>125</v>
      </c>
      <c r="D219" s="14" t="s">
        <v>47</v>
      </c>
      <c r="E219" s="14" t="s">
        <v>48</v>
      </c>
      <c r="F219" s="14" t="s">
        <v>32</v>
      </c>
      <c r="G219" s="14" t="s">
        <v>33</v>
      </c>
      <c r="H219" s="14" t="s">
        <v>31</v>
      </c>
      <c r="I219" s="14" t="s">
        <v>50</v>
      </c>
      <c r="J219" s="16">
        <v>22499</v>
      </c>
    </row>
    <row r="220" spans="1:10" x14ac:dyDescent="0.2">
      <c r="A220" s="14">
        <v>240325</v>
      </c>
      <c r="B220" s="14">
        <v>32</v>
      </c>
      <c r="C220" s="14" t="s">
        <v>124</v>
      </c>
      <c r="D220" s="14" t="s">
        <v>47</v>
      </c>
      <c r="E220" s="14" t="s">
        <v>48</v>
      </c>
      <c r="F220" s="14" t="s">
        <v>34</v>
      </c>
      <c r="G220" s="14" t="s">
        <v>35</v>
      </c>
      <c r="H220" s="14" t="s">
        <v>31</v>
      </c>
      <c r="I220" s="14" t="s">
        <v>50</v>
      </c>
      <c r="J220" s="16">
        <v>17453</v>
      </c>
    </row>
    <row r="221" spans="1:10" x14ac:dyDescent="0.2">
      <c r="A221" s="14">
        <v>240325</v>
      </c>
      <c r="B221" s="14">
        <v>32</v>
      </c>
      <c r="C221" s="14" t="s">
        <v>123</v>
      </c>
      <c r="D221" s="14" t="s">
        <v>47</v>
      </c>
      <c r="E221" s="14" t="s">
        <v>48</v>
      </c>
      <c r="F221" s="14" t="s">
        <v>36</v>
      </c>
      <c r="G221" s="14" t="s">
        <v>37</v>
      </c>
      <c r="H221" s="14" t="s">
        <v>31</v>
      </c>
      <c r="I221" s="14" t="s">
        <v>50</v>
      </c>
      <c r="J221" s="16">
        <v>41274</v>
      </c>
    </row>
    <row r="222" spans="1:10" x14ac:dyDescent="0.2">
      <c r="A222" s="14">
        <v>240325</v>
      </c>
      <c r="B222" s="14">
        <v>32</v>
      </c>
      <c r="C222" s="14" t="s">
        <v>122</v>
      </c>
      <c r="D222" s="14" t="s">
        <v>47</v>
      </c>
      <c r="E222" s="14" t="s">
        <v>48</v>
      </c>
      <c r="F222" s="14" t="s">
        <v>38</v>
      </c>
      <c r="G222" s="14" t="s">
        <v>51</v>
      </c>
      <c r="H222" s="14" t="s">
        <v>31</v>
      </c>
      <c r="I222" s="14" t="s">
        <v>50</v>
      </c>
      <c r="J222" s="16">
        <v>27575</v>
      </c>
    </row>
    <row r="223" spans="1:10" x14ac:dyDescent="0.2">
      <c r="A223" s="14">
        <v>240325</v>
      </c>
      <c r="B223" s="14">
        <v>32</v>
      </c>
      <c r="C223" s="14" t="s">
        <v>121</v>
      </c>
      <c r="D223" s="14" t="s">
        <v>47</v>
      </c>
      <c r="E223" s="14" t="s">
        <v>48</v>
      </c>
      <c r="F223" s="14" t="s">
        <v>40</v>
      </c>
      <c r="G223" s="14" t="s">
        <v>41</v>
      </c>
      <c r="H223" s="14" t="s">
        <v>31</v>
      </c>
      <c r="I223" s="14" t="s">
        <v>50</v>
      </c>
      <c r="J223" s="16">
        <v>149006</v>
      </c>
    </row>
    <row r="224" spans="1:10" x14ac:dyDescent="0.2">
      <c r="A224" s="14">
        <v>240325</v>
      </c>
      <c r="B224" s="14">
        <v>32</v>
      </c>
      <c r="C224" s="14" t="s">
        <v>120</v>
      </c>
      <c r="D224" s="14" t="s">
        <v>47</v>
      </c>
      <c r="E224" s="14" t="s">
        <v>31</v>
      </c>
      <c r="F224" s="14" t="s">
        <v>28</v>
      </c>
      <c r="G224" s="14" t="s">
        <v>49</v>
      </c>
      <c r="H224" s="14" t="s">
        <v>31</v>
      </c>
      <c r="I224" s="14" t="s">
        <v>50</v>
      </c>
      <c r="J224" s="16">
        <v>9891</v>
      </c>
    </row>
    <row r="225" spans="1:10" x14ac:dyDescent="0.2">
      <c r="A225" s="14">
        <v>240325</v>
      </c>
      <c r="B225" s="14">
        <v>32</v>
      </c>
      <c r="C225" s="14" t="s">
        <v>119</v>
      </c>
      <c r="D225" s="14" t="s">
        <v>47</v>
      </c>
      <c r="E225" s="14" t="s">
        <v>31</v>
      </c>
      <c r="F225" s="14" t="s">
        <v>32</v>
      </c>
      <c r="G225" s="14" t="s">
        <v>33</v>
      </c>
      <c r="H225" s="14" t="s">
        <v>31</v>
      </c>
      <c r="I225" s="14" t="s">
        <v>50</v>
      </c>
      <c r="J225" s="16">
        <v>10593</v>
      </c>
    </row>
    <row r="226" spans="1:10" x14ac:dyDescent="0.2">
      <c r="A226" s="14">
        <v>240325</v>
      </c>
      <c r="B226" s="14">
        <v>32</v>
      </c>
      <c r="C226" s="14" t="s">
        <v>118</v>
      </c>
      <c r="D226" s="14" t="s">
        <v>47</v>
      </c>
      <c r="E226" s="14" t="s">
        <v>31</v>
      </c>
      <c r="F226" s="14" t="s">
        <v>34</v>
      </c>
      <c r="G226" s="14" t="s">
        <v>35</v>
      </c>
      <c r="H226" s="14" t="s">
        <v>31</v>
      </c>
      <c r="I226" s="14" t="s">
        <v>50</v>
      </c>
      <c r="J226" s="16">
        <v>5461</v>
      </c>
    </row>
    <row r="227" spans="1:10" x14ac:dyDescent="0.2">
      <c r="A227" s="14">
        <v>240325</v>
      </c>
      <c r="B227" s="14">
        <v>32</v>
      </c>
      <c r="C227" s="14" t="s">
        <v>117</v>
      </c>
      <c r="D227" s="14" t="s">
        <v>47</v>
      </c>
      <c r="E227" s="14" t="s">
        <v>31</v>
      </c>
      <c r="F227" s="14" t="s">
        <v>36</v>
      </c>
      <c r="G227" s="14" t="s">
        <v>37</v>
      </c>
      <c r="H227" s="14" t="s">
        <v>31</v>
      </c>
      <c r="I227" s="14" t="s">
        <v>50</v>
      </c>
      <c r="J227" s="16">
        <v>5714</v>
      </c>
    </row>
    <row r="228" spans="1:10" x14ac:dyDescent="0.2">
      <c r="A228" s="14">
        <v>240325</v>
      </c>
      <c r="B228" s="14">
        <v>32</v>
      </c>
      <c r="C228" s="14" t="s">
        <v>116</v>
      </c>
      <c r="D228" s="14" t="s">
        <v>47</v>
      </c>
      <c r="E228" s="14" t="s">
        <v>31</v>
      </c>
      <c r="F228" s="14" t="s">
        <v>38</v>
      </c>
      <c r="G228" s="14" t="s">
        <v>51</v>
      </c>
      <c r="H228" s="14" t="s">
        <v>31</v>
      </c>
      <c r="I228" s="14" t="s">
        <v>50</v>
      </c>
      <c r="J228" s="16">
        <v>5001</v>
      </c>
    </row>
    <row r="229" spans="1:10" x14ac:dyDescent="0.2">
      <c r="A229" s="14">
        <v>240325</v>
      </c>
      <c r="B229" s="14">
        <v>32</v>
      </c>
      <c r="C229" s="14" t="s">
        <v>115</v>
      </c>
      <c r="D229" s="14" t="s">
        <v>47</v>
      </c>
      <c r="E229" s="14" t="s">
        <v>31</v>
      </c>
      <c r="F229" s="14" t="s">
        <v>40</v>
      </c>
      <c r="G229" s="14" t="s">
        <v>41</v>
      </c>
      <c r="H229" s="14" t="s">
        <v>31</v>
      </c>
      <c r="I229" s="14" t="s">
        <v>50</v>
      </c>
      <c r="J229" s="16">
        <v>4575</v>
      </c>
    </row>
    <row r="230" spans="1:10" x14ac:dyDescent="0.2">
      <c r="A230" s="14">
        <v>240325</v>
      </c>
      <c r="B230" s="14">
        <v>32</v>
      </c>
      <c r="C230" s="14" t="s">
        <v>114</v>
      </c>
      <c r="D230" s="14" t="s">
        <v>52</v>
      </c>
      <c r="E230" s="14" t="s">
        <v>50</v>
      </c>
      <c r="F230" s="14" t="s">
        <v>50</v>
      </c>
      <c r="G230" s="14" t="s">
        <v>50</v>
      </c>
      <c r="H230" s="14" t="s">
        <v>31</v>
      </c>
      <c r="I230" s="14" t="s">
        <v>50</v>
      </c>
      <c r="J230" s="16">
        <v>19</v>
      </c>
    </row>
    <row r="231" spans="1:10" x14ac:dyDescent="0.2">
      <c r="A231" s="14">
        <v>240325</v>
      </c>
      <c r="B231" s="14">
        <v>32</v>
      </c>
      <c r="C231" s="14" t="s">
        <v>113</v>
      </c>
      <c r="D231" s="14" t="s">
        <v>52</v>
      </c>
      <c r="E231" s="14" t="s">
        <v>50</v>
      </c>
      <c r="F231" s="14" t="s">
        <v>50</v>
      </c>
      <c r="G231" s="14" t="s">
        <v>50</v>
      </c>
      <c r="H231" s="14" t="s">
        <v>31</v>
      </c>
      <c r="I231" s="14" t="s">
        <v>50</v>
      </c>
      <c r="J231" s="16">
        <v>21</v>
      </c>
    </row>
    <row r="232" spans="1:10" x14ac:dyDescent="0.2">
      <c r="A232" s="14">
        <v>240325</v>
      </c>
      <c r="B232" s="14">
        <v>32</v>
      </c>
      <c r="C232" s="14" t="s">
        <v>112</v>
      </c>
      <c r="D232" s="14" t="s">
        <v>52</v>
      </c>
      <c r="E232" s="14" t="s">
        <v>50</v>
      </c>
      <c r="F232" s="14" t="s">
        <v>50</v>
      </c>
      <c r="G232" s="14" t="s">
        <v>50</v>
      </c>
      <c r="H232" s="14" t="s">
        <v>31</v>
      </c>
      <c r="I232" s="14" t="s">
        <v>50</v>
      </c>
      <c r="J232" s="16">
        <v>17</v>
      </c>
    </row>
    <row r="233" spans="1:10" x14ac:dyDescent="0.2">
      <c r="A233" s="14">
        <v>240325</v>
      </c>
      <c r="B233" s="14">
        <v>32</v>
      </c>
      <c r="C233" s="14" t="s">
        <v>111</v>
      </c>
      <c r="D233" s="14" t="s">
        <v>52</v>
      </c>
      <c r="E233" s="14" t="s">
        <v>50</v>
      </c>
      <c r="F233" s="14" t="s">
        <v>50</v>
      </c>
      <c r="G233" s="14" t="s">
        <v>50</v>
      </c>
      <c r="H233" s="14" t="s">
        <v>31</v>
      </c>
      <c r="I233" s="14" t="s">
        <v>50</v>
      </c>
      <c r="J233" s="16">
        <v>17</v>
      </c>
    </row>
    <row r="234" spans="1:10" x14ac:dyDescent="0.2">
      <c r="A234" s="14">
        <v>240325</v>
      </c>
      <c r="B234" s="14">
        <v>32</v>
      </c>
      <c r="C234" s="14" t="s">
        <v>110</v>
      </c>
      <c r="D234" s="14" t="s">
        <v>52</v>
      </c>
      <c r="E234" s="14" t="s">
        <v>50</v>
      </c>
      <c r="F234" s="14" t="s">
        <v>50</v>
      </c>
      <c r="G234" s="14" t="s">
        <v>50</v>
      </c>
      <c r="H234" s="14" t="s">
        <v>31</v>
      </c>
      <c r="I234" s="14" t="s">
        <v>50</v>
      </c>
      <c r="J234" s="16">
        <v>27</v>
      </c>
    </row>
    <row r="235" spans="1:10" x14ac:dyDescent="0.2">
      <c r="A235" s="14">
        <v>240325</v>
      </c>
      <c r="B235" s="14">
        <v>32</v>
      </c>
      <c r="C235" s="14" t="s">
        <v>109</v>
      </c>
      <c r="D235" s="14" t="s">
        <v>52</v>
      </c>
      <c r="E235" s="14" t="s">
        <v>50</v>
      </c>
      <c r="F235" s="14" t="s">
        <v>50</v>
      </c>
      <c r="G235" s="14" t="s">
        <v>50</v>
      </c>
      <c r="H235" s="14" t="s">
        <v>31</v>
      </c>
      <c r="I235" s="14" t="s">
        <v>50</v>
      </c>
      <c r="J235" s="16">
        <v>62</v>
      </c>
    </row>
    <row r="236" spans="1:10" x14ac:dyDescent="0.2">
      <c r="A236" s="14">
        <v>240325</v>
      </c>
      <c r="B236" s="14">
        <v>32</v>
      </c>
      <c r="C236" s="14" t="s">
        <v>108</v>
      </c>
      <c r="D236" s="14" t="s">
        <v>52</v>
      </c>
      <c r="E236" s="14" t="s">
        <v>50</v>
      </c>
      <c r="F236" s="14" t="s">
        <v>50</v>
      </c>
      <c r="G236" s="14" t="s">
        <v>50</v>
      </c>
      <c r="H236" s="14" t="s">
        <v>31</v>
      </c>
      <c r="I236" s="14" t="s">
        <v>50</v>
      </c>
      <c r="J236" s="16">
        <v>29</v>
      </c>
    </row>
    <row r="237" spans="1:10" x14ac:dyDescent="0.2">
      <c r="A237" s="14">
        <v>240325</v>
      </c>
      <c r="B237" s="14">
        <v>32</v>
      </c>
      <c r="C237" s="14" t="s">
        <v>107</v>
      </c>
      <c r="D237" s="14" t="s">
        <v>52</v>
      </c>
      <c r="E237" s="14" t="s">
        <v>50</v>
      </c>
      <c r="F237" s="14" t="s">
        <v>50</v>
      </c>
      <c r="G237" s="14" t="s">
        <v>50</v>
      </c>
      <c r="H237" s="14" t="s">
        <v>31</v>
      </c>
      <c r="I237" s="14" t="s">
        <v>50</v>
      </c>
      <c r="J237" s="16">
        <v>14</v>
      </c>
    </row>
    <row r="238" spans="1:10" x14ac:dyDescent="0.2">
      <c r="A238" s="14">
        <v>240325</v>
      </c>
      <c r="B238" s="14">
        <v>32</v>
      </c>
      <c r="C238" s="14" t="s">
        <v>106</v>
      </c>
      <c r="D238" s="14" t="s">
        <v>52</v>
      </c>
      <c r="E238" s="14" t="s">
        <v>50</v>
      </c>
      <c r="F238" s="14" t="s">
        <v>50</v>
      </c>
      <c r="G238" s="14" t="s">
        <v>50</v>
      </c>
      <c r="H238" s="14" t="s">
        <v>31</v>
      </c>
      <c r="I238" s="14" t="s">
        <v>50</v>
      </c>
      <c r="J238" s="16">
        <v>11</v>
      </c>
    </row>
    <row r="239" spans="1:10" x14ac:dyDescent="0.2">
      <c r="A239" s="14">
        <v>240325</v>
      </c>
      <c r="B239" s="14">
        <v>32</v>
      </c>
      <c r="C239" s="14" t="s">
        <v>105</v>
      </c>
      <c r="D239" s="14" t="s">
        <v>52</v>
      </c>
      <c r="E239" s="14" t="s">
        <v>50</v>
      </c>
      <c r="F239" s="14" t="s">
        <v>50</v>
      </c>
      <c r="G239" s="14" t="s">
        <v>50</v>
      </c>
      <c r="H239" s="14" t="s">
        <v>31</v>
      </c>
      <c r="I239" s="14" t="s">
        <v>50</v>
      </c>
      <c r="J239" s="16">
        <v>8</v>
      </c>
    </row>
    <row r="240" spans="1:10" x14ac:dyDescent="0.2">
      <c r="A240" s="14">
        <v>240325</v>
      </c>
      <c r="B240" s="14">
        <v>32</v>
      </c>
      <c r="C240" s="14" t="s">
        <v>104</v>
      </c>
      <c r="D240" s="14" t="s">
        <v>52</v>
      </c>
      <c r="E240" s="14" t="s">
        <v>50</v>
      </c>
      <c r="F240" s="14" t="s">
        <v>50</v>
      </c>
      <c r="G240" s="14" t="s">
        <v>50</v>
      </c>
      <c r="H240" s="14" t="s">
        <v>31</v>
      </c>
      <c r="I240" s="14" t="s">
        <v>50</v>
      </c>
      <c r="J240" s="16">
        <v>8</v>
      </c>
    </row>
    <row r="241" spans="1:10" x14ac:dyDescent="0.2">
      <c r="A241" s="14">
        <v>240325</v>
      </c>
      <c r="B241" s="14">
        <v>32</v>
      </c>
      <c r="C241" s="14" t="s">
        <v>103</v>
      </c>
      <c r="D241" s="14" t="s">
        <v>52</v>
      </c>
      <c r="E241" s="14" t="s">
        <v>50</v>
      </c>
      <c r="F241" s="14" t="s">
        <v>50</v>
      </c>
      <c r="G241" s="14" t="s">
        <v>50</v>
      </c>
      <c r="H241" s="14" t="s">
        <v>31</v>
      </c>
      <c r="I241" s="14" t="s">
        <v>50</v>
      </c>
      <c r="J241" s="16">
        <v>13</v>
      </c>
    </row>
    <row r="242" spans="1:10" x14ac:dyDescent="0.2">
      <c r="A242" s="14">
        <v>240325</v>
      </c>
      <c r="B242" s="14">
        <v>32</v>
      </c>
      <c r="C242" s="14" t="s">
        <v>102</v>
      </c>
      <c r="D242" s="14" t="s">
        <v>52</v>
      </c>
      <c r="E242" s="14" t="s">
        <v>50</v>
      </c>
      <c r="F242" s="14" t="s">
        <v>50</v>
      </c>
      <c r="G242" s="14" t="s">
        <v>50</v>
      </c>
      <c r="H242" s="14" t="s">
        <v>31</v>
      </c>
      <c r="I242" s="14" t="s">
        <v>50</v>
      </c>
      <c r="J242" s="16">
        <v>12</v>
      </c>
    </row>
    <row r="243" spans="1:10" x14ac:dyDescent="0.2">
      <c r="A243" s="14">
        <v>240325</v>
      </c>
      <c r="B243" s="14">
        <v>32</v>
      </c>
      <c r="C243" s="14" t="s">
        <v>101</v>
      </c>
      <c r="D243" s="14" t="s">
        <v>52</v>
      </c>
      <c r="E243" s="14" t="s">
        <v>50</v>
      </c>
      <c r="F243" s="14" t="s">
        <v>50</v>
      </c>
      <c r="G243" s="14" t="s">
        <v>50</v>
      </c>
      <c r="H243" s="14" t="s">
        <v>31</v>
      </c>
      <c r="I243" s="14" t="s">
        <v>50</v>
      </c>
      <c r="J243" s="16">
        <v>10</v>
      </c>
    </row>
    <row r="244" spans="1:10" x14ac:dyDescent="0.2">
      <c r="A244" s="14">
        <v>240325</v>
      </c>
      <c r="B244" s="14">
        <v>32</v>
      </c>
      <c r="C244" s="14" t="s">
        <v>100</v>
      </c>
      <c r="D244" s="14" t="s">
        <v>52</v>
      </c>
      <c r="E244" s="14" t="s">
        <v>50</v>
      </c>
      <c r="F244" s="14" t="s">
        <v>50</v>
      </c>
      <c r="G244" s="14" t="s">
        <v>50</v>
      </c>
      <c r="H244" s="14" t="s">
        <v>31</v>
      </c>
      <c r="I244" s="14" t="s">
        <v>50</v>
      </c>
      <c r="J244" s="16">
        <v>13</v>
      </c>
    </row>
    <row r="245" spans="1:10" x14ac:dyDescent="0.2">
      <c r="A245" s="14">
        <v>240325</v>
      </c>
      <c r="B245" s="14">
        <v>32</v>
      </c>
      <c r="C245" s="14" t="s">
        <v>99</v>
      </c>
      <c r="D245" s="14" t="s">
        <v>52</v>
      </c>
      <c r="E245" s="14" t="s">
        <v>50</v>
      </c>
      <c r="F245" s="14" t="s">
        <v>50</v>
      </c>
      <c r="G245" s="14" t="s">
        <v>50</v>
      </c>
      <c r="H245" s="14" t="s">
        <v>31</v>
      </c>
      <c r="I245" s="14" t="s">
        <v>50</v>
      </c>
      <c r="J245" s="16">
        <v>8</v>
      </c>
    </row>
    <row r="246" spans="1:10" x14ac:dyDescent="0.2">
      <c r="A246" s="14">
        <v>240325</v>
      </c>
      <c r="B246" s="14">
        <v>32</v>
      </c>
      <c r="C246" s="14" t="s">
        <v>98</v>
      </c>
      <c r="D246" s="14" t="s">
        <v>52</v>
      </c>
      <c r="E246" s="14" t="s">
        <v>50</v>
      </c>
      <c r="F246" s="14" t="s">
        <v>50</v>
      </c>
      <c r="G246" s="14" t="s">
        <v>50</v>
      </c>
      <c r="H246" s="14" t="s">
        <v>31</v>
      </c>
      <c r="I246" s="14" t="s">
        <v>50</v>
      </c>
      <c r="J246" s="16">
        <v>16</v>
      </c>
    </row>
    <row r="247" spans="1:10" x14ac:dyDescent="0.2">
      <c r="A247" s="14">
        <v>240325</v>
      </c>
      <c r="B247" s="14">
        <v>32</v>
      </c>
      <c r="C247" s="14" t="s">
        <v>97</v>
      </c>
      <c r="D247" s="14" t="s">
        <v>52</v>
      </c>
      <c r="E247" s="14" t="s">
        <v>50</v>
      </c>
      <c r="F247" s="14" t="s">
        <v>50</v>
      </c>
      <c r="G247" s="14" t="s">
        <v>50</v>
      </c>
      <c r="H247" s="14" t="s">
        <v>31</v>
      </c>
      <c r="I247" s="14" t="s">
        <v>50</v>
      </c>
      <c r="J247" s="16">
        <v>13</v>
      </c>
    </row>
    <row r="248" spans="1:10" x14ac:dyDescent="0.2">
      <c r="A248" s="14">
        <v>240325</v>
      </c>
      <c r="B248" s="14">
        <v>32</v>
      </c>
      <c r="C248" s="14" t="s">
        <v>96</v>
      </c>
      <c r="D248" s="14" t="s">
        <v>52</v>
      </c>
      <c r="E248" s="14" t="s">
        <v>50</v>
      </c>
      <c r="F248" s="14" t="s">
        <v>50</v>
      </c>
      <c r="G248" s="14" t="s">
        <v>50</v>
      </c>
      <c r="H248" s="14" t="s">
        <v>31</v>
      </c>
      <c r="I248" s="14" t="s">
        <v>50</v>
      </c>
      <c r="J248" s="16">
        <v>18</v>
      </c>
    </row>
    <row r="249" spans="1:10" x14ac:dyDescent="0.2">
      <c r="A249" s="14">
        <v>240325</v>
      </c>
      <c r="B249" s="14">
        <v>32</v>
      </c>
      <c r="C249" s="14" t="s">
        <v>95</v>
      </c>
      <c r="D249" s="14" t="s">
        <v>52</v>
      </c>
      <c r="E249" s="14" t="s">
        <v>50</v>
      </c>
      <c r="F249" s="14" t="s">
        <v>50</v>
      </c>
      <c r="G249" s="14" t="s">
        <v>50</v>
      </c>
      <c r="H249" s="14" t="s">
        <v>31</v>
      </c>
      <c r="I249" s="14" t="s">
        <v>50</v>
      </c>
      <c r="J249" s="16">
        <v>8</v>
      </c>
    </row>
    <row r="250" spans="1:10" x14ac:dyDescent="0.2">
      <c r="A250" s="14">
        <v>240325</v>
      </c>
      <c r="B250" s="14">
        <v>32</v>
      </c>
      <c r="C250" s="14" t="s">
        <v>94</v>
      </c>
      <c r="D250" s="14" t="s">
        <v>52</v>
      </c>
      <c r="E250" s="14" t="s">
        <v>50</v>
      </c>
      <c r="F250" s="14" t="s">
        <v>50</v>
      </c>
      <c r="G250" s="14" t="s">
        <v>50</v>
      </c>
      <c r="H250" s="14" t="s">
        <v>31</v>
      </c>
      <c r="I250" s="14" t="s">
        <v>50</v>
      </c>
      <c r="J250" s="16">
        <v>7</v>
      </c>
    </row>
    <row r="251" spans="1:10" x14ac:dyDescent="0.2">
      <c r="A251" s="14">
        <v>240325</v>
      </c>
      <c r="B251" s="14">
        <v>32</v>
      </c>
      <c r="C251" s="14" t="s">
        <v>93</v>
      </c>
      <c r="D251" s="14" t="s">
        <v>52</v>
      </c>
      <c r="E251" s="14" t="s">
        <v>50</v>
      </c>
      <c r="F251" s="14" t="s">
        <v>50</v>
      </c>
      <c r="G251" s="14" t="s">
        <v>50</v>
      </c>
      <c r="H251" s="14" t="s">
        <v>31</v>
      </c>
      <c r="I251" s="14" t="s">
        <v>50</v>
      </c>
      <c r="J251" s="16">
        <v>16</v>
      </c>
    </row>
    <row r="252" spans="1:10" x14ac:dyDescent="0.2">
      <c r="A252" s="14">
        <v>240325</v>
      </c>
      <c r="B252" s="14">
        <v>32</v>
      </c>
      <c r="C252" s="14" t="s">
        <v>92</v>
      </c>
      <c r="D252" s="14" t="s">
        <v>52</v>
      </c>
      <c r="E252" s="14" t="s">
        <v>50</v>
      </c>
      <c r="F252" s="14" t="s">
        <v>50</v>
      </c>
      <c r="G252" s="14" t="s">
        <v>50</v>
      </c>
      <c r="H252" s="14" t="s">
        <v>31</v>
      </c>
      <c r="I252" s="14" t="s">
        <v>50</v>
      </c>
      <c r="J252" s="16">
        <v>12</v>
      </c>
    </row>
    <row r="253" spans="1:10" x14ac:dyDescent="0.2">
      <c r="A253" s="14">
        <v>240325</v>
      </c>
      <c r="B253" s="14">
        <v>32</v>
      </c>
      <c r="C253" s="14" t="s">
        <v>91</v>
      </c>
      <c r="D253" s="14" t="s">
        <v>52</v>
      </c>
      <c r="E253" s="14" t="s">
        <v>50</v>
      </c>
      <c r="F253" s="14" t="s">
        <v>50</v>
      </c>
      <c r="G253" s="14" t="s">
        <v>50</v>
      </c>
      <c r="H253" s="14" t="s">
        <v>31</v>
      </c>
      <c r="I253" s="14" t="s">
        <v>50</v>
      </c>
      <c r="J253" s="16">
        <v>12</v>
      </c>
    </row>
    <row r="254" spans="1:10" x14ac:dyDescent="0.2">
      <c r="A254" s="14">
        <v>240325</v>
      </c>
      <c r="B254" s="14">
        <v>32</v>
      </c>
      <c r="C254" s="14" t="s">
        <v>90</v>
      </c>
      <c r="D254" s="14" t="s">
        <v>53</v>
      </c>
      <c r="E254" s="14" t="s">
        <v>31</v>
      </c>
      <c r="F254" s="14" t="s">
        <v>50</v>
      </c>
      <c r="G254" s="14" t="s">
        <v>50</v>
      </c>
      <c r="H254" s="14" t="s">
        <v>31</v>
      </c>
      <c r="I254" s="14">
        <v>0</v>
      </c>
      <c r="J254" s="16">
        <v>4179</v>
      </c>
    </row>
    <row r="255" spans="1:10" x14ac:dyDescent="0.2">
      <c r="A255" s="14">
        <v>240325</v>
      </c>
      <c r="B255" s="14">
        <v>32</v>
      </c>
      <c r="C255" s="14" t="s">
        <v>89</v>
      </c>
      <c r="D255" s="14" t="s">
        <v>53</v>
      </c>
      <c r="E255" s="14" t="s">
        <v>31</v>
      </c>
      <c r="F255" s="14" t="s">
        <v>50</v>
      </c>
      <c r="G255" s="14" t="s">
        <v>50</v>
      </c>
      <c r="H255" s="14" t="s">
        <v>31</v>
      </c>
      <c r="I255" s="14">
        <v>0.02</v>
      </c>
      <c r="J255" s="16">
        <v>4401</v>
      </c>
    </row>
    <row r="256" spans="1:10" x14ac:dyDescent="0.2">
      <c r="A256" s="14">
        <v>240325</v>
      </c>
      <c r="B256" s="14">
        <v>32</v>
      </c>
      <c r="C256" s="14" t="s">
        <v>88</v>
      </c>
      <c r="D256" s="14" t="s">
        <v>53</v>
      </c>
      <c r="E256" s="14" t="s">
        <v>31</v>
      </c>
      <c r="F256" s="14" t="s">
        <v>50</v>
      </c>
      <c r="G256" s="14" t="s">
        <v>50</v>
      </c>
      <c r="H256" s="14" t="s">
        <v>31</v>
      </c>
      <c r="I256" s="14">
        <v>0.04</v>
      </c>
      <c r="J256" s="16">
        <v>5381</v>
      </c>
    </row>
    <row r="257" spans="1:10" x14ac:dyDescent="0.2">
      <c r="A257" s="14">
        <v>240325</v>
      </c>
      <c r="B257" s="14">
        <v>32</v>
      </c>
      <c r="C257" s="14" t="s">
        <v>87</v>
      </c>
      <c r="D257" s="14" t="s">
        <v>53</v>
      </c>
      <c r="E257" s="14" t="s">
        <v>31</v>
      </c>
      <c r="F257" s="14" t="s">
        <v>50</v>
      </c>
      <c r="G257" s="14" t="s">
        <v>50</v>
      </c>
      <c r="H257" s="14" t="s">
        <v>31</v>
      </c>
      <c r="I257" s="14">
        <v>0.08</v>
      </c>
      <c r="J257" s="16">
        <v>4389</v>
      </c>
    </row>
    <row r="258" spans="1:10" x14ac:dyDescent="0.2">
      <c r="A258" s="14">
        <v>240325</v>
      </c>
      <c r="B258" s="14">
        <v>32</v>
      </c>
      <c r="C258" s="14" t="s">
        <v>86</v>
      </c>
      <c r="D258" s="14" t="s">
        <v>53</v>
      </c>
      <c r="E258" s="14" t="s">
        <v>31</v>
      </c>
      <c r="F258" s="14" t="s">
        <v>50</v>
      </c>
      <c r="G258" s="14" t="s">
        <v>50</v>
      </c>
      <c r="H258" s="14" t="s">
        <v>31</v>
      </c>
      <c r="I258" s="14">
        <v>0.16</v>
      </c>
      <c r="J258" s="16">
        <v>4180</v>
      </c>
    </row>
    <row r="259" spans="1:10" x14ac:dyDescent="0.2">
      <c r="A259" s="14">
        <v>240325</v>
      </c>
      <c r="B259" s="14">
        <v>32</v>
      </c>
      <c r="C259" s="14" t="s">
        <v>85</v>
      </c>
      <c r="D259" s="14" t="s">
        <v>53</v>
      </c>
      <c r="E259" s="14" t="s">
        <v>31</v>
      </c>
      <c r="F259" s="14" t="s">
        <v>50</v>
      </c>
      <c r="G259" s="14" t="s">
        <v>50</v>
      </c>
      <c r="H259" s="14" t="s">
        <v>31</v>
      </c>
      <c r="I259" s="14">
        <v>0.31</v>
      </c>
      <c r="J259" s="16">
        <v>4558</v>
      </c>
    </row>
    <row r="260" spans="1:10" x14ac:dyDescent="0.2">
      <c r="A260" s="14">
        <v>240325</v>
      </c>
      <c r="B260" s="14">
        <v>32</v>
      </c>
      <c r="C260" s="14" t="s">
        <v>84</v>
      </c>
      <c r="D260" s="14" t="s">
        <v>53</v>
      </c>
      <c r="E260" s="14" t="s">
        <v>31</v>
      </c>
      <c r="F260" s="14" t="s">
        <v>50</v>
      </c>
      <c r="G260" s="14" t="s">
        <v>50</v>
      </c>
      <c r="H260" s="14" t="s">
        <v>31</v>
      </c>
      <c r="I260" s="14">
        <v>0.62</v>
      </c>
      <c r="J260" s="16">
        <v>4610</v>
      </c>
    </row>
    <row r="261" spans="1:10" x14ac:dyDescent="0.2">
      <c r="A261" s="14">
        <v>240325</v>
      </c>
      <c r="B261" s="14">
        <v>32</v>
      </c>
      <c r="C261" s="14" t="s">
        <v>83</v>
      </c>
      <c r="D261" s="14" t="s">
        <v>53</v>
      </c>
      <c r="E261" s="14" t="s">
        <v>31</v>
      </c>
      <c r="F261" s="14" t="s">
        <v>50</v>
      </c>
      <c r="G261" s="14" t="s">
        <v>50</v>
      </c>
      <c r="H261" s="14" t="s">
        <v>31</v>
      </c>
      <c r="I261" s="14">
        <v>1.25</v>
      </c>
      <c r="J261" s="16">
        <v>3932</v>
      </c>
    </row>
    <row r="262" spans="1:10" x14ac:dyDescent="0.2">
      <c r="A262" s="14">
        <v>240325</v>
      </c>
      <c r="B262" s="14">
        <v>32</v>
      </c>
      <c r="C262" s="14" t="s">
        <v>82</v>
      </c>
      <c r="D262" s="14" t="s">
        <v>53</v>
      </c>
      <c r="E262" s="14" t="s">
        <v>31</v>
      </c>
      <c r="F262" s="14" t="s">
        <v>50</v>
      </c>
      <c r="G262" s="14" t="s">
        <v>50</v>
      </c>
      <c r="H262" s="14" t="s">
        <v>31</v>
      </c>
      <c r="I262" s="14">
        <v>2.5</v>
      </c>
      <c r="J262" s="16">
        <v>4323</v>
      </c>
    </row>
    <row r="263" spans="1:10" x14ac:dyDescent="0.2">
      <c r="A263" s="14">
        <v>240325</v>
      </c>
      <c r="B263" s="14">
        <v>32</v>
      </c>
      <c r="C263" s="14" t="s">
        <v>81</v>
      </c>
      <c r="D263" s="14" t="s">
        <v>53</v>
      </c>
      <c r="E263" s="14" t="s">
        <v>31</v>
      </c>
      <c r="F263" s="14" t="s">
        <v>50</v>
      </c>
      <c r="G263" s="14" t="s">
        <v>50</v>
      </c>
      <c r="H263" s="14" t="s">
        <v>31</v>
      </c>
      <c r="I263" s="14">
        <v>5</v>
      </c>
      <c r="J263" s="16">
        <v>4286</v>
      </c>
    </row>
    <row r="264" spans="1:10" x14ac:dyDescent="0.2">
      <c r="A264" s="14">
        <v>240325</v>
      </c>
      <c r="B264" s="14">
        <v>32</v>
      </c>
      <c r="C264" s="14" t="s">
        <v>80</v>
      </c>
      <c r="D264" s="14" t="s">
        <v>53</v>
      </c>
      <c r="E264" s="14" t="s">
        <v>31</v>
      </c>
      <c r="F264" s="14" t="s">
        <v>50</v>
      </c>
      <c r="G264" s="14" t="s">
        <v>50</v>
      </c>
      <c r="H264" s="14" t="s">
        <v>31</v>
      </c>
      <c r="I264" s="14">
        <v>10</v>
      </c>
      <c r="J264" s="16">
        <v>4577</v>
      </c>
    </row>
    <row r="265" spans="1:10" x14ac:dyDescent="0.2">
      <c r="A265" s="14">
        <v>240325</v>
      </c>
      <c r="B265" s="14">
        <v>32</v>
      </c>
      <c r="C265" s="14" t="s">
        <v>79</v>
      </c>
      <c r="D265" s="14" t="s">
        <v>53</v>
      </c>
      <c r="E265" s="14" t="s">
        <v>31</v>
      </c>
      <c r="F265" s="14" t="s">
        <v>50</v>
      </c>
      <c r="G265" s="14" t="s">
        <v>50</v>
      </c>
      <c r="H265" s="14" t="s">
        <v>31</v>
      </c>
      <c r="I265" s="14">
        <v>20</v>
      </c>
      <c r="J265" s="16">
        <v>4105</v>
      </c>
    </row>
    <row r="266" spans="1:10" x14ac:dyDescent="0.2">
      <c r="A266" s="14">
        <v>240325</v>
      </c>
      <c r="B266" s="14">
        <v>32</v>
      </c>
      <c r="C266" s="14" t="s">
        <v>78</v>
      </c>
      <c r="D266" s="14" t="s">
        <v>52</v>
      </c>
      <c r="E266" s="14" t="s">
        <v>50</v>
      </c>
      <c r="F266" s="14" t="s">
        <v>50</v>
      </c>
      <c r="G266" s="14" t="s">
        <v>50</v>
      </c>
      <c r="H266" s="14" t="s">
        <v>31</v>
      </c>
      <c r="I266" s="14" t="s">
        <v>50</v>
      </c>
      <c r="J266" s="16">
        <v>16</v>
      </c>
    </row>
    <row r="267" spans="1:10" x14ac:dyDescent="0.2">
      <c r="A267" s="14">
        <v>240325</v>
      </c>
      <c r="B267" s="14">
        <v>32</v>
      </c>
      <c r="C267" s="14" t="s">
        <v>77</v>
      </c>
      <c r="D267" s="14" t="s">
        <v>52</v>
      </c>
      <c r="E267" s="14" t="s">
        <v>50</v>
      </c>
      <c r="F267" s="14" t="s">
        <v>50</v>
      </c>
      <c r="G267" s="14" t="s">
        <v>50</v>
      </c>
      <c r="H267" s="14" t="s">
        <v>31</v>
      </c>
      <c r="I267" s="14" t="s">
        <v>50</v>
      </c>
      <c r="J267" s="16">
        <v>21</v>
      </c>
    </row>
    <row r="268" spans="1:10" x14ac:dyDescent="0.2">
      <c r="A268" s="14">
        <v>240325</v>
      </c>
      <c r="B268" s="14">
        <v>32</v>
      </c>
      <c r="C268" s="14" t="s">
        <v>76</v>
      </c>
      <c r="D268" s="14" t="s">
        <v>52</v>
      </c>
      <c r="E268" s="14" t="s">
        <v>50</v>
      </c>
      <c r="F268" s="14" t="s">
        <v>50</v>
      </c>
      <c r="G268" s="14" t="s">
        <v>50</v>
      </c>
      <c r="H268" s="14" t="s">
        <v>31</v>
      </c>
      <c r="I268" s="14" t="s">
        <v>50</v>
      </c>
      <c r="J268" s="16">
        <v>22</v>
      </c>
    </row>
    <row r="269" spans="1:10" x14ac:dyDescent="0.2">
      <c r="A269" s="14">
        <v>240325</v>
      </c>
      <c r="B269" s="14">
        <v>32</v>
      </c>
      <c r="C269" s="14" t="s">
        <v>75</v>
      </c>
      <c r="D269" s="14" t="s">
        <v>52</v>
      </c>
      <c r="E269" s="14" t="s">
        <v>50</v>
      </c>
      <c r="F269" s="14" t="s">
        <v>50</v>
      </c>
      <c r="G269" s="14" t="s">
        <v>50</v>
      </c>
      <c r="H269" s="14" t="s">
        <v>31</v>
      </c>
      <c r="I269" s="14" t="s">
        <v>50</v>
      </c>
      <c r="J269" s="16">
        <v>21</v>
      </c>
    </row>
    <row r="270" spans="1:10" x14ac:dyDescent="0.2">
      <c r="A270" s="14">
        <v>240325</v>
      </c>
      <c r="B270" s="14">
        <v>32</v>
      </c>
      <c r="C270" s="14" t="s">
        <v>74</v>
      </c>
      <c r="D270" s="14" t="s">
        <v>52</v>
      </c>
      <c r="E270" s="14" t="s">
        <v>50</v>
      </c>
      <c r="F270" s="14" t="s">
        <v>50</v>
      </c>
      <c r="G270" s="14" t="s">
        <v>50</v>
      </c>
      <c r="H270" s="14" t="s">
        <v>31</v>
      </c>
      <c r="I270" s="14" t="s">
        <v>50</v>
      </c>
      <c r="J270" s="16">
        <v>22</v>
      </c>
    </row>
    <row r="271" spans="1:10" x14ac:dyDescent="0.2">
      <c r="A271" s="14">
        <v>240325</v>
      </c>
      <c r="B271" s="14">
        <v>32</v>
      </c>
      <c r="C271" s="14" t="s">
        <v>73</v>
      </c>
      <c r="D271" s="14" t="s">
        <v>52</v>
      </c>
      <c r="E271" s="14" t="s">
        <v>50</v>
      </c>
      <c r="F271" s="14" t="s">
        <v>50</v>
      </c>
      <c r="G271" s="14" t="s">
        <v>50</v>
      </c>
      <c r="H271" s="14" t="s">
        <v>31</v>
      </c>
      <c r="I271" s="14" t="s">
        <v>50</v>
      </c>
      <c r="J271" s="16">
        <v>19</v>
      </c>
    </row>
    <row r="272" spans="1:10" x14ac:dyDescent="0.2">
      <c r="A272" s="14">
        <v>240325</v>
      </c>
      <c r="B272" s="14">
        <v>32</v>
      </c>
      <c r="C272" s="14" t="s">
        <v>72</v>
      </c>
      <c r="D272" s="14" t="s">
        <v>52</v>
      </c>
      <c r="E272" s="14" t="s">
        <v>50</v>
      </c>
      <c r="F272" s="14" t="s">
        <v>50</v>
      </c>
      <c r="G272" s="14" t="s">
        <v>50</v>
      </c>
      <c r="H272" s="14" t="s">
        <v>31</v>
      </c>
      <c r="I272" s="14" t="s">
        <v>50</v>
      </c>
      <c r="J272" s="16">
        <v>21</v>
      </c>
    </row>
    <row r="273" spans="1:10" x14ac:dyDescent="0.2">
      <c r="A273" s="14">
        <v>240325</v>
      </c>
      <c r="B273" s="14">
        <v>32</v>
      </c>
      <c r="C273" s="14" t="s">
        <v>71</v>
      </c>
      <c r="D273" s="14" t="s">
        <v>52</v>
      </c>
      <c r="E273" s="14" t="s">
        <v>50</v>
      </c>
      <c r="F273" s="14" t="s">
        <v>50</v>
      </c>
      <c r="G273" s="14" t="s">
        <v>50</v>
      </c>
      <c r="H273" s="14" t="s">
        <v>31</v>
      </c>
      <c r="I273" s="14" t="s">
        <v>50</v>
      </c>
      <c r="J273" s="16">
        <v>34</v>
      </c>
    </row>
    <row r="274" spans="1:10" x14ac:dyDescent="0.2">
      <c r="A274" s="14">
        <v>240325</v>
      </c>
      <c r="B274" s="14">
        <v>32</v>
      </c>
      <c r="C274" s="14" t="s">
        <v>70</v>
      </c>
      <c r="D274" s="14" t="s">
        <v>52</v>
      </c>
      <c r="E274" s="14" t="s">
        <v>50</v>
      </c>
      <c r="F274" s="14" t="s">
        <v>50</v>
      </c>
      <c r="G274" s="14" t="s">
        <v>50</v>
      </c>
      <c r="H274" s="14" t="s">
        <v>31</v>
      </c>
      <c r="I274" s="14" t="s">
        <v>50</v>
      </c>
      <c r="J274" s="16">
        <v>41</v>
      </c>
    </row>
    <row r="275" spans="1:10" x14ac:dyDescent="0.2">
      <c r="A275" s="14">
        <v>240325</v>
      </c>
      <c r="B275" s="14">
        <v>32</v>
      </c>
      <c r="C275" s="14" t="s">
        <v>69</v>
      </c>
      <c r="D275" s="14" t="s">
        <v>52</v>
      </c>
      <c r="E275" s="14" t="s">
        <v>50</v>
      </c>
      <c r="F275" s="14" t="s">
        <v>50</v>
      </c>
      <c r="G275" s="14" t="s">
        <v>50</v>
      </c>
      <c r="H275" s="14" t="s">
        <v>31</v>
      </c>
      <c r="I275" s="14" t="s">
        <v>50</v>
      </c>
      <c r="J275" s="16">
        <v>78</v>
      </c>
    </row>
    <row r="276" spans="1:10" x14ac:dyDescent="0.2">
      <c r="A276" s="14">
        <v>240325</v>
      </c>
      <c r="B276" s="14">
        <v>32</v>
      </c>
      <c r="C276" s="14" t="s">
        <v>68</v>
      </c>
      <c r="D276" s="14" t="s">
        <v>52</v>
      </c>
      <c r="E276" s="14" t="s">
        <v>50</v>
      </c>
      <c r="F276" s="14" t="s">
        <v>50</v>
      </c>
      <c r="G276" s="14" t="s">
        <v>50</v>
      </c>
      <c r="H276" s="14" t="s">
        <v>31</v>
      </c>
      <c r="I276" s="14" t="s">
        <v>50</v>
      </c>
      <c r="J276" s="16">
        <v>142</v>
      </c>
    </row>
    <row r="277" spans="1:10" x14ac:dyDescent="0.2">
      <c r="A277" s="14">
        <v>240325</v>
      </c>
      <c r="B277" s="14">
        <v>32</v>
      </c>
      <c r="C277" s="14" t="s">
        <v>67</v>
      </c>
      <c r="D277" s="14" t="s">
        <v>52</v>
      </c>
      <c r="E277" s="14" t="s">
        <v>50</v>
      </c>
      <c r="F277" s="14" t="s">
        <v>50</v>
      </c>
      <c r="G277" s="14" t="s">
        <v>50</v>
      </c>
      <c r="H277" s="14" t="s">
        <v>31</v>
      </c>
      <c r="I277" s="14" t="s">
        <v>50</v>
      </c>
      <c r="J277" s="16">
        <v>217</v>
      </c>
    </row>
    <row r="278" spans="1:10" x14ac:dyDescent="0.2">
      <c r="A278" s="14">
        <v>240325</v>
      </c>
      <c r="B278" s="14">
        <v>32</v>
      </c>
      <c r="C278" s="14" t="s">
        <v>66</v>
      </c>
      <c r="D278" s="14" t="s">
        <v>53</v>
      </c>
      <c r="E278" s="14" t="s">
        <v>48</v>
      </c>
      <c r="F278" s="14" t="s">
        <v>50</v>
      </c>
      <c r="G278" s="14" t="s">
        <v>50</v>
      </c>
      <c r="H278" s="14" t="s">
        <v>31</v>
      </c>
      <c r="I278" s="14">
        <v>0</v>
      </c>
      <c r="J278" s="16">
        <v>17380</v>
      </c>
    </row>
    <row r="279" spans="1:10" x14ac:dyDescent="0.2">
      <c r="A279" s="14">
        <v>240325</v>
      </c>
      <c r="B279" s="14">
        <v>32</v>
      </c>
      <c r="C279" s="14" t="s">
        <v>65</v>
      </c>
      <c r="D279" s="14" t="s">
        <v>53</v>
      </c>
      <c r="E279" s="14" t="s">
        <v>48</v>
      </c>
      <c r="F279" s="14" t="s">
        <v>50</v>
      </c>
      <c r="G279" s="14" t="s">
        <v>50</v>
      </c>
      <c r="H279" s="14" t="s">
        <v>31</v>
      </c>
      <c r="I279" s="14">
        <v>0.02</v>
      </c>
      <c r="J279" s="16">
        <v>16506</v>
      </c>
    </row>
    <row r="280" spans="1:10" x14ac:dyDescent="0.2">
      <c r="A280" s="14">
        <v>240325</v>
      </c>
      <c r="B280" s="14">
        <v>32</v>
      </c>
      <c r="C280" s="14" t="s">
        <v>64</v>
      </c>
      <c r="D280" s="14" t="s">
        <v>53</v>
      </c>
      <c r="E280" s="14" t="s">
        <v>48</v>
      </c>
      <c r="F280" s="14" t="s">
        <v>50</v>
      </c>
      <c r="G280" s="14" t="s">
        <v>50</v>
      </c>
      <c r="H280" s="14" t="s">
        <v>31</v>
      </c>
      <c r="I280" s="14">
        <v>0.04</v>
      </c>
      <c r="J280" s="16">
        <v>19234</v>
      </c>
    </row>
    <row r="281" spans="1:10" x14ac:dyDescent="0.2">
      <c r="A281" s="14">
        <v>240325</v>
      </c>
      <c r="B281" s="14">
        <v>32</v>
      </c>
      <c r="C281" s="14" t="s">
        <v>63</v>
      </c>
      <c r="D281" s="14" t="s">
        <v>53</v>
      </c>
      <c r="E281" s="14" t="s">
        <v>48</v>
      </c>
      <c r="F281" s="14" t="s">
        <v>50</v>
      </c>
      <c r="G281" s="14" t="s">
        <v>50</v>
      </c>
      <c r="H281" s="14" t="s">
        <v>31</v>
      </c>
      <c r="I281" s="14">
        <v>0.08</v>
      </c>
      <c r="J281" s="16">
        <v>16971</v>
      </c>
    </row>
    <row r="282" spans="1:10" x14ac:dyDescent="0.2">
      <c r="A282" s="14">
        <v>240325</v>
      </c>
      <c r="B282" s="14">
        <v>32</v>
      </c>
      <c r="C282" s="14" t="s">
        <v>62</v>
      </c>
      <c r="D282" s="14" t="s">
        <v>53</v>
      </c>
      <c r="E282" s="14" t="s">
        <v>48</v>
      </c>
      <c r="F282" s="14" t="s">
        <v>50</v>
      </c>
      <c r="G282" s="14" t="s">
        <v>50</v>
      </c>
      <c r="H282" s="14" t="s">
        <v>31</v>
      </c>
      <c r="I282" s="14">
        <v>0.16</v>
      </c>
      <c r="J282" s="16">
        <v>17455</v>
      </c>
    </row>
    <row r="283" spans="1:10" x14ac:dyDescent="0.2">
      <c r="A283" s="14">
        <v>240325</v>
      </c>
      <c r="B283" s="14">
        <v>32</v>
      </c>
      <c r="C283" s="14" t="s">
        <v>61</v>
      </c>
      <c r="D283" s="14" t="s">
        <v>53</v>
      </c>
      <c r="E283" s="14" t="s">
        <v>48</v>
      </c>
      <c r="F283" s="14" t="s">
        <v>50</v>
      </c>
      <c r="G283" s="14" t="s">
        <v>50</v>
      </c>
      <c r="H283" s="14" t="s">
        <v>31</v>
      </c>
      <c r="I283" s="14">
        <v>0.31</v>
      </c>
      <c r="J283" s="16">
        <v>19392</v>
      </c>
    </row>
    <row r="284" spans="1:10" x14ac:dyDescent="0.2">
      <c r="A284" s="14">
        <v>240325</v>
      </c>
      <c r="B284" s="14">
        <v>32</v>
      </c>
      <c r="C284" s="14" t="s">
        <v>60</v>
      </c>
      <c r="D284" s="14" t="s">
        <v>53</v>
      </c>
      <c r="E284" s="14" t="s">
        <v>48</v>
      </c>
      <c r="F284" s="14" t="s">
        <v>50</v>
      </c>
      <c r="G284" s="14" t="s">
        <v>50</v>
      </c>
      <c r="H284" s="14" t="s">
        <v>31</v>
      </c>
      <c r="I284" s="14">
        <v>0.62</v>
      </c>
      <c r="J284" s="16">
        <v>24005</v>
      </c>
    </row>
    <row r="285" spans="1:10" x14ac:dyDescent="0.2">
      <c r="A285" s="14">
        <v>240325</v>
      </c>
      <c r="B285" s="14">
        <v>32</v>
      </c>
      <c r="C285" s="14" t="s">
        <v>59</v>
      </c>
      <c r="D285" s="14" t="s">
        <v>53</v>
      </c>
      <c r="E285" s="14" t="s">
        <v>48</v>
      </c>
      <c r="F285" s="14" t="s">
        <v>50</v>
      </c>
      <c r="G285" s="14" t="s">
        <v>50</v>
      </c>
      <c r="H285" s="14" t="s">
        <v>31</v>
      </c>
      <c r="I285" s="14">
        <v>1.25</v>
      </c>
      <c r="J285" s="16">
        <v>34539</v>
      </c>
    </row>
    <row r="286" spans="1:10" x14ac:dyDescent="0.2">
      <c r="A286" s="14">
        <v>240325</v>
      </c>
      <c r="B286" s="14">
        <v>32</v>
      </c>
      <c r="C286" s="14" t="s">
        <v>58</v>
      </c>
      <c r="D286" s="14" t="s">
        <v>53</v>
      </c>
      <c r="E286" s="14" t="s">
        <v>48</v>
      </c>
      <c r="F286" s="14" t="s">
        <v>50</v>
      </c>
      <c r="G286" s="14" t="s">
        <v>50</v>
      </c>
      <c r="H286" s="14" t="s">
        <v>31</v>
      </c>
      <c r="I286" s="14">
        <v>2.5</v>
      </c>
      <c r="J286" s="16">
        <v>56472</v>
      </c>
    </row>
    <row r="287" spans="1:10" x14ac:dyDescent="0.2">
      <c r="A287" s="14">
        <v>240325</v>
      </c>
      <c r="B287" s="14">
        <v>32</v>
      </c>
      <c r="C287" s="14" t="s">
        <v>57</v>
      </c>
      <c r="D287" s="14" t="s">
        <v>53</v>
      </c>
      <c r="E287" s="14" t="s">
        <v>48</v>
      </c>
      <c r="F287" s="14" t="s">
        <v>50</v>
      </c>
      <c r="G287" s="14" t="s">
        <v>50</v>
      </c>
      <c r="H287" s="14" t="s">
        <v>31</v>
      </c>
      <c r="I287" s="14">
        <v>5</v>
      </c>
      <c r="J287" s="16">
        <v>130951</v>
      </c>
    </row>
    <row r="288" spans="1:10" x14ac:dyDescent="0.2">
      <c r="A288" s="14">
        <v>240325</v>
      </c>
      <c r="B288" s="14">
        <v>32</v>
      </c>
      <c r="C288" s="14" t="s">
        <v>56</v>
      </c>
      <c r="D288" s="14" t="s">
        <v>53</v>
      </c>
      <c r="E288" s="14" t="s">
        <v>48</v>
      </c>
      <c r="F288" s="14" t="s">
        <v>50</v>
      </c>
      <c r="G288" s="14" t="s">
        <v>50</v>
      </c>
      <c r="H288" s="14" t="s">
        <v>31</v>
      </c>
      <c r="I288" s="14">
        <v>10</v>
      </c>
      <c r="J288" s="16">
        <v>274127</v>
      </c>
    </row>
    <row r="289" spans="1:10" x14ac:dyDescent="0.2">
      <c r="A289" s="14">
        <v>240325</v>
      </c>
      <c r="B289" s="14">
        <v>32</v>
      </c>
      <c r="C289" s="14" t="s">
        <v>55</v>
      </c>
      <c r="D289" s="14" t="s">
        <v>53</v>
      </c>
      <c r="E289" s="14" t="s">
        <v>48</v>
      </c>
      <c r="F289" s="14" t="s">
        <v>50</v>
      </c>
      <c r="G289" s="14" t="s">
        <v>50</v>
      </c>
      <c r="H289" s="14" t="s">
        <v>31</v>
      </c>
      <c r="I289" s="14">
        <v>20</v>
      </c>
      <c r="J289" s="16">
        <v>563855</v>
      </c>
    </row>
    <row r="290" spans="1:10" x14ac:dyDescent="0.2">
      <c r="A290" s="14">
        <v>240325</v>
      </c>
      <c r="B290" s="14">
        <v>48</v>
      </c>
      <c r="C290" s="14" t="s">
        <v>150</v>
      </c>
      <c r="D290" s="14" t="s">
        <v>47</v>
      </c>
      <c r="E290" s="14" t="s">
        <v>48</v>
      </c>
      <c r="F290" s="14" t="s">
        <v>28</v>
      </c>
      <c r="G290" s="14" t="s">
        <v>49</v>
      </c>
      <c r="H290" s="14" t="s">
        <v>31</v>
      </c>
      <c r="I290" s="14" t="s">
        <v>50</v>
      </c>
      <c r="J290" s="16">
        <v>43264</v>
      </c>
    </row>
    <row r="291" spans="1:10" x14ac:dyDescent="0.2">
      <c r="A291" s="14">
        <v>240325</v>
      </c>
      <c r="B291" s="14">
        <v>48</v>
      </c>
      <c r="C291" s="14" t="s">
        <v>149</v>
      </c>
      <c r="D291" s="14" t="s">
        <v>47</v>
      </c>
      <c r="E291" s="14" t="s">
        <v>48</v>
      </c>
      <c r="F291" s="14" t="s">
        <v>32</v>
      </c>
      <c r="G291" s="14" t="s">
        <v>33</v>
      </c>
      <c r="H291" s="14" t="s">
        <v>31</v>
      </c>
      <c r="I291" s="14" t="s">
        <v>50</v>
      </c>
      <c r="J291" s="16">
        <v>27749</v>
      </c>
    </row>
    <row r="292" spans="1:10" x14ac:dyDescent="0.2">
      <c r="A292" s="14">
        <v>240325</v>
      </c>
      <c r="B292" s="14">
        <v>48</v>
      </c>
      <c r="C292" s="14" t="s">
        <v>148</v>
      </c>
      <c r="D292" s="14" t="s">
        <v>47</v>
      </c>
      <c r="E292" s="14" t="s">
        <v>48</v>
      </c>
      <c r="F292" s="14" t="s">
        <v>34</v>
      </c>
      <c r="G292" s="14" t="s">
        <v>35</v>
      </c>
      <c r="H292" s="14" t="s">
        <v>31</v>
      </c>
      <c r="I292" s="14" t="s">
        <v>50</v>
      </c>
      <c r="J292" s="16">
        <v>13171</v>
      </c>
    </row>
    <row r="293" spans="1:10" x14ac:dyDescent="0.2">
      <c r="A293" s="14">
        <v>240325</v>
      </c>
      <c r="B293" s="14">
        <v>48</v>
      </c>
      <c r="C293" s="14" t="s">
        <v>147</v>
      </c>
      <c r="D293" s="14" t="s">
        <v>47</v>
      </c>
      <c r="E293" s="14" t="s">
        <v>48</v>
      </c>
      <c r="F293" s="14" t="s">
        <v>36</v>
      </c>
      <c r="G293" s="14" t="s">
        <v>37</v>
      </c>
      <c r="H293" s="14" t="s">
        <v>31</v>
      </c>
      <c r="I293" s="14" t="s">
        <v>50</v>
      </c>
      <c r="J293" s="16">
        <v>25642</v>
      </c>
    </row>
    <row r="294" spans="1:10" x14ac:dyDescent="0.2">
      <c r="A294" s="14">
        <v>240325</v>
      </c>
      <c r="B294" s="14">
        <v>48</v>
      </c>
      <c r="C294" s="14" t="s">
        <v>146</v>
      </c>
      <c r="D294" s="14" t="s">
        <v>47</v>
      </c>
      <c r="E294" s="14" t="s">
        <v>48</v>
      </c>
      <c r="F294" s="14" t="s">
        <v>38</v>
      </c>
      <c r="G294" s="14" t="s">
        <v>51</v>
      </c>
      <c r="H294" s="14" t="s">
        <v>31</v>
      </c>
      <c r="I294" s="14" t="s">
        <v>50</v>
      </c>
      <c r="J294" s="16">
        <v>25462</v>
      </c>
    </row>
    <row r="295" spans="1:10" x14ac:dyDescent="0.2">
      <c r="A295" s="14">
        <v>240325</v>
      </c>
      <c r="B295" s="14">
        <v>48</v>
      </c>
      <c r="C295" s="14" t="s">
        <v>145</v>
      </c>
      <c r="D295" s="14" t="s">
        <v>47</v>
      </c>
      <c r="E295" s="14" t="s">
        <v>48</v>
      </c>
      <c r="F295" s="14" t="s">
        <v>40</v>
      </c>
      <c r="G295" s="14" t="s">
        <v>41</v>
      </c>
      <c r="H295" s="14" t="s">
        <v>31</v>
      </c>
      <c r="I295" s="14" t="s">
        <v>50</v>
      </c>
      <c r="J295" s="16">
        <v>65727</v>
      </c>
    </row>
    <row r="296" spans="1:10" x14ac:dyDescent="0.2">
      <c r="A296" s="14">
        <v>240325</v>
      </c>
      <c r="B296" s="14">
        <v>48</v>
      </c>
      <c r="C296" s="14" t="s">
        <v>144</v>
      </c>
      <c r="D296" s="14" t="s">
        <v>47</v>
      </c>
      <c r="E296" s="14" t="s">
        <v>31</v>
      </c>
      <c r="F296" s="14" t="s">
        <v>28</v>
      </c>
      <c r="G296" s="14" t="s">
        <v>49</v>
      </c>
      <c r="H296" s="14" t="s">
        <v>31</v>
      </c>
      <c r="I296" s="14" t="s">
        <v>50</v>
      </c>
      <c r="J296" s="16">
        <v>37264</v>
      </c>
    </row>
    <row r="297" spans="1:10" x14ac:dyDescent="0.2">
      <c r="A297" s="14">
        <v>240325</v>
      </c>
      <c r="B297" s="14">
        <v>48</v>
      </c>
      <c r="C297" s="14" t="s">
        <v>143</v>
      </c>
      <c r="D297" s="14" t="s">
        <v>47</v>
      </c>
      <c r="E297" s="14" t="s">
        <v>31</v>
      </c>
      <c r="F297" s="14" t="s">
        <v>32</v>
      </c>
      <c r="G297" s="14" t="s">
        <v>33</v>
      </c>
      <c r="H297" s="14" t="s">
        <v>31</v>
      </c>
      <c r="I297" s="14" t="s">
        <v>50</v>
      </c>
      <c r="J297" s="16">
        <v>18949</v>
      </c>
    </row>
    <row r="298" spans="1:10" x14ac:dyDescent="0.2">
      <c r="A298" s="14">
        <v>240325</v>
      </c>
      <c r="B298" s="14">
        <v>48</v>
      </c>
      <c r="C298" s="14" t="s">
        <v>142</v>
      </c>
      <c r="D298" s="14" t="s">
        <v>47</v>
      </c>
      <c r="E298" s="14" t="s">
        <v>31</v>
      </c>
      <c r="F298" s="14" t="s">
        <v>34</v>
      </c>
      <c r="G298" s="14" t="s">
        <v>35</v>
      </c>
      <c r="H298" s="14" t="s">
        <v>31</v>
      </c>
      <c r="I298" s="14" t="s">
        <v>50</v>
      </c>
      <c r="J298" s="16">
        <v>4796</v>
      </c>
    </row>
    <row r="299" spans="1:10" x14ac:dyDescent="0.2">
      <c r="A299" s="14">
        <v>240325</v>
      </c>
      <c r="B299" s="14">
        <v>48</v>
      </c>
      <c r="C299" s="14" t="s">
        <v>141</v>
      </c>
      <c r="D299" s="14" t="s">
        <v>47</v>
      </c>
      <c r="E299" s="14" t="s">
        <v>31</v>
      </c>
      <c r="F299" s="14" t="s">
        <v>36</v>
      </c>
      <c r="G299" s="14" t="s">
        <v>37</v>
      </c>
      <c r="H299" s="14" t="s">
        <v>31</v>
      </c>
      <c r="I299" s="14" t="s">
        <v>50</v>
      </c>
      <c r="J299" s="16">
        <v>6346</v>
      </c>
    </row>
    <row r="300" spans="1:10" x14ac:dyDescent="0.2">
      <c r="A300" s="14">
        <v>240325</v>
      </c>
      <c r="B300" s="14">
        <v>48</v>
      </c>
      <c r="C300" s="14" t="s">
        <v>140</v>
      </c>
      <c r="D300" s="14" t="s">
        <v>47</v>
      </c>
      <c r="E300" s="14" t="s">
        <v>31</v>
      </c>
      <c r="F300" s="14" t="s">
        <v>38</v>
      </c>
      <c r="G300" s="14" t="s">
        <v>51</v>
      </c>
      <c r="H300" s="14" t="s">
        <v>31</v>
      </c>
      <c r="I300" s="14" t="s">
        <v>50</v>
      </c>
      <c r="J300" s="16">
        <v>3882</v>
      </c>
    </row>
    <row r="301" spans="1:10" x14ac:dyDescent="0.2">
      <c r="A301" s="14">
        <v>240325</v>
      </c>
      <c r="B301" s="14">
        <v>48</v>
      </c>
      <c r="C301" s="14" t="s">
        <v>139</v>
      </c>
      <c r="D301" s="14" t="s">
        <v>47</v>
      </c>
      <c r="E301" s="14" t="s">
        <v>31</v>
      </c>
      <c r="F301" s="14" t="s">
        <v>40</v>
      </c>
      <c r="G301" s="14" t="s">
        <v>41</v>
      </c>
      <c r="H301" s="14" t="s">
        <v>31</v>
      </c>
      <c r="I301" s="14" t="s">
        <v>50</v>
      </c>
      <c r="J301" s="16">
        <v>3978</v>
      </c>
    </row>
    <row r="302" spans="1:10" x14ac:dyDescent="0.2">
      <c r="A302" s="14">
        <v>240325</v>
      </c>
      <c r="B302" s="14">
        <v>48</v>
      </c>
      <c r="C302" s="14" t="s">
        <v>138</v>
      </c>
      <c r="D302" s="14" t="s">
        <v>47</v>
      </c>
      <c r="E302" s="14" t="s">
        <v>48</v>
      </c>
      <c r="F302" s="14" t="s">
        <v>28</v>
      </c>
      <c r="G302" s="14" t="s">
        <v>49</v>
      </c>
      <c r="H302" s="14" t="s">
        <v>31</v>
      </c>
      <c r="I302" s="14" t="s">
        <v>50</v>
      </c>
      <c r="J302" s="16">
        <v>45162</v>
      </c>
    </row>
    <row r="303" spans="1:10" x14ac:dyDescent="0.2">
      <c r="A303" s="14">
        <v>240325</v>
      </c>
      <c r="B303" s="14">
        <v>48</v>
      </c>
      <c r="C303" s="14" t="s">
        <v>137</v>
      </c>
      <c r="D303" s="14" t="s">
        <v>47</v>
      </c>
      <c r="E303" s="14" t="s">
        <v>48</v>
      </c>
      <c r="F303" s="14" t="s">
        <v>32</v>
      </c>
      <c r="G303" s="14" t="s">
        <v>33</v>
      </c>
      <c r="H303" s="14" t="s">
        <v>31</v>
      </c>
      <c r="I303" s="14" t="s">
        <v>50</v>
      </c>
      <c r="J303" s="16">
        <v>27959</v>
      </c>
    </row>
    <row r="304" spans="1:10" x14ac:dyDescent="0.2">
      <c r="A304" s="14">
        <v>240325</v>
      </c>
      <c r="B304" s="14">
        <v>48</v>
      </c>
      <c r="C304" s="14" t="s">
        <v>136</v>
      </c>
      <c r="D304" s="14" t="s">
        <v>47</v>
      </c>
      <c r="E304" s="14" t="s">
        <v>48</v>
      </c>
      <c r="F304" s="14" t="s">
        <v>34</v>
      </c>
      <c r="G304" s="14" t="s">
        <v>35</v>
      </c>
      <c r="H304" s="14" t="s">
        <v>31</v>
      </c>
      <c r="I304" s="14" t="s">
        <v>50</v>
      </c>
      <c r="J304" s="16">
        <v>13004</v>
      </c>
    </row>
    <row r="305" spans="1:10" x14ac:dyDescent="0.2">
      <c r="A305" s="14">
        <v>240325</v>
      </c>
      <c r="B305" s="14">
        <v>48</v>
      </c>
      <c r="C305" s="14" t="s">
        <v>135</v>
      </c>
      <c r="D305" s="14" t="s">
        <v>47</v>
      </c>
      <c r="E305" s="14" t="s">
        <v>48</v>
      </c>
      <c r="F305" s="14" t="s">
        <v>36</v>
      </c>
      <c r="G305" s="14" t="s">
        <v>37</v>
      </c>
      <c r="H305" s="14" t="s">
        <v>31</v>
      </c>
      <c r="I305" s="14" t="s">
        <v>50</v>
      </c>
      <c r="J305" s="16">
        <v>33743</v>
      </c>
    </row>
    <row r="306" spans="1:10" x14ac:dyDescent="0.2">
      <c r="A306" s="14">
        <v>240325</v>
      </c>
      <c r="B306" s="14">
        <v>48</v>
      </c>
      <c r="C306" s="14" t="s">
        <v>134</v>
      </c>
      <c r="D306" s="14" t="s">
        <v>47</v>
      </c>
      <c r="E306" s="14" t="s">
        <v>48</v>
      </c>
      <c r="F306" s="14" t="s">
        <v>38</v>
      </c>
      <c r="G306" s="14" t="s">
        <v>51</v>
      </c>
      <c r="H306" s="14" t="s">
        <v>31</v>
      </c>
      <c r="I306" s="14" t="s">
        <v>50</v>
      </c>
      <c r="J306" s="16">
        <v>25716</v>
      </c>
    </row>
    <row r="307" spans="1:10" x14ac:dyDescent="0.2">
      <c r="A307" s="14">
        <v>240325</v>
      </c>
      <c r="B307" s="14">
        <v>48</v>
      </c>
      <c r="C307" s="14" t="s">
        <v>133</v>
      </c>
      <c r="D307" s="14" t="s">
        <v>47</v>
      </c>
      <c r="E307" s="14" t="s">
        <v>48</v>
      </c>
      <c r="F307" s="14" t="s">
        <v>40</v>
      </c>
      <c r="G307" s="14" t="s">
        <v>41</v>
      </c>
      <c r="H307" s="14" t="s">
        <v>31</v>
      </c>
      <c r="I307" s="14" t="s">
        <v>50</v>
      </c>
      <c r="J307" s="16">
        <v>78034</v>
      </c>
    </row>
    <row r="308" spans="1:10" x14ac:dyDescent="0.2">
      <c r="A308" s="14">
        <v>240325</v>
      </c>
      <c r="B308" s="14">
        <v>48</v>
      </c>
      <c r="C308" s="14" t="s">
        <v>132</v>
      </c>
      <c r="D308" s="14" t="s">
        <v>47</v>
      </c>
      <c r="E308" s="14" t="s">
        <v>31</v>
      </c>
      <c r="F308" s="14" t="s">
        <v>28</v>
      </c>
      <c r="G308" s="14" t="s">
        <v>49</v>
      </c>
      <c r="H308" s="14" t="s">
        <v>31</v>
      </c>
      <c r="I308" s="14" t="s">
        <v>50</v>
      </c>
      <c r="J308" s="16">
        <v>19602</v>
      </c>
    </row>
    <row r="309" spans="1:10" x14ac:dyDescent="0.2">
      <c r="A309" s="14">
        <v>240325</v>
      </c>
      <c r="B309" s="14">
        <v>48</v>
      </c>
      <c r="C309" s="14" t="s">
        <v>131</v>
      </c>
      <c r="D309" s="14" t="s">
        <v>47</v>
      </c>
      <c r="E309" s="14" t="s">
        <v>31</v>
      </c>
      <c r="F309" s="14" t="s">
        <v>32</v>
      </c>
      <c r="G309" s="14" t="s">
        <v>33</v>
      </c>
      <c r="H309" s="14" t="s">
        <v>31</v>
      </c>
      <c r="I309" s="14" t="s">
        <v>50</v>
      </c>
      <c r="J309" s="16">
        <v>22200</v>
      </c>
    </row>
    <row r="310" spans="1:10" x14ac:dyDescent="0.2">
      <c r="A310" s="14">
        <v>240325</v>
      </c>
      <c r="B310" s="14">
        <v>48</v>
      </c>
      <c r="C310" s="14" t="s">
        <v>130</v>
      </c>
      <c r="D310" s="14" t="s">
        <v>47</v>
      </c>
      <c r="E310" s="14" t="s">
        <v>31</v>
      </c>
      <c r="F310" s="14" t="s">
        <v>34</v>
      </c>
      <c r="G310" s="14" t="s">
        <v>35</v>
      </c>
      <c r="H310" s="14" t="s">
        <v>31</v>
      </c>
      <c r="I310" s="14" t="s">
        <v>50</v>
      </c>
      <c r="J310" s="16">
        <v>4803</v>
      </c>
    </row>
    <row r="311" spans="1:10" x14ac:dyDescent="0.2">
      <c r="A311" s="14">
        <v>240325</v>
      </c>
      <c r="B311" s="14">
        <v>48</v>
      </c>
      <c r="C311" s="14" t="s">
        <v>129</v>
      </c>
      <c r="D311" s="14" t="s">
        <v>47</v>
      </c>
      <c r="E311" s="14" t="s">
        <v>31</v>
      </c>
      <c r="F311" s="14" t="s">
        <v>36</v>
      </c>
      <c r="G311" s="14" t="s">
        <v>37</v>
      </c>
      <c r="H311" s="14" t="s">
        <v>31</v>
      </c>
      <c r="I311" s="14" t="s">
        <v>50</v>
      </c>
      <c r="J311" s="16">
        <v>6311</v>
      </c>
    </row>
    <row r="312" spans="1:10" x14ac:dyDescent="0.2">
      <c r="A312" s="14">
        <v>240325</v>
      </c>
      <c r="B312" s="14">
        <v>48</v>
      </c>
      <c r="C312" s="14" t="s">
        <v>128</v>
      </c>
      <c r="D312" s="14" t="s">
        <v>47</v>
      </c>
      <c r="E312" s="14" t="s">
        <v>31</v>
      </c>
      <c r="F312" s="14" t="s">
        <v>38</v>
      </c>
      <c r="G312" s="14" t="s">
        <v>51</v>
      </c>
      <c r="H312" s="14" t="s">
        <v>31</v>
      </c>
      <c r="I312" s="14" t="s">
        <v>50</v>
      </c>
      <c r="J312" s="16">
        <v>3763</v>
      </c>
    </row>
    <row r="313" spans="1:10" x14ac:dyDescent="0.2">
      <c r="A313" s="14">
        <v>240325</v>
      </c>
      <c r="B313" s="14">
        <v>48</v>
      </c>
      <c r="C313" s="14" t="s">
        <v>127</v>
      </c>
      <c r="D313" s="14" t="s">
        <v>47</v>
      </c>
      <c r="E313" s="14" t="s">
        <v>31</v>
      </c>
      <c r="F313" s="14" t="s">
        <v>40</v>
      </c>
      <c r="G313" s="14" t="s">
        <v>41</v>
      </c>
      <c r="H313" s="14" t="s">
        <v>31</v>
      </c>
      <c r="I313" s="14" t="s">
        <v>50</v>
      </c>
      <c r="J313" s="16">
        <v>5418</v>
      </c>
    </row>
    <row r="314" spans="1:10" x14ac:dyDescent="0.2">
      <c r="A314" s="14">
        <v>240325</v>
      </c>
      <c r="B314" s="14">
        <v>48</v>
      </c>
      <c r="C314" s="14" t="s">
        <v>126</v>
      </c>
      <c r="D314" s="14" t="s">
        <v>47</v>
      </c>
      <c r="E314" s="14" t="s">
        <v>48</v>
      </c>
      <c r="F314" s="14" t="s">
        <v>28</v>
      </c>
      <c r="G314" s="14" t="s">
        <v>49</v>
      </c>
      <c r="H314" s="14" t="s">
        <v>31</v>
      </c>
      <c r="I314" s="14" t="s">
        <v>50</v>
      </c>
      <c r="J314" s="16">
        <v>49477</v>
      </c>
    </row>
    <row r="315" spans="1:10" x14ac:dyDescent="0.2">
      <c r="A315" s="14">
        <v>240325</v>
      </c>
      <c r="B315" s="14">
        <v>48</v>
      </c>
      <c r="C315" s="14" t="s">
        <v>125</v>
      </c>
      <c r="D315" s="14" t="s">
        <v>47</v>
      </c>
      <c r="E315" s="14" t="s">
        <v>48</v>
      </c>
      <c r="F315" s="14" t="s">
        <v>32</v>
      </c>
      <c r="G315" s="14" t="s">
        <v>33</v>
      </c>
      <c r="H315" s="14" t="s">
        <v>31</v>
      </c>
      <c r="I315" s="14" t="s">
        <v>50</v>
      </c>
      <c r="J315" s="16">
        <v>28584</v>
      </c>
    </row>
    <row r="316" spans="1:10" x14ac:dyDescent="0.2">
      <c r="A316" s="14">
        <v>240325</v>
      </c>
      <c r="B316" s="14">
        <v>48</v>
      </c>
      <c r="C316" s="14" t="s">
        <v>124</v>
      </c>
      <c r="D316" s="14" t="s">
        <v>47</v>
      </c>
      <c r="E316" s="14" t="s">
        <v>48</v>
      </c>
      <c r="F316" s="14" t="s">
        <v>34</v>
      </c>
      <c r="G316" s="14" t="s">
        <v>35</v>
      </c>
      <c r="H316" s="14" t="s">
        <v>31</v>
      </c>
      <c r="I316" s="14" t="s">
        <v>50</v>
      </c>
      <c r="J316" s="16">
        <v>18369</v>
      </c>
    </row>
    <row r="317" spans="1:10" x14ac:dyDescent="0.2">
      <c r="A317" s="14">
        <v>240325</v>
      </c>
      <c r="B317" s="14">
        <v>48</v>
      </c>
      <c r="C317" s="14" t="s">
        <v>123</v>
      </c>
      <c r="D317" s="14" t="s">
        <v>47</v>
      </c>
      <c r="E317" s="14" t="s">
        <v>48</v>
      </c>
      <c r="F317" s="14" t="s">
        <v>36</v>
      </c>
      <c r="G317" s="14" t="s">
        <v>37</v>
      </c>
      <c r="H317" s="14" t="s">
        <v>31</v>
      </c>
      <c r="I317" s="14" t="s">
        <v>50</v>
      </c>
      <c r="J317" s="16">
        <v>24925</v>
      </c>
    </row>
    <row r="318" spans="1:10" x14ac:dyDescent="0.2">
      <c r="A318" s="14">
        <v>240325</v>
      </c>
      <c r="B318" s="14">
        <v>48</v>
      </c>
      <c r="C318" s="14" t="s">
        <v>122</v>
      </c>
      <c r="D318" s="14" t="s">
        <v>47</v>
      </c>
      <c r="E318" s="14" t="s">
        <v>48</v>
      </c>
      <c r="F318" s="14" t="s">
        <v>38</v>
      </c>
      <c r="G318" s="14" t="s">
        <v>51</v>
      </c>
      <c r="H318" s="14" t="s">
        <v>31</v>
      </c>
      <c r="I318" s="14" t="s">
        <v>50</v>
      </c>
      <c r="J318" s="16">
        <v>26922</v>
      </c>
    </row>
    <row r="319" spans="1:10" x14ac:dyDescent="0.2">
      <c r="A319" s="14">
        <v>240325</v>
      </c>
      <c r="B319" s="14">
        <v>48</v>
      </c>
      <c r="C319" s="14" t="s">
        <v>121</v>
      </c>
      <c r="D319" s="14" t="s">
        <v>47</v>
      </c>
      <c r="E319" s="14" t="s">
        <v>48</v>
      </c>
      <c r="F319" s="14" t="s">
        <v>40</v>
      </c>
      <c r="G319" s="14" t="s">
        <v>41</v>
      </c>
      <c r="H319" s="14" t="s">
        <v>31</v>
      </c>
      <c r="I319" s="14" t="s">
        <v>50</v>
      </c>
      <c r="J319" s="16">
        <v>80657</v>
      </c>
    </row>
    <row r="320" spans="1:10" x14ac:dyDescent="0.2">
      <c r="A320" s="14">
        <v>240325</v>
      </c>
      <c r="B320" s="14">
        <v>48</v>
      </c>
      <c r="C320" s="14" t="s">
        <v>120</v>
      </c>
      <c r="D320" s="14" t="s">
        <v>47</v>
      </c>
      <c r="E320" s="14" t="s">
        <v>31</v>
      </c>
      <c r="F320" s="14" t="s">
        <v>28</v>
      </c>
      <c r="G320" s="14" t="s">
        <v>49</v>
      </c>
      <c r="H320" s="14" t="s">
        <v>31</v>
      </c>
      <c r="I320" s="14" t="s">
        <v>50</v>
      </c>
      <c r="J320" s="16">
        <v>18070</v>
      </c>
    </row>
    <row r="321" spans="1:10" x14ac:dyDescent="0.2">
      <c r="A321" s="14">
        <v>240325</v>
      </c>
      <c r="B321" s="14">
        <v>48</v>
      </c>
      <c r="C321" s="14" t="s">
        <v>119</v>
      </c>
      <c r="D321" s="14" t="s">
        <v>47</v>
      </c>
      <c r="E321" s="14" t="s">
        <v>31</v>
      </c>
      <c r="F321" s="14" t="s">
        <v>32</v>
      </c>
      <c r="G321" s="14" t="s">
        <v>33</v>
      </c>
      <c r="H321" s="14" t="s">
        <v>31</v>
      </c>
      <c r="I321" s="14" t="s">
        <v>50</v>
      </c>
      <c r="J321" s="16">
        <v>19731</v>
      </c>
    </row>
    <row r="322" spans="1:10" x14ac:dyDescent="0.2">
      <c r="A322" s="14">
        <v>240325</v>
      </c>
      <c r="B322" s="14">
        <v>48</v>
      </c>
      <c r="C322" s="14" t="s">
        <v>118</v>
      </c>
      <c r="D322" s="14" t="s">
        <v>47</v>
      </c>
      <c r="E322" s="14" t="s">
        <v>31</v>
      </c>
      <c r="F322" s="14" t="s">
        <v>34</v>
      </c>
      <c r="G322" s="14" t="s">
        <v>35</v>
      </c>
      <c r="H322" s="14" t="s">
        <v>31</v>
      </c>
      <c r="I322" s="14" t="s">
        <v>50</v>
      </c>
      <c r="J322" s="16">
        <v>7729</v>
      </c>
    </row>
    <row r="323" spans="1:10" x14ac:dyDescent="0.2">
      <c r="A323" s="14">
        <v>240325</v>
      </c>
      <c r="B323" s="14">
        <v>48</v>
      </c>
      <c r="C323" s="14" t="s">
        <v>117</v>
      </c>
      <c r="D323" s="14" t="s">
        <v>47</v>
      </c>
      <c r="E323" s="14" t="s">
        <v>31</v>
      </c>
      <c r="F323" s="14" t="s">
        <v>36</v>
      </c>
      <c r="G323" s="14" t="s">
        <v>37</v>
      </c>
      <c r="H323" s="14" t="s">
        <v>31</v>
      </c>
      <c r="I323" s="14" t="s">
        <v>50</v>
      </c>
      <c r="J323" s="16">
        <v>6542</v>
      </c>
    </row>
    <row r="324" spans="1:10" x14ac:dyDescent="0.2">
      <c r="A324" s="14">
        <v>240325</v>
      </c>
      <c r="B324" s="14">
        <v>48</v>
      </c>
      <c r="C324" s="14" t="s">
        <v>116</v>
      </c>
      <c r="D324" s="14" t="s">
        <v>47</v>
      </c>
      <c r="E324" s="14" t="s">
        <v>31</v>
      </c>
      <c r="F324" s="14" t="s">
        <v>38</v>
      </c>
      <c r="G324" s="14" t="s">
        <v>51</v>
      </c>
      <c r="H324" s="14" t="s">
        <v>31</v>
      </c>
      <c r="I324" s="14" t="s">
        <v>50</v>
      </c>
      <c r="J324" s="16">
        <v>3924</v>
      </c>
    </row>
    <row r="325" spans="1:10" x14ac:dyDescent="0.2">
      <c r="A325" s="14">
        <v>240325</v>
      </c>
      <c r="B325" s="14">
        <v>48</v>
      </c>
      <c r="C325" s="14" t="s">
        <v>115</v>
      </c>
      <c r="D325" s="14" t="s">
        <v>47</v>
      </c>
      <c r="E325" s="14" t="s">
        <v>31</v>
      </c>
      <c r="F325" s="14" t="s">
        <v>40</v>
      </c>
      <c r="G325" s="14" t="s">
        <v>41</v>
      </c>
      <c r="H325" s="14" t="s">
        <v>31</v>
      </c>
      <c r="I325" s="14" t="s">
        <v>50</v>
      </c>
      <c r="J325" s="16">
        <v>4189</v>
      </c>
    </row>
    <row r="326" spans="1:10" x14ac:dyDescent="0.2">
      <c r="A326" s="14">
        <v>240325</v>
      </c>
      <c r="B326" s="14">
        <v>48</v>
      </c>
      <c r="C326" s="14" t="s">
        <v>114</v>
      </c>
      <c r="D326" s="14" t="s">
        <v>52</v>
      </c>
      <c r="E326" s="14" t="s">
        <v>50</v>
      </c>
      <c r="F326" s="14" t="s">
        <v>50</v>
      </c>
      <c r="G326" s="14" t="s">
        <v>50</v>
      </c>
      <c r="H326" s="14" t="s">
        <v>31</v>
      </c>
      <c r="I326" s="14" t="s">
        <v>50</v>
      </c>
      <c r="J326" s="16">
        <v>28</v>
      </c>
    </row>
    <row r="327" spans="1:10" x14ac:dyDescent="0.2">
      <c r="A327" s="14">
        <v>240325</v>
      </c>
      <c r="B327" s="14">
        <v>48</v>
      </c>
      <c r="C327" s="14" t="s">
        <v>113</v>
      </c>
      <c r="D327" s="14" t="s">
        <v>52</v>
      </c>
      <c r="E327" s="14" t="s">
        <v>50</v>
      </c>
      <c r="F327" s="14" t="s">
        <v>50</v>
      </c>
      <c r="G327" s="14" t="s">
        <v>50</v>
      </c>
      <c r="H327" s="14" t="s">
        <v>31</v>
      </c>
      <c r="I327" s="14" t="s">
        <v>50</v>
      </c>
      <c r="J327" s="16">
        <v>21</v>
      </c>
    </row>
    <row r="328" spans="1:10" x14ac:dyDescent="0.2">
      <c r="A328" s="14">
        <v>240325</v>
      </c>
      <c r="B328" s="14">
        <v>48</v>
      </c>
      <c r="C328" s="14" t="s">
        <v>112</v>
      </c>
      <c r="D328" s="14" t="s">
        <v>52</v>
      </c>
      <c r="E328" s="14" t="s">
        <v>50</v>
      </c>
      <c r="F328" s="14" t="s">
        <v>50</v>
      </c>
      <c r="G328" s="14" t="s">
        <v>50</v>
      </c>
      <c r="H328" s="14" t="s">
        <v>31</v>
      </c>
      <c r="I328" s="14" t="s">
        <v>50</v>
      </c>
      <c r="J328" s="16">
        <v>14</v>
      </c>
    </row>
    <row r="329" spans="1:10" x14ac:dyDescent="0.2">
      <c r="A329" s="14">
        <v>240325</v>
      </c>
      <c r="B329" s="14">
        <v>48</v>
      </c>
      <c r="C329" s="14" t="s">
        <v>111</v>
      </c>
      <c r="D329" s="14" t="s">
        <v>52</v>
      </c>
      <c r="E329" s="14" t="s">
        <v>50</v>
      </c>
      <c r="F329" s="14" t="s">
        <v>50</v>
      </c>
      <c r="G329" s="14" t="s">
        <v>50</v>
      </c>
      <c r="H329" s="14" t="s">
        <v>31</v>
      </c>
      <c r="I329" s="14" t="s">
        <v>50</v>
      </c>
      <c r="J329" s="16">
        <v>23</v>
      </c>
    </row>
    <row r="330" spans="1:10" x14ac:dyDescent="0.2">
      <c r="A330" s="14">
        <v>240325</v>
      </c>
      <c r="B330" s="14">
        <v>48</v>
      </c>
      <c r="C330" s="14" t="s">
        <v>110</v>
      </c>
      <c r="D330" s="14" t="s">
        <v>52</v>
      </c>
      <c r="E330" s="14" t="s">
        <v>50</v>
      </c>
      <c r="F330" s="14" t="s">
        <v>50</v>
      </c>
      <c r="G330" s="14" t="s">
        <v>50</v>
      </c>
      <c r="H330" s="14" t="s">
        <v>31</v>
      </c>
      <c r="I330" s="14" t="s">
        <v>50</v>
      </c>
      <c r="J330" s="16">
        <v>21</v>
      </c>
    </row>
    <row r="331" spans="1:10" x14ac:dyDescent="0.2">
      <c r="A331" s="14">
        <v>240325</v>
      </c>
      <c r="B331" s="14">
        <v>48</v>
      </c>
      <c r="C331" s="14" t="s">
        <v>109</v>
      </c>
      <c r="D331" s="14" t="s">
        <v>52</v>
      </c>
      <c r="E331" s="14" t="s">
        <v>50</v>
      </c>
      <c r="F331" s="14" t="s">
        <v>50</v>
      </c>
      <c r="G331" s="14" t="s">
        <v>50</v>
      </c>
      <c r="H331" s="14" t="s">
        <v>31</v>
      </c>
      <c r="I331" s="14" t="s">
        <v>50</v>
      </c>
      <c r="J331" s="16">
        <v>28</v>
      </c>
    </row>
    <row r="332" spans="1:10" x14ac:dyDescent="0.2">
      <c r="A332" s="14">
        <v>240325</v>
      </c>
      <c r="B332" s="14">
        <v>48</v>
      </c>
      <c r="C332" s="14" t="s">
        <v>108</v>
      </c>
      <c r="D332" s="14" t="s">
        <v>52</v>
      </c>
      <c r="E332" s="14" t="s">
        <v>50</v>
      </c>
      <c r="F332" s="14" t="s">
        <v>50</v>
      </c>
      <c r="G332" s="14" t="s">
        <v>50</v>
      </c>
      <c r="H332" s="14" t="s">
        <v>31</v>
      </c>
      <c r="I332" s="14" t="s">
        <v>50</v>
      </c>
      <c r="J332" s="16">
        <v>19</v>
      </c>
    </row>
    <row r="333" spans="1:10" x14ac:dyDescent="0.2">
      <c r="A333" s="14">
        <v>240325</v>
      </c>
      <c r="B333" s="14">
        <v>48</v>
      </c>
      <c r="C333" s="14" t="s">
        <v>107</v>
      </c>
      <c r="D333" s="14" t="s">
        <v>52</v>
      </c>
      <c r="E333" s="14" t="s">
        <v>50</v>
      </c>
      <c r="F333" s="14" t="s">
        <v>50</v>
      </c>
      <c r="G333" s="14" t="s">
        <v>50</v>
      </c>
      <c r="H333" s="14" t="s">
        <v>31</v>
      </c>
      <c r="I333" s="14" t="s">
        <v>50</v>
      </c>
      <c r="J333" s="16">
        <v>15</v>
      </c>
    </row>
    <row r="334" spans="1:10" x14ac:dyDescent="0.2">
      <c r="A334" s="14">
        <v>240325</v>
      </c>
      <c r="B334" s="14">
        <v>48</v>
      </c>
      <c r="C334" s="14" t="s">
        <v>106</v>
      </c>
      <c r="D334" s="14" t="s">
        <v>52</v>
      </c>
      <c r="E334" s="14" t="s">
        <v>50</v>
      </c>
      <c r="F334" s="14" t="s">
        <v>50</v>
      </c>
      <c r="G334" s="14" t="s">
        <v>50</v>
      </c>
      <c r="H334" s="14" t="s">
        <v>31</v>
      </c>
      <c r="I334" s="14" t="s">
        <v>50</v>
      </c>
      <c r="J334" s="16">
        <v>14</v>
      </c>
    </row>
    <row r="335" spans="1:10" x14ac:dyDescent="0.2">
      <c r="A335" s="14">
        <v>240325</v>
      </c>
      <c r="B335" s="14">
        <v>48</v>
      </c>
      <c r="C335" s="14" t="s">
        <v>105</v>
      </c>
      <c r="D335" s="14" t="s">
        <v>52</v>
      </c>
      <c r="E335" s="14" t="s">
        <v>50</v>
      </c>
      <c r="F335" s="14" t="s">
        <v>50</v>
      </c>
      <c r="G335" s="14" t="s">
        <v>50</v>
      </c>
      <c r="H335" s="14" t="s">
        <v>31</v>
      </c>
      <c r="I335" s="14" t="s">
        <v>50</v>
      </c>
      <c r="J335" s="16">
        <v>12</v>
      </c>
    </row>
    <row r="336" spans="1:10" x14ac:dyDescent="0.2">
      <c r="A336" s="14">
        <v>240325</v>
      </c>
      <c r="B336" s="14">
        <v>48</v>
      </c>
      <c r="C336" s="14" t="s">
        <v>104</v>
      </c>
      <c r="D336" s="14" t="s">
        <v>52</v>
      </c>
      <c r="E336" s="14" t="s">
        <v>50</v>
      </c>
      <c r="F336" s="14" t="s">
        <v>50</v>
      </c>
      <c r="G336" s="14" t="s">
        <v>50</v>
      </c>
      <c r="H336" s="14" t="s">
        <v>31</v>
      </c>
      <c r="I336" s="14" t="s">
        <v>50</v>
      </c>
      <c r="J336" s="16">
        <v>13</v>
      </c>
    </row>
    <row r="337" spans="1:10" x14ac:dyDescent="0.2">
      <c r="A337" s="14">
        <v>240325</v>
      </c>
      <c r="B337" s="14">
        <v>48</v>
      </c>
      <c r="C337" s="14" t="s">
        <v>103</v>
      </c>
      <c r="D337" s="14" t="s">
        <v>52</v>
      </c>
      <c r="E337" s="14" t="s">
        <v>50</v>
      </c>
      <c r="F337" s="14" t="s">
        <v>50</v>
      </c>
      <c r="G337" s="14" t="s">
        <v>50</v>
      </c>
      <c r="H337" s="14" t="s">
        <v>31</v>
      </c>
      <c r="I337" s="14" t="s">
        <v>50</v>
      </c>
      <c r="J337" s="16">
        <v>11</v>
      </c>
    </row>
    <row r="338" spans="1:10" x14ac:dyDescent="0.2">
      <c r="A338" s="14">
        <v>240325</v>
      </c>
      <c r="B338" s="14">
        <v>48</v>
      </c>
      <c r="C338" s="14" t="s">
        <v>102</v>
      </c>
      <c r="D338" s="14" t="s">
        <v>52</v>
      </c>
      <c r="E338" s="14" t="s">
        <v>50</v>
      </c>
      <c r="F338" s="14" t="s">
        <v>50</v>
      </c>
      <c r="G338" s="14" t="s">
        <v>50</v>
      </c>
      <c r="H338" s="14" t="s">
        <v>31</v>
      </c>
      <c r="I338" s="14" t="s">
        <v>50</v>
      </c>
      <c r="J338" s="16">
        <v>6</v>
      </c>
    </row>
    <row r="339" spans="1:10" x14ac:dyDescent="0.2">
      <c r="A339" s="14">
        <v>240325</v>
      </c>
      <c r="B339" s="14">
        <v>48</v>
      </c>
      <c r="C339" s="14" t="s">
        <v>101</v>
      </c>
      <c r="D339" s="14" t="s">
        <v>52</v>
      </c>
      <c r="E339" s="14" t="s">
        <v>50</v>
      </c>
      <c r="F339" s="14" t="s">
        <v>50</v>
      </c>
      <c r="G339" s="14" t="s">
        <v>50</v>
      </c>
      <c r="H339" s="14" t="s">
        <v>31</v>
      </c>
      <c r="I339" s="14" t="s">
        <v>50</v>
      </c>
      <c r="J339" s="16">
        <v>12</v>
      </c>
    </row>
    <row r="340" spans="1:10" x14ac:dyDescent="0.2">
      <c r="A340" s="14">
        <v>240325</v>
      </c>
      <c r="B340" s="14">
        <v>48</v>
      </c>
      <c r="C340" s="14" t="s">
        <v>100</v>
      </c>
      <c r="D340" s="14" t="s">
        <v>52</v>
      </c>
      <c r="E340" s="14" t="s">
        <v>50</v>
      </c>
      <c r="F340" s="14" t="s">
        <v>50</v>
      </c>
      <c r="G340" s="14" t="s">
        <v>50</v>
      </c>
      <c r="H340" s="14" t="s">
        <v>31</v>
      </c>
      <c r="I340" s="14" t="s">
        <v>50</v>
      </c>
      <c r="J340" s="16">
        <v>9</v>
      </c>
    </row>
    <row r="341" spans="1:10" x14ac:dyDescent="0.2">
      <c r="A341" s="14">
        <v>240325</v>
      </c>
      <c r="B341" s="14">
        <v>48</v>
      </c>
      <c r="C341" s="14" t="s">
        <v>99</v>
      </c>
      <c r="D341" s="14" t="s">
        <v>52</v>
      </c>
      <c r="E341" s="14" t="s">
        <v>50</v>
      </c>
      <c r="F341" s="14" t="s">
        <v>50</v>
      </c>
      <c r="G341" s="14" t="s">
        <v>50</v>
      </c>
      <c r="H341" s="14" t="s">
        <v>31</v>
      </c>
      <c r="I341" s="14" t="s">
        <v>50</v>
      </c>
      <c r="J341" s="16">
        <v>10</v>
      </c>
    </row>
    <row r="342" spans="1:10" x14ac:dyDescent="0.2">
      <c r="A342" s="14">
        <v>240325</v>
      </c>
      <c r="B342" s="14">
        <v>48</v>
      </c>
      <c r="C342" s="14" t="s">
        <v>98</v>
      </c>
      <c r="D342" s="14" t="s">
        <v>52</v>
      </c>
      <c r="E342" s="14" t="s">
        <v>50</v>
      </c>
      <c r="F342" s="14" t="s">
        <v>50</v>
      </c>
      <c r="G342" s="14" t="s">
        <v>50</v>
      </c>
      <c r="H342" s="14" t="s">
        <v>31</v>
      </c>
      <c r="I342" s="14" t="s">
        <v>50</v>
      </c>
      <c r="J342" s="16">
        <v>14</v>
      </c>
    </row>
    <row r="343" spans="1:10" x14ac:dyDescent="0.2">
      <c r="A343" s="14">
        <v>240325</v>
      </c>
      <c r="B343" s="14">
        <v>48</v>
      </c>
      <c r="C343" s="14" t="s">
        <v>97</v>
      </c>
      <c r="D343" s="14" t="s">
        <v>52</v>
      </c>
      <c r="E343" s="14" t="s">
        <v>50</v>
      </c>
      <c r="F343" s="14" t="s">
        <v>50</v>
      </c>
      <c r="G343" s="14" t="s">
        <v>50</v>
      </c>
      <c r="H343" s="14" t="s">
        <v>31</v>
      </c>
      <c r="I343" s="14" t="s">
        <v>50</v>
      </c>
      <c r="J343" s="16">
        <v>12</v>
      </c>
    </row>
    <row r="344" spans="1:10" x14ac:dyDescent="0.2">
      <c r="A344" s="14">
        <v>240325</v>
      </c>
      <c r="B344" s="14">
        <v>48</v>
      </c>
      <c r="C344" s="14" t="s">
        <v>96</v>
      </c>
      <c r="D344" s="14" t="s">
        <v>52</v>
      </c>
      <c r="E344" s="14" t="s">
        <v>50</v>
      </c>
      <c r="F344" s="14" t="s">
        <v>50</v>
      </c>
      <c r="G344" s="14" t="s">
        <v>50</v>
      </c>
      <c r="H344" s="14" t="s">
        <v>31</v>
      </c>
      <c r="I344" s="14" t="s">
        <v>50</v>
      </c>
      <c r="J344" s="16">
        <v>16</v>
      </c>
    </row>
    <row r="345" spans="1:10" x14ac:dyDescent="0.2">
      <c r="A345" s="14">
        <v>240325</v>
      </c>
      <c r="B345" s="14">
        <v>48</v>
      </c>
      <c r="C345" s="14" t="s">
        <v>95</v>
      </c>
      <c r="D345" s="14" t="s">
        <v>52</v>
      </c>
      <c r="E345" s="14" t="s">
        <v>50</v>
      </c>
      <c r="F345" s="14" t="s">
        <v>50</v>
      </c>
      <c r="G345" s="14" t="s">
        <v>50</v>
      </c>
      <c r="H345" s="14" t="s">
        <v>31</v>
      </c>
      <c r="I345" s="14" t="s">
        <v>50</v>
      </c>
      <c r="J345" s="16">
        <v>10</v>
      </c>
    </row>
    <row r="346" spans="1:10" x14ac:dyDescent="0.2">
      <c r="A346" s="14">
        <v>240325</v>
      </c>
      <c r="B346" s="14">
        <v>48</v>
      </c>
      <c r="C346" s="14" t="s">
        <v>94</v>
      </c>
      <c r="D346" s="14" t="s">
        <v>52</v>
      </c>
      <c r="E346" s="14" t="s">
        <v>50</v>
      </c>
      <c r="F346" s="14" t="s">
        <v>50</v>
      </c>
      <c r="G346" s="14" t="s">
        <v>50</v>
      </c>
      <c r="H346" s="14" t="s">
        <v>31</v>
      </c>
      <c r="I346" s="14" t="s">
        <v>50</v>
      </c>
      <c r="J346" s="16">
        <v>18</v>
      </c>
    </row>
    <row r="347" spans="1:10" x14ac:dyDescent="0.2">
      <c r="A347" s="14">
        <v>240325</v>
      </c>
      <c r="B347" s="14">
        <v>48</v>
      </c>
      <c r="C347" s="14" t="s">
        <v>93</v>
      </c>
      <c r="D347" s="14" t="s">
        <v>52</v>
      </c>
      <c r="E347" s="14" t="s">
        <v>50</v>
      </c>
      <c r="F347" s="14" t="s">
        <v>50</v>
      </c>
      <c r="G347" s="14" t="s">
        <v>50</v>
      </c>
      <c r="H347" s="14" t="s">
        <v>31</v>
      </c>
      <c r="I347" s="14" t="s">
        <v>50</v>
      </c>
      <c r="J347" s="16">
        <v>12</v>
      </c>
    </row>
    <row r="348" spans="1:10" x14ac:dyDescent="0.2">
      <c r="A348" s="14">
        <v>240325</v>
      </c>
      <c r="B348" s="14">
        <v>48</v>
      </c>
      <c r="C348" s="14" t="s">
        <v>92</v>
      </c>
      <c r="D348" s="14" t="s">
        <v>52</v>
      </c>
      <c r="E348" s="14" t="s">
        <v>50</v>
      </c>
      <c r="F348" s="14" t="s">
        <v>50</v>
      </c>
      <c r="G348" s="14" t="s">
        <v>50</v>
      </c>
      <c r="H348" s="14" t="s">
        <v>31</v>
      </c>
      <c r="I348" s="14" t="s">
        <v>50</v>
      </c>
      <c r="J348" s="16">
        <v>13</v>
      </c>
    </row>
    <row r="349" spans="1:10" x14ac:dyDescent="0.2">
      <c r="A349" s="14">
        <v>240325</v>
      </c>
      <c r="B349" s="14">
        <v>48</v>
      </c>
      <c r="C349" s="14" t="s">
        <v>91</v>
      </c>
      <c r="D349" s="14" t="s">
        <v>52</v>
      </c>
      <c r="E349" s="14" t="s">
        <v>50</v>
      </c>
      <c r="F349" s="14" t="s">
        <v>50</v>
      </c>
      <c r="G349" s="14" t="s">
        <v>50</v>
      </c>
      <c r="H349" s="14" t="s">
        <v>31</v>
      </c>
      <c r="I349" s="14" t="s">
        <v>50</v>
      </c>
      <c r="J349" s="16">
        <v>13</v>
      </c>
    </row>
    <row r="350" spans="1:10" x14ac:dyDescent="0.2">
      <c r="A350" s="14">
        <v>240325</v>
      </c>
      <c r="B350" s="14">
        <v>48</v>
      </c>
      <c r="C350" s="14" t="s">
        <v>90</v>
      </c>
      <c r="D350" s="14" t="s">
        <v>53</v>
      </c>
      <c r="E350" s="14" t="s">
        <v>31</v>
      </c>
      <c r="F350" s="14" t="s">
        <v>50</v>
      </c>
      <c r="G350" s="14" t="s">
        <v>50</v>
      </c>
      <c r="H350" s="14" t="s">
        <v>31</v>
      </c>
      <c r="I350" s="14">
        <v>0</v>
      </c>
      <c r="J350" s="16">
        <v>3734</v>
      </c>
    </row>
    <row r="351" spans="1:10" x14ac:dyDescent="0.2">
      <c r="A351" s="14">
        <v>240325</v>
      </c>
      <c r="B351" s="14">
        <v>48</v>
      </c>
      <c r="C351" s="14" t="s">
        <v>89</v>
      </c>
      <c r="D351" s="14" t="s">
        <v>53</v>
      </c>
      <c r="E351" s="14" t="s">
        <v>31</v>
      </c>
      <c r="F351" s="14" t="s">
        <v>50</v>
      </c>
      <c r="G351" s="14" t="s">
        <v>50</v>
      </c>
      <c r="H351" s="14" t="s">
        <v>31</v>
      </c>
      <c r="I351" s="14">
        <v>0.02</v>
      </c>
      <c r="J351" s="16">
        <v>4148</v>
      </c>
    </row>
    <row r="352" spans="1:10" x14ac:dyDescent="0.2">
      <c r="A352" s="14">
        <v>240325</v>
      </c>
      <c r="B352" s="14">
        <v>48</v>
      </c>
      <c r="C352" s="14" t="s">
        <v>88</v>
      </c>
      <c r="D352" s="14" t="s">
        <v>53</v>
      </c>
      <c r="E352" s="14" t="s">
        <v>31</v>
      </c>
      <c r="F352" s="14" t="s">
        <v>50</v>
      </c>
      <c r="G352" s="14" t="s">
        <v>50</v>
      </c>
      <c r="H352" s="14" t="s">
        <v>31</v>
      </c>
      <c r="I352" s="14">
        <v>0.04</v>
      </c>
      <c r="J352" s="16">
        <v>5550</v>
      </c>
    </row>
    <row r="353" spans="1:10" x14ac:dyDescent="0.2">
      <c r="A353" s="14">
        <v>240325</v>
      </c>
      <c r="B353" s="14">
        <v>48</v>
      </c>
      <c r="C353" s="14" t="s">
        <v>87</v>
      </c>
      <c r="D353" s="14" t="s">
        <v>53</v>
      </c>
      <c r="E353" s="14" t="s">
        <v>31</v>
      </c>
      <c r="F353" s="14" t="s">
        <v>50</v>
      </c>
      <c r="G353" s="14" t="s">
        <v>50</v>
      </c>
      <c r="H353" s="14" t="s">
        <v>31</v>
      </c>
      <c r="I353" s="14">
        <v>0.08</v>
      </c>
      <c r="J353" s="16">
        <v>4169</v>
      </c>
    </row>
    <row r="354" spans="1:10" x14ac:dyDescent="0.2">
      <c r="A354" s="14">
        <v>240325</v>
      </c>
      <c r="B354" s="14">
        <v>48</v>
      </c>
      <c r="C354" s="14" t="s">
        <v>86</v>
      </c>
      <c r="D354" s="14" t="s">
        <v>53</v>
      </c>
      <c r="E354" s="14" t="s">
        <v>31</v>
      </c>
      <c r="F354" s="14" t="s">
        <v>50</v>
      </c>
      <c r="G354" s="14" t="s">
        <v>50</v>
      </c>
      <c r="H354" s="14" t="s">
        <v>31</v>
      </c>
      <c r="I354" s="14">
        <v>0.16</v>
      </c>
      <c r="J354" s="16">
        <v>4167</v>
      </c>
    </row>
    <row r="355" spans="1:10" x14ac:dyDescent="0.2">
      <c r="A355" s="14">
        <v>240325</v>
      </c>
      <c r="B355" s="14">
        <v>48</v>
      </c>
      <c r="C355" s="14" t="s">
        <v>85</v>
      </c>
      <c r="D355" s="14" t="s">
        <v>53</v>
      </c>
      <c r="E355" s="14" t="s">
        <v>31</v>
      </c>
      <c r="F355" s="14" t="s">
        <v>50</v>
      </c>
      <c r="G355" s="14" t="s">
        <v>50</v>
      </c>
      <c r="H355" s="14" t="s">
        <v>31</v>
      </c>
      <c r="I355" s="14">
        <v>0.31</v>
      </c>
      <c r="J355" s="16">
        <v>4313</v>
      </c>
    </row>
    <row r="356" spans="1:10" x14ac:dyDescent="0.2">
      <c r="A356" s="14">
        <v>240325</v>
      </c>
      <c r="B356" s="14">
        <v>48</v>
      </c>
      <c r="C356" s="14" t="s">
        <v>84</v>
      </c>
      <c r="D356" s="14" t="s">
        <v>53</v>
      </c>
      <c r="E356" s="14" t="s">
        <v>31</v>
      </c>
      <c r="F356" s="14" t="s">
        <v>50</v>
      </c>
      <c r="G356" s="14" t="s">
        <v>50</v>
      </c>
      <c r="H356" s="14" t="s">
        <v>31</v>
      </c>
      <c r="I356" s="14">
        <v>0.62</v>
      </c>
      <c r="J356" s="16">
        <v>4653</v>
      </c>
    </row>
    <row r="357" spans="1:10" x14ac:dyDescent="0.2">
      <c r="A357" s="14">
        <v>240325</v>
      </c>
      <c r="B357" s="14">
        <v>48</v>
      </c>
      <c r="C357" s="14" t="s">
        <v>83</v>
      </c>
      <c r="D357" s="14" t="s">
        <v>53</v>
      </c>
      <c r="E357" s="14" t="s">
        <v>31</v>
      </c>
      <c r="F357" s="14" t="s">
        <v>50</v>
      </c>
      <c r="G357" s="14" t="s">
        <v>50</v>
      </c>
      <c r="H357" s="14" t="s">
        <v>31</v>
      </c>
      <c r="I357" s="14">
        <v>1.25</v>
      </c>
      <c r="J357" s="16">
        <v>4074</v>
      </c>
    </row>
    <row r="358" spans="1:10" x14ac:dyDescent="0.2">
      <c r="A358" s="14">
        <v>240325</v>
      </c>
      <c r="B358" s="14">
        <v>48</v>
      </c>
      <c r="C358" s="14" t="s">
        <v>82</v>
      </c>
      <c r="D358" s="14" t="s">
        <v>53</v>
      </c>
      <c r="E358" s="14" t="s">
        <v>31</v>
      </c>
      <c r="F358" s="14" t="s">
        <v>50</v>
      </c>
      <c r="G358" s="14" t="s">
        <v>50</v>
      </c>
      <c r="H358" s="14" t="s">
        <v>31</v>
      </c>
      <c r="I358" s="14">
        <v>2.5</v>
      </c>
      <c r="J358" s="16">
        <v>15297</v>
      </c>
    </row>
    <row r="359" spans="1:10" x14ac:dyDescent="0.2">
      <c r="A359" s="14">
        <v>240325</v>
      </c>
      <c r="B359" s="14">
        <v>48</v>
      </c>
      <c r="C359" s="14" t="s">
        <v>81</v>
      </c>
      <c r="D359" s="14" t="s">
        <v>53</v>
      </c>
      <c r="E359" s="14" t="s">
        <v>31</v>
      </c>
      <c r="F359" s="14" t="s">
        <v>50</v>
      </c>
      <c r="G359" s="14" t="s">
        <v>50</v>
      </c>
      <c r="H359" s="14" t="s">
        <v>31</v>
      </c>
      <c r="I359" s="14">
        <v>5</v>
      </c>
      <c r="J359" s="16">
        <v>4193</v>
      </c>
    </row>
    <row r="360" spans="1:10" x14ac:dyDescent="0.2">
      <c r="A360" s="14">
        <v>240325</v>
      </c>
      <c r="B360" s="14">
        <v>48</v>
      </c>
      <c r="C360" s="14" t="s">
        <v>80</v>
      </c>
      <c r="D360" s="14" t="s">
        <v>53</v>
      </c>
      <c r="E360" s="14" t="s">
        <v>31</v>
      </c>
      <c r="F360" s="14" t="s">
        <v>50</v>
      </c>
      <c r="G360" s="14" t="s">
        <v>50</v>
      </c>
      <c r="H360" s="14" t="s">
        <v>31</v>
      </c>
      <c r="I360" s="14">
        <v>10</v>
      </c>
      <c r="J360" s="16">
        <v>4461</v>
      </c>
    </row>
    <row r="361" spans="1:10" x14ac:dyDescent="0.2">
      <c r="A361" s="14">
        <v>240325</v>
      </c>
      <c r="B361" s="14">
        <v>48</v>
      </c>
      <c r="C361" s="14" t="s">
        <v>79</v>
      </c>
      <c r="D361" s="14" t="s">
        <v>53</v>
      </c>
      <c r="E361" s="14" t="s">
        <v>31</v>
      </c>
      <c r="F361" s="14" t="s">
        <v>50</v>
      </c>
      <c r="G361" s="14" t="s">
        <v>50</v>
      </c>
      <c r="H361" s="14" t="s">
        <v>31</v>
      </c>
      <c r="I361" s="14">
        <v>20</v>
      </c>
      <c r="J361" s="16">
        <v>4239</v>
      </c>
    </row>
    <row r="362" spans="1:10" x14ac:dyDescent="0.2">
      <c r="A362" s="14">
        <v>240325</v>
      </c>
      <c r="B362" s="14">
        <v>48</v>
      </c>
      <c r="C362" s="14" t="s">
        <v>78</v>
      </c>
      <c r="D362" s="14" t="s">
        <v>52</v>
      </c>
      <c r="E362" s="14" t="s">
        <v>50</v>
      </c>
      <c r="F362" s="14" t="s">
        <v>50</v>
      </c>
      <c r="G362" s="14" t="s">
        <v>50</v>
      </c>
      <c r="H362" s="14" t="s">
        <v>31</v>
      </c>
      <c r="I362" s="14" t="s">
        <v>50</v>
      </c>
      <c r="J362" s="16">
        <v>12</v>
      </c>
    </row>
    <row r="363" spans="1:10" x14ac:dyDescent="0.2">
      <c r="A363" s="14">
        <v>240325</v>
      </c>
      <c r="B363" s="14">
        <v>48</v>
      </c>
      <c r="C363" s="14" t="s">
        <v>77</v>
      </c>
      <c r="D363" s="14" t="s">
        <v>52</v>
      </c>
      <c r="E363" s="14" t="s">
        <v>50</v>
      </c>
      <c r="F363" s="14" t="s">
        <v>50</v>
      </c>
      <c r="G363" s="14" t="s">
        <v>50</v>
      </c>
      <c r="H363" s="14" t="s">
        <v>31</v>
      </c>
      <c r="I363" s="14" t="s">
        <v>50</v>
      </c>
      <c r="J363" s="16">
        <v>11</v>
      </c>
    </row>
    <row r="364" spans="1:10" x14ac:dyDescent="0.2">
      <c r="A364" s="14">
        <v>240325</v>
      </c>
      <c r="B364" s="14">
        <v>48</v>
      </c>
      <c r="C364" s="14" t="s">
        <v>76</v>
      </c>
      <c r="D364" s="14" t="s">
        <v>52</v>
      </c>
      <c r="E364" s="14" t="s">
        <v>50</v>
      </c>
      <c r="F364" s="14" t="s">
        <v>50</v>
      </c>
      <c r="G364" s="14" t="s">
        <v>50</v>
      </c>
      <c r="H364" s="14" t="s">
        <v>31</v>
      </c>
      <c r="I364" s="14" t="s">
        <v>50</v>
      </c>
      <c r="J364" s="16">
        <v>19</v>
      </c>
    </row>
    <row r="365" spans="1:10" x14ac:dyDescent="0.2">
      <c r="A365" s="14">
        <v>240325</v>
      </c>
      <c r="B365" s="14">
        <v>48</v>
      </c>
      <c r="C365" s="14" t="s">
        <v>75</v>
      </c>
      <c r="D365" s="14" t="s">
        <v>52</v>
      </c>
      <c r="E365" s="14" t="s">
        <v>50</v>
      </c>
      <c r="F365" s="14" t="s">
        <v>50</v>
      </c>
      <c r="G365" s="14" t="s">
        <v>50</v>
      </c>
      <c r="H365" s="14" t="s">
        <v>31</v>
      </c>
      <c r="I365" s="14" t="s">
        <v>50</v>
      </c>
      <c r="J365" s="16">
        <v>14</v>
      </c>
    </row>
    <row r="366" spans="1:10" x14ac:dyDescent="0.2">
      <c r="A366" s="14">
        <v>240325</v>
      </c>
      <c r="B366" s="14">
        <v>48</v>
      </c>
      <c r="C366" s="14" t="s">
        <v>74</v>
      </c>
      <c r="D366" s="14" t="s">
        <v>52</v>
      </c>
      <c r="E366" s="14" t="s">
        <v>50</v>
      </c>
      <c r="F366" s="14" t="s">
        <v>50</v>
      </c>
      <c r="G366" s="14" t="s">
        <v>50</v>
      </c>
      <c r="H366" s="14" t="s">
        <v>31</v>
      </c>
      <c r="I366" s="14" t="s">
        <v>50</v>
      </c>
      <c r="J366" s="16">
        <v>14</v>
      </c>
    </row>
    <row r="367" spans="1:10" x14ac:dyDescent="0.2">
      <c r="A367" s="14">
        <v>240325</v>
      </c>
      <c r="B367" s="14">
        <v>48</v>
      </c>
      <c r="C367" s="14" t="s">
        <v>73</v>
      </c>
      <c r="D367" s="14" t="s">
        <v>52</v>
      </c>
      <c r="E367" s="14" t="s">
        <v>50</v>
      </c>
      <c r="F367" s="14" t="s">
        <v>50</v>
      </c>
      <c r="G367" s="14" t="s">
        <v>50</v>
      </c>
      <c r="H367" s="14" t="s">
        <v>31</v>
      </c>
      <c r="I367" s="14" t="s">
        <v>50</v>
      </c>
      <c r="J367" s="16">
        <v>23</v>
      </c>
    </row>
    <row r="368" spans="1:10" x14ac:dyDescent="0.2">
      <c r="A368" s="14">
        <v>240325</v>
      </c>
      <c r="B368" s="14">
        <v>48</v>
      </c>
      <c r="C368" s="14" t="s">
        <v>72</v>
      </c>
      <c r="D368" s="14" t="s">
        <v>52</v>
      </c>
      <c r="E368" s="14" t="s">
        <v>50</v>
      </c>
      <c r="F368" s="14" t="s">
        <v>50</v>
      </c>
      <c r="G368" s="14" t="s">
        <v>50</v>
      </c>
      <c r="H368" s="14" t="s">
        <v>31</v>
      </c>
      <c r="I368" s="14" t="s">
        <v>50</v>
      </c>
      <c r="J368" s="16">
        <v>14</v>
      </c>
    </row>
    <row r="369" spans="1:10" x14ac:dyDescent="0.2">
      <c r="A369" s="14">
        <v>240325</v>
      </c>
      <c r="B369" s="14">
        <v>48</v>
      </c>
      <c r="C369" s="14" t="s">
        <v>71</v>
      </c>
      <c r="D369" s="14" t="s">
        <v>52</v>
      </c>
      <c r="E369" s="14" t="s">
        <v>50</v>
      </c>
      <c r="F369" s="14" t="s">
        <v>50</v>
      </c>
      <c r="G369" s="14" t="s">
        <v>50</v>
      </c>
      <c r="H369" s="14" t="s">
        <v>31</v>
      </c>
      <c r="I369" s="14" t="s">
        <v>50</v>
      </c>
      <c r="J369" s="16">
        <v>40</v>
      </c>
    </row>
    <row r="370" spans="1:10" x14ac:dyDescent="0.2">
      <c r="A370" s="14">
        <v>240325</v>
      </c>
      <c r="B370" s="14">
        <v>48</v>
      </c>
      <c r="C370" s="14" t="s">
        <v>70</v>
      </c>
      <c r="D370" s="14" t="s">
        <v>52</v>
      </c>
      <c r="E370" s="14" t="s">
        <v>50</v>
      </c>
      <c r="F370" s="14" t="s">
        <v>50</v>
      </c>
      <c r="G370" s="14" t="s">
        <v>50</v>
      </c>
      <c r="H370" s="14" t="s">
        <v>31</v>
      </c>
      <c r="I370" s="14" t="s">
        <v>50</v>
      </c>
      <c r="J370" s="16">
        <v>68</v>
      </c>
    </row>
    <row r="371" spans="1:10" x14ac:dyDescent="0.2">
      <c r="A371" s="14">
        <v>240325</v>
      </c>
      <c r="B371" s="14">
        <v>48</v>
      </c>
      <c r="C371" s="14" t="s">
        <v>69</v>
      </c>
      <c r="D371" s="14" t="s">
        <v>52</v>
      </c>
      <c r="E371" s="14" t="s">
        <v>50</v>
      </c>
      <c r="F371" s="14" t="s">
        <v>50</v>
      </c>
      <c r="G371" s="14" t="s">
        <v>50</v>
      </c>
      <c r="H371" s="14" t="s">
        <v>31</v>
      </c>
      <c r="I371" s="14" t="s">
        <v>50</v>
      </c>
      <c r="J371" s="16">
        <v>109</v>
      </c>
    </row>
    <row r="372" spans="1:10" x14ac:dyDescent="0.2">
      <c r="A372" s="14">
        <v>240325</v>
      </c>
      <c r="B372" s="14">
        <v>48</v>
      </c>
      <c r="C372" s="14" t="s">
        <v>68</v>
      </c>
      <c r="D372" s="14" t="s">
        <v>52</v>
      </c>
      <c r="E372" s="14" t="s">
        <v>50</v>
      </c>
      <c r="F372" s="14" t="s">
        <v>50</v>
      </c>
      <c r="G372" s="14" t="s">
        <v>50</v>
      </c>
      <c r="H372" s="14" t="s">
        <v>31</v>
      </c>
      <c r="I372" s="14" t="s">
        <v>50</v>
      </c>
      <c r="J372" s="16">
        <v>148</v>
      </c>
    </row>
    <row r="373" spans="1:10" x14ac:dyDescent="0.2">
      <c r="A373" s="14">
        <v>240325</v>
      </c>
      <c r="B373" s="14">
        <v>48</v>
      </c>
      <c r="C373" s="14" t="s">
        <v>67</v>
      </c>
      <c r="D373" s="14" t="s">
        <v>52</v>
      </c>
      <c r="E373" s="14" t="s">
        <v>50</v>
      </c>
      <c r="F373" s="14" t="s">
        <v>50</v>
      </c>
      <c r="G373" s="14" t="s">
        <v>50</v>
      </c>
      <c r="H373" s="14" t="s">
        <v>31</v>
      </c>
      <c r="I373" s="14" t="s">
        <v>50</v>
      </c>
      <c r="J373" s="16">
        <v>213</v>
      </c>
    </row>
    <row r="374" spans="1:10" x14ac:dyDescent="0.2">
      <c r="A374" s="14">
        <v>240325</v>
      </c>
      <c r="B374" s="14">
        <v>48</v>
      </c>
      <c r="C374" s="14" t="s">
        <v>66</v>
      </c>
      <c r="D374" s="14" t="s">
        <v>53</v>
      </c>
      <c r="E374" s="14" t="s">
        <v>48</v>
      </c>
      <c r="F374" s="14" t="s">
        <v>50</v>
      </c>
      <c r="G374" s="14" t="s">
        <v>50</v>
      </c>
      <c r="H374" s="14" t="s">
        <v>31</v>
      </c>
      <c r="I374" s="14">
        <v>0</v>
      </c>
      <c r="J374" s="16">
        <v>11713</v>
      </c>
    </row>
    <row r="375" spans="1:10" x14ac:dyDescent="0.2">
      <c r="A375" s="14">
        <v>240325</v>
      </c>
      <c r="B375" s="14">
        <v>48</v>
      </c>
      <c r="C375" s="14" t="s">
        <v>65</v>
      </c>
      <c r="D375" s="14" t="s">
        <v>53</v>
      </c>
      <c r="E375" s="14" t="s">
        <v>48</v>
      </c>
      <c r="F375" s="14" t="s">
        <v>50</v>
      </c>
      <c r="G375" s="14" t="s">
        <v>50</v>
      </c>
      <c r="H375" s="14" t="s">
        <v>31</v>
      </c>
      <c r="I375" s="14">
        <v>0.02</v>
      </c>
      <c r="J375" s="16">
        <v>12338</v>
      </c>
    </row>
    <row r="376" spans="1:10" x14ac:dyDescent="0.2">
      <c r="A376" s="14">
        <v>240325</v>
      </c>
      <c r="B376" s="14">
        <v>48</v>
      </c>
      <c r="C376" s="14" t="s">
        <v>64</v>
      </c>
      <c r="D376" s="14" t="s">
        <v>53</v>
      </c>
      <c r="E376" s="14" t="s">
        <v>48</v>
      </c>
      <c r="F376" s="14" t="s">
        <v>50</v>
      </c>
      <c r="G376" s="14" t="s">
        <v>50</v>
      </c>
      <c r="H376" s="14" t="s">
        <v>31</v>
      </c>
      <c r="I376" s="14">
        <v>0.04</v>
      </c>
      <c r="J376" s="16">
        <v>22667</v>
      </c>
    </row>
    <row r="377" spans="1:10" x14ac:dyDescent="0.2">
      <c r="A377" s="14">
        <v>240325</v>
      </c>
      <c r="B377" s="14">
        <v>48</v>
      </c>
      <c r="C377" s="14" t="s">
        <v>63</v>
      </c>
      <c r="D377" s="14" t="s">
        <v>53</v>
      </c>
      <c r="E377" s="14" t="s">
        <v>48</v>
      </c>
      <c r="F377" s="14" t="s">
        <v>50</v>
      </c>
      <c r="G377" s="14" t="s">
        <v>50</v>
      </c>
      <c r="H377" s="14" t="s">
        <v>31</v>
      </c>
      <c r="I377" s="14">
        <v>0.08</v>
      </c>
      <c r="J377" s="16">
        <v>12941</v>
      </c>
    </row>
    <row r="378" spans="1:10" x14ac:dyDescent="0.2">
      <c r="A378" s="14">
        <v>240325</v>
      </c>
      <c r="B378" s="14">
        <v>48</v>
      </c>
      <c r="C378" s="14" t="s">
        <v>62</v>
      </c>
      <c r="D378" s="14" t="s">
        <v>53</v>
      </c>
      <c r="E378" s="14" t="s">
        <v>48</v>
      </c>
      <c r="F378" s="14" t="s">
        <v>50</v>
      </c>
      <c r="G378" s="14" t="s">
        <v>50</v>
      </c>
      <c r="H378" s="14" t="s">
        <v>31</v>
      </c>
      <c r="I378" s="14">
        <v>0.16</v>
      </c>
      <c r="J378" s="16">
        <v>13910</v>
      </c>
    </row>
    <row r="379" spans="1:10" x14ac:dyDescent="0.2">
      <c r="A379" s="14">
        <v>240325</v>
      </c>
      <c r="B379" s="14">
        <v>48</v>
      </c>
      <c r="C379" s="14" t="s">
        <v>61</v>
      </c>
      <c r="D379" s="14" t="s">
        <v>53</v>
      </c>
      <c r="E379" s="14" t="s">
        <v>48</v>
      </c>
      <c r="F379" s="14" t="s">
        <v>50</v>
      </c>
      <c r="G379" s="14" t="s">
        <v>50</v>
      </c>
      <c r="H379" s="14" t="s">
        <v>31</v>
      </c>
      <c r="I379" s="14">
        <v>0.31</v>
      </c>
      <c r="J379" s="16">
        <v>16346</v>
      </c>
    </row>
    <row r="380" spans="1:10" x14ac:dyDescent="0.2">
      <c r="A380" s="14">
        <v>240325</v>
      </c>
      <c r="B380" s="14">
        <v>48</v>
      </c>
      <c r="C380" s="14" t="s">
        <v>60</v>
      </c>
      <c r="D380" s="14" t="s">
        <v>53</v>
      </c>
      <c r="E380" s="14" t="s">
        <v>48</v>
      </c>
      <c r="F380" s="14" t="s">
        <v>50</v>
      </c>
      <c r="G380" s="14" t="s">
        <v>50</v>
      </c>
      <c r="H380" s="14" t="s">
        <v>31</v>
      </c>
      <c r="I380" s="14">
        <v>0.62</v>
      </c>
      <c r="J380" s="16">
        <v>14189</v>
      </c>
    </row>
    <row r="381" spans="1:10" x14ac:dyDescent="0.2">
      <c r="A381" s="14">
        <v>240325</v>
      </c>
      <c r="B381" s="14">
        <v>48</v>
      </c>
      <c r="C381" s="14" t="s">
        <v>59</v>
      </c>
      <c r="D381" s="14" t="s">
        <v>53</v>
      </c>
      <c r="E381" s="14" t="s">
        <v>48</v>
      </c>
      <c r="F381" s="14" t="s">
        <v>50</v>
      </c>
      <c r="G381" s="14" t="s">
        <v>50</v>
      </c>
      <c r="H381" s="14" t="s">
        <v>31</v>
      </c>
      <c r="I381" s="14">
        <v>1.25</v>
      </c>
      <c r="J381" s="16">
        <v>44969</v>
      </c>
    </row>
    <row r="382" spans="1:10" x14ac:dyDescent="0.2">
      <c r="A382" s="14">
        <v>240325</v>
      </c>
      <c r="B382" s="14">
        <v>48</v>
      </c>
      <c r="C382" s="14" t="s">
        <v>58</v>
      </c>
      <c r="D382" s="14" t="s">
        <v>53</v>
      </c>
      <c r="E382" s="14" t="s">
        <v>48</v>
      </c>
      <c r="F382" s="14" t="s">
        <v>50</v>
      </c>
      <c r="G382" s="14" t="s">
        <v>50</v>
      </c>
      <c r="H382" s="14" t="s">
        <v>31</v>
      </c>
      <c r="I382" s="14">
        <v>2.5</v>
      </c>
      <c r="J382" s="16">
        <v>91919</v>
      </c>
    </row>
    <row r="383" spans="1:10" x14ac:dyDescent="0.2">
      <c r="A383" s="14">
        <v>240325</v>
      </c>
      <c r="B383" s="14">
        <v>48</v>
      </c>
      <c r="C383" s="14" t="s">
        <v>57</v>
      </c>
      <c r="D383" s="14" t="s">
        <v>53</v>
      </c>
      <c r="E383" s="14" t="s">
        <v>48</v>
      </c>
      <c r="F383" s="14" t="s">
        <v>50</v>
      </c>
      <c r="G383" s="14" t="s">
        <v>50</v>
      </c>
      <c r="H383" s="14" t="s">
        <v>31</v>
      </c>
      <c r="I383" s="14">
        <v>5</v>
      </c>
      <c r="J383" s="16">
        <v>248816</v>
      </c>
    </row>
    <row r="384" spans="1:10" x14ac:dyDescent="0.2">
      <c r="A384" s="14">
        <v>240325</v>
      </c>
      <c r="B384" s="14">
        <v>48</v>
      </c>
      <c r="C384" s="14" t="s">
        <v>56</v>
      </c>
      <c r="D384" s="14" t="s">
        <v>53</v>
      </c>
      <c r="E384" s="14" t="s">
        <v>48</v>
      </c>
      <c r="F384" s="14" t="s">
        <v>50</v>
      </c>
      <c r="G384" s="14" t="s">
        <v>50</v>
      </c>
      <c r="H384" s="14" t="s">
        <v>31</v>
      </c>
      <c r="I384" s="14">
        <v>10</v>
      </c>
      <c r="J384" s="16">
        <v>319581</v>
      </c>
    </row>
    <row r="385" spans="1:10" x14ac:dyDescent="0.2">
      <c r="A385" s="14">
        <v>240325</v>
      </c>
      <c r="B385" s="14">
        <v>48</v>
      </c>
      <c r="C385" s="14" t="s">
        <v>55</v>
      </c>
      <c r="D385" s="14" t="s">
        <v>53</v>
      </c>
      <c r="E385" s="14" t="s">
        <v>48</v>
      </c>
      <c r="F385" s="14" t="s">
        <v>50</v>
      </c>
      <c r="G385" s="14" t="s">
        <v>50</v>
      </c>
      <c r="H385" s="14" t="s">
        <v>31</v>
      </c>
      <c r="I385" s="14">
        <v>20</v>
      </c>
      <c r="J385" s="16">
        <v>534322</v>
      </c>
    </row>
    <row r="386" spans="1:10" x14ac:dyDescent="0.2">
      <c r="J386" s="15"/>
    </row>
    <row r="387" spans="1:10" x14ac:dyDescent="0.2">
      <c r="J387" s="15"/>
    </row>
    <row r="388" spans="1:10" x14ac:dyDescent="0.2">
      <c r="J388" s="15"/>
    </row>
    <row r="389" spans="1:10" x14ac:dyDescent="0.2">
      <c r="J389" s="15"/>
    </row>
    <row r="390" spans="1:10" x14ac:dyDescent="0.2">
      <c r="J390" s="15"/>
    </row>
    <row r="391" spans="1:10" x14ac:dyDescent="0.2">
      <c r="J391" s="15"/>
    </row>
    <row r="392" spans="1:10" x14ac:dyDescent="0.2">
      <c r="J392" s="15"/>
    </row>
    <row r="393" spans="1:10" x14ac:dyDescent="0.2">
      <c r="J393" s="15"/>
    </row>
    <row r="394" spans="1:10" x14ac:dyDescent="0.2">
      <c r="J394" s="15"/>
    </row>
    <row r="395" spans="1:10" x14ac:dyDescent="0.2">
      <c r="J395" s="15"/>
    </row>
    <row r="396" spans="1:10" x14ac:dyDescent="0.2">
      <c r="J396" s="15"/>
    </row>
    <row r="397" spans="1:10" x14ac:dyDescent="0.2">
      <c r="J397" s="15"/>
    </row>
    <row r="398" spans="1:10" x14ac:dyDescent="0.2">
      <c r="J398" s="15"/>
    </row>
    <row r="399" spans="1:10" x14ac:dyDescent="0.2">
      <c r="J399" s="15"/>
    </row>
    <row r="400" spans="1:10" x14ac:dyDescent="0.2">
      <c r="J400" s="15"/>
    </row>
    <row r="401" spans="10:10" x14ac:dyDescent="0.2">
      <c r="J401" s="15"/>
    </row>
    <row r="402" spans="10:10" x14ac:dyDescent="0.2">
      <c r="J402" s="15"/>
    </row>
    <row r="403" spans="10:10" x14ac:dyDescent="0.2">
      <c r="J403" s="15"/>
    </row>
    <row r="404" spans="10:10" x14ac:dyDescent="0.2">
      <c r="J404" s="15"/>
    </row>
    <row r="405" spans="10:10" x14ac:dyDescent="0.2">
      <c r="J405" s="15"/>
    </row>
    <row r="406" spans="10:10" x14ac:dyDescent="0.2">
      <c r="J406" s="15"/>
    </row>
    <row r="407" spans="10:10" x14ac:dyDescent="0.2">
      <c r="J407" s="15"/>
    </row>
    <row r="408" spans="10:10" x14ac:dyDescent="0.2">
      <c r="J408" s="15"/>
    </row>
    <row r="409" spans="10:10" x14ac:dyDescent="0.2">
      <c r="J409" s="15"/>
    </row>
    <row r="410" spans="10:10" x14ac:dyDescent="0.2">
      <c r="J410" s="15"/>
    </row>
    <row r="411" spans="10:10" x14ac:dyDescent="0.2">
      <c r="J411" s="15"/>
    </row>
    <row r="412" spans="10:10" x14ac:dyDescent="0.2">
      <c r="J412" s="15"/>
    </row>
    <row r="413" spans="10:10" x14ac:dyDescent="0.2">
      <c r="J413" s="15"/>
    </row>
    <row r="414" spans="10:10" x14ac:dyDescent="0.2">
      <c r="J414" s="15"/>
    </row>
    <row r="415" spans="10:10" x14ac:dyDescent="0.2">
      <c r="J415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B1AB-B992-4C45-9409-4B90A9AA01C1}">
  <dimension ref="A1:D25"/>
  <sheetViews>
    <sheetView workbookViewId="0">
      <selection activeCell="G17" sqref="G17"/>
    </sheetView>
  </sheetViews>
  <sheetFormatPr baseColWidth="10" defaultColWidth="11.5" defaultRowHeight="15" x14ac:dyDescent="0.2"/>
  <sheetData>
    <row r="1" spans="1:4" x14ac:dyDescent="0.2">
      <c r="A1" t="s">
        <v>23</v>
      </c>
      <c r="B1" t="s">
        <v>42</v>
      </c>
      <c r="C1" t="s">
        <v>22</v>
      </c>
      <c r="D1" t="s">
        <v>152</v>
      </c>
    </row>
    <row r="2" spans="1:4" x14ac:dyDescent="0.2">
      <c r="A2" t="s">
        <v>28</v>
      </c>
      <c r="B2">
        <v>24</v>
      </c>
      <c r="C2">
        <v>240331</v>
      </c>
      <c r="D2">
        <v>0.56499999999999995</v>
      </c>
    </row>
    <row r="3" spans="1:4" x14ac:dyDescent="0.2">
      <c r="A3" t="s">
        <v>32</v>
      </c>
      <c r="B3">
        <v>24</v>
      </c>
      <c r="C3">
        <v>240331</v>
      </c>
      <c r="D3">
        <v>0.434</v>
      </c>
    </row>
    <row r="4" spans="1:4" x14ac:dyDescent="0.2">
      <c r="A4" t="s">
        <v>34</v>
      </c>
      <c r="B4">
        <v>24</v>
      </c>
      <c r="C4">
        <v>240331</v>
      </c>
      <c r="D4">
        <v>0.34399999999999997</v>
      </c>
    </row>
    <row r="5" spans="1:4" x14ac:dyDescent="0.2">
      <c r="A5" t="s">
        <v>36</v>
      </c>
      <c r="B5">
        <v>24</v>
      </c>
      <c r="C5">
        <v>240331</v>
      </c>
      <c r="D5">
        <v>0.50800000000000001</v>
      </c>
    </row>
    <row r="6" spans="1:4" x14ac:dyDescent="0.2">
      <c r="A6" t="s">
        <v>38</v>
      </c>
      <c r="B6">
        <v>24</v>
      </c>
      <c r="C6">
        <v>240331</v>
      </c>
      <c r="D6">
        <v>0.50700000000000001</v>
      </c>
    </row>
    <row r="7" spans="1:4" x14ac:dyDescent="0.2">
      <c r="A7" t="s">
        <v>40</v>
      </c>
      <c r="B7">
        <v>24</v>
      </c>
      <c r="C7">
        <v>240331</v>
      </c>
      <c r="D7">
        <v>0.45500000000000002</v>
      </c>
    </row>
    <row r="8" spans="1:4" x14ac:dyDescent="0.2">
      <c r="A8" t="s">
        <v>28</v>
      </c>
      <c r="B8">
        <v>28</v>
      </c>
      <c r="C8">
        <v>240331</v>
      </c>
      <c r="D8">
        <v>0.47399999999999998</v>
      </c>
    </row>
    <row r="9" spans="1:4" x14ac:dyDescent="0.2">
      <c r="A9" t="s">
        <v>32</v>
      </c>
      <c r="B9">
        <v>28</v>
      </c>
      <c r="C9">
        <v>240331</v>
      </c>
      <c r="D9">
        <v>0.48</v>
      </c>
    </row>
    <row r="10" spans="1:4" x14ac:dyDescent="0.2">
      <c r="A10" t="s">
        <v>34</v>
      </c>
      <c r="B10">
        <v>28</v>
      </c>
      <c r="C10">
        <v>240331</v>
      </c>
      <c r="D10">
        <v>0.50800000000000001</v>
      </c>
    </row>
    <row r="11" spans="1:4" x14ac:dyDescent="0.2">
      <c r="A11" t="s">
        <v>36</v>
      </c>
      <c r="B11">
        <v>28</v>
      </c>
      <c r="C11">
        <v>240331</v>
      </c>
      <c r="D11">
        <v>0.47599999999999998</v>
      </c>
    </row>
    <row r="12" spans="1:4" x14ac:dyDescent="0.2">
      <c r="A12" t="s">
        <v>38</v>
      </c>
      <c r="B12">
        <v>28</v>
      </c>
      <c r="C12">
        <v>240331</v>
      </c>
      <c r="D12">
        <v>0.51100000000000001</v>
      </c>
    </row>
    <row r="13" spans="1:4" x14ac:dyDescent="0.2">
      <c r="A13" t="s">
        <v>40</v>
      </c>
      <c r="B13">
        <v>28</v>
      </c>
      <c r="C13">
        <v>240331</v>
      </c>
      <c r="D13">
        <v>0.64</v>
      </c>
    </row>
    <row r="14" spans="1:4" x14ac:dyDescent="0.2">
      <c r="A14" t="s">
        <v>28</v>
      </c>
      <c r="B14">
        <v>32</v>
      </c>
      <c r="C14">
        <v>240331</v>
      </c>
      <c r="D14">
        <v>0.42699999999999999</v>
      </c>
    </row>
    <row r="15" spans="1:4" x14ac:dyDescent="0.2">
      <c r="A15" t="s">
        <v>32</v>
      </c>
      <c r="B15">
        <v>32</v>
      </c>
      <c r="C15">
        <v>240331</v>
      </c>
      <c r="D15">
        <v>0.59499999999999997</v>
      </c>
    </row>
    <row r="16" spans="1:4" x14ac:dyDescent="0.2">
      <c r="A16" t="s">
        <v>34</v>
      </c>
      <c r="B16">
        <v>32</v>
      </c>
      <c r="C16">
        <v>240331</v>
      </c>
      <c r="D16">
        <v>0.69399999999999995</v>
      </c>
    </row>
    <row r="17" spans="1:4" x14ac:dyDescent="0.2">
      <c r="A17" t="s">
        <v>36</v>
      </c>
      <c r="B17">
        <v>32</v>
      </c>
      <c r="C17">
        <v>240331</v>
      </c>
      <c r="D17">
        <v>0.40100000000000002</v>
      </c>
    </row>
    <row r="18" spans="1:4" x14ac:dyDescent="0.2">
      <c r="A18" t="s">
        <v>38</v>
      </c>
      <c r="B18">
        <v>32</v>
      </c>
      <c r="C18">
        <v>240331</v>
      </c>
      <c r="D18">
        <v>0.47599999999999998</v>
      </c>
    </row>
    <row r="19" spans="1:4" x14ac:dyDescent="0.2">
      <c r="A19" t="s">
        <v>40</v>
      </c>
      <c r="B19">
        <v>32</v>
      </c>
      <c r="C19">
        <v>240331</v>
      </c>
      <c r="D19">
        <v>0.52800000000000002</v>
      </c>
    </row>
    <row r="20" spans="1:4" x14ac:dyDescent="0.2">
      <c r="A20" t="s">
        <v>28</v>
      </c>
      <c r="B20">
        <v>48</v>
      </c>
      <c r="C20">
        <v>240331</v>
      </c>
      <c r="D20">
        <v>0.56499999999999995</v>
      </c>
    </row>
    <row r="21" spans="1:4" x14ac:dyDescent="0.2">
      <c r="A21" t="s">
        <v>32</v>
      </c>
      <c r="B21">
        <v>48</v>
      </c>
      <c r="C21">
        <v>240331</v>
      </c>
      <c r="D21">
        <v>0.48399999999999999</v>
      </c>
    </row>
    <row r="22" spans="1:4" x14ac:dyDescent="0.2">
      <c r="A22" t="s">
        <v>34</v>
      </c>
      <c r="B22">
        <v>48</v>
      </c>
      <c r="C22">
        <v>240331</v>
      </c>
      <c r="D22">
        <v>0.501</v>
      </c>
    </row>
    <row r="23" spans="1:4" x14ac:dyDescent="0.2">
      <c r="A23" t="s">
        <v>36</v>
      </c>
      <c r="B23">
        <v>48</v>
      </c>
      <c r="C23">
        <v>240331</v>
      </c>
      <c r="D23">
        <v>0.42499999999999999</v>
      </c>
    </row>
    <row r="24" spans="1:4" x14ac:dyDescent="0.2">
      <c r="A24" t="s">
        <v>38</v>
      </c>
      <c r="B24">
        <v>48</v>
      </c>
      <c r="C24">
        <v>240331</v>
      </c>
      <c r="D24">
        <v>0.36399999999999999</v>
      </c>
    </row>
    <row r="25" spans="1:4" x14ac:dyDescent="0.2">
      <c r="A25" t="s">
        <v>40</v>
      </c>
      <c r="B25">
        <v>48</v>
      </c>
      <c r="C25">
        <v>240331</v>
      </c>
      <c r="D2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Innoculation</vt:lpstr>
      <vt:lpstr>Normalization</vt:lpstr>
      <vt:lpstr>Lum24h</vt:lpstr>
      <vt:lpstr>Lum28h</vt:lpstr>
      <vt:lpstr>Lum32h</vt:lpstr>
      <vt:lpstr>Lum48h</vt:lpstr>
      <vt:lpstr>csvOD</vt:lpstr>
      <vt:lpstr>csvLum</vt:lpstr>
      <vt:lpstr>csvNorm</vt:lpstr>
      <vt:lpstr>MediaPrep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Tommy Hiller</dc:creator>
  <cp:keywords/>
  <dc:description/>
  <cp:lastModifiedBy>Fernandez Escapa, Isabel</cp:lastModifiedBy>
  <cp:revision/>
  <dcterms:created xsi:type="dcterms:W3CDTF">2024-02-25T20:51:09Z</dcterms:created>
  <dcterms:modified xsi:type="dcterms:W3CDTF">2024-07-09T15:35:28Z</dcterms:modified>
  <cp:category/>
  <cp:contentStatus/>
</cp:coreProperties>
</file>