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2980" windowHeight="9030"/>
  </bookViews>
  <sheets>
    <sheet name="Character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3" i="1"/>
  <c r="C3" i="1"/>
  <c r="C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3" i="1"/>
  <c r="A2" i="1"/>
  <c r="K13" i="1"/>
  <c r="J8" i="1"/>
  <c r="J5" i="1"/>
  <c r="L2" i="1"/>
  <c r="J13" i="1"/>
  <c r="F8" i="1"/>
  <c r="F5" i="1"/>
  <c r="K2" i="1"/>
  <c r="F13" i="1"/>
  <c r="K11" i="1"/>
  <c r="L6" i="1"/>
  <c r="J2" i="1"/>
  <c r="J11" i="1"/>
  <c r="K6" i="1"/>
  <c r="L3" i="1"/>
  <c r="I2" i="1"/>
  <c r="F11" i="1"/>
  <c r="K9" i="1"/>
  <c r="J6" i="1"/>
  <c r="K3" i="1"/>
  <c r="H2" i="1"/>
  <c r="J9" i="1"/>
  <c r="F6" i="1"/>
  <c r="J3" i="1"/>
  <c r="G2" i="1"/>
  <c r="F9" i="1"/>
  <c r="L7" i="1"/>
  <c r="L4" i="1"/>
  <c r="I3" i="1"/>
  <c r="F2" i="1"/>
  <c r="J10" i="1"/>
  <c r="L5" i="1"/>
  <c r="F10" i="1"/>
  <c r="K12" i="1"/>
  <c r="K7" i="1"/>
  <c r="K4" i="1"/>
  <c r="F3" i="1"/>
  <c r="J12" i="1"/>
  <c r="J7" i="1"/>
  <c r="J4" i="1"/>
  <c r="F4" i="1"/>
  <c r="K8" i="1"/>
  <c r="K5" i="1"/>
  <c r="F12" i="1"/>
  <c r="K10" i="1"/>
  <c r="F7" i="1"/>
  <c r="I4" i="1"/>
  <c r="A4" i="1" l="1"/>
  <c r="C5" i="1"/>
  <c r="A5" i="1" l="1"/>
  <c r="C6" i="1"/>
  <c r="C7" i="1" l="1"/>
  <c r="A6" i="1"/>
  <c r="A7" i="1" l="1"/>
  <c r="C8" i="1"/>
  <c r="A8" i="1" l="1"/>
  <c r="C9" i="1"/>
  <c r="C10" i="1" l="1"/>
  <c r="A9" i="1"/>
  <c r="A10" i="1" l="1"/>
  <c r="C11" i="1"/>
  <c r="C12" i="1" l="1"/>
  <c r="A11" i="1"/>
  <c r="A12" i="1" l="1"/>
  <c r="C13" i="1"/>
  <c r="A13" i="1" s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<sst xmlns="http://schemas.openxmlformats.org/spreadsheetml/2006/main" count="16" uniqueCount="16">
  <si>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</si>
  <si>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</si>
  <si>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</si>
  <si>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</si>
  <si>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</si>
  <si>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</si>
  <si>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</si>
  <si>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</si>
  <si>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</si>
  <si>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</si>
  <si>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</si>
  <si>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</si>
  <si>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</si>
  <si>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</si>
  <si>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GOLD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</si>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</sst>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0" fontId="3" fillId="0" borderId="0" xfId="0" applyFont="1" applyAlignment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7" width="12.5703125" style="3"/>
    <col min="8" max="9" width="16.7109375" style="3" customWidth="1"/>
    <col min="10" max="11" width="12.5703125" style="3"/>
    <col min="12" max="12" width="17.42578125" style="3" customWidth="1"/>
    <col min="13" max="16384" width="12.57031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6" t="str">
        <f t="shared" ref="A2:A13" si="0">IF(LEN(C2)=1,CONCATENATE(TEXT(MONTH(B2),"00"),RIGHT(YEAR(B2),2),C2,"_0"),CONCATENATE(TEXT(MONTH(B2),"00"),RIGHT(YEAR(B2),2),C2,))</f>
        <v>1023GOLD</v>
      </c>
      <c r="B2" s="7">
        <v>45215</v>
      </c>
      <c r="C2" s="8" t="s">
        <v>14</v>
      </c>
      <c r="D2" s="8" t="s">
        <v>15</v>
      </c>
      <c r="E2" s="9">
        <v>0.25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"",""))"),",,,,,,,,,,,")</f>
        <v>,,,,,,,,,,,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"",""))"),",,,,,,,,,,,")</f>
        <v>,,,,,,,,,,,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"",""))"),100)</f>
        <v>100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"",""))"),20)</f>
        <v>20</v>
      </c>
      <c r="K2" s="10">
        <f ca="1">IFERROR(__xludf.DUMMYFUNCTION("TRANSPOSE(SPLIT(JOIN("","", 'Quadrat 1'!M4, 'Quadrat 2'!M4, 'Quadrat 3'!M4,'Quadrat 4'!M4, 'Quadrat 5'!M4, 'Quadrat 6'!M4,'Quadrat 7'!M4, 'Quadrat 8'!M4, 'Quadrat 9'!M4,'Quadrat 10'!M4, 'Quadrat 11'!M4, 'Quadrat 12'!M4), "",""))"),6)</f>
        <v>6</v>
      </c>
      <c r="L2" s="10">
        <f ca="1">IFERROR(__xludf.DUMMYFUNCTION("TRANSPOSE(SPLIT(JOIN("","", 'Quadrat 1'!M5, 'Quadrat 2'!M5, 'Quadrat 3'!M5,'Quadrat 4'!M5, 'Quadrat 5'!M5, 'Quadrat 6'!M5,'Quadrat 7'!M5, 'Quadrat 8'!M5, 'Quadrat 9'!M5,'Quadrat 10'!M5, 'Quadrat 11'!M5, 'Quadrat 12'!M5), "",""))"),0)</f>
        <v>0</v>
      </c>
      <c r="M2" s="11">
        <v>15</v>
      </c>
    </row>
    <row r="3" spans="1:29" ht="12.75">
      <c r="A3" s="6" t="str">
        <f t="shared" si="0"/>
        <v>1023GOLD</v>
      </c>
      <c r="B3" s="12">
        <f t="shared" ref="B3:D13" si="1">B2</f>
        <v>45215</v>
      </c>
      <c r="C3" s="10" t="str">
        <f t="shared" si="1"/>
        <v>GOLD</v>
      </c>
      <c r="D3" s="10" t="str">
        <f t="shared" si="1"/>
        <v>NY</v>
      </c>
      <c r="E3" s="9">
        <v>0.25</v>
      </c>
      <c r="F3" s="13">
        <f ca="1">IFERROR(__xludf.DUMMYFUNCTION("""COMPUTED_VALUE"""),2)</f>
        <v>2</v>
      </c>
      <c r="G3" s="10"/>
      <c r="H3" s="14"/>
      <c r="I3" s="10">
        <f ca="1">IFERROR(__xludf.DUMMYFUNCTION("""COMPUTED_VALUE"""),100)</f>
        <v>100</v>
      </c>
      <c r="J3" s="10">
        <f ca="1">IFERROR(__xludf.DUMMYFUNCTION("""COMPUTED_VALUE"""),38)</f>
        <v>38</v>
      </c>
      <c r="K3" s="14">
        <f ca="1">IFERROR(__xludf.DUMMYFUNCTION("""COMPUTED_VALUE"""),23)</f>
        <v>23</v>
      </c>
      <c r="L3" s="10">
        <f ca="1">IFERROR(__xludf.DUMMYFUNCTION("""COMPUTED_VALUE"""),0)</f>
        <v>0</v>
      </c>
      <c r="M3" s="11">
        <v>30</v>
      </c>
    </row>
    <row r="4" spans="1:29" ht="12.75">
      <c r="A4" s="6" t="str">
        <f t="shared" si="0"/>
        <v>1023GOLD</v>
      </c>
      <c r="B4" s="12">
        <f t="shared" si="1"/>
        <v>45215</v>
      </c>
      <c r="C4" s="10" t="str">
        <f t="shared" si="1"/>
        <v>GOLD</v>
      </c>
      <c r="D4" s="10" t="str">
        <f t="shared" si="1"/>
        <v>NY</v>
      </c>
      <c r="E4" s="9">
        <v>0.25</v>
      </c>
      <c r="F4" s="13">
        <f ca="1">IFERROR(__xludf.DUMMYFUNCTION("""COMPUTED_VALUE"""),3)</f>
        <v>3</v>
      </c>
      <c r="G4" s="14"/>
      <c r="H4" s="14"/>
      <c r="I4" s="10">
        <f ca="1">IFERROR(__xludf.DUMMYFUNCTION("""COMPUTED_VALUE"""),100)</f>
        <v>100</v>
      </c>
      <c r="J4" s="10">
        <f ca="1">IFERROR(__xludf.DUMMYFUNCTION("""COMPUTED_VALUE"""),60)</f>
        <v>60</v>
      </c>
      <c r="K4" s="10">
        <f ca="1">IFERROR(__xludf.DUMMYFUNCTION("""COMPUTED_VALUE"""),17)</f>
        <v>17</v>
      </c>
      <c r="L4" s="10">
        <f ca="1">IFERROR(__xludf.DUMMYFUNCTION("""COMPUTED_VALUE"""),0)</f>
        <v>0</v>
      </c>
      <c r="M4" s="11">
        <v>30</v>
      </c>
    </row>
    <row r="5" spans="1:29" ht="12.75">
      <c r="A5" s="6" t="str">
        <f t="shared" si="0"/>
        <v>1023GOLD</v>
      </c>
      <c r="B5" s="12">
        <f t="shared" si="1"/>
        <v>45215</v>
      </c>
      <c r="C5" s="10" t="str">
        <f t="shared" si="1"/>
        <v>GOLD</v>
      </c>
      <c r="D5" s="10" t="str">
        <f t="shared" si="1"/>
        <v>NY</v>
      </c>
      <c r="E5" s="9">
        <v>0.25</v>
      </c>
      <c r="F5" s="13">
        <f ca="1">IFERROR(__xludf.DUMMYFUNCTION("""COMPUTED_VALUE"""),4)</f>
        <v>4</v>
      </c>
      <c r="G5" s="10"/>
      <c r="H5" s="10"/>
      <c r="I5" s="10"/>
      <c r="J5" s="10">
        <f ca="1">IFERROR(__xludf.DUMMYFUNCTION("""COMPUTED_VALUE"""),0)</f>
        <v>0</v>
      </c>
      <c r="K5" s="10">
        <f ca="1">IFERROR(__xludf.DUMMYFUNCTION("""COMPUTED_VALUE"""),0)</f>
        <v>0</v>
      </c>
      <c r="L5" s="10">
        <f ca="1">IFERROR(__xludf.DUMMYFUNCTION("""COMPUTED_VALUE"""),0)</f>
        <v>0</v>
      </c>
    </row>
    <row r="6" spans="1:29" ht="12.75">
      <c r="A6" s="6" t="str">
        <f t="shared" si="0"/>
        <v>1023GOLD</v>
      </c>
      <c r="B6" s="12">
        <f t="shared" si="1"/>
        <v>45215</v>
      </c>
      <c r="C6" s="10" t="str">
        <f t="shared" si="1"/>
        <v>GOLD</v>
      </c>
      <c r="D6" s="10" t="str">
        <f t="shared" si="1"/>
        <v>NY</v>
      </c>
      <c r="E6" s="9">
        <v>0.25</v>
      </c>
      <c r="F6" s="13">
        <f ca="1">IFERROR(__xludf.DUMMYFUNCTION("""COMPUTED_VALUE"""),5)</f>
        <v>5</v>
      </c>
      <c r="G6" s="10"/>
      <c r="H6" s="10"/>
      <c r="I6" s="10"/>
      <c r="J6" s="10">
        <f ca="1">IFERROR(__xludf.DUMMYFUNCTION("""COMPUTED_VALUE"""),0)</f>
        <v>0</v>
      </c>
      <c r="K6" s="10">
        <f ca="1">IFERROR(__xludf.DUMMYFUNCTION("""COMPUTED_VALUE"""),0)</f>
        <v>0</v>
      </c>
      <c r="L6" s="10">
        <f ca="1">IFERROR(__xludf.DUMMYFUNCTION("""COMPUTED_VALUE"""),0)</f>
        <v>0</v>
      </c>
    </row>
    <row r="7" spans="1:29" ht="12.75">
      <c r="A7" s="6" t="str">
        <f t="shared" si="0"/>
        <v>1023GOLD</v>
      </c>
      <c r="B7" s="12">
        <f t="shared" si="1"/>
        <v>45215</v>
      </c>
      <c r="C7" s="10" t="str">
        <f t="shared" si="1"/>
        <v>GOLD</v>
      </c>
      <c r="D7" s="10" t="str">
        <f t="shared" si="1"/>
        <v>NY</v>
      </c>
      <c r="E7" s="9">
        <v>0.25</v>
      </c>
      <c r="F7" s="13">
        <f ca="1">IFERROR(__xludf.DUMMYFUNCTION("""COMPUTED_VALUE"""),6)</f>
        <v>6</v>
      </c>
      <c r="G7" s="10"/>
      <c r="H7" s="10"/>
      <c r="I7" s="10"/>
      <c r="J7" s="10">
        <f ca="1">IFERROR(__xludf.DUMMYFUNCTION("""COMPUTED_VALUE"""),0)</f>
        <v>0</v>
      </c>
      <c r="K7" s="10">
        <f ca="1">IFERROR(__xludf.DUMMYFUNCTION("""COMPUTED_VALUE"""),0)</f>
        <v>0</v>
      </c>
      <c r="L7" s="10">
        <f ca="1">IFERROR(__xludf.DUMMYFUNCTION("""COMPUTED_VALUE"""),0)</f>
        <v>0</v>
      </c>
    </row>
    <row r="8" spans="1:29" ht="12.75">
      <c r="A8" s="6" t="str">
        <f t="shared" si="0"/>
        <v>1023GOLD</v>
      </c>
      <c r="B8" s="12">
        <f t="shared" si="1"/>
        <v>45215</v>
      </c>
      <c r="C8" s="10" t="str">
        <f t="shared" si="1"/>
        <v>GOLD</v>
      </c>
      <c r="D8" s="10" t="str">
        <f t="shared" si="1"/>
        <v>NY</v>
      </c>
      <c r="E8" s="9">
        <v>0.25</v>
      </c>
      <c r="F8" s="13">
        <f ca="1">IFERROR(__xludf.DUMMYFUNCTION("""COMPUTED_VALUE"""),7)</f>
        <v>7</v>
      </c>
      <c r="G8" s="10"/>
      <c r="H8" s="10"/>
      <c r="I8" s="10"/>
      <c r="J8" s="10">
        <f ca="1">IFERROR(__xludf.DUMMYFUNCTION("""COMPUTED_VALUE"""),0)</f>
        <v>0</v>
      </c>
      <c r="K8" s="10">
        <f ca="1">IFERROR(__xludf.DUMMYFUNCTION("""COMPUTED_VALUE"""),0)</f>
        <v>0</v>
      </c>
      <c r="L8" s="10"/>
    </row>
    <row r="9" spans="1:29" ht="12.75">
      <c r="A9" s="6" t="str">
        <f t="shared" si="0"/>
        <v>1023GOLD</v>
      </c>
      <c r="B9" s="12">
        <f t="shared" si="1"/>
        <v>45215</v>
      </c>
      <c r="C9" s="10" t="str">
        <f t="shared" si="1"/>
        <v>GOLD</v>
      </c>
      <c r="D9" s="10" t="str">
        <f t="shared" si="1"/>
        <v>NY</v>
      </c>
      <c r="E9" s="9">
        <v>0.25</v>
      </c>
      <c r="F9" s="13">
        <f ca="1">IFERROR(__xludf.DUMMYFUNCTION("""COMPUTED_VALUE"""),8)</f>
        <v>8</v>
      </c>
      <c r="G9" s="10"/>
      <c r="H9" s="10"/>
      <c r="I9" s="10"/>
      <c r="J9" s="10">
        <f ca="1">IFERROR(__xludf.DUMMYFUNCTION("""COMPUTED_VALUE"""),0)</f>
        <v>0</v>
      </c>
      <c r="K9" s="10">
        <f ca="1">IFERROR(__xludf.DUMMYFUNCTION("""COMPUTED_VALUE"""),0)</f>
        <v>0</v>
      </c>
      <c r="L9" s="10"/>
    </row>
    <row r="10" spans="1:29" ht="12.75">
      <c r="A10" s="6" t="str">
        <f t="shared" si="0"/>
        <v>1023GOLD</v>
      </c>
      <c r="B10" s="12">
        <f t="shared" si="1"/>
        <v>45215</v>
      </c>
      <c r="C10" s="10" t="str">
        <f t="shared" si="1"/>
        <v>GOLD</v>
      </c>
      <c r="D10" s="10" t="str">
        <f t="shared" si="1"/>
        <v>NY</v>
      </c>
      <c r="E10" s="9">
        <v>0.25</v>
      </c>
      <c r="F10" s="13">
        <f ca="1">IFERROR(__xludf.DUMMYFUNCTION("""COMPUTED_VALUE"""),9)</f>
        <v>9</v>
      </c>
      <c r="G10" s="10"/>
      <c r="H10" s="10"/>
      <c r="I10" s="10"/>
      <c r="J10" s="10">
        <f ca="1">IFERROR(__xludf.DUMMYFUNCTION("""COMPUTED_VALUE"""),0)</f>
        <v>0</v>
      </c>
      <c r="K10" s="10">
        <f ca="1">IFERROR(__xludf.DUMMYFUNCTION("""COMPUTED_VALUE"""),0)</f>
        <v>0</v>
      </c>
      <c r="L10" s="10"/>
    </row>
    <row r="11" spans="1:29" ht="12.75">
      <c r="A11" s="6" t="str">
        <f t="shared" si="0"/>
        <v>1023GOLD</v>
      </c>
      <c r="B11" s="12">
        <f t="shared" si="1"/>
        <v>45215</v>
      </c>
      <c r="C11" s="10" t="str">
        <f t="shared" si="1"/>
        <v>GOLD</v>
      </c>
      <c r="D11" s="10" t="str">
        <f t="shared" si="1"/>
        <v>NY</v>
      </c>
      <c r="E11" s="9">
        <v>0.25</v>
      </c>
      <c r="F11" s="13">
        <f ca="1">IFERROR(__xludf.DUMMYFUNCTION("""COMPUTED_VALUE"""),10)</f>
        <v>10</v>
      </c>
      <c r="G11" s="10"/>
      <c r="H11" s="10"/>
      <c r="I11" s="10"/>
      <c r="J11" s="10">
        <f ca="1">IFERROR(__xludf.DUMMYFUNCTION("""COMPUTED_VALUE"""),0)</f>
        <v>0</v>
      </c>
      <c r="K11" s="10">
        <f ca="1">IFERROR(__xludf.DUMMYFUNCTION("""COMPUTED_VALUE"""),0)</f>
        <v>0</v>
      </c>
      <c r="L11" s="10"/>
    </row>
    <row r="12" spans="1:29" ht="12.75">
      <c r="A12" s="6" t="str">
        <f t="shared" si="0"/>
        <v>1023GOLD</v>
      </c>
      <c r="B12" s="12">
        <f t="shared" si="1"/>
        <v>45215</v>
      </c>
      <c r="C12" s="10" t="str">
        <f t="shared" si="1"/>
        <v>GOLD</v>
      </c>
      <c r="D12" s="10" t="str">
        <f t="shared" si="1"/>
        <v>NY</v>
      </c>
      <c r="E12" s="9">
        <v>0.25</v>
      </c>
      <c r="F12" s="13">
        <f ca="1">IFERROR(__xludf.DUMMYFUNCTION("""COMPUTED_VALUE"""),11)</f>
        <v>11</v>
      </c>
      <c r="G12" s="10"/>
      <c r="H12" s="10"/>
      <c r="I12" s="10"/>
      <c r="J12" s="10">
        <f ca="1">IFERROR(__xludf.DUMMYFUNCTION("""COMPUTED_VALUE"""),0)</f>
        <v>0</v>
      </c>
      <c r="K12" s="10">
        <f ca="1">IFERROR(__xludf.DUMMYFUNCTION("""COMPUTED_VALUE"""),0)</f>
        <v>0</v>
      </c>
      <c r="L12" s="10"/>
    </row>
    <row r="13" spans="1:29" ht="12.75">
      <c r="A13" s="6" t="str">
        <f t="shared" si="0"/>
        <v>1023GOLD</v>
      </c>
      <c r="B13" s="12">
        <f t="shared" si="1"/>
        <v>45215</v>
      </c>
      <c r="C13" s="10" t="str">
        <f t="shared" si="1"/>
        <v>GOLD</v>
      </c>
      <c r="D13" s="10" t="str">
        <f t="shared" si="1"/>
        <v>NY</v>
      </c>
      <c r="E13" s="9">
        <v>0.25</v>
      </c>
      <c r="F13" s="13">
        <f ca="1">IFERROR(__xludf.DUMMYFUNCTION("""COMPUTED_VALUE"""),12)</f>
        <v>12</v>
      </c>
      <c r="G13" s="10"/>
      <c r="H13" s="10"/>
      <c r="I13" s="10"/>
      <c r="J13" s="10">
        <f ca="1">IFERROR(__xludf.DUMMYFUNCTION("""COMPUTED_VALUE"""),0)</f>
        <v>0</v>
      </c>
      <c r="K13" s="10">
        <f ca="1">IFERROR(__xludf.DUMMYFUNCTION("""COMPUTED_VALUE"""),0)</f>
        <v>0</v>
      </c>
      <c r="L13" s="10"/>
    </row>
    <row r="14" spans="1:29" ht="12.75">
      <c r="A14" s="15"/>
      <c r="B14" s="16"/>
      <c r="C14" s="4"/>
      <c r="D14" s="4"/>
      <c r="J14" s="4"/>
      <c r="K14" s="4"/>
      <c r="L14" s="4"/>
    </row>
    <row r="15" spans="1:29" ht="12.75">
      <c r="A15" s="15"/>
      <c r="B15" s="16"/>
      <c r="C15" s="4"/>
      <c r="D15" s="4"/>
    </row>
    <row r="16" spans="1:29" ht="12.75">
      <c r="A16" s="15"/>
      <c r="B16" s="16"/>
      <c r="C16" s="4"/>
      <c r="D16" s="4"/>
    </row>
    <row r="17" spans="1:29" ht="12.75">
      <c r="A17" s="15"/>
      <c r="B17" s="16"/>
      <c r="C17" s="4"/>
      <c r="D17" s="4"/>
    </row>
    <row r="18" spans="1:29" ht="12.75">
      <c r="A18" s="15"/>
      <c r="B18" s="16"/>
      <c r="C18" s="4"/>
      <c r="D18" s="4"/>
    </row>
    <row r="19" spans="1:29" ht="12.75">
      <c r="A19" s="15"/>
      <c r="B19" s="16"/>
      <c r="C19" s="4"/>
      <c r="D19" s="4"/>
    </row>
    <row r="20" spans="1:29" ht="12.75">
      <c r="A20" s="15"/>
      <c r="B20" s="16"/>
      <c r="C20" s="4"/>
      <c r="D20" s="4"/>
    </row>
    <row r="21" spans="1:29" ht="12.75">
      <c r="A21" s="15"/>
      <c r="B21" s="16"/>
      <c r="C21" s="4"/>
      <c r="D21" s="4"/>
    </row>
    <row r="22" spans="1:29" ht="12.75">
      <c r="A22" s="15"/>
      <c r="B22" s="16"/>
      <c r="C22" s="4"/>
      <c r="D22" s="4"/>
    </row>
    <row r="23" spans="1:29" ht="12.75">
      <c r="A23" s="15"/>
      <c r="B23" s="16"/>
      <c r="C23" s="4"/>
      <c r="D23" s="4"/>
    </row>
    <row r="24" spans="1:29" ht="12.75">
      <c r="A24" s="15"/>
      <c r="B24" s="16"/>
      <c r="C24" s="4"/>
      <c r="D24" s="4"/>
    </row>
    <row r="25" spans="1:29" ht="12.75">
      <c r="A25" s="15"/>
      <c r="B25" s="16"/>
      <c r="C25" s="4"/>
      <c r="D25" s="4"/>
    </row>
    <row r="26" spans="1:29" ht="12.75">
      <c r="A26" s="15"/>
      <c r="B26" s="16"/>
      <c r="C26" s="4"/>
      <c r="D26" s="4"/>
    </row>
    <row r="27" spans="1:29" ht="12.75">
      <c r="A27" s="15"/>
      <c r="B27" s="16"/>
      <c r="C27" s="4"/>
      <c r="D27" s="4"/>
    </row>
    <row r="28" spans="1:29" ht="12.75">
      <c r="A28" s="15"/>
      <c r="B28" s="16"/>
      <c r="C28" s="4"/>
      <c r="D28" s="4"/>
    </row>
    <row r="29" spans="1:29" ht="12.75">
      <c r="A29" s="15"/>
      <c r="B29" s="16"/>
      <c r="C29" s="4"/>
      <c r="D29" s="4"/>
    </row>
    <row r="30" spans="1:29" ht="12.75">
      <c r="A30" s="15"/>
      <c r="B30" s="16"/>
      <c r="C30" s="4"/>
      <c r="D30" s="4"/>
    </row>
    <row r="31" spans="1:29" ht="12.75">
      <c r="A31" s="15"/>
      <c r="B31" s="16"/>
      <c r="C31" s="4"/>
      <c r="D31" s="4"/>
    </row>
    <row r="32" spans="1:29" ht="12.75">
      <c r="A32" s="16"/>
      <c r="B32" s="1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16"/>
      <c r="B33" s="1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16"/>
      <c r="B34" s="1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16"/>
      <c r="B35" s="1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16"/>
      <c r="B36" s="1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16"/>
      <c r="B37" s="1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16"/>
      <c r="B38" s="1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16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16"/>
      <c r="B40" s="1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16"/>
      <c r="B41" s="1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16"/>
      <c r="B42" s="1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16"/>
      <c r="B43" s="1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16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16"/>
      <c r="B45" s="1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16"/>
      <c r="B46" s="1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16"/>
      <c r="B47" s="1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16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16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16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16"/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16"/>
      <c r="B52" s="1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16"/>
      <c r="B53" s="1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16"/>
      <c r="B54" s="1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16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16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16"/>
      <c r="B57" s="1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16"/>
      <c r="B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16"/>
      <c r="B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16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16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16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16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16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16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16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16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16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16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16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16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16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16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16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16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16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16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16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16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16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16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16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16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16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16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16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16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16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16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16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16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16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16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16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16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16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16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16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16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16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16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16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16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16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16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16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16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16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16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16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16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16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16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16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16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16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16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16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16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16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16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16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16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16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16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16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16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16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16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16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16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16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16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16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16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16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16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16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16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16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16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16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16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16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16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16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16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16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16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16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16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16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16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16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16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16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16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16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16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16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16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16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16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16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16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16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16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16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16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16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16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16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16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16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16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16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16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16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16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16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16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16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16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16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16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16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16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16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16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16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16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16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16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16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16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16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16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16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16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16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16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16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16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16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16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16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16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16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16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16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16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16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16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16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16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16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16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16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16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16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16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16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16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16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16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16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16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16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16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16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16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16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16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16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16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16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16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16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16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16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16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16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16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16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16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16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16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16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16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16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16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16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16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16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16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16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16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16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16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16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16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16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16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16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16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16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16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16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16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16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16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16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16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16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16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16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16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16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16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16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16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16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16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16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16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16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16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16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16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16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16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16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16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16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16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16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16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16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16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16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16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16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16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16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16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16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16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16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16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16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16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16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16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16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16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16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16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16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16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16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16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16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16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16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16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16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16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16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16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16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16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16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16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16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16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16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16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16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16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16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16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16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16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16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16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16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16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16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16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16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16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16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16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16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16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16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16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16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16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16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16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16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16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16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16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16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16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16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16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16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16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16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16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16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16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16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16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16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16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16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16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16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16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16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16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16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16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16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16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16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16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16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16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16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16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16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16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16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16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16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16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16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16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16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16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16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16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16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16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16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16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16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16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16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16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16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16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16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16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16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16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16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16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16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16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16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16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16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16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16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16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16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16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16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16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16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16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16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16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16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16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16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16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16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16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16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16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16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16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16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16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16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16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16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16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16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16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16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16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16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16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16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16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16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16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16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16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16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16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16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16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16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16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16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16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16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16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16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16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16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16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16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16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16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16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16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16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16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16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16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16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16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16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16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16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16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16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16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16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16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16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16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16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16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16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16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16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16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16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16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16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16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16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16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16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16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16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16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16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16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16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16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16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16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16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16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16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16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16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16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16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16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16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16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16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16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16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16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16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16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16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16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16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16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16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16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16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16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16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16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16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16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16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16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16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16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16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16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16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16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16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16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16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16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16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16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16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16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16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16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16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16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16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16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16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16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16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16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16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16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16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16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16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16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16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16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16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16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16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16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16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16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16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16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16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16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16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16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16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16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16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16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16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16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16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16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16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16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16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16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16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16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16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16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16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16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16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16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16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16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16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16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16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16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16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16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16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16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16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16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16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16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16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16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16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16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16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16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16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16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16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16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16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16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16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16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16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16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16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16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16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16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16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16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16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16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16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16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16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16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16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16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16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16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16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16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16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16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16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16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16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16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16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16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16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16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16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16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16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16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16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16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16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16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16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16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16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16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16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16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16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16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16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16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16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16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16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16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16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16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16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16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16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16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16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16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16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16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16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16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16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16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16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16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16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16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16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16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16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16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16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16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16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16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16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16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16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16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16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16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16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16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16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16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16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16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16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16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16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16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16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16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16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16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16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16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16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16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16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16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16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16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16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16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16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16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16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16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16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16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16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16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16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16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16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16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16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16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16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16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16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16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16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16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16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16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16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16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16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16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16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16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16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16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16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16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16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16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16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16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16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16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16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16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16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16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16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16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16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16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16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16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16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16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16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16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16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16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16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16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16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16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16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16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16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16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16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16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16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16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16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16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16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16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16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16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16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16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16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16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16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16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16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16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16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16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16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16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16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16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16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16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16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16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16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16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16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16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16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16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16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16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16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16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16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16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16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16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16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16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16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16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16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16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16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16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16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16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16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16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16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16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16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16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16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16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16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16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16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16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16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16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16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16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16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16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16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16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16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16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16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16"/>
      <c r="B892" s="1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16"/>
      <c r="B893" s="1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16"/>
      <c r="B894" s="1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16"/>
      <c r="B895" s="1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16"/>
      <c r="B896" s="1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16"/>
      <c r="B897" s="1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16"/>
      <c r="B898" s="1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16"/>
      <c r="B899" s="1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16"/>
      <c r="B900" s="1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16"/>
      <c r="B901" s="1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16"/>
      <c r="B902" s="1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16"/>
      <c r="B903" s="1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16"/>
      <c r="B904" s="1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16"/>
      <c r="B905" s="1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16"/>
      <c r="B906" s="1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16"/>
      <c r="B907" s="1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16"/>
      <c r="B908" s="1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16"/>
      <c r="B909" s="1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16"/>
      <c r="B910" s="1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16"/>
      <c r="B911" s="1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16"/>
      <c r="B912" s="1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16"/>
      <c r="B913" s="1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16"/>
      <c r="B914" s="1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16"/>
      <c r="B915" s="1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16"/>
      <c r="B916" s="1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16"/>
      <c r="B917" s="1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16"/>
      <c r="B918" s="1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16"/>
      <c r="B919" s="1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16"/>
      <c r="B920" s="1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16"/>
      <c r="B921" s="1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16"/>
      <c r="B922" s="1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16"/>
      <c r="B923" s="1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16"/>
      <c r="B924" s="1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16"/>
      <c r="B925" s="1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16"/>
      <c r="B926" s="1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16"/>
      <c r="B927" s="1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16"/>
      <c r="B928" s="1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16"/>
      <c r="B929" s="1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16"/>
      <c r="B930" s="1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16"/>
      <c r="B931" s="1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16"/>
      <c r="B932" s="1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16"/>
      <c r="B933" s="1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16"/>
      <c r="B934" s="1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16"/>
      <c r="B935" s="1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16"/>
      <c r="B936" s="1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16"/>
      <c r="B937" s="1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16"/>
      <c r="B938" s="1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16"/>
      <c r="B939" s="1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16"/>
      <c r="B940" s="1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16"/>
      <c r="B941" s="1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16"/>
      <c r="B942" s="1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16"/>
      <c r="B943" s="1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16"/>
      <c r="B944" s="1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16"/>
      <c r="B945" s="1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16"/>
      <c r="B946" s="1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16"/>
      <c r="B947" s="1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16"/>
      <c r="B948" s="1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16"/>
      <c r="B949" s="1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16"/>
      <c r="B950" s="1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16"/>
      <c r="B951" s="1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16"/>
      <c r="B952" s="1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16"/>
      <c r="B953" s="1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16"/>
      <c r="B954" s="1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16"/>
      <c r="B955" s="1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16"/>
      <c r="B956" s="1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16"/>
      <c r="B957" s="1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16"/>
      <c r="B958" s="1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16"/>
      <c r="B959" s="1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16"/>
      <c r="B960" s="1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16"/>
      <c r="B961" s="1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16"/>
      <c r="B962" s="1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16"/>
      <c r="B963" s="1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16"/>
      <c r="B964" s="1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16"/>
      <c r="B965" s="1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16"/>
      <c r="B966" s="1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16"/>
      <c r="B967" s="1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16"/>
      <c r="B968" s="1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16"/>
      <c r="B969" s="1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16"/>
      <c r="B970" s="1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16"/>
      <c r="B971" s="1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16"/>
      <c r="B972" s="1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16"/>
      <c r="B973" s="1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16"/>
      <c r="B974" s="1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16"/>
      <c r="B975" s="1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16"/>
      <c r="B976" s="1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16"/>
      <c r="B977" s="1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16"/>
      <c r="B978" s="1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16"/>
      <c r="B979" s="1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16"/>
      <c r="B980" s="1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16"/>
      <c r="B981" s="1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16"/>
      <c r="B982" s="1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16"/>
      <c r="B983" s="1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16"/>
      <c r="B984" s="1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16"/>
      <c r="B985" s="1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16"/>
      <c r="B986" s="1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16"/>
      <c r="B987" s="1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16"/>
      <c r="B988" s="1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16"/>
      <c r="B989" s="1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16"/>
      <c r="B990" s="1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16"/>
      <c r="B991" s="1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16"/>
      <c r="B992" s="1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16"/>
      <c r="B993" s="1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16"/>
      <c r="B994" s="1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16"/>
      <c r="B995" s="1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16"/>
      <c r="B996" s="1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16"/>
      <c r="B997" s="1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16"/>
      <c r="B998" s="1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16"/>
      <c r="B999" s="1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16"/>
      <c r="B1000" s="1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2023-12-13T20:08:29Z</dcterms:created>
  <dcterms:modified xsi:type="dcterms:W3CDTF">2023-12-13T20:08:44Z</dcterms:modified>
</cp:coreProperties>
</file>