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kristian_lubina_hitachienergy_com/Documents/3.1 IPA/"/>
    </mc:Choice>
  </mc:AlternateContent>
  <xr:revisionPtr revIDLastSave="229" documentId="11_AD4DB114E441178AC67DF4149E16F5E4683EDF27" xr6:coauthVersionLast="47" xr6:coauthVersionMax="47" xr10:uidLastSave="{7DDE3975-0345-47CF-8015-2C128ABB718B}"/>
  <bookViews>
    <workbookView xWindow="-28920" yWindow="135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2" i="1"/>
  <c r="C2" i="1" s="1"/>
  <c r="B3" i="1"/>
  <c r="C3" i="1" s="1"/>
  <c r="B4" i="1"/>
  <c r="C4" i="1" s="1"/>
</calcChain>
</file>

<file path=xl/sharedStrings.xml><?xml version="1.0" encoding="utf-8"?>
<sst xmlns="http://schemas.openxmlformats.org/spreadsheetml/2006/main" count="7" uniqueCount="6">
  <si>
    <t>Note</t>
  </si>
  <si>
    <t>benötigte Punkte</t>
  </si>
  <si>
    <t>Prozent-Anteil</t>
  </si>
  <si>
    <t>Punkte bei nicht-bestanden</t>
  </si>
  <si>
    <t>knapp</t>
  </si>
  <si>
    <t>Schnittstelle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</si>
</sst>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 Punkte</a:t>
            </a:r>
            <a:r>
              <a:rPr lang="de-CH" baseline="0"/>
              <a:t> und Noten dafür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strRef>
              <c:f>Tabelle1!$D$1</c:f>
              <c:strCache>
                <c:ptCount val="1"/>
                <c:pt idx="0">
                  <c:v>benötigte Punkte</c:v>
                </c:pt>
              </c:strCache>
            </c:strRef>
          </c:tx>
          <c:spPr>
            <a:solidFill>
              <a:srgbClr val="92D050">
                <a:alpha val="50000"/>
              </a:srgbClr>
            </a:solidFill>
            <a:ln>
              <a:solidFill>
                <a:schemeClr val="bg2"/>
              </a:solidFill>
            </a:ln>
            <a:effectLst/>
          </c:spPr>
          <c:cat>
            <c:numRef>
              <c:f>Tabelle1!$A$2:$A$52</c:f>
              <c:numCache>
                <c:formatCode>0.0</c:formatCode>
                <c:ptCount val="51"/>
                <c:pt idx="0">
                  <c:v>6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5.6</c:v>
                </c:pt>
                <c:pt idx="5">
                  <c:v>5.5</c:v>
                </c:pt>
                <c:pt idx="6">
                  <c:v>5.4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4.5000000000000098</c:v>
                </c:pt>
                <c:pt idx="16">
                  <c:v>4.4000000000000101</c:v>
                </c:pt>
                <c:pt idx="17">
                  <c:v>4.3000000000000096</c:v>
                </c:pt>
                <c:pt idx="18">
                  <c:v>4.2000000000000099</c:v>
                </c:pt>
                <c:pt idx="19">
                  <c:v>4.1000000000000103</c:v>
                </c:pt>
                <c:pt idx="20">
                  <c:v>4.0000000000000098</c:v>
                </c:pt>
                <c:pt idx="21">
                  <c:v>3.9000000000000101</c:v>
                </c:pt>
                <c:pt idx="22">
                  <c:v>3.80000000000001</c:v>
                </c:pt>
                <c:pt idx="23">
                  <c:v>3.7000000000000099</c:v>
                </c:pt>
                <c:pt idx="24">
                  <c:v>3.6000000000000099</c:v>
                </c:pt>
                <c:pt idx="25">
                  <c:v>3.5000000000000102</c:v>
                </c:pt>
                <c:pt idx="26">
                  <c:v>3.4000000000000101</c:v>
                </c:pt>
                <c:pt idx="27">
                  <c:v>3.30000000000001</c:v>
                </c:pt>
                <c:pt idx="28">
                  <c:v>3.2000000000000099</c:v>
                </c:pt>
                <c:pt idx="29">
                  <c:v>3.1000000000000099</c:v>
                </c:pt>
                <c:pt idx="30">
                  <c:v>3.0000000000000102</c:v>
                </c:pt>
                <c:pt idx="31">
                  <c:v>2.9000000000000101</c:v>
                </c:pt>
                <c:pt idx="32">
                  <c:v>2.80000000000001</c:v>
                </c:pt>
                <c:pt idx="33">
                  <c:v>2.7000000000000099</c:v>
                </c:pt>
                <c:pt idx="34">
                  <c:v>2.6000000000000099</c:v>
                </c:pt>
                <c:pt idx="35">
                  <c:v>2.5000000000000102</c:v>
                </c:pt>
                <c:pt idx="36">
                  <c:v>2.4000000000000101</c:v>
                </c:pt>
                <c:pt idx="37">
                  <c:v>2.30000000000001</c:v>
                </c:pt>
                <c:pt idx="38">
                  <c:v>2.2000000000000099</c:v>
                </c:pt>
                <c:pt idx="39">
                  <c:v>2.1000000000000099</c:v>
                </c:pt>
                <c:pt idx="40">
                  <c:v>2.0000000000000102</c:v>
                </c:pt>
                <c:pt idx="41">
                  <c:v>1.9000000000000099</c:v>
                </c:pt>
                <c:pt idx="42">
                  <c:v>1.80000000000001</c:v>
                </c:pt>
                <c:pt idx="43">
                  <c:v>1.7000000000000199</c:v>
                </c:pt>
                <c:pt idx="44">
                  <c:v>1.6000000000000201</c:v>
                </c:pt>
                <c:pt idx="45">
                  <c:v>1.50000000000002</c:v>
                </c:pt>
                <c:pt idx="46">
                  <c:v>1.4000000000000199</c:v>
                </c:pt>
                <c:pt idx="47">
                  <c:v>1.30000000000002</c:v>
                </c:pt>
                <c:pt idx="48">
                  <c:v>1.2000000000000199</c:v>
                </c:pt>
                <c:pt idx="49">
                  <c:v>1.1000000000000201</c:v>
                </c:pt>
                <c:pt idx="50">
                  <c:v>1.00000000000002</c:v>
                </c:pt>
              </c:numCache>
            </c:numRef>
          </c:cat>
          <c:val>
            <c:numRef>
              <c:f>Tabelle1!$D$2:$D$22</c:f>
              <c:numCache>
                <c:formatCode>0</c:formatCode>
                <c:ptCount val="21"/>
                <c:pt idx="0">
                  <c:v>120</c:v>
                </c:pt>
                <c:pt idx="1">
                  <c:v>117.60000000000001</c:v>
                </c:pt>
                <c:pt idx="2">
                  <c:v>115.19999999999999</c:v>
                </c:pt>
                <c:pt idx="3">
                  <c:v>112.80000000000001</c:v>
                </c:pt>
                <c:pt idx="4">
                  <c:v>110.39999999999999</c:v>
                </c:pt>
                <c:pt idx="5">
                  <c:v>108</c:v>
                </c:pt>
                <c:pt idx="6">
                  <c:v>105.60000000000001</c:v>
                </c:pt>
                <c:pt idx="7">
                  <c:v>103.19999999999999</c:v>
                </c:pt>
                <c:pt idx="8">
                  <c:v>100.80000000000001</c:v>
                </c:pt>
                <c:pt idx="9">
                  <c:v>98.399999999999991</c:v>
                </c:pt>
                <c:pt idx="10">
                  <c:v>96</c:v>
                </c:pt>
                <c:pt idx="11">
                  <c:v>93.6</c:v>
                </c:pt>
                <c:pt idx="12">
                  <c:v>91.199999999999989</c:v>
                </c:pt>
                <c:pt idx="13">
                  <c:v>88.800000000000011</c:v>
                </c:pt>
                <c:pt idx="14">
                  <c:v>86.4</c:v>
                </c:pt>
                <c:pt idx="15">
                  <c:v>84</c:v>
                </c:pt>
                <c:pt idx="16">
                  <c:v>81.599999999999994</c:v>
                </c:pt>
                <c:pt idx="17">
                  <c:v>79.199999999999989</c:v>
                </c:pt>
                <c:pt idx="18">
                  <c:v>76.800000000000011</c:v>
                </c:pt>
                <c:pt idx="19">
                  <c:v>74.400000000000006</c:v>
                </c:pt>
                <c:pt idx="2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9-4869-82A2-E10A7F0F7004}"/>
            </c:ext>
          </c:extLst>
        </c:ser>
        <c:ser>
          <c:idx val="1"/>
          <c:order val="2"/>
          <c:tx>
            <c:strRef>
              <c:f>Tabelle1!$E$1</c:f>
              <c:strCache>
                <c:ptCount val="1"/>
                <c:pt idx="0">
                  <c:v>Punkte bei nicht-bestanden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Tabelle1!$A$2:$A$52</c:f>
              <c:numCache>
                <c:formatCode>0.0</c:formatCode>
                <c:ptCount val="51"/>
                <c:pt idx="0">
                  <c:v>6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5.6</c:v>
                </c:pt>
                <c:pt idx="5">
                  <c:v>5.5</c:v>
                </c:pt>
                <c:pt idx="6">
                  <c:v>5.4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4.5000000000000098</c:v>
                </c:pt>
                <c:pt idx="16">
                  <c:v>4.4000000000000101</c:v>
                </c:pt>
                <c:pt idx="17">
                  <c:v>4.3000000000000096</c:v>
                </c:pt>
                <c:pt idx="18">
                  <c:v>4.2000000000000099</c:v>
                </c:pt>
                <c:pt idx="19">
                  <c:v>4.1000000000000103</c:v>
                </c:pt>
                <c:pt idx="20">
                  <c:v>4.0000000000000098</c:v>
                </c:pt>
                <c:pt idx="21">
                  <c:v>3.9000000000000101</c:v>
                </c:pt>
                <c:pt idx="22">
                  <c:v>3.80000000000001</c:v>
                </c:pt>
                <c:pt idx="23">
                  <c:v>3.7000000000000099</c:v>
                </c:pt>
                <c:pt idx="24">
                  <c:v>3.6000000000000099</c:v>
                </c:pt>
                <c:pt idx="25">
                  <c:v>3.5000000000000102</c:v>
                </c:pt>
                <c:pt idx="26">
                  <c:v>3.4000000000000101</c:v>
                </c:pt>
                <c:pt idx="27">
                  <c:v>3.30000000000001</c:v>
                </c:pt>
                <c:pt idx="28">
                  <c:v>3.2000000000000099</c:v>
                </c:pt>
                <c:pt idx="29">
                  <c:v>3.1000000000000099</c:v>
                </c:pt>
                <c:pt idx="30">
                  <c:v>3.0000000000000102</c:v>
                </c:pt>
                <c:pt idx="31">
                  <c:v>2.9000000000000101</c:v>
                </c:pt>
                <c:pt idx="32">
                  <c:v>2.80000000000001</c:v>
                </c:pt>
                <c:pt idx="33">
                  <c:v>2.7000000000000099</c:v>
                </c:pt>
                <c:pt idx="34">
                  <c:v>2.6000000000000099</c:v>
                </c:pt>
                <c:pt idx="35">
                  <c:v>2.5000000000000102</c:v>
                </c:pt>
                <c:pt idx="36">
                  <c:v>2.4000000000000101</c:v>
                </c:pt>
                <c:pt idx="37">
                  <c:v>2.30000000000001</c:v>
                </c:pt>
                <c:pt idx="38">
                  <c:v>2.2000000000000099</c:v>
                </c:pt>
                <c:pt idx="39">
                  <c:v>2.1000000000000099</c:v>
                </c:pt>
                <c:pt idx="40">
                  <c:v>2.0000000000000102</c:v>
                </c:pt>
                <c:pt idx="41">
                  <c:v>1.9000000000000099</c:v>
                </c:pt>
                <c:pt idx="42">
                  <c:v>1.80000000000001</c:v>
                </c:pt>
                <c:pt idx="43">
                  <c:v>1.7000000000000199</c:v>
                </c:pt>
                <c:pt idx="44">
                  <c:v>1.6000000000000201</c:v>
                </c:pt>
                <c:pt idx="45">
                  <c:v>1.50000000000002</c:v>
                </c:pt>
                <c:pt idx="46">
                  <c:v>1.4000000000000199</c:v>
                </c:pt>
                <c:pt idx="47">
                  <c:v>1.30000000000002</c:v>
                </c:pt>
                <c:pt idx="48">
                  <c:v>1.2000000000000199</c:v>
                </c:pt>
                <c:pt idx="49">
                  <c:v>1.1000000000000201</c:v>
                </c:pt>
                <c:pt idx="50">
                  <c:v>1.00000000000002</c:v>
                </c:pt>
              </c:numCache>
            </c:numRef>
          </c:cat>
          <c:val>
            <c:numRef>
              <c:f>Tabelle1!$E$2:$E$52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69.599999999999994</c:v>
                </c:pt>
                <c:pt idx="22" formatCode="0">
                  <c:v>67.199999999999989</c:v>
                </c:pt>
                <c:pt idx="23" formatCode="0">
                  <c:v>64.800000000000011</c:v>
                </c:pt>
                <c:pt idx="24" formatCode="0">
                  <c:v>62.400000000000006</c:v>
                </c:pt>
                <c:pt idx="25" formatCode="0">
                  <c:v>60</c:v>
                </c:pt>
                <c:pt idx="26" formatCode="0">
                  <c:v>57.599999999999994</c:v>
                </c:pt>
                <c:pt idx="27" formatCode="0">
                  <c:v>55.199999999999996</c:v>
                </c:pt>
                <c:pt idx="28" formatCode="0">
                  <c:v>52.800000000000004</c:v>
                </c:pt>
                <c:pt idx="29" formatCode="0">
                  <c:v>50.400000000000006</c:v>
                </c:pt>
                <c:pt idx="30" formatCode="0">
                  <c:v>48</c:v>
                </c:pt>
                <c:pt idx="31" formatCode="0">
                  <c:v>45.599999999999994</c:v>
                </c:pt>
                <c:pt idx="32" formatCode="0">
                  <c:v>43.2</c:v>
                </c:pt>
                <c:pt idx="33" formatCode="0">
                  <c:v>40.799999999999997</c:v>
                </c:pt>
                <c:pt idx="34" formatCode="0">
                  <c:v>38.400000000000006</c:v>
                </c:pt>
                <c:pt idx="35" formatCode="0">
                  <c:v>36</c:v>
                </c:pt>
                <c:pt idx="36" formatCode="0">
                  <c:v>33.599999999999994</c:v>
                </c:pt>
                <c:pt idx="37" formatCode="0">
                  <c:v>31.200000000000003</c:v>
                </c:pt>
                <c:pt idx="38" formatCode="0">
                  <c:v>28.799999999999997</c:v>
                </c:pt>
                <c:pt idx="39" formatCode="0">
                  <c:v>26.400000000000002</c:v>
                </c:pt>
                <c:pt idx="40" formatCode="0">
                  <c:v>24</c:v>
                </c:pt>
                <c:pt idx="41" formatCode="0">
                  <c:v>21.6</c:v>
                </c:pt>
                <c:pt idx="42" formatCode="0">
                  <c:v>19.200000000000003</c:v>
                </c:pt>
                <c:pt idx="43" formatCode="0">
                  <c:v>16.799999999999997</c:v>
                </c:pt>
                <c:pt idx="44" formatCode="0">
                  <c:v>14.399999999999999</c:v>
                </c:pt>
                <c:pt idx="45" formatCode="0">
                  <c:v>12</c:v>
                </c:pt>
                <c:pt idx="46" formatCode="0">
                  <c:v>9.6000000000000014</c:v>
                </c:pt>
                <c:pt idx="47" formatCode="0">
                  <c:v>7.1999999999999993</c:v>
                </c:pt>
                <c:pt idx="48" formatCode="0">
                  <c:v>4.8000000000000007</c:v>
                </c:pt>
                <c:pt idx="49" formatCode="0">
                  <c:v>2.4000000000000004</c:v>
                </c:pt>
                <c:pt idx="50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9-4869-82A2-E10A7F0F7004}"/>
            </c:ext>
          </c:extLst>
        </c:ser>
        <c:ser>
          <c:idx val="2"/>
          <c:order val="3"/>
          <c:tx>
            <c:strRef>
              <c:f>Tabelle1!$F$1</c:f>
              <c:strCache>
                <c:ptCount val="1"/>
                <c:pt idx="0">
                  <c:v>knapp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dLbls>
            <c:dLbl>
              <c:idx val="20"/>
              <c:layout>
                <c:manualLayout>
                  <c:x val="4.4547440100646735E-2"/>
                  <c:y val="-0.30802274352524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99-4869-82A2-E10A7F0F700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99-4869-82A2-E10A7F0F70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Tabelle1!$A$2:$A$52</c:f>
              <c:numCache>
                <c:formatCode>0.0</c:formatCode>
                <c:ptCount val="51"/>
                <c:pt idx="0">
                  <c:v>6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5.6</c:v>
                </c:pt>
                <c:pt idx="5">
                  <c:v>5.5</c:v>
                </c:pt>
                <c:pt idx="6">
                  <c:v>5.4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4.5000000000000098</c:v>
                </c:pt>
                <c:pt idx="16">
                  <c:v>4.4000000000000101</c:v>
                </c:pt>
                <c:pt idx="17">
                  <c:v>4.3000000000000096</c:v>
                </c:pt>
                <c:pt idx="18">
                  <c:v>4.2000000000000099</c:v>
                </c:pt>
                <c:pt idx="19">
                  <c:v>4.1000000000000103</c:v>
                </c:pt>
                <c:pt idx="20">
                  <c:v>4.0000000000000098</c:v>
                </c:pt>
                <c:pt idx="21">
                  <c:v>3.9000000000000101</c:v>
                </c:pt>
                <c:pt idx="22">
                  <c:v>3.80000000000001</c:v>
                </c:pt>
                <c:pt idx="23">
                  <c:v>3.7000000000000099</c:v>
                </c:pt>
                <c:pt idx="24">
                  <c:v>3.6000000000000099</c:v>
                </c:pt>
                <c:pt idx="25">
                  <c:v>3.5000000000000102</c:v>
                </c:pt>
                <c:pt idx="26">
                  <c:v>3.4000000000000101</c:v>
                </c:pt>
                <c:pt idx="27">
                  <c:v>3.30000000000001</c:v>
                </c:pt>
                <c:pt idx="28">
                  <c:v>3.2000000000000099</c:v>
                </c:pt>
                <c:pt idx="29">
                  <c:v>3.1000000000000099</c:v>
                </c:pt>
                <c:pt idx="30">
                  <c:v>3.0000000000000102</c:v>
                </c:pt>
                <c:pt idx="31">
                  <c:v>2.9000000000000101</c:v>
                </c:pt>
                <c:pt idx="32">
                  <c:v>2.80000000000001</c:v>
                </c:pt>
                <c:pt idx="33">
                  <c:v>2.7000000000000099</c:v>
                </c:pt>
                <c:pt idx="34">
                  <c:v>2.6000000000000099</c:v>
                </c:pt>
                <c:pt idx="35">
                  <c:v>2.5000000000000102</c:v>
                </c:pt>
                <c:pt idx="36">
                  <c:v>2.4000000000000101</c:v>
                </c:pt>
                <c:pt idx="37">
                  <c:v>2.30000000000001</c:v>
                </c:pt>
                <c:pt idx="38">
                  <c:v>2.2000000000000099</c:v>
                </c:pt>
                <c:pt idx="39">
                  <c:v>2.1000000000000099</c:v>
                </c:pt>
                <c:pt idx="40">
                  <c:v>2.0000000000000102</c:v>
                </c:pt>
                <c:pt idx="41">
                  <c:v>1.9000000000000099</c:v>
                </c:pt>
                <c:pt idx="42">
                  <c:v>1.80000000000001</c:v>
                </c:pt>
                <c:pt idx="43">
                  <c:v>1.7000000000000199</c:v>
                </c:pt>
                <c:pt idx="44">
                  <c:v>1.6000000000000201</c:v>
                </c:pt>
                <c:pt idx="45">
                  <c:v>1.50000000000002</c:v>
                </c:pt>
                <c:pt idx="46">
                  <c:v>1.4000000000000199</c:v>
                </c:pt>
                <c:pt idx="47">
                  <c:v>1.30000000000002</c:v>
                </c:pt>
                <c:pt idx="48">
                  <c:v>1.2000000000000199</c:v>
                </c:pt>
                <c:pt idx="49">
                  <c:v>1.1000000000000201</c:v>
                </c:pt>
                <c:pt idx="50">
                  <c:v>1.00000000000002</c:v>
                </c:pt>
              </c:numCache>
            </c:numRef>
          </c:cat>
          <c:val>
            <c:numRef>
              <c:f>Tabelle1!$F$2:$F$52</c:f>
              <c:numCache>
                <c:formatCode>General</c:formatCode>
                <c:ptCount val="51"/>
                <c:pt idx="20">
                  <c:v>72</c:v>
                </c:pt>
                <c:pt idx="2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9-4869-82A2-E10A7F0F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16592"/>
        <c:axId val="319817552"/>
      </c:area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Tabelle1!$A$2:$A$52</c:f>
              <c:numCache>
                <c:formatCode>0.0</c:formatCode>
                <c:ptCount val="51"/>
                <c:pt idx="0">
                  <c:v>6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5.6</c:v>
                </c:pt>
                <c:pt idx="5">
                  <c:v>5.5</c:v>
                </c:pt>
                <c:pt idx="6">
                  <c:v>5.4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4.5000000000000098</c:v>
                </c:pt>
                <c:pt idx="16">
                  <c:v>4.4000000000000101</c:v>
                </c:pt>
                <c:pt idx="17">
                  <c:v>4.3000000000000096</c:v>
                </c:pt>
                <c:pt idx="18">
                  <c:v>4.2000000000000099</c:v>
                </c:pt>
                <c:pt idx="19">
                  <c:v>4.1000000000000103</c:v>
                </c:pt>
                <c:pt idx="20">
                  <c:v>4.0000000000000098</c:v>
                </c:pt>
                <c:pt idx="21">
                  <c:v>3.9000000000000101</c:v>
                </c:pt>
                <c:pt idx="22">
                  <c:v>3.80000000000001</c:v>
                </c:pt>
                <c:pt idx="23">
                  <c:v>3.7000000000000099</c:v>
                </c:pt>
                <c:pt idx="24">
                  <c:v>3.6000000000000099</c:v>
                </c:pt>
                <c:pt idx="25">
                  <c:v>3.5000000000000102</c:v>
                </c:pt>
                <c:pt idx="26">
                  <c:v>3.4000000000000101</c:v>
                </c:pt>
                <c:pt idx="27">
                  <c:v>3.30000000000001</c:v>
                </c:pt>
                <c:pt idx="28">
                  <c:v>3.2000000000000099</c:v>
                </c:pt>
                <c:pt idx="29">
                  <c:v>3.1000000000000099</c:v>
                </c:pt>
                <c:pt idx="30">
                  <c:v>3.0000000000000102</c:v>
                </c:pt>
                <c:pt idx="31">
                  <c:v>2.9000000000000101</c:v>
                </c:pt>
                <c:pt idx="32">
                  <c:v>2.80000000000001</c:v>
                </c:pt>
                <c:pt idx="33">
                  <c:v>2.7000000000000099</c:v>
                </c:pt>
                <c:pt idx="34">
                  <c:v>2.6000000000000099</c:v>
                </c:pt>
                <c:pt idx="35">
                  <c:v>2.5000000000000102</c:v>
                </c:pt>
                <c:pt idx="36">
                  <c:v>2.4000000000000101</c:v>
                </c:pt>
                <c:pt idx="37">
                  <c:v>2.30000000000001</c:v>
                </c:pt>
                <c:pt idx="38">
                  <c:v>2.2000000000000099</c:v>
                </c:pt>
                <c:pt idx="39">
                  <c:v>2.1000000000000099</c:v>
                </c:pt>
                <c:pt idx="40">
                  <c:v>2.0000000000000102</c:v>
                </c:pt>
                <c:pt idx="41">
                  <c:v>1.9000000000000099</c:v>
                </c:pt>
                <c:pt idx="42">
                  <c:v>1.80000000000001</c:v>
                </c:pt>
                <c:pt idx="43">
                  <c:v>1.7000000000000199</c:v>
                </c:pt>
                <c:pt idx="44">
                  <c:v>1.6000000000000201</c:v>
                </c:pt>
                <c:pt idx="45">
                  <c:v>1.50000000000002</c:v>
                </c:pt>
                <c:pt idx="46">
                  <c:v>1.4000000000000199</c:v>
                </c:pt>
                <c:pt idx="47">
                  <c:v>1.30000000000002</c:v>
                </c:pt>
                <c:pt idx="48">
                  <c:v>1.2000000000000199</c:v>
                </c:pt>
                <c:pt idx="49">
                  <c:v>1.1000000000000201</c:v>
                </c:pt>
                <c:pt idx="50">
                  <c:v>1.00000000000002</c:v>
                </c:pt>
              </c:numCache>
            </c:numRef>
          </c:cat>
          <c:val>
            <c:numRef>
              <c:f>Tabelle1!$B$2:$B$52</c:f>
              <c:numCache>
                <c:formatCode>0</c:formatCode>
                <c:ptCount val="51"/>
                <c:pt idx="0">
                  <c:v>120</c:v>
                </c:pt>
                <c:pt idx="1">
                  <c:v>117.60000000000001</c:v>
                </c:pt>
                <c:pt idx="2">
                  <c:v>115.19999999999999</c:v>
                </c:pt>
                <c:pt idx="3">
                  <c:v>112.80000000000001</c:v>
                </c:pt>
                <c:pt idx="4">
                  <c:v>110.39999999999999</c:v>
                </c:pt>
                <c:pt idx="5">
                  <c:v>108</c:v>
                </c:pt>
                <c:pt idx="6">
                  <c:v>105.60000000000001</c:v>
                </c:pt>
                <c:pt idx="7">
                  <c:v>103.19999999999999</c:v>
                </c:pt>
                <c:pt idx="8">
                  <c:v>100.80000000000001</c:v>
                </c:pt>
                <c:pt idx="9">
                  <c:v>98.399999999999991</c:v>
                </c:pt>
                <c:pt idx="10">
                  <c:v>96</c:v>
                </c:pt>
                <c:pt idx="11">
                  <c:v>93.6</c:v>
                </c:pt>
                <c:pt idx="12">
                  <c:v>91.199999999999989</c:v>
                </c:pt>
                <c:pt idx="13">
                  <c:v>88.800000000000011</c:v>
                </c:pt>
                <c:pt idx="14">
                  <c:v>86.4</c:v>
                </c:pt>
                <c:pt idx="15">
                  <c:v>84</c:v>
                </c:pt>
                <c:pt idx="16">
                  <c:v>81.599999999999994</c:v>
                </c:pt>
                <c:pt idx="17">
                  <c:v>79.199999999999989</c:v>
                </c:pt>
                <c:pt idx="18">
                  <c:v>76.800000000000011</c:v>
                </c:pt>
                <c:pt idx="19">
                  <c:v>74.400000000000006</c:v>
                </c:pt>
                <c:pt idx="20">
                  <c:v>72</c:v>
                </c:pt>
                <c:pt idx="21">
                  <c:v>69.599999999999994</c:v>
                </c:pt>
                <c:pt idx="22">
                  <c:v>67.199999999999989</c:v>
                </c:pt>
                <c:pt idx="23">
                  <c:v>64.800000000000011</c:v>
                </c:pt>
                <c:pt idx="24">
                  <c:v>62.400000000000006</c:v>
                </c:pt>
                <c:pt idx="25">
                  <c:v>60</c:v>
                </c:pt>
                <c:pt idx="26">
                  <c:v>57.599999999999994</c:v>
                </c:pt>
                <c:pt idx="27">
                  <c:v>55.199999999999996</c:v>
                </c:pt>
                <c:pt idx="28">
                  <c:v>52.800000000000004</c:v>
                </c:pt>
                <c:pt idx="29">
                  <c:v>50.400000000000006</c:v>
                </c:pt>
                <c:pt idx="30">
                  <c:v>48</c:v>
                </c:pt>
                <c:pt idx="31">
                  <c:v>45.599999999999994</c:v>
                </c:pt>
                <c:pt idx="32">
                  <c:v>43.2</c:v>
                </c:pt>
                <c:pt idx="33">
                  <c:v>40.799999999999997</c:v>
                </c:pt>
                <c:pt idx="34">
                  <c:v>38.400000000000006</c:v>
                </c:pt>
                <c:pt idx="35">
                  <c:v>36</c:v>
                </c:pt>
                <c:pt idx="36">
                  <c:v>33.599999999999994</c:v>
                </c:pt>
                <c:pt idx="37">
                  <c:v>31.200000000000003</c:v>
                </c:pt>
                <c:pt idx="38">
                  <c:v>28.799999999999997</c:v>
                </c:pt>
                <c:pt idx="39">
                  <c:v>26.400000000000002</c:v>
                </c:pt>
                <c:pt idx="40">
                  <c:v>24</c:v>
                </c:pt>
                <c:pt idx="41">
                  <c:v>21.6</c:v>
                </c:pt>
                <c:pt idx="42">
                  <c:v>19.200000000000003</c:v>
                </c:pt>
                <c:pt idx="43">
                  <c:v>16.799999999999997</c:v>
                </c:pt>
                <c:pt idx="44">
                  <c:v>14.399999999999999</c:v>
                </c:pt>
                <c:pt idx="45">
                  <c:v>12</c:v>
                </c:pt>
                <c:pt idx="46">
                  <c:v>9.6000000000000014</c:v>
                </c:pt>
                <c:pt idx="47">
                  <c:v>7.1999999999999993</c:v>
                </c:pt>
                <c:pt idx="48">
                  <c:v>4.8000000000000007</c:v>
                </c:pt>
                <c:pt idx="49">
                  <c:v>2.4000000000000004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9-4BB3-A415-5790D7D8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16592"/>
        <c:axId val="319817552"/>
      </c:lineChart>
      <c:catAx>
        <c:axId val="319816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9817552"/>
        <c:crosses val="autoZero"/>
        <c:auto val="1"/>
        <c:lblAlgn val="ctr"/>
        <c:lblOffset val="100"/>
        <c:tickMarkSkip val="1"/>
        <c:noMultiLvlLbl val="1"/>
      </c:catAx>
      <c:valAx>
        <c:axId val="3198175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98165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165124</xdr:colOff>
      <xdr:row>3</xdr:row>
      <xdr:rowOff>44023</xdr:rowOff>
    </xdr:from>
    <xdr:to>
      <xdr:col>18</xdr:col>
      <xdr:colOff>50188</xdr:colOff>
      <xdr:row>24</xdr:row>
      <xdr:rowOff>42903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E05BB-72A2-92AC-556E-397543BA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D1" zoomScale="130" zoomScaleNormal="130" workbookViewId="0">
      <selection activeCell="T22" sqref="T22"/>
    </sheetView>
  </sheetViews>
  <sheetFormatPr defaultRowHeight="15" x14ac:dyDescent="0.25"/>
  <cols>
    <col min="1" max="1" width="9.7109375" style="1" customWidth="1"/>
    <col min="2" max="2" width="16.5703125" style="3" bestFit="1" customWidth="1"/>
    <col min="3" max="3" width="14.28515625" style="2" bestFit="1" customWidth="1"/>
    <col min="4" max="4" width="16.5703125" bestFit="1" customWidth="1"/>
    <col min="5" max="5" width="28.28515625" bestFit="1" customWidth="1"/>
    <col min="6" max="6" width="18.140625" bestFit="1" customWidth="1"/>
    <col min="7" max="7" width="12.7109375" bestFit="1" customWidth="1"/>
  </cols>
  <sheetData>
    <row r="1" spans="1:7" x14ac:dyDescent="0.25">
      <c r="A1" s="1" t="s">
        <v>0</v>
      </c>
      <c r="B1" s="3" t="s">
        <v>1</v>
      </c>
      <c r="C1" s="2" t="s">
        <v>2</v>
      </c>
      <c r="D1" s="3" t="s">
        <v>1</v>
      </c>
      <c r="E1" t="s">
        <v>3</v>
      </c>
      <c r="F1" t="s">
        <v>4</v>
      </c>
      <c r="G1" t="s">
        <v>5</v>
      </c>
    </row>
    <row r="2" spans="1:7" s="11" customFormat="1" x14ac:dyDescent="0.25">
      <c r="A2" s="8">
        <v>6</v>
      </c>
      <c r="B2" s="9">
        <f>((120/5)*5)</f>
        <v>120</v>
      </c>
      <c r="C2" s="10">
        <f>(B2/120)</f>
        <v>1</v>
      </c>
      <c r="D2" s="9">
        <f>((120/5)*5)</f>
        <v>120</v>
      </c>
      <c r="E2" s="11">
        <v>0</v>
      </c>
    </row>
    <row r="3" spans="1:7" s="11" customFormat="1" x14ac:dyDescent="0.25">
      <c r="A3" s="8">
        <v>5.9</v>
      </c>
      <c r="B3" s="9">
        <f>((120/5)*4.9)</f>
        <v>117.60000000000001</v>
      </c>
      <c r="C3" s="10">
        <f t="shared" ref="C3:C52" si="0">(B3/120)</f>
        <v>0.98000000000000009</v>
      </c>
      <c r="D3" s="9">
        <f>((120/5)*4.9)</f>
        <v>117.60000000000001</v>
      </c>
      <c r="E3" s="11">
        <v>0</v>
      </c>
    </row>
    <row r="4" spans="1:7" s="11" customFormat="1" x14ac:dyDescent="0.25">
      <c r="A4" s="8">
        <v>5.8</v>
      </c>
      <c r="B4" s="9">
        <f>((120/5)*4.8)</f>
        <v>115.19999999999999</v>
      </c>
      <c r="C4" s="10">
        <f t="shared" si="0"/>
        <v>0.95999999999999985</v>
      </c>
      <c r="D4" s="9">
        <f>((120/5)*4.8)</f>
        <v>115.19999999999999</v>
      </c>
      <c r="E4" s="11">
        <v>0</v>
      </c>
    </row>
    <row r="5" spans="1:7" s="11" customFormat="1" x14ac:dyDescent="0.25">
      <c r="A5" s="8">
        <v>5.7</v>
      </c>
      <c r="B5" s="9">
        <f>((120/5)*4.7)</f>
        <v>112.80000000000001</v>
      </c>
      <c r="C5" s="10">
        <f t="shared" si="0"/>
        <v>0.94000000000000006</v>
      </c>
      <c r="D5" s="9">
        <f>((120/5)*4.7)</f>
        <v>112.80000000000001</v>
      </c>
      <c r="E5" s="11">
        <v>0</v>
      </c>
    </row>
    <row r="6" spans="1:7" s="11" customFormat="1" x14ac:dyDescent="0.25">
      <c r="A6" s="8">
        <v>5.6</v>
      </c>
      <c r="B6" s="9">
        <f>((120/5)*4.6)</f>
        <v>110.39999999999999</v>
      </c>
      <c r="C6" s="10">
        <f t="shared" si="0"/>
        <v>0.91999999999999993</v>
      </c>
      <c r="D6" s="9">
        <f>((120/5)*4.6)</f>
        <v>110.39999999999999</v>
      </c>
      <c r="E6" s="11">
        <v>0</v>
      </c>
    </row>
    <row r="7" spans="1:7" s="11" customFormat="1" x14ac:dyDescent="0.25">
      <c r="A7" s="8">
        <v>5.5</v>
      </c>
      <c r="B7" s="9">
        <f>((120/5)*4.5)</f>
        <v>108</v>
      </c>
      <c r="C7" s="10">
        <f t="shared" si="0"/>
        <v>0.9</v>
      </c>
      <c r="D7" s="9">
        <f>((120/5)*4.5)</f>
        <v>108</v>
      </c>
      <c r="E7" s="11">
        <v>0</v>
      </c>
    </row>
    <row r="8" spans="1:7" s="11" customFormat="1" x14ac:dyDescent="0.25">
      <c r="A8" s="8">
        <v>5.4</v>
      </c>
      <c r="B8" s="9">
        <f>((120/5)*4.4)</f>
        <v>105.60000000000001</v>
      </c>
      <c r="C8" s="10">
        <f t="shared" si="0"/>
        <v>0.88000000000000012</v>
      </c>
      <c r="D8" s="9">
        <f>((120/5)*4.4)</f>
        <v>105.60000000000001</v>
      </c>
      <c r="E8" s="11">
        <v>0</v>
      </c>
    </row>
    <row r="9" spans="1:7" s="11" customFormat="1" x14ac:dyDescent="0.25">
      <c r="A9" s="8">
        <v>5.3</v>
      </c>
      <c r="B9" s="9">
        <f>((120/5)*4.3)</f>
        <v>103.19999999999999</v>
      </c>
      <c r="C9" s="10">
        <f t="shared" si="0"/>
        <v>0.85999999999999988</v>
      </c>
      <c r="D9" s="9">
        <f>((120/5)*4.3)</f>
        <v>103.19999999999999</v>
      </c>
      <c r="E9" s="11">
        <v>0</v>
      </c>
    </row>
    <row r="10" spans="1:7" s="11" customFormat="1" x14ac:dyDescent="0.25">
      <c r="A10" s="8">
        <v>5.2</v>
      </c>
      <c r="B10" s="9">
        <f>((120/5)*4.2)</f>
        <v>100.80000000000001</v>
      </c>
      <c r="C10" s="10">
        <f t="shared" si="0"/>
        <v>0.84000000000000008</v>
      </c>
      <c r="D10" s="9">
        <f>((120/5)*4.2)</f>
        <v>100.80000000000001</v>
      </c>
      <c r="E10" s="11">
        <v>0</v>
      </c>
    </row>
    <row r="11" spans="1:7" s="11" customFormat="1" x14ac:dyDescent="0.25">
      <c r="A11" s="8">
        <v>5.0999999999999996</v>
      </c>
      <c r="B11" s="9">
        <f>((120/5)*4.1)</f>
        <v>98.399999999999991</v>
      </c>
      <c r="C11" s="10">
        <f t="shared" si="0"/>
        <v>0.82</v>
      </c>
      <c r="D11" s="9">
        <f>((120/5)*4.1)</f>
        <v>98.399999999999991</v>
      </c>
      <c r="E11" s="11">
        <v>0</v>
      </c>
    </row>
    <row r="12" spans="1:7" s="11" customFormat="1" x14ac:dyDescent="0.25">
      <c r="A12" s="8">
        <v>5</v>
      </c>
      <c r="B12" s="9">
        <f>((120/5)*4)</f>
        <v>96</v>
      </c>
      <c r="C12" s="10">
        <f t="shared" si="0"/>
        <v>0.8</v>
      </c>
      <c r="D12" s="9">
        <f>((120/5)*4)</f>
        <v>96</v>
      </c>
      <c r="E12" s="11">
        <v>0</v>
      </c>
    </row>
    <row r="13" spans="1:7" s="11" customFormat="1" x14ac:dyDescent="0.25">
      <c r="A13" s="8">
        <v>4.9000000000000004</v>
      </c>
      <c r="B13" s="9">
        <f>((120/5)*3.9)</f>
        <v>93.6</v>
      </c>
      <c r="C13" s="10">
        <f t="shared" si="0"/>
        <v>0.77999999999999992</v>
      </c>
      <c r="D13" s="9">
        <f>((120/5)*3.9)</f>
        <v>93.6</v>
      </c>
      <c r="E13" s="11">
        <v>0</v>
      </c>
    </row>
    <row r="14" spans="1:7" s="11" customFormat="1" x14ac:dyDescent="0.25">
      <c r="A14" s="8">
        <v>4.8</v>
      </c>
      <c r="B14" s="9">
        <f>((120/5)*3.8)</f>
        <v>91.199999999999989</v>
      </c>
      <c r="C14" s="10">
        <f t="shared" si="0"/>
        <v>0.7599999999999999</v>
      </c>
      <c r="D14" s="9">
        <f>((120/5)*3.8)</f>
        <v>91.199999999999989</v>
      </c>
      <c r="E14" s="11">
        <v>0</v>
      </c>
    </row>
    <row r="15" spans="1:7" s="11" customFormat="1" x14ac:dyDescent="0.25">
      <c r="A15" s="8">
        <v>4.7</v>
      </c>
      <c r="B15" s="9">
        <f>((120/5)*3.7)</f>
        <v>88.800000000000011</v>
      </c>
      <c r="C15" s="10">
        <f t="shared" si="0"/>
        <v>0.7400000000000001</v>
      </c>
      <c r="D15" s="9">
        <f>((120/5)*3.7)</f>
        <v>88.800000000000011</v>
      </c>
      <c r="E15" s="11">
        <v>0</v>
      </c>
    </row>
    <row r="16" spans="1:7" s="11" customFormat="1" x14ac:dyDescent="0.25">
      <c r="A16" s="8">
        <v>4.5999999999999996</v>
      </c>
      <c r="B16" s="9">
        <f>((120/5)*3.6)</f>
        <v>86.4</v>
      </c>
      <c r="C16" s="10">
        <f t="shared" si="0"/>
        <v>0.72000000000000008</v>
      </c>
      <c r="D16" s="9">
        <f>((120/5)*3.6)</f>
        <v>86.4</v>
      </c>
      <c r="E16" s="11">
        <v>0</v>
      </c>
    </row>
    <row r="17" spans="1:7" s="11" customFormat="1" x14ac:dyDescent="0.25">
      <c r="A17" s="8">
        <v>4.5000000000000098</v>
      </c>
      <c r="B17" s="9">
        <f>((120/5)*3.5)</f>
        <v>84</v>
      </c>
      <c r="C17" s="10">
        <f t="shared" si="0"/>
        <v>0.7</v>
      </c>
      <c r="D17" s="9">
        <f>((120/5)*3.5)</f>
        <v>84</v>
      </c>
      <c r="E17" s="11">
        <v>0</v>
      </c>
    </row>
    <row r="18" spans="1:7" s="11" customFormat="1" x14ac:dyDescent="0.25">
      <c r="A18" s="8">
        <v>4.4000000000000101</v>
      </c>
      <c r="B18" s="9">
        <f>((120/5)*3.4)</f>
        <v>81.599999999999994</v>
      </c>
      <c r="C18" s="10">
        <f t="shared" si="0"/>
        <v>0.67999999999999994</v>
      </c>
      <c r="D18" s="9">
        <f>((120/5)*3.4)</f>
        <v>81.599999999999994</v>
      </c>
      <c r="E18" s="11">
        <v>0</v>
      </c>
    </row>
    <row r="19" spans="1:7" s="11" customFormat="1" x14ac:dyDescent="0.25">
      <c r="A19" s="8">
        <v>4.3000000000000096</v>
      </c>
      <c r="B19" s="9">
        <f>((120/5)*3.3)</f>
        <v>79.199999999999989</v>
      </c>
      <c r="C19" s="10">
        <f t="shared" si="0"/>
        <v>0.65999999999999992</v>
      </c>
      <c r="D19" s="9">
        <f>((120/5)*3.3)</f>
        <v>79.199999999999989</v>
      </c>
      <c r="E19" s="11">
        <v>0</v>
      </c>
    </row>
    <row r="20" spans="1:7" s="11" customFormat="1" x14ac:dyDescent="0.25">
      <c r="A20" s="8">
        <v>4.2000000000000099</v>
      </c>
      <c r="B20" s="9">
        <f>((120/5)*3.2)</f>
        <v>76.800000000000011</v>
      </c>
      <c r="C20" s="10">
        <f t="shared" si="0"/>
        <v>0.64000000000000012</v>
      </c>
      <c r="D20" s="9">
        <f>((120/5)*3.2)</f>
        <v>76.800000000000011</v>
      </c>
      <c r="E20" s="11">
        <v>0</v>
      </c>
    </row>
    <row r="21" spans="1:7" s="11" customFormat="1" x14ac:dyDescent="0.25">
      <c r="A21" s="8">
        <v>4.1000000000000103</v>
      </c>
      <c r="B21" s="9">
        <f>((120/5)*3.1)</f>
        <v>74.400000000000006</v>
      </c>
      <c r="C21" s="10">
        <f t="shared" si="0"/>
        <v>0.62</v>
      </c>
      <c r="D21" s="9">
        <f>((120/5)*3.1)</f>
        <v>74.400000000000006</v>
      </c>
      <c r="E21" s="11">
        <v>0</v>
      </c>
    </row>
    <row r="22" spans="1:7" s="11" customFormat="1" x14ac:dyDescent="0.25">
      <c r="A22" s="8">
        <v>4.0000000000000098</v>
      </c>
      <c r="B22" s="9">
        <f>((120/5)*3)</f>
        <v>72</v>
      </c>
      <c r="C22" s="10">
        <f t="shared" si="0"/>
        <v>0.6</v>
      </c>
      <c r="D22" s="9">
        <f>((120/5)*3)</f>
        <v>72</v>
      </c>
      <c r="F22" s="11">
        <v>72</v>
      </c>
      <c r="G22" s="11">
        <v>72</v>
      </c>
    </row>
    <row r="23" spans="1:7" s="7" customFormat="1" x14ac:dyDescent="0.25">
      <c r="A23" s="4">
        <v>3.9000000000000101</v>
      </c>
      <c r="B23" s="5">
        <f>((120/5)*2.9)</f>
        <v>69.599999999999994</v>
      </c>
      <c r="C23" s="6">
        <f t="shared" si="0"/>
        <v>0.57999999999999996</v>
      </c>
      <c r="E23" s="5">
        <f>((120/5)*2.9)</f>
        <v>69.599999999999994</v>
      </c>
      <c r="F23" s="7">
        <v>70</v>
      </c>
    </row>
    <row r="24" spans="1:7" s="7" customFormat="1" x14ac:dyDescent="0.25">
      <c r="A24" s="4">
        <v>3.80000000000001</v>
      </c>
      <c r="B24" s="5">
        <f>((120/5)*2.8)</f>
        <v>67.199999999999989</v>
      </c>
      <c r="C24" s="6">
        <f t="shared" si="0"/>
        <v>0.55999999999999994</v>
      </c>
      <c r="E24" s="5">
        <f>((120/5)*2.8)</f>
        <v>67.199999999999989</v>
      </c>
    </row>
    <row r="25" spans="1:7" s="7" customFormat="1" x14ac:dyDescent="0.25">
      <c r="A25" s="4">
        <v>3.7000000000000099</v>
      </c>
      <c r="B25" s="5">
        <f>((120/5)*2.7)</f>
        <v>64.800000000000011</v>
      </c>
      <c r="C25" s="6">
        <f t="shared" si="0"/>
        <v>0.54000000000000015</v>
      </c>
      <c r="E25" s="5">
        <f>((120/5)*2.7)</f>
        <v>64.800000000000011</v>
      </c>
    </row>
    <row r="26" spans="1:7" s="7" customFormat="1" x14ac:dyDescent="0.25">
      <c r="A26" s="4">
        <v>3.6000000000000099</v>
      </c>
      <c r="B26" s="5">
        <f>((120/5)*2.6)</f>
        <v>62.400000000000006</v>
      </c>
      <c r="C26" s="6">
        <f t="shared" si="0"/>
        <v>0.52</v>
      </c>
      <c r="E26" s="5">
        <f>((120/5)*2.6)</f>
        <v>62.400000000000006</v>
      </c>
    </row>
    <row r="27" spans="1:7" s="7" customFormat="1" x14ac:dyDescent="0.25">
      <c r="A27" s="4">
        <v>3.5000000000000102</v>
      </c>
      <c r="B27" s="5">
        <f>((120/5)*2.5)</f>
        <v>60</v>
      </c>
      <c r="C27" s="6">
        <f t="shared" si="0"/>
        <v>0.5</v>
      </c>
      <c r="E27" s="5">
        <f>((120/5)*2.5)</f>
        <v>60</v>
      </c>
    </row>
    <row r="28" spans="1:7" s="7" customFormat="1" x14ac:dyDescent="0.25">
      <c r="A28" s="4">
        <v>3.4000000000000101</v>
      </c>
      <c r="B28" s="5">
        <f>((120/5)*2.4)</f>
        <v>57.599999999999994</v>
      </c>
      <c r="C28" s="6">
        <f t="shared" si="0"/>
        <v>0.47999999999999993</v>
      </c>
      <c r="E28" s="5">
        <f>((120/5)*2.4)</f>
        <v>57.599999999999994</v>
      </c>
    </row>
    <row r="29" spans="1:7" s="7" customFormat="1" x14ac:dyDescent="0.25">
      <c r="A29" s="4">
        <v>3.30000000000001</v>
      </c>
      <c r="B29" s="5">
        <f>((120/5)*2.3)</f>
        <v>55.199999999999996</v>
      </c>
      <c r="C29" s="6">
        <f t="shared" si="0"/>
        <v>0.45999999999999996</v>
      </c>
      <c r="E29" s="5">
        <f>((120/5)*2.3)</f>
        <v>55.199999999999996</v>
      </c>
    </row>
    <row r="30" spans="1:7" s="7" customFormat="1" x14ac:dyDescent="0.25">
      <c r="A30" s="4">
        <v>3.2000000000000099</v>
      </c>
      <c r="B30" s="5">
        <f>((120/5)*2.2)</f>
        <v>52.800000000000004</v>
      </c>
      <c r="C30" s="6">
        <f t="shared" si="0"/>
        <v>0.44000000000000006</v>
      </c>
      <c r="E30" s="5">
        <f>((120/5)*2.2)</f>
        <v>52.800000000000004</v>
      </c>
    </row>
    <row r="31" spans="1:7" s="7" customFormat="1" x14ac:dyDescent="0.25">
      <c r="A31" s="4">
        <v>3.1000000000000099</v>
      </c>
      <c r="B31" s="5">
        <f>((120/5)*2.1)</f>
        <v>50.400000000000006</v>
      </c>
      <c r="C31" s="6">
        <f t="shared" si="0"/>
        <v>0.42000000000000004</v>
      </c>
      <c r="E31" s="5">
        <f>((120/5)*2.1)</f>
        <v>50.400000000000006</v>
      </c>
    </row>
    <row r="32" spans="1:7" s="7" customFormat="1" x14ac:dyDescent="0.25">
      <c r="A32" s="4">
        <v>3.0000000000000102</v>
      </c>
      <c r="B32" s="5">
        <f>((120/5)*2)</f>
        <v>48</v>
      </c>
      <c r="C32" s="6">
        <f t="shared" si="0"/>
        <v>0.4</v>
      </c>
      <c r="E32" s="5">
        <f>((120/5)*2)</f>
        <v>48</v>
      </c>
    </row>
    <row r="33" spans="1:5" s="7" customFormat="1" x14ac:dyDescent="0.25">
      <c r="A33" s="4">
        <v>2.9000000000000101</v>
      </c>
      <c r="B33" s="5">
        <f>((120/5)*1.9)</f>
        <v>45.599999999999994</v>
      </c>
      <c r="C33" s="6">
        <f t="shared" si="0"/>
        <v>0.37999999999999995</v>
      </c>
      <c r="E33" s="5">
        <f>((120/5)*1.9)</f>
        <v>45.599999999999994</v>
      </c>
    </row>
    <row r="34" spans="1:5" s="7" customFormat="1" x14ac:dyDescent="0.25">
      <c r="A34" s="4">
        <v>2.80000000000001</v>
      </c>
      <c r="B34" s="5">
        <f>((120/5)*1.8)</f>
        <v>43.2</v>
      </c>
      <c r="C34" s="6">
        <f t="shared" si="0"/>
        <v>0.36000000000000004</v>
      </c>
      <c r="E34" s="5">
        <f>((120/5)*1.8)</f>
        <v>43.2</v>
      </c>
    </row>
    <row r="35" spans="1:5" s="7" customFormat="1" x14ac:dyDescent="0.25">
      <c r="A35" s="4">
        <v>2.7000000000000099</v>
      </c>
      <c r="B35" s="5">
        <f>((120/5)*1.7)</f>
        <v>40.799999999999997</v>
      </c>
      <c r="C35" s="6">
        <f t="shared" si="0"/>
        <v>0.33999999999999997</v>
      </c>
      <c r="E35" s="5">
        <f>((120/5)*1.7)</f>
        <v>40.799999999999997</v>
      </c>
    </row>
    <row r="36" spans="1:5" s="7" customFormat="1" x14ac:dyDescent="0.25">
      <c r="A36" s="4">
        <v>2.6000000000000099</v>
      </c>
      <c r="B36" s="5">
        <f>((120/5)*1.6)</f>
        <v>38.400000000000006</v>
      </c>
      <c r="C36" s="6">
        <f t="shared" si="0"/>
        <v>0.32000000000000006</v>
      </c>
      <c r="E36" s="5">
        <f>((120/5)*1.6)</f>
        <v>38.400000000000006</v>
      </c>
    </row>
    <row r="37" spans="1:5" s="7" customFormat="1" x14ac:dyDescent="0.25">
      <c r="A37" s="4">
        <v>2.5000000000000102</v>
      </c>
      <c r="B37" s="5">
        <f>((120/5)*1.5)</f>
        <v>36</v>
      </c>
      <c r="C37" s="6">
        <f t="shared" si="0"/>
        <v>0.3</v>
      </c>
      <c r="E37" s="5">
        <f>((120/5)*1.5)</f>
        <v>36</v>
      </c>
    </row>
    <row r="38" spans="1:5" s="7" customFormat="1" x14ac:dyDescent="0.25">
      <c r="A38" s="4">
        <v>2.4000000000000101</v>
      </c>
      <c r="B38" s="5">
        <f>((120/5)*1.4)</f>
        <v>33.599999999999994</v>
      </c>
      <c r="C38" s="6">
        <f t="shared" si="0"/>
        <v>0.27999999999999997</v>
      </c>
      <c r="E38" s="5">
        <f>((120/5)*1.4)</f>
        <v>33.599999999999994</v>
      </c>
    </row>
    <row r="39" spans="1:5" s="7" customFormat="1" x14ac:dyDescent="0.25">
      <c r="A39" s="4">
        <v>2.30000000000001</v>
      </c>
      <c r="B39" s="5">
        <f>((120/5)*1.3)</f>
        <v>31.200000000000003</v>
      </c>
      <c r="C39" s="6">
        <f t="shared" si="0"/>
        <v>0.26</v>
      </c>
      <c r="E39" s="5">
        <f>((120/5)*1.3)</f>
        <v>31.200000000000003</v>
      </c>
    </row>
    <row r="40" spans="1:5" s="7" customFormat="1" x14ac:dyDescent="0.25">
      <c r="A40" s="4">
        <v>2.2000000000000099</v>
      </c>
      <c r="B40" s="5">
        <f>((120/5)*1.2)</f>
        <v>28.799999999999997</v>
      </c>
      <c r="C40" s="6">
        <f t="shared" si="0"/>
        <v>0.23999999999999996</v>
      </c>
      <c r="E40" s="5">
        <f>((120/5)*1.2)</f>
        <v>28.799999999999997</v>
      </c>
    </row>
    <row r="41" spans="1:5" s="7" customFormat="1" x14ac:dyDescent="0.25">
      <c r="A41" s="4">
        <v>2.1000000000000099</v>
      </c>
      <c r="B41" s="5">
        <f>((120/5)*1.1)</f>
        <v>26.400000000000002</v>
      </c>
      <c r="C41" s="6">
        <f t="shared" si="0"/>
        <v>0.22000000000000003</v>
      </c>
      <c r="E41" s="5">
        <f>((120/5)*1.1)</f>
        <v>26.400000000000002</v>
      </c>
    </row>
    <row r="42" spans="1:5" s="7" customFormat="1" x14ac:dyDescent="0.25">
      <c r="A42" s="4">
        <v>2.0000000000000102</v>
      </c>
      <c r="B42" s="5">
        <f>((120/5)*1)</f>
        <v>24</v>
      </c>
      <c r="C42" s="6">
        <f t="shared" si="0"/>
        <v>0.2</v>
      </c>
      <c r="E42" s="5">
        <f>((120/5)*1)</f>
        <v>24</v>
      </c>
    </row>
    <row r="43" spans="1:5" s="7" customFormat="1" x14ac:dyDescent="0.25">
      <c r="A43" s="4">
        <v>1.9000000000000099</v>
      </c>
      <c r="B43" s="5">
        <f>((120/5)*0.9)</f>
        <v>21.6</v>
      </c>
      <c r="C43" s="6">
        <f t="shared" si="0"/>
        <v>0.18000000000000002</v>
      </c>
      <c r="E43" s="5">
        <f>((120/5)*0.9)</f>
        <v>21.6</v>
      </c>
    </row>
    <row r="44" spans="1:5" s="7" customFormat="1" x14ac:dyDescent="0.25">
      <c r="A44" s="4">
        <v>1.80000000000001</v>
      </c>
      <c r="B44" s="5">
        <f>((120/5)*0.8)</f>
        <v>19.200000000000003</v>
      </c>
      <c r="C44" s="6">
        <f t="shared" si="0"/>
        <v>0.16000000000000003</v>
      </c>
      <c r="E44" s="5">
        <f>((120/5)*0.8)</f>
        <v>19.200000000000003</v>
      </c>
    </row>
    <row r="45" spans="1:5" s="7" customFormat="1" x14ac:dyDescent="0.25">
      <c r="A45" s="4">
        <v>1.7000000000000199</v>
      </c>
      <c r="B45" s="5">
        <f>((120/5)*0.7)</f>
        <v>16.799999999999997</v>
      </c>
      <c r="C45" s="6">
        <f t="shared" si="0"/>
        <v>0.13999999999999999</v>
      </c>
      <c r="E45" s="5">
        <f>((120/5)*0.7)</f>
        <v>16.799999999999997</v>
      </c>
    </row>
    <row r="46" spans="1:5" s="7" customFormat="1" x14ac:dyDescent="0.25">
      <c r="A46" s="4">
        <v>1.6000000000000201</v>
      </c>
      <c r="B46" s="5">
        <f>((120/5)*0.6)</f>
        <v>14.399999999999999</v>
      </c>
      <c r="C46" s="6">
        <f t="shared" si="0"/>
        <v>0.11999999999999998</v>
      </c>
      <c r="E46" s="5">
        <f>((120/5)*0.6)</f>
        <v>14.399999999999999</v>
      </c>
    </row>
    <row r="47" spans="1:5" s="7" customFormat="1" x14ac:dyDescent="0.25">
      <c r="A47" s="4">
        <v>1.50000000000002</v>
      </c>
      <c r="B47" s="5">
        <f>((120/5)*0.5)</f>
        <v>12</v>
      </c>
      <c r="C47" s="6">
        <f t="shared" si="0"/>
        <v>0.1</v>
      </c>
      <c r="E47" s="5">
        <f>((120/5)*0.5)</f>
        <v>12</v>
      </c>
    </row>
    <row r="48" spans="1:5" s="7" customFormat="1" x14ac:dyDescent="0.25">
      <c r="A48" s="4">
        <v>1.4000000000000199</v>
      </c>
      <c r="B48" s="5">
        <f>((120/5)*0.4)</f>
        <v>9.6000000000000014</v>
      </c>
      <c r="C48" s="6">
        <f t="shared" si="0"/>
        <v>8.0000000000000016E-2</v>
      </c>
      <c r="E48" s="5">
        <f>((120/5)*0.4)</f>
        <v>9.6000000000000014</v>
      </c>
    </row>
    <row r="49" spans="1:5" s="7" customFormat="1" x14ac:dyDescent="0.25">
      <c r="A49" s="4">
        <v>1.30000000000002</v>
      </c>
      <c r="B49" s="5">
        <f>((120/5)*0.3)</f>
        <v>7.1999999999999993</v>
      </c>
      <c r="C49" s="6">
        <f t="shared" si="0"/>
        <v>5.9999999999999991E-2</v>
      </c>
      <c r="E49" s="5">
        <f>((120/5)*0.3)</f>
        <v>7.1999999999999993</v>
      </c>
    </row>
    <row r="50" spans="1:5" s="7" customFormat="1" x14ac:dyDescent="0.25">
      <c r="A50" s="4">
        <v>1.2000000000000199</v>
      </c>
      <c r="B50" s="5">
        <f>((120/5)*0.2)</f>
        <v>4.8000000000000007</v>
      </c>
      <c r="C50" s="6">
        <f t="shared" si="0"/>
        <v>4.0000000000000008E-2</v>
      </c>
      <c r="E50" s="5">
        <f>((120/5)*0.2)</f>
        <v>4.8000000000000007</v>
      </c>
    </row>
    <row r="51" spans="1:5" s="7" customFormat="1" x14ac:dyDescent="0.25">
      <c r="A51" s="4">
        <v>1.1000000000000201</v>
      </c>
      <c r="B51" s="5">
        <f>((120/5)*0.1)</f>
        <v>2.4000000000000004</v>
      </c>
      <c r="C51" s="6">
        <f t="shared" si="0"/>
        <v>2.0000000000000004E-2</v>
      </c>
      <c r="E51" s="5">
        <f>((120/5)*0.1)</f>
        <v>2.4000000000000004</v>
      </c>
    </row>
    <row r="52" spans="1:5" s="7" customFormat="1" x14ac:dyDescent="0.25">
      <c r="A52" s="4">
        <v>1.00000000000002</v>
      </c>
      <c r="B52" s="5">
        <f>((120/5)*0)</f>
        <v>0</v>
      </c>
      <c r="C52" s="6">
        <f t="shared" si="0"/>
        <v>0</v>
      </c>
      <c r="E52" s="5">
        <f>((120/5)*0)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Lubina</dc:creator>
  <cp:lastModifiedBy>Kristian Lubina</cp:lastModifiedBy>
  <dcterms:created xsi:type="dcterms:W3CDTF">2015-06-05T18:19:34Z</dcterms:created>
  <dcterms:modified xsi:type="dcterms:W3CDTF">2024-12-04T11:42:40Z</dcterms:modified>
</cp:coreProperties>
</file>