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updateLinks="never" codeName="ThisWorkbook"/>
  <mc:AlternateContent xmlns:mc="http://schemas.openxmlformats.org/markup-compatibility/2006">
    <mc:Choice Requires="x15">
      <x15ac:absPath xmlns:x15ac="http://schemas.microsoft.com/office/spreadsheetml/2010/11/ac" url="D:\AungAung\Daily Attendance list\"/>
    </mc:Choice>
  </mc:AlternateContent>
  <xr:revisionPtr revIDLastSave="0" documentId="13_ncr:1_{41BEEF35-5D1C-432A-B944-AD1B097F879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2" sheetId="3" r:id="rId1"/>
    <sheet name="June-2024" sheetId="2" r:id="rId2"/>
  </sheets>
  <externalReferences>
    <externalReference r:id="rId3"/>
  </externalReferences>
  <definedNames>
    <definedName name="_xlnm._FilterDatabase" localSheetId="1" hidden="1">'June-2024'!$A$2:$BY$16</definedName>
    <definedName name="_Order1" hidden="1">255</definedName>
    <definedName name="_Order2" hidden="1">255</definedName>
    <definedName name="DATA">INDIRECT("'"&amp;[1]T04!$A$4&amp;"'!$B$8:$AJ$60")</definedName>
    <definedName name="h" localSheetId="1" hidden="1">{"'Sheet1'!$L$16"}</definedName>
    <definedName name="h" hidden="1">{"'Sheet1'!$L$16"}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hidden="1">{"'Sheet1'!$L$16"}</definedName>
    <definedName name="_xlnm.Print_Area" localSheetId="1">'June-2024'!$A$1:$AR$40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9" i="2" l="1"/>
  <c r="AV29" i="2"/>
  <c r="AW29" i="2"/>
  <c r="AX29" i="2"/>
  <c r="AO29" i="2" s="1"/>
  <c r="AY29" i="2"/>
  <c r="AN29" i="2" s="1"/>
  <c r="AZ29" i="2"/>
  <c r="BA29" i="2"/>
  <c r="BB29" i="2"/>
  <c r="BC29" i="2"/>
  <c r="AQ29" i="2" s="1"/>
  <c r="BD29" i="2"/>
  <c r="BE29" i="2"/>
  <c r="BF29" i="2"/>
  <c r="BG29" i="2"/>
  <c r="BH29" i="2"/>
  <c r="BI29" i="2"/>
  <c r="BJ29" i="2"/>
  <c r="BK29" i="2"/>
  <c r="AP29" i="2" s="1"/>
  <c r="BL29" i="2"/>
  <c r="BM29" i="2"/>
  <c r="BN29" i="2"/>
  <c r="AR29" i="2" s="1"/>
  <c r="BO29" i="2"/>
  <c r="BP29" i="2"/>
  <c r="BQ29" i="2"/>
  <c r="BR29" i="2"/>
  <c r="BS29" i="2"/>
  <c r="BT29" i="2"/>
  <c r="BU29" i="2"/>
  <c r="BV29" i="2"/>
  <c r="BW29" i="2"/>
  <c r="BX29" i="2"/>
  <c r="BY29" i="2"/>
  <c r="AU30" i="2"/>
  <c r="AV30" i="2"/>
  <c r="AW30" i="2"/>
  <c r="AX30" i="2"/>
  <c r="AO30" i="2" s="1"/>
  <c r="AY30" i="2"/>
  <c r="AN30" i="2" s="1"/>
  <c r="AZ30" i="2"/>
  <c r="BA30" i="2"/>
  <c r="BB30" i="2"/>
  <c r="BC30" i="2"/>
  <c r="AQ30" i="2" s="1"/>
  <c r="BD30" i="2"/>
  <c r="BE30" i="2"/>
  <c r="BF30" i="2"/>
  <c r="BG30" i="2"/>
  <c r="BH30" i="2"/>
  <c r="BI30" i="2"/>
  <c r="BJ30" i="2"/>
  <c r="BK30" i="2"/>
  <c r="AP30" i="2" s="1"/>
  <c r="BL30" i="2"/>
  <c r="BM30" i="2"/>
  <c r="BN30" i="2"/>
  <c r="AR30" i="2" s="1"/>
  <c r="BO30" i="2"/>
  <c r="BP30" i="2"/>
  <c r="BQ30" i="2"/>
  <c r="BR30" i="2"/>
  <c r="BS30" i="2"/>
  <c r="BT30" i="2"/>
  <c r="BU30" i="2"/>
  <c r="BV30" i="2"/>
  <c r="BW30" i="2"/>
  <c r="BX30" i="2"/>
  <c r="BY30" i="2"/>
  <c r="AU31" i="2"/>
  <c r="AV31" i="2"/>
  <c r="AW31" i="2"/>
  <c r="AX31" i="2"/>
  <c r="AO31" i="2" s="1"/>
  <c r="AY31" i="2"/>
  <c r="AN31" i="2" s="1"/>
  <c r="AZ31" i="2"/>
  <c r="BA31" i="2"/>
  <c r="BB31" i="2"/>
  <c r="BC31" i="2"/>
  <c r="AQ31" i="2" s="1"/>
  <c r="BD31" i="2"/>
  <c r="BE31" i="2"/>
  <c r="BF31" i="2"/>
  <c r="BG31" i="2"/>
  <c r="BH31" i="2"/>
  <c r="BI31" i="2"/>
  <c r="BJ31" i="2"/>
  <c r="BK31" i="2"/>
  <c r="AP31" i="2" s="1"/>
  <c r="BL31" i="2"/>
  <c r="BM31" i="2"/>
  <c r="BN31" i="2"/>
  <c r="AR31" i="2" s="1"/>
  <c r="BO31" i="2"/>
  <c r="BP31" i="2"/>
  <c r="BQ31" i="2"/>
  <c r="BR31" i="2"/>
  <c r="BS31" i="2"/>
  <c r="BT31" i="2"/>
  <c r="BU31" i="2"/>
  <c r="BV31" i="2"/>
  <c r="BW31" i="2"/>
  <c r="BX31" i="2"/>
  <c r="BY31" i="2"/>
  <c r="AU32" i="2"/>
  <c r="AV32" i="2"/>
  <c r="AW32" i="2"/>
  <c r="AX32" i="2"/>
  <c r="AO32" i="2" s="1"/>
  <c r="AY32" i="2"/>
  <c r="AN32" i="2" s="1"/>
  <c r="AZ32" i="2"/>
  <c r="BA32" i="2"/>
  <c r="BB32" i="2"/>
  <c r="BC32" i="2"/>
  <c r="AQ32" i="2" s="1"/>
  <c r="BD32" i="2"/>
  <c r="BE32" i="2"/>
  <c r="BF32" i="2"/>
  <c r="BG32" i="2"/>
  <c r="BH32" i="2"/>
  <c r="BI32" i="2"/>
  <c r="BJ32" i="2"/>
  <c r="BK32" i="2"/>
  <c r="AP32" i="2" s="1"/>
  <c r="BL32" i="2"/>
  <c r="BM32" i="2"/>
  <c r="BN32" i="2"/>
  <c r="AR32" i="2" s="1"/>
  <c r="BO32" i="2"/>
  <c r="BP32" i="2"/>
  <c r="BQ32" i="2"/>
  <c r="BR32" i="2"/>
  <c r="BS32" i="2"/>
  <c r="BT32" i="2"/>
  <c r="BU32" i="2"/>
  <c r="BV32" i="2"/>
  <c r="BW32" i="2"/>
  <c r="BX32" i="2"/>
  <c r="BY32" i="2"/>
  <c r="AU33" i="2"/>
  <c r="AV33" i="2"/>
  <c r="AW33" i="2"/>
  <c r="AX33" i="2"/>
  <c r="AO33" i="2" s="1"/>
  <c r="AY33" i="2"/>
  <c r="AN33" i="2" s="1"/>
  <c r="AZ33" i="2"/>
  <c r="BA33" i="2"/>
  <c r="BB33" i="2"/>
  <c r="BC33" i="2"/>
  <c r="AQ33" i="2" s="1"/>
  <c r="BD33" i="2"/>
  <c r="BE33" i="2"/>
  <c r="BF33" i="2"/>
  <c r="BG33" i="2"/>
  <c r="BH33" i="2"/>
  <c r="BI33" i="2"/>
  <c r="BJ33" i="2"/>
  <c r="BK33" i="2"/>
  <c r="AP33" i="2" s="1"/>
  <c r="BL33" i="2"/>
  <c r="BM33" i="2"/>
  <c r="BN33" i="2"/>
  <c r="AR33" i="2" s="1"/>
  <c r="BO33" i="2"/>
  <c r="BP33" i="2"/>
  <c r="BQ33" i="2"/>
  <c r="BR33" i="2"/>
  <c r="BS33" i="2"/>
  <c r="BT33" i="2"/>
  <c r="BU33" i="2"/>
  <c r="BV33" i="2"/>
  <c r="BW33" i="2"/>
  <c r="BX33" i="2"/>
  <c r="BY33" i="2"/>
  <c r="AU34" i="2"/>
  <c r="AV34" i="2"/>
  <c r="AW34" i="2"/>
  <c r="AX34" i="2"/>
  <c r="AO34" i="2" s="1"/>
  <c r="AY34" i="2"/>
  <c r="AN34" i="2" s="1"/>
  <c r="AZ34" i="2"/>
  <c r="BA34" i="2"/>
  <c r="BB34" i="2"/>
  <c r="BC34" i="2"/>
  <c r="AQ34" i="2" s="1"/>
  <c r="BD34" i="2"/>
  <c r="BE34" i="2"/>
  <c r="BF34" i="2"/>
  <c r="BG34" i="2"/>
  <c r="BH34" i="2"/>
  <c r="BI34" i="2"/>
  <c r="BJ34" i="2"/>
  <c r="BK34" i="2"/>
  <c r="AP34" i="2" s="1"/>
  <c r="BL34" i="2"/>
  <c r="BM34" i="2"/>
  <c r="BN34" i="2"/>
  <c r="AR34" i="2" s="1"/>
  <c r="BO34" i="2"/>
  <c r="BP34" i="2"/>
  <c r="BQ34" i="2"/>
  <c r="BR34" i="2"/>
  <c r="BS34" i="2"/>
  <c r="BT34" i="2"/>
  <c r="BU34" i="2"/>
  <c r="BV34" i="2"/>
  <c r="BW34" i="2"/>
  <c r="BX34" i="2"/>
  <c r="BY34" i="2"/>
  <c r="AU27" i="2"/>
  <c r="AV27" i="2"/>
  <c r="AW27" i="2"/>
  <c r="AX27" i="2"/>
  <c r="AO27" i="2" s="1"/>
  <c r="AY27" i="2"/>
  <c r="AN27" i="2" s="1"/>
  <c r="AZ27" i="2"/>
  <c r="BA27" i="2"/>
  <c r="BB27" i="2"/>
  <c r="BC27" i="2"/>
  <c r="AQ27" i="2" s="1"/>
  <c r="BD27" i="2"/>
  <c r="BE27" i="2"/>
  <c r="BF27" i="2"/>
  <c r="BG27" i="2"/>
  <c r="BH27" i="2"/>
  <c r="BI27" i="2"/>
  <c r="BJ27" i="2"/>
  <c r="BK27" i="2"/>
  <c r="AP27" i="2" s="1"/>
  <c r="BL27" i="2"/>
  <c r="BM27" i="2"/>
  <c r="BN27" i="2"/>
  <c r="AR27" i="2" s="1"/>
  <c r="BO27" i="2"/>
  <c r="BP27" i="2"/>
  <c r="BQ27" i="2"/>
  <c r="BR27" i="2"/>
  <c r="BS27" i="2"/>
  <c r="BT27" i="2"/>
  <c r="BU27" i="2"/>
  <c r="BV27" i="2"/>
  <c r="BW27" i="2"/>
  <c r="BX27" i="2"/>
  <c r="BY27" i="2"/>
  <c r="AU28" i="2"/>
  <c r="AV28" i="2"/>
  <c r="AW28" i="2"/>
  <c r="AX28" i="2"/>
  <c r="AO28" i="2" s="1"/>
  <c r="AY28" i="2"/>
  <c r="AN28" i="2" s="1"/>
  <c r="AZ28" i="2"/>
  <c r="BA28" i="2"/>
  <c r="BB28" i="2"/>
  <c r="BC28" i="2"/>
  <c r="AQ28" i="2" s="1"/>
  <c r="BD28" i="2"/>
  <c r="BE28" i="2"/>
  <c r="BF28" i="2"/>
  <c r="BG28" i="2"/>
  <c r="BH28" i="2"/>
  <c r="BI28" i="2"/>
  <c r="BJ28" i="2"/>
  <c r="BK28" i="2"/>
  <c r="AP28" i="2" s="1"/>
  <c r="BL28" i="2"/>
  <c r="BM28" i="2"/>
  <c r="BN28" i="2"/>
  <c r="AR28" i="2" s="1"/>
  <c r="BO28" i="2"/>
  <c r="BP28" i="2"/>
  <c r="BQ28" i="2"/>
  <c r="BR28" i="2"/>
  <c r="BS28" i="2"/>
  <c r="BT28" i="2"/>
  <c r="BU28" i="2"/>
  <c r="BV28" i="2"/>
  <c r="BW28" i="2"/>
  <c r="BX28" i="2"/>
  <c r="BY28" i="2"/>
  <c r="AU26" i="2"/>
  <c r="AV26" i="2"/>
  <c r="AW26" i="2"/>
  <c r="AX26" i="2"/>
  <c r="AO26" i="2" s="1"/>
  <c r="AY26" i="2"/>
  <c r="AN26" i="2" s="1"/>
  <c r="AZ26" i="2"/>
  <c r="BA26" i="2"/>
  <c r="BB26" i="2"/>
  <c r="BC26" i="2"/>
  <c r="AQ26" i="2" s="1"/>
  <c r="BD26" i="2"/>
  <c r="BE26" i="2"/>
  <c r="BF26" i="2"/>
  <c r="BG26" i="2"/>
  <c r="BH26" i="2"/>
  <c r="BI26" i="2"/>
  <c r="BJ26" i="2"/>
  <c r="BK26" i="2"/>
  <c r="AP26" i="2" s="1"/>
  <c r="BL26" i="2"/>
  <c r="BM26" i="2"/>
  <c r="BN26" i="2"/>
  <c r="AR26" i="2" s="1"/>
  <c r="BO26" i="2"/>
  <c r="BP26" i="2"/>
  <c r="BQ26" i="2"/>
  <c r="BR26" i="2"/>
  <c r="BS26" i="2"/>
  <c r="BT26" i="2"/>
  <c r="BU26" i="2"/>
  <c r="BV26" i="2"/>
  <c r="BW26" i="2"/>
  <c r="BX26" i="2"/>
  <c r="BY26" i="2"/>
  <c r="AU25" i="2"/>
  <c r="AV25" i="2"/>
  <c r="AW25" i="2"/>
  <c r="AX25" i="2"/>
  <c r="AO25" i="2" s="1"/>
  <c r="AY25" i="2"/>
  <c r="AN25" i="2" s="1"/>
  <c r="AZ25" i="2"/>
  <c r="BA25" i="2"/>
  <c r="BB25" i="2"/>
  <c r="BC25" i="2"/>
  <c r="AQ25" i="2" s="1"/>
  <c r="BD25" i="2"/>
  <c r="BE25" i="2"/>
  <c r="BF25" i="2"/>
  <c r="BG25" i="2"/>
  <c r="BH25" i="2"/>
  <c r="BI25" i="2"/>
  <c r="BJ25" i="2"/>
  <c r="BK25" i="2"/>
  <c r="AP25" i="2" s="1"/>
  <c r="BL25" i="2"/>
  <c r="BM25" i="2"/>
  <c r="BN25" i="2"/>
  <c r="AR25" i="2" s="1"/>
  <c r="BO25" i="2"/>
  <c r="BP25" i="2"/>
  <c r="BQ25" i="2"/>
  <c r="BR25" i="2"/>
  <c r="BS25" i="2"/>
  <c r="BT25" i="2"/>
  <c r="BU25" i="2"/>
  <c r="BV25" i="2"/>
  <c r="BW25" i="2"/>
  <c r="BX25" i="2"/>
  <c r="BY25" i="2"/>
  <c r="AM25" i="2" l="1"/>
  <c r="AM34" i="2"/>
  <c r="AM29" i="2"/>
  <c r="AM30" i="2"/>
  <c r="AM31" i="2"/>
  <c r="AS27" i="2"/>
  <c r="AM28" i="2"/>
  <c r="AM32" i="2"/>
  <c r="AM27" i="2"/>
  <c r="AM26" i="2"/>
  <c r="AM33" i="2"/>
  <c r="AS31" i="2"/>
  <c r="AS28" i="2"/>
  <c r="AS32" i="2"/>
  <c r="AS25" i="2"/>
  <c r="AS34" i="2"/>
  <c r="AS30" i="2"/>
  <c r="AS26" i="2"/>
  <c r="AS33" i="2"/>
  <c r="AS29" i="2"/>
  <c r="AU23" i="2"/>
  <c r="AV23" i="2"/>
  <c r="AW23" i="2"/>
  <c r="AX23" i="2"/>
  <c r="AO23" i="2" s="1"/>
  <c r="AY23" i="2"/>
  <c r="AN23" i="2" s="1"/>
  <c r="AZ23" i="2"/>
  <c r="BA23" i="2"/>
  <c r="BB23" i="2"/>
  <c r="BC23" i="2"/>
  <c r="AQ23" i="2" s="1"/>
  <c r="BD23" i="2"/>
  <c r="BE23" i="2"/>
  <c r="BF23" i="2"/>
  <c r="BG23" i="2"/>
  <c r="BH23" i="2"/>
  <c r="BI23" i="2"/>
  <c r="BJ23" i="2"/>
  <c r="BK23" i="2"/>
  <c r="AP23" i="2" s="1"/>
  <c r="BL23" i="2"/>
  <c r="BM23" i="2"/>
  <c r="BN23" i="2"/>
  <c r="AR23" i="2" s="1"/>
  <c r="BO23" i="2"/>
  <c r="BP23" i="2"/>
  <c r="BQ23" i="2"/>
  <c r="BR23" i="2"/>
  <c r="BS23" i="2"/>
  <c r="BT23" i="2"/>
  <c r="BU23" i="2"/>
  <c r="BV23" i="2"/>
  <c r="BW23" i="2"/>
  <c r="BX23" i="2"/>
  <c r="BY23" i="2"/>
  <c r="AU24" i="2"/>
  <c r="AV24" i="2"/>
  <c r="AW24" i="2"/>
  <c r="AX24" i="2"/>
  <c r="AO24" i="2" s="1"/>
  <c r="AY24" i="2"/>
  <c r="AN24" i="2" s="1"/>
  <c r="AZ24" i="2"/>
  <c r="BA24" i="2"/>
  <c r="BB24" i="2"/>
  <c r="BC24" i="2"/>
  <c r="AQ24" i="2" s="1"/>
  <c r="BD24" i="2"/>
  <c r="BE24" i="2"/>
  <c r="BF24" i="2"/>
  <c r="BG24" i="2"/>
  <c r="BH24" i="2"/>
  <c r="BI24" i="2"/>
  <c r="BJ24" i="2"/>
  <c r="BK24" i="2"/>
  <c r="AP24" i="2" s="1"/>
  <c r="BL24" i="2"/>
  <c r="BM24" i="2"/>
  <c r="BN24" i="2"/>
  <c r="AR24" i="2" s="1"/>
  <c r="BO24" i="2"/>
  <c r="BP24" i="2"/>
  <c r="BQ24" i="2"/>
  <c r="BR24" i="2"/>
  <c r="BS24" i="2"/>
  <c r="BT24" i="2"/>
  <c r="BU24" i="2"/>
  <c r="BV24" i="2"/>
  <c r="BW24" i="2"/>
  <c r="BX24" i="2"/>
  <c r="BY24" i="2"/>
  <c r="AU22" i="2"/>
  <c r="AV22" i="2"/>
  <c r="AW22" i="2"/>
  <c r="AX22" i="2"/>
  <c r="AO22" i="2" s="1"/>
  <c r="AY22" i="2"/>
  <c r="AN22" i="2" s="1"/>
  <c r="AZ22" i="2"/>
  <c r="BA22" i="2"/>
  <c r="BB22" i="2"/>
  <c r="BC22" i="2"/>
  <c r="AQ22" i="2" s="1"/>
  <c r="BD22" i="2"/>
  <c r="BE22" i="2"/>
  <c r="BF22" i="2"/>
  <c r="BG22" i="2"/>
  <c r="BH22" i="2"/>
  <c r="BI22" i="2"/>
  <c r="BJ22" i="2"/>
  <c r="BK22" i="2"/>
  <c r="AP22" i="2" s="1"/>
  <c r="BL22" i="2"/>
  <c r="BM22" i="2"/>
  <c r="BN22" i="2"/>
  <c r="AR22" i="2" s="1"/>
  <c r="BO22" i="2"/>
  <c r="BP22" i="2"/>
  <c r="BQ22" i="2"/>
  <c r="BR22" i="2"/>
  <c r="BS22" i="2"/>
  <c r="BT22" i="2"/>
  <c r="BU22" i="2"/>
  <c r="BV22" i="2"/>
  <c r="BW22" i="2"/>
  <c r="BX22" i="2"/>
  <c r="BY22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8" i="2"/>
  <c r="AM22" i="2" l="1"/>
  <c r="AS22" i="2"/>
  <c r="AS23" i="2"/>
  <c r="AM23" i="2"/>
  <c r="AS24" i="2"/>
  <c r="AM24" i="2"/>
  <c r="AV21" i="2"/>
  <c r="AW21" i="2"/>
  <c r="AX21" i="2"/>
  <c r="AO21" i="2" s="1"/>
  <c r="AY21" i="2"/>
  <c r="AN21" i="2" s="1"/>
  <c r="AZ21" i="2"/>
  <c r="BA21" i="2"/>
  <c r="BB21" i="2"/>
  <c r="BC21" i="2"/>
  <c r="AQ21" i="2" s="1"/>
  <c r="BD21" i="2"/>
  <c r="BE21" i="2"/>
  <c r="BF21" i="2"/>
  <c r="BG21" i="2"/>
  <c r="BH21" i="2"/>
  <c r="BI21" i="2"/>
  <c r="BJ21" i="2"/>
  <c r="BK21" i="2"/>
  <c r="AP21" i="2" s="1"/>
  <c r="BL21" i="2"/>
  <c r="BM21" i="2"/>
  <c r="BN21" i="2"/>
  <c r="AR21" i="2" s="1"/>
  <c r="BO21" i="2"/>
  <c r="BP21" i="2"/>
  <c r="BQ21" i="2"/>
  <c r="BR21" i="2"/>
  <c r="BS21" i="2"/>
  <c r="BT21" i="2"/>
  <c r="BU21" i="2"/>
  <c r="BV21" i="2"/>
  <c r="BW21" i="2"/>
  <c r="BX21" i="2"/>
  <c r="BY21" i="2"/>
  <c r="AV20" i="2"/>
  <c r="AW20" i="2"/>
  <c r="AX20" i="2"/>
  <c r="AO20" i="2" s="1"/>
  <c r="AY20" i="2"/>
  <c r="AN20" i="2" s="1"/>
  <c r="AZ20" i="2"/>
  <c r="BA20" i="2"/>
  <c r="BB20" i="2"/>
  <c r="BC20" i="2"/>
  <c r="AQ20" i="2" s="1"/>
  <c r="BD20" i="2"/>
  <c r="BE20" i="2"/>
  <c r="BF20" i="2"/>
  <c r="BG20" i="2"/>
  <c r="BH20" i="2"/>
  <c r="BI20" i="2"/>
  <c r="BJ20" i="2"/>
  <c r="BK20" i="2"/>
  <c r="AP20" i="2" s="1"/>
  <c r="BL20" i="2"/>
  <c r="BM20" i="2"/>
  <c r="BN20" i="2"/>
  <c r="AR20" i="2" s="1"/>
  <c r="BO20" i="2"/>
  <c r="BP20" i="2"/>
  <c r="BQ20" i="2"/>
  <c r="BR20" i="2"/>
  <c r="BS20" i="2"/>
  <c r="BT20" i="2"/>
  <c r="BU20" i="2"/>
  <c r="BV20" i="2"/>
  <c r="BW20" i="2"/>
  <c r="BX20" i="2"/>
  <c r="BY20" i="2"/>
  <c r="AV19" i="2"/>
  <c r="AW19" i="2"/>
  <c r="AX19" i="2"/>
  <c r="AO19" i="2" s="1"/>
  <c r="AY19" i="2"/>
  <c r="AN19" i="2" s="1"/>
  <c r="AZ19" i="2"/>
  <c r="BA19" i="2"/>
  <c r="BB19" i="2"/>
  <c r="BC19" i="2"/>
  <c r="AQ19" i="2" s="1"/>
  <c r="BD19" i="2"/>
  <c r="BE19" i="2"/>
  <c r="BF19" i="2"/>
  <c r="BG19" i="2"/>
  <c r="BH19" i="2"/>
  <c r="BI19" i="2"/>
  <c r="BJ19" i="2"/>
  <c r="BK19" i="2"/>
  <c r="AP19" i="2" s="1"/>
  <c r="BL19" i="2"/>
  <c r="BM19" i="2"/>
  <c r="BN19" i="2"/>
  <c r="AR19" i="2" s="1"/>
  <c r="BO19" i="2"/>
  <c r="BP19" i="2"/>
  <c r="BQ19" i="2"/>
  <c r="BR19" i="2"/>
  <c r="BS19" i="2"/>
  <c r="BT19" i="2"/>
  <c r="BU19" i="2"/>
  <c r="BV19" i="2"/>
  <c r="BW19" i="2"/>
  <c r="BX19" i="2"/>
  <c r="BY19" i="2"/>
  <c r="AV18" i="2"/>
  <c r="AW18" i="2"/>
  <c r="AX18" i="2"/>
  <c r="AO18" i="2" s="1"/>
  <c r="AY18" i="2"/>
  <c r="AN18" i="2" s="1"/>
  <c r="AZ18" i="2"/>
  <c r="BA18" i="2"/>
  <c r="BB18" i="2"/>
  <c r="BC18" i="2"/>
  <c r="AQ18" i="2" s="1"/>
  <c r="BD18" i="2"/>
  <c r="BE18" i="2"/>
  <c r="BF18" i="2"/>
  <c r="BG18" i="2"/>
  <c r="BH18" i="2"/>
  <c r="BI18" i="2"/>
  <c r="BJ18" i="2"/>
  <c r="BK18" i="2"/>
  <c r="AP18" i="2" s="1"/>
  <c r="BL18" i="2"/>
  <c r="BM18" i="2"/>
  <c r="BN18" i="2"/>
  <c r="AR18" i="2" s="1"/>
  <c r="BO18" i="2"/>
  <c r="BP18" i="2"/>
  <c r="BQ18" i="2"/>
  <c r="BR18" i="2"/>
  <c r="BS18" i="2"/>
  <c r="BT18" i="2"/>
  <c r="BU18" i="2"/>
  <c r="BV18" i="2"/>
  <c r="BW18" i="2"/>
  <c r="BX18" i="2"/>
  <c r="BY18" i="2"/>
  <c r="AV17" i="2"/>
  <c r="AW17" i="2"/>
  <c r="AX17" i="2"/>
  <c r="AO17" i="2" s="1"/>
  <c r="AY17" i="2"/>
  <c r="AN17" i="2" s="1"/>
  <c r="AZ17" i="2"/>
  <c r="BA17" i="2"/>
  <c r="BB17" i="2"/>
  <c r="BC17" i="2"/>
  <c r="AQ17" i="2" s="1"/>
  <c r="BD17" i="2"/>
  <c r="BE17" i="2"/>
  <c r="BF17" i="2"/>
  <c r="BG17" i="2"/>
  <c r="BH17" i="2"/>
  <c r="BI17" i="2"/>
  <c r="BJ17" i="2"/>
  <c r="BK17" i="2"/>
  <c r="AP17" i="2" s="1"/>
  <c r="BL17" i="2"/>
  <c r="BM17" i="2"/>
  <c r="BN17" i="2"/>
  <c r="AR17" i="2" s="1"/>
  <c r="BO17" i="2"/>
  <c r="BP17" i="2"/>
  <c r="BQ17" i="2"/>
  <c r="BR17" i="2"/>
  <c r="BS17" i="2"/>
  <c r="BT17" i="2"/>
  <c r="BU17" i="2"/>
  <c r="BV17" i="2"/>
  <c r="BW17" i="2"/>
  <c r="BX17" i="2"/>
  <c r="BY17" i="2"/>
  <c r="BT9" i="2"/>
  <c r="BU9" i="2"/>
  <c r="BV9" i="2"/>
  <c r="BW9" i="2"/>
  <c r="BX9" i="2"/>
  <c r="BY9" i="2"/>
  <c r="BT10" i="2"/>
  <c r="BU10" i="2"/>
  <c r="BV10" i="2"/>
  <c r="BW10" i="2"/>
  <c r="BX10" i="2"/>
  <c r="BY10" i="2"/>
  <c r="BT11" i="2"/>
  <c r="BU11" i="2"/>
  <c r="BV11" i="2"/>
  <c r="BW11" i="2"/>
  <c r="BX11" i="2"/>
  <c r="BY11" i="2"/>
  <c r="BT12" i="2"/>
  <c r="BU12" i="2"/>
  <c r="BV12" i="2"/>
  <c r="BW12" i="2"/>
  <c r="BX12" i="2"/>
  <c r="BY12" i="2"/>
  <c r="BT13" i="2"/>
  <c r="BU13" i="2"/>
  <c r="BV13" i="2"/>
  <c r="BW13" i="2"/>
  <c r="BX13" i="2"/>
  <c r="BY13" i="2"/>
  <c r="BT14" i="2"/>
  <c r="BU14" i="2"/>
  <c r="BV14" i="2"/>
  <c r="BW14" i="2"/>
  <c r="BX14" i="2"/>
  <c r="BY14" i="2"/>
  <c r="BT15" i="2"/>
  <c r="BU15" i="2"/>
  <c r="BV15" i="2"/>
  <c r="BW15" i="2"/>
  <c r="BX15" i="2"/>
  <c r="BY15" i="2"/>
  <c r="BT16" i="2"/>
  <c r="BU16" i="2"/>
  <c r="BV16" i="2"/>
  <c r="BW16" i="2"/>
  <c r="BX16" i="2"/>
  <c r="BY16" i="2"/>
  <c r="BU8" i="2"/>
  <c r="BV8" i="2"/>
  <c r="BW8" i="2"/>
  <c r="BX8" i="2"/>
  <c r="BY8" i="2"/>
  <c r="BT8" i="2"/>
  <c r="BL9" i="2"/>
  <c r="BM9" i="2"/>
  <c r="BN9" i="2"/>
  <c r="AR9" i="2" s="1"/>
  <c r="BO9" i="2"/>
  <c r="BP9" i="2"/>
  <c r="BQ9" i="2"/>
  <c r="BR9" i="2"/>
  <c r="BS9" i="2"/>
  <c r="BL10" i="2"/>
  <c r="BM10" i="2"/>
  <c r="BN10" i="2"/>
  <c r="AR10" i="2" s="1"/>
  <c r="BO10" i="2"/>
  <c r="BP10" i="2"/>
  <c r="BQ10" i="2"/>
  <c r="BR10" i="2"/>
  <c r="BS10" i="2"/>
  <c r="BL11" i="2"/>
  <c r="BM11" i="2"/>
  <c r="BN11" i="2"/>
  <c r="AR11" i="2" s="1"/>
  <c r="BO11" i="2"/>
  <c r="BP11" i="2"/>
  <c r="BQ11" i="2"/>
  <c r="BR11" i="2"/>
  <c r="BS11" i="2"/>
  <c r="BL12" i="2"/>
  <c r="BM12" i="2"/>
  <c r="BN12" i="2"/>
  <c r="AR12" i="2" s="1"/>
  <c r="BO12" i="2"/>
  <c r="BP12" i="2"/>
  <c r="BQ12" i="2"/>
  <c r="BR12" i="2"/>
  <c r="BS12" i="2"/>
  <c r="BL13" i="2"/>
  <c r="BM13" i="2"/>
  <c r="BN13" i="2"/>
  <c r="AR13" i="2" s="1"/>
  <c r="BO13" i="2"/>
  <c r="BP13" i="2"/>
  <c r="BQ13" i="2"/>
  <c r="BR13" i="2"/>
  <c r="BS13" i="2"/>
  <c r="BL14" i="2"/>
  <c r="BM14" i="2"/>
  <c r="BN14" i="2"/>
  <c r="AR14" i="2" s="1"/>
  <c r="BO14" i="2"/>
  <c r="BP14" i="2"/>
  <c r="BQ14" i="2"/>
  <c r="BR14" i="2"/>
  <c r="BS14" i="2"/>
  <c r="BL15" i="2"/>
  <c r="BM15" i="2"/>
  <c r="BN15" i="2"/>
  <c r="AR15" i="2" s="1"/>
  <c r="BO15" i="2"/>
  <c r="BP15" i="2"/>
  <c r="BQ15" i="2"/>
  <c r="BR15" i="2"/>
  <c r="BS15" i="2"/>
  <c r="BL16" i="2"/>
  <c r="BM16" i="2"/>
  <c r="BN16" i="2"/>
  <c r="AR16" i="2" s="1"/>
  <c r="BO16" i="2"/>
  <c r="BP16" i="2"/>
  <c r="BQ16" i="2"/>
  <c r="BR16" i="2"/>
  <c r="BS16" i="2"/>
  <c r="BM8" i="2"/>
  <c r="BN8" i="2"/>
  <c r="AR8" i="2" s="1"/>
  <c r="BO8" i="2"/>
  <c r="BP8" i="2"/>
  <c r="BQ8" i="2"/>
  <c r="BR8" i="2"/>
  <c r="BS8" i="2"/>
  <c r="BL8" i="2"/>
  <c r="BK9" i="2"/>
  <c r="AP9" i="2" s="1"/>
  <c r="BK10" i="2"/>
  <c r="AP10" i="2" s="1"/>
  <c r="BK11" i="2"/>
  <c r="AP11" i="2" s="1"/>
  <c r="BK12" i="2"/>
  <c r="AP12" i="2" s="1"/>
  <c r="BK13" i="2"/>
  <c r="AP13" i="2" s="1"/>
  <c r="BK14" i="2"/>
  <c r="AP14" i="2" s="1"/>
  <c r="BK15" i="2"/>
  <c r="AP15" i="2" s="1"/>
  <c r="BK16" i="2"/>
  <c r="AP16" i="2" s="1"/>
  <c r="BK8" i="2"/>
  <c r="AP8" i="2" s="1"/>
  <c r="BJ9" i="2"/>
  <c r="BJ10" i="2"/>
  <c r="BJ11" i="2"/>
  <c r="BJ12" i="2"/>
  <c r="BJ13" i="2"/>
  <c r="BJ14" i="2"/>
  <c r="BJ15" i="2"/>
  <c r="BJ16" i="2"/>
  <c r="BI9" i="2"/>
  <c r="BI10" i="2"/>
  <c r="BI11" i="2"/>
  <c r="BI12" i="2"/>
  <c r="BI13" i="2"/>
  <c r="BI14" i="2"/>
  <c r="BI15" i="2"/>
  <c r="BI16" i="2"/>
  <c r="BH9" i="2"/>
  <c r="BH10" i="2"/>
  <c r="BH11" i="2"/>
  <c r="BH12" i="2"/>
  <c r="BH13" i="2"/>
  <c r="BH14" i="2"/>
  <c r="BH15" i="2"/>
  <c r="BH16" i="2"/>
  <c r="BH8" i="2"/>
  <c r="BI8" i="2"/>
  <c r="BJ8" i="2"/>
  <c r="BG9" i="2"/>
  <c r="BG10" i="2"/>
  <c r="BG11" i="2"/>
  <c r="BG12" i="2"/>
  <c r="BG13" i="2"/>
  <c r="BG14" i="2"/>
  <c r="BG15" i="2"/>
  <c r="BG16" i="2"/>
  <c r="BG8" i="2"/>
  <c r="BA9" i="2"/>
  <c r="BA10" i="2"/>
  <c r="BA11" i="2"/>
  <c r="BA12" i="2"/>
  <c r="BA13" i="2"/>
  <c r="BA14" i="2"/>
  <c r="BA15" i="2"/>
  <c r="BA16" i="2"/>
  <c r="BA8" i="2"/>
  <c r="BF9" i="2"/>
  <c r="BF10" i="2"/>
  <c r="BF11" i="2"/>
  <c r="BF12" i="2"/>
  <c r="BF13" i="2"/>
  <c r="BF14" i="2"/>
  <c r="BF15" i="2"/>
  <c r="BF16" i="2"/>
  <c r="BF8" i="2"/>
  <c r="BC9" i="2"/>
  <c r="AQ9" i="2" s="1"/>
  <c r="BC10" i="2"/>
  <c r="AQ10" i="2" s="1"/>
  <c r="BC11" i="2"/>
  <c r="AQ11" i="2" s="1"/>
  <c r="BC12" i="2"/>
  <c r="AQ12" i="2" s="1"/>
  <c r="BC13" i="2"/>
  <c r="AQ13" i="2" s="1"/>
  <c r="BC14" i="2"/>
  <c r="AQ14" i="2" s="1"/>
  <c r="BC15" i="2"/>
  <c r="AQ15" i="2" s="1"/>
  <c r="BC16" i="2"/>
  <c r="AQ16" i="2" s="1"/>
  <c r="BC8" i="2"/>
  <c r="AQ8" i="2" s="1"/>
  <c r="BB9" i="2"/>
  <c r="BB10" i="2"/>
  <c r="BB11" i="2"/>
  <c r="BB12" i="2"/>
  <c r="BB13" i="2"/>
  <c r="BB14" i="2"/>
  <c r="BB15" i="2"/>
  <c r="BB16" i="2"/>
  <c r="BB8" i="2"/>
  <c r="AW9" i="2"/>
  <c r="AW10" i="2"/>
  <c r="AW11" i="2"/>
  <c r="AW12" i="2"/>
  <c r="AW13" i="2"/>
  <c r="AW14" i="2"/>
  <c r="AW15" i="2"/>
  <c r="AW16" i="2"/>
  <c r="AW8" i="2"/>
  <c r="AV9" i="2"/>
  <c r="AM9" i="2" s="1"/>
  <c r="AV10" i="2"/>
  <c r="AV11" i="2"/>
  <c r="AV12" i="2"/>
  <c r="AV13" i="2"/>
  <c r="AM13" i="2" s="1"/>
  <c r="AV14" i="2"/>
  <c r="AV15" i="2"/>
  <c r="AV16" i="2"/>
  <c r="AV8" i="2"/>
  <c r="AZ9" i="2"/>
  <c r="AZ10" i="2"/>
  <c r="AZ11" i="2"/>
  <c r="AZ12" i="2"/>
  <c r="AZ13" i="2"/>
  <c r="AZ14" i="2"/>
  <c r="AZ15" i="2"/>
  <c r="AZ16" i="2"/>
  <c r="AZ8" i="2"/>
  <c r="AX9" i="2"/>
  <c r="AO9" i="2" s="1"/>
  <c r="AX10" i="2"/>
  <c r="AO10" i="2" s="1"/>
  <c r="AX11" i="2"/>
  <c r="AO11" i="2" s="1"/>
  <c r="AX12" i="2"/>
  <c r="AO12" i="2" s="1"/>
  <c r="AX13" i="2"/>
  <c r="AO13" i="2" s="1"/>
  <c r="AX14" i="2"/>
  <c r="AO14" i="2" s="1"/>
  <c r="AX15" i="2"/>
  <c r="AO15" i="2" s="1"/>
  <c r="AX16" i="2"/>
  <c r="AO16" i="2" s="1"/>
  <c r="AX8" i="2"/>
  <c r="AO8" i="2" s="1"/>
  <c r="AY9" i="2"/>
  <c r="AN9" i="2" s="1"/>
  <c r="AY10" i="2"/>
  <c r="AN10" i="2" s="1"/>
  <c r="AY11" i="2"/>
  <c r="AN11" i="2" s="1"/>
  <c r="AY12" i="2"/>
  <c r="AN12" i="2" s="1"/>
  <c r="AY13" i="2"/>
  <c r="AN13" i="2" s="1"/>
  <c r="AY14" i="2"/>
  <c r="AN14" i="2" s="1"/>
  <c r="AY15" i="2"/>
  <c r="AN15" i="2" s="1"/>
  <c r="AY16" i="2"/>
  <c r="AN16" i="2" s="1"/>
  <c r="AY8" i="2"/>
  <c r="AN8" i="2" s="1"/>
  <c r="AM14" i="2" l="1"/>
  <c r="AM10" i="2"/>
  <c r="AM12" i="2"/>
  <c r="AM16" i="2"/>
  <c r="AM15" i="2"/>
  <c r="AM11" i="2"/>
  <c r="AS15" i="2"/>
  <c r="AM8" i="2"/>
  <c r="AS13" i="2"/>
  <c r="AS9" i="2"/>
  <c r="AM18" i="2"/>
  <c r="AS16" i="2"/>
  <c r="AS12" i="2"/>
  <c r="AS8" i="2"/>
  <c r="AM17" i="2"/>
  <c r="AM19" i="2"/>
  <c r="AM20" i="2"/>
  <c r="AS17" i="2"/>
  <c r="AS19" i="2"/>
  <c r="AS20" i="2"/>
  <c r="AM21" i="2"/>
  <c r="AS11" i="2"/>
  <c r="AS14" i="2"/>
  <c r="AS10" i="2"/>
  <c r="AS18" i="2"/>
  <c r="AS21" i="2"/>
  <c r="BD16" i="2"/>
  <c r="BE16" i="2"/>
  <c r="BD15" i="2"/>
  <c r="BE15" i="2"/>
  <c r="BD8" i="2"/>
  <c r="BE8" i="2"/>
  <c r="H6" i="2"/>
  <c r="H7" i="2" s="1"/>
  <c r="AT4" i="2"/>
  <c r="BE14" i="2"/>
  <c r="BD14" i="2"/>
  <c r="BE13" i="2"/>
  <c r="BD13" i="2"/>
  <c r="BE12" i="2"/>
  <c r="BD12" i="2"/>
  <c r="BE11" i="2"/>
  <c r="BD11" i="2"/>
  <c r="BE10" i="2"/>
  <c r="BD10" i="2"/>
  <c r="BE9" i="2"/>
  <c r="BD9" i="2"/>
  <c r="I6" i="2" l="1"/>
  <c r="I7" i="2" s="1"/>
  <c r="J6" i="2" l="1"/>
  <c r="K6" i="2" s="1"/>
  <c r="K7" i="2" s="1"/>
  <c r="L6" i="2" l="1"/>
  <c r="M6" i="2" s="1"/>
  <c r="M7" i="2" s="1"/>
  <c r="J7" i="2"/>
  <c r="N6" i="2" l="1"/>
  <c r="N7" i="2" s="1"/>
  <c r="L7" i="2"/>
  <c r="O6" i="2" l="1"/>
  <c r="O7" i="2" s="1"/>
  <c r="P6" i="2" l="1"/>
  <c r="Q6" i="2" s="1"/>
  <c r="P7" i="2" l="1"/>
  <c r="Q7" i="2"/>
  <c r="R6" i="2"/>
  <c r="R7" i="2" l="1"/>
  <c r="S6" i="2"/>
  <c r="S7" i="2" l="1"/>
  <c r="T6" i="2"/>
  <c r="T7" i="2" l="1"/>
  <c r="U6" i="2"/>
  <c r="V6" i="2" l="1"/>
  <c r="U7" i="2"/>
  <c r="W6" i="2" l="1"/>
  <c r="V7" i="2"/>
  <c r="X6" i="2" l="1"/>
  <c r="W7" i="2"/>
  <c r="X7" i="2" l="1"/>
  <c r="Y6" i="2"/>
  <c r="Y7" i="2" l="1"/>
  <c r="Z6" i="2"/>
  <c r="Z7" i="2" l="1"/>
  <c r="AA6" i="2"/>
  <c r="AA7" i="2" l="1"/>
  <c r="AB6" i="2"/>
  <c r="AC6" i="2" l="1"/>
  <c r="AB7" i="2"/>
  <c r="AC7" i="2" l="1"/>
  <c r="AD6" i="2"/>
  <c r="AE6" i="2" l="1"/>
  <c r="AD7" i="2"/>
  <c r="AF6" i="2" l="1"/>
  <c r="AE7" i="2"/>
  <c r="AF7" i="2" l="1"/>
  <c r="AG6" i="2"/>
  <c r="AG7" i="2" l="1"/>
  <c r="AH6" i="2"/>
  <c r="AI6" i="2" l="1"/>
  <c r="AH7" i="2"/>
  <c r="AI7" i="2" l="1"/>
  <c r="AJ6" i="2"/>
  <c r="AK6" i="2" l="1"/>
  <c r="AJ7" i="2"/>
  <c r="AK7" i="2" l="1"/>
  <c r="AL6" i="2"/>
  <c r="AL7" i="2" s="1"/>
</calcChain>
</file>

<file path=xl/sharedStrings.xml><?xml version="1.0" encoding="utf-8"?>
<sst xmlns="http://schemas.openxmlformats.org/spreadsheetml/2006/main" count="801" uniqueCount="195">
  <si>
    <t>No.</t>
  </si>
  <si>
    <t>Code</t>
  </si>
  <si>
    <t>Name</t>
  </si>
  <si>
    <t>Title</t>
  </si>
  <si>
    <t>Starting Date</t>
  </si>
  <si>
    <t>Telecom International Myanmar Company Limited</t>
  </si>
  <si>
    <t>TIMESHEET REPORT</t>
  </si>
  <si>
    <t>DAY IN MONTH/ WEEKDAYS</t>
  </si>
  <si>
    <t>Total</t>
  </si>
  <si>
    <t>A</t>
  </si>
  <si>
    <t>X</t>
  </si>
  <si>
    <t>AC</t>
  </si>
  <si>
    <t>AL</t>
  </si>
  <si>
    <t>CA</t>
  </si>
  <si>
    <t>BT</t>
  </si>
  <si>
    <t>BW</t>
  </si>
  <si>
    <t>CHT</t>
  </si>
  <si>
    <t>MD</t>
  </si>
  <si>
    <t>MDS</t>
  </si>
  <si>
    <t>MWS</t>
  </si>
  <si>
    <t>ML</t>
  </si>
  <si>
    <t>H</t>
  </si>
  <si>
    <t>I</t>
  </si>
  <si>
    <t>CL</t>
  </si>
  <si>
    <t>LS</t>
  </si>
  <si>
    <t>UL</t>
  </si>
  <si>
    <t>PL</t>
  </si>
  <si>
    <t>OH</t>
  </si>
  <si>
    <t>OT</t>
  </si>
  <si>
    <t>OW</t>
  </si>
  <si>
    <t>S1</t>
  </si>
  <si>
    <t>S2</t>
  </si>
  <si>
    <t>S3</t>
  </si>
  <si>
    <t>SW</t>
  </si>
  <si>
    <t>DL</t>
  </si>
  <si>
    <t>TL</t>
  </si>
  <si>
    <t>TT</t>
  </si>
  <si>
    <t>TĐT</t>
  </si>
  <si>
    <t>WR</t>
  </si>
  <si>
    <t>BR</t>
  </si>
  <si>
    <t>Attendance)/ go to work</t>
  </si>
  <si>
    <t>X- salary for working time</t>
  </si>
  <si>
    <t>AC- Accident</t>
  </si>
  <si>
    <t>AL- Annual Leave</t>
  </si>
  <si>
    <t>Casual Leave</t>
  </si>
  <si>
    <t>BT- Business trip</t>
  </si>
  <si>
    <t>BW- By Way</t>
  </si>
  <si>
    <t>CHT - Live weekdays commander</t>
  </si>
  <si>
    <t>Medical leave</t>
  </si>
  <si>
    <t>MDS- Medical Leave with salary</t>
  </si>
  <si>
    <t>MWS- Medical Leave without salary</t>
  </si>
  <si>
    <t>ML- Maternity Leave</t>
  </si>
  <si>
    <t xml:space="preserve">Holidays </t>
  </si>
  <si>
    <t>Absence without reason</t>
  </si>
  <si>
    <t xml:space="preserve">CL- Compensation Leave </t>
  </si>
  <si>
    <t>LS- Learn Salary</t>
  </si>
  <si>
    <t>Unpaid Leave</t>
  </si>
  <si>
    <t>PL- Paid Leave</t>
  </si>
  <si>
    <t>OH- Overtime holiday- go to work on public holiday</t>
  </si>
  <si>
    <t>OT - Overtime Normal working</t>
  </si>
  <si>
    <t>OW- Overtime weekend</t>
  </si>
  <si>
    <t>S1 - Morning shift</t>
  </si>
  <si>
    <t>S2 - Afternoon shift</t>
  </si>
  <si>
    <t>S3 - Night shift</t>
  </si>
  <si>
    <t>SW- Suspenion working</t>
  </si>
  <si>
    <t>Delay - go to work late</t>
  </si>
  <si>
    <t>TL- Standby technical by plan</t>
  </si>
  <si>
    <t>TT- Standby NOC</t>
  </si>
  <si>
    <t>Standby technical (Night shift, emergency)</t>
  </si>
  <si>
    <t>Leave without reason</t>
  </si>
  <si>
    <t xml:space="preserve"> Breavement</t>
  </si>
  <si>
    <t>Total Casual leave</t>
  </si>
  <si>
    <t>Total Annual
leave</t>
  </si>
  <si>
    <t>Total leave without pay</t>
  </si>
  <si>
    <t>Total Medical Leave</t>
  </si>
  <si>
    <t>Remark</t>
  </si>
  <si>
    <t>A:8</t>
  </si>
  <si>
    <t>X:8</t>
  </si>
  <si>
    <t>AC:8</t>
  </si>
  <si>
    <t>AL:8</t>
  </si>
  <si>
    <t>CA:8</t>
  </si>
  <si>
    <t>BT:8</t>
  </si>
  <si>
    <t>BW:8</t>
  </si>
  <si>
    <t>MD:8</t>
  </si>
  <si>
    <t>MDS:8</t>
  </si>
  <si>
    <t>MWS:8</t>
  </si>
  <si>
    <t>ML:8</t>
  </si>
  <si>
    <t>UL:8</t>
  </si>
  <si>
    <t>PL:8</t>
  </si>
  <si>
    <t>OH:8</t>
  </si>
  <si>
    <t>x</t>
  </si>
  <si>
    <t>OT:8</t>
  </si>
  <si>
    <t>OW:8</t>
  </si>
  <si>
    <t>S1:8</t>
  </si>
  <si>
    <t>S2:8</t>
  </si>
  <si>
    <t>S3:8</t>
  </si>
  <si>
    <t>SW:8</t>
  </si>
  <si>
    <t>A:4</t>
  </si>
  <si>
    <t>X:4</t>
  </si>
  <si>
    <t>AL:4</t>
  </si>
  <si>
    <t>CA:4</t>
  </si>
  <si>
    <t>BT:4</t>
  </si>
  <si>
    <t>BW:4</t>
  </si>
  <si>
    <t>MD:4</t>
  </si>
  <si>
    <t>MDS:4</t>
  </si>
  <si>
    <t>MWS:4</t>
  </si>
  <si>
    <t>ML:4</t>
  </si>
  <si>
    <t>UL:4</t>
  </si>
  <si>
    <t>PL:4</t>
  </si>
  <si>
    <t>OH:4</t>
  </si>
  <si>
    <t>OT:4</t>
  </si>
  <si>
    <t>OW:4</t>
  </si>
  <si>
    <t>S1:4</t>
  </si>
  <si>
    <t>S2:4</t>
  </si>
  <si>
    <t>S3:4</t>
  </si>
  <si>
    <t>SW:4</t>
  </si>
  <si>
    <t>Software Development Department</t>
  </si>
  <si>
    <t>Center</t>
  </si>
  <si>
    <t>Backend Developer</t>
  </si>
  <si>
    <t>Department</t>
  </si>
  <si>
    <t>Software Tester</t>
  </si>
  <si>
    <t>Frontend Developer</t>
  </si>
  <si>
    <t>WFH:8</t>
  </si>
  <si>
    <t>WFH</t>
  </si>
  <si>
    <t>Work From Home</t>
  </si>
  <si>
    <t>VMY010976</t>
  </si>
  <si>
    <t xml:space="preserve">Kyaw Myo Htet </t>
  </si>
  <si>
    <t>VMY012006</t>
  </si>
  <si>
    <t>Cao Thanh Tung</t>
  </si>
  <si>
    <t xml:space="preserve">Backend Devloper </t>
  </si>
  <si>
    <t>VMY012007</t>
  </si>
  <si>
    <t>Nguyen Quang Quy</t>
  </si>
  <si>
    <t>VMY012008</t>
  </si>
  <si>
    <t>Nguyen Ba Hung</t>
  </si>
  <si>
    <t>VMY013020</t>
  </si>
  <si>
    <t>Hsu Myat Khine</t>
  </si>
  <si>
    <t>20-May-21</t>
  </si>
  <si>
    <t>VMY013070</t>
  </si>
  <si>
    <t>Min Khant Maung Maung</t>
  </si>
  <si>
    <t>Nguyễn Công Hữu</t>
  </si>
  <si>
    <t>VMY013609</t>
  </si>
  <si>
    <t>Phyu Sin Ou</t>
  </si>
  <si>
    <t>Demand Management Officer</t>
  </si>
  <si>
    <t>WFH:4</t>
  </si>
  <si>
    <t>IT Strategy Planning Officer</t>
  </si>
  <si>
    <t>Zar Chi Moe Oo</t>
  </si>
  <si>
    <t>VMY014358</t>
  </si>
  <si>
    <t>Total working
Days</t>
  </si>
  <si>
    <t>Resigned</t>
  </si>
  <si>
    <t>VMY015657</t>
  </si>
  <si>
    <t>Saw Rabin</t>
  </si>
  <si>
    <t>VMY016397</t>
  </si>
  <si>
    <t>Dang Huy Hiep</t>
  </si>
  <si>
    <t>Senior Backend Developer</t>
  </si>
  <si>
    <t>Mobile Developer</t>
  </si>
  <si>
    <t>Outsourcing management officer</t>
  </si>
  <si>
    <t>VMY016897</t>
  </si>
  <si>
    <t>Ni Ni Aye</t>
  </si>
  <si>
    <t>Si Thu Moe Myint</t>
  </si>
  <si>
    <t>VMY017187</t>
  </si>
  <si>
    <t>Thet Phoo Wai</t>
  </si>
  <si>
    <t>VMY017518</t>
  </si>
  <si>
    <t>Support &amp; Governance Leader</t>
  </si>
  <si>
    <t>VMY017569</t>
  </si>
  <si>
    <t>Win Win Aye</t>
  </si>
  <si>
    <t>VMY017785</t>
  </si>
  <si>
    <t>Thida Hlaing</t>
  </si>
  <si>
    <t>VMY017788</t>
  </si>
  <si>
    <t>Aung Ko Htet</t>
  </si>
  <si>
    <t>UI/UX Designer</t>
  </si>
  <si>
    <t>VMY017809</t>
  </si>
  <si>
    <t>Su Pyae Nyein</t>
  </si>
  <si>
    <t>VMY017991</t>
  </si>
  <si>
    <t>Aung Aung</t>
  </si>
  <si>
    <t>Swan Yee Htet</t>
  </si>
  <si>
    <t>Eaint Thet Paing Hmuu Khin</t>
  </si>
  <si>
    <t>VMY018077</t>
  </si>
  <si>
    <t>VMY018078</t>
  </si>
  <si>
    <t>Solution Department</t>
  </si>
  <si>
    <t>Software Center</t>
  </si>
  <si>
    <t>Mobile Business Analysis Officer</t>
  </si>
  <si>
    <t>Nandar Khaing</t>
  </si>
  <si>
    <t>VMY018055</t>
  </si>
  <si>
    <t xml:space="preserve">May Nandi Tun </t>
  </si>
  <si>
    <t>VMY014851</t>
  </si>
  <si>
    <t>Thinn Yu Nandar</t>
  </si>
  <si>
    <t>VMY014627</t>
  </si>
  <si>
    <t>Kaung Tin Sett</t>
  </si>
  <si>
    <t>VMY013693</t>
  </si>
  <si>
    <t>Ingyin Khaing</t>
  </si>
  <si>
    <t>VMY013691</t>
  </si>
  <si>
    <t>Vice Center Director</t>
  </si>
  <si>
    <t>Center Director</t>
  </si>
  <si>
    <t>Tran Van Duy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</si>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</sst>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6" formatCode="&quot;$&quot;#,##0_);[Red]\(&quot;$&quot;#,##0\)"/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&quot;\&quot;#,##0;[Red]&quot;\&quot;\-#,##0"/>
    <numFmt numFmtId="169" formatCode="&quot;\&quot;#,##0.00;[Red]&quot;\&quot;\-#,##0.00"/>
    <numFmt numFmtId="170" formatCode="\$#,##0\ ;\(\$#,##0\)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VND&quot;#,##0_);[Red]\(&quot;VND&quot;#,##0\)"/>
    <numFmt numFmtId="174" formatCode="0.0"/>
    <numFmt numFmtId="175" formatCode="[Red]&quot;C.NhËt&quot;;#\ ###\ ##0;[Cyan]\ &quot;T.B¶y &quot;"/>
    <numFmt numFmtId="176" formatCode="dd"/>
    <numFmt numFmtId="177" formatCode="mmm\-yyyy"/>
    <numFmt numFmtId="178" formatCode="dd/mmm/yyyy"/>
  </numFmts>
  <fonts count="59">
    <font>
      <sz val="12"/>
      <name val="VNI-Time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VNtimes new roman"/>
      <family val="2"/>
    </font>
    <font>
      <sz val="12"/>
      <name val=".VnTime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b/>
      <sz val="14"/>
      <name val="Times New Roman"/>
      <family val="1"/>
    </font>
    <font>
      <sz val="8"/>
      <color indexed="9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0"/>
      <name val="Times New Roman"/>
      <family val="1"/>
    </font>
    <font>
      <sz val="8"/>
      <color rgb="FFFF0000"/>
      <name val="Times New Roman"/>
      <family val="1"/>
    </font>
    <font>
      <b/>
      <sz val="8"/>
      <color theme="1"/>
      <name val="Times New Roman"/>
      <family val="1"/>
    </font>
    <font>
      <sz val="12"/>
      <color rgb="FFFF0000"/>
      <name val="VNI-Times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2"/>
      <color theme="0"/>
      <name val="Times New Roman"/>
      <family val="1"/>
    </font>
    <font>
      <sz val="8"/>
      <name val="VNI-Times"/>
    </font>
    <font>
      <sz val="12"/>
      <name val="VNI-Times"/>
    </font>
    <font>
      <sz val="10"/>
      <name val="Arial"/>
      <family val="2"/>
    </font>
    <font>
      <sz val="14"/>
      <name val="Times New Roman"/>
      <family val="1"/>
    </font>
    <font>
      <sz val="8"/>
      <color theme="1"/>
      <name val="Times New Roman"/>
      <family val="1"/>
    </font>
    <font>
      <b/>
      <sz val="10"/>
      <name val="Times New Roman"/>
      <family val="1"/>
    </font>
    <font>
      <sz val="16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7">
    <xf numFmtId="0" fontId="0" fillId="0" borderId="0"/>
    <xf numFmtId="172" fontId="3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3" fillId="0" borderId="0" applyFont="0" applyFill="0" applyBorder="0" applyAlignment="0" applyProtection="0"/>
    <xf numFmtId="40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1" fillId="3" borderId="0" applyNumberFormat="0" applyBorder="0" applyAlignment="0" applyProtection="0"/>
    <xf numFmtId="0" fontId="10" fillId="0" borderId="0"/>
    <xf numFmtId="0" fontId="10" fillId="0" borderId="0"/>
    <xf numFmtId="0" fontId="12" fillId="20" borderId="1" applyNumberFormat="0" applyAlignment="0" applyProtection="0"/>
    <xf numFmtId="0" fontId="13" fillId="21" borderId="2" applyNumberFormat="0" applyAlignment="0" applyProtection="0"/>
    <xf numFmtId="3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15" fillId="4" borderId="0" applyNumberFormat="0" applyBorder="0" applyAlignment="0" applyProtection="0"/>
    <xf numFmtId="38" fontId="16" fillId="22" borderId="0" applyNumberFormat="0" applyBorder="0" applyAlignment="0" applyProtection="0"/>
    <xf numFmtId="0" fontId="17" fillId="0" borderId="3" applyNumberFormat="0" applyAlignment="0" applyProtection="0">
      <alignment horizontal="left" vertical="center"/>
    </xf>
    <xf numFmtId="0" fontId="17" fillId="0" borderId="4">
      <alignment horizontal="left" vertical="center"/>
    </xf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10" fontId="16" fillId="23" borderId="6" applyNumberFormat="0" applyBorder="0" applyAlignment="0" applyProtection="0"/>
    <xf numFmtId="0" fontId="21" fillId="0" borderId="7" applyNumberFormat="0" applyFill="0" applyAlignment="0" applyProtection="0"/>
    <xf numFmtId="0" fontId="22" fillId="0" borderId="0" applyNumberFormat="0" applyFont="0" applyFill="0" applyAlignment="0"/>
    <xf numFmtId="0" fontId="23" fillId="24" borderId="0" applyNumberFormat="0" applyBorder="0" applyAlignment="0" applyProtection="0"/>
    <xf numFmtId="173" fontId="24" fillId="0" borderId="0"/>
    <xf numFmtId="0" fontId="25" fillId="0" borderId="0"/>
    <xf numFmtId="0" fontId="3" fillId="25" borderId="8" applyNumberFormat="0" applyFont="0" applyAlignment="0" applyProtection="0"/>
    <xf numFmtId="0" fontId="26" fillId="20" borderId="9" applyNumberFormat="0" applyAlignment="0" applyProtection="0"/>
    <xf numFmtId="10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10" applyNumberFormat="0" applyFont="0" applyFill="0" applyAlignment="0" applyProtection="0"/>
    <xf numFmtId="0" fontId="24" fillId="0" borderId="0"/>
    <xf numFmtId="0" fontId="24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9" fillId="0" borderId="0">
      <alignment vertical="center"/>
    </xf>
    <xf numFmtId="40" fontId="31" fillId="0" borderId="0" applyFont="0" applyFill="0" applyBorder="0" applyAlignment="0" applyProtection="0"/>
    <xf numFmtId="38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5" fillId="0" borderId="0" applyFont="0" applyFill="0" applyBorder="0" applyAlignment="0" applyProtection="0"/>
    <xf numFmtId="168" fontId="35" fillId="0" borderId="0" applyFont="0" applyFill="0" applyBorder="0" applyAlignment="0" applyProtection="0"/>
    <xf numFmtId="0" fontId="36" fillId="0" borderId="0"/>
    <xf numFmtId="0" fontId="22" fillId="0" borderId="0"/>
    <xf numFmtId="164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6" fontId="37" fillId="0" borderId="0" applyFont="0" applyFill="0" applyBorder="0" applyAlignment="0" applyProtection="0"/>
    <xf numFmtId="167" fontId="34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53" fillId="0" borderId="0"/>
    <xf numFmtId="0" fontId="54" fillId="0" borderId="0"/>
    <xf numFmtId="0" fontId="2" fillId="0" borderId="0"/>
    <xf numFmtId="0" fontId="3" fillId="0" borderId="0"/>
    <xf numFmtId="0" fontId="1" fillId="0" borderId="0"/>
  </cellStyleXfs>
  <cellXfs count="82">
    <xf numFmtId="0" fontId="0" fillId="0" borderId="0" xfId="0"/>
    <xf numFmtId="176" fontId="43" fillId="0" borderId="6" xfId="61" applyNumberFormat="1" applyFont="1" applyBorder="1" applyAlignment="1">
      <alignment horizontal="center" vertical="center"/>
    </xf>
    <xf numFmtId="0" fontId="47" fillId="0" borderId="0" xfId="0" applyFont="1"/>
    <xf numFmtId="0" fontId="0" fillId="29" borderId="0" xfId="0" applyFill="1"/>
    <xf numFmtId="175" fontId="42" fillId="0" borderId="6" xfId="61" applyNumberFormat="1" applyFont="1" applyBorder="1" applyAlignment="1">
      <alignment horizontal="center" vertical="center" textRotation="90"/>
    </xf>
    <xf numFmtId="176" fontId="43" fillId="30" borderId="6" xfId="61" applyNumberFormat="1" applyFont="1" applyFill="1" applyBorder="1" applyAlignment="1">
      <alignment horizontal="center" vertical="center"/>
    </xf>
    <xf numFmtId="176" fontId="46" fillId="30" borderId="6" xfId="61" applyNumberFormat="1" applyFont="1" applyFill="1" applyBorder="1" applyAlignment="1">
      <alignment horizontal="center" vertical="center"/>
    </xf>
    <xf numFmtId="176" fontId="46" fillId="0" borderId="6" xfId="61" applyNumberFormat="1" applyFont="1" applyBorder="1" applyAlignment="1">
      <alignment horizontal="center" vertical="center"/>
    </xf>
    <xf numFmtId="0" fontId="0" fillId="27" borderId="0" xfId="0" applyFill="1"/>
    <xf numFmtId="176" fontId="42" fillId="0" borderId="6" xfId="61" applyNumberFormat="1" applyFont="1" applyBorder="1" applyAlignment="1">
      <alignment horizontal="center" vertical="center" textRotation="90"/>
    </xf>
    <xf numFmtId="0" fontId="39" fillId="0" borderId="0" xfId="61" applyFont="1" applyAlignment="1">
      <alignment horizontal="left" vertical="center"/>
    </xf>
    <xf numFmtId="0" fontId="39" fillId="0" borderId="11" xfId="61" applyFont="1" applyBorder="1" applyAlignment="1">
      <alignment horizontal="center" vertical="center"/>
    </xf>
    <xf numFmtId="174" fontId="43" fillId="0" borderId="11" xfId="61" applyNumberFormat="1" applyFont="1" applyBorder="1" applyAlignment="1">
      <alignment horizontal="center" vertical="center"/>
    </xf>
    <xf numFmtId="174" fontId="42" fillId="0" borderId="11" xfId="61" applyNumberFormat="1" applyFont="1" applyBorder="1" applyAlignment="1">
      <alignment horizontal="center" vertical="center"/>
    </xf>
    <xf numFmtId="0" fontId="39" fillId="0" borderId="0" xfId="61" applyFont="1" applyAlignment="1">
      <alignment horizontal="center" vertical="center"/>
    </xf>
    <xf numFmtId="0" fontId="55" fillId="0" borderId="0" xfId="61" applyFont="1" applyAlignment="1">
      <alignment horizontal="center" vertical="center"/>
    </xf>
    <xf numFmtId="177" fontId="39" fillId="0" borderId="0" xfId="61" applyNumberFormat="1" applyFont="1" applyAlignment="1">
      <alignment horizontal="center" vertical="center"/>
    </xf>
    <xf numFmtId="3" fontId="41" fillId="0" borderId="0" xfId="0" applyNumberFormat="1" applyFont="1" applyAlignment="1">
      <alignment horizontal="center" vertical="center"/>
    </xf>
    <xf numFmtId="0" fontId="42" fillId="0" borderId="0" xfId="61" applyFont="1" applyAlignment="1">
      <alignment horizontal="center" vertical="center"/>
    </xf>
    <xf numFmtId="0" fontId="44" fillId="0" borderId="11" xfId="61" applyFont="1" applyBorder="1" applyAlignment="1">
      <alignment horizontal="center" vertical="center"/>
    </xf>
    <xf numFmtId="0" fontId="44" fillId="0" borderId="0" xfId="61" applyFont="1" applyAlignment="1">
      <alignment horizontal="center" vertical="center"/>
    </xf>
    <xf numFmtId="177" fontId="39" fillId="0" borderId="0" xfId="61" applyNumberFormat="1" applyFont="1" applyAlignment="1">
      <alignment horizontal="left" vertical="center"/>
    </xf>
    <xf numFmtId="14" fontId="45" fillId="0" borderId="0" xfId="61" applyNumberFormat="1" applyFont="1" applyAlignment="1">
      <alignment horizontal="left" vertical="center"/>
    </xf>
    <xf numFmtId="0" fontId="56" fillId="0" borderId="11" xfId="61" applyFont="1" applyBorder="1" applyAlignment="1">
      <alignment horizontal="center" vertical="center"/>
    </xf>
    <xf numFmtId="0" fontId="50" fillId="0" borderId="0" xfId="61" applyFont="1" applyAlignment="1">
      <alignment horizontal="center" vertical="center"/>
    </xf>
    <xf numFmtId="174" fontId="42" fillId="0" borderId="6" xfId="61" applyNumberFormat="1" applyFont="1" applyBorder="1" applyAlignment="1">
      <alignment horizontal="center" vertical="center"/>
    </xf>
    <xf numFmtId="0" fontId="42" fillId="0" borderId="6" xfId="61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178" fontId="39" fillId="0" borderId="0" xfId="61" applyNumberFormat="1" applyFont="1" applyAlignment="1">
      <alignment horizontal="center" vertical="center"/>
    </xf>
    <xf numFmtId="0" fontId="39" fillId="0" borderId="6" xfId="61" applyFont="1" applyBorder="1" applyAlignment="1">
      <alignment horizontal="left" vertical="center"/>
    </xf>
    <xf numFmtId="0" fontId="39" fillId="0" borderId="6" xfId="61" applyFont="1" applyBorder="1" applyAlignment="1">
      <alignment horizontal="left" vertical="center" wrapText="1"/>
    </xf>
    <xf numFmtId="0" fontId="39" fillId="0" borderId="6" xfId="61" applyFont="1" applyBorder="1" applyAlignment="1">
      <alignment horizontal="center" vertical="center" wrapText="1"/>
    </xf>
    <xf numFmtId="178" fontId="50" fillId="0" borderId="6" xfId="61" applyNumberFormat="1" applyFont="1" applyBorder="1" applyAlignment="1">
      <alignment horizontal="center" vertical="center"/>
    </xf>
    <xf numFmtId="0" fontId="46" fillId="27" borderId="6" xfId="0" applyFont="1" applyFill="1" applyBorder="1" applyAlignment="1">
      <alignment horizontal="center" vertical="center"/>
    </xf>
    <xf numFmtId="0" fontId="46" fillId="26" borderId="6" xfId="0" applyFont="1" applyFill="1" applyBorder="1" applyAlignment="1">
      <alignment horizontal="center" vertical="center"/>
    </xf>
    <xf numFmtId="0" fontId="46" fillId="28" borderId="6" xfId="0" applyFont="1" applyFill="1" applyBorder="1" applyAlignment="1">
      <alignment horizontal="center" vertical="center"/>
    </xf>
    <xf numFmtId="0" fontId="46" fillId="31" borderId="6" xfId="0" applyFont="1" applyFill="1" applyBorder="1" applyAlignment="1">
      <alignment horizontal="center" vertical="center"/>
    </xf>
    <xf numFmtId="0" fontId="42" fillId="27" borderId="6" xfId="61" applyFont="1" applyFill="1" applyBorder="1" applyAlignment="1">
      <alignment horizontal="center" vertical="center"/>
    </xf>
    <xf numFmtId="0" fontId="42" fillId="26" borderId="6" xfId="61" applyFont="1" applyFill="1" applyBorder="1" applyAlignment="1">
      <alignment horizontal="center" vertical="center"/>
    </xf>
    <xf numFmtId="0" fontId="42" fillId="28" borderId="6" xfId="61" applyFont="1" applyFill="1" applyBorder="1" applyAlignment="1">
      <alignment horizontal="center" vertical="center"/>
    </xf>
    <xf numFmtId="0" fontId="42" fillId="31" borderId="6" xfId="61" applyFont="1" applyFill="1" applyBorder="1" applyAlignment="1">
      <alignment horizontal="center" vertical="center"/>
    </xf>
    <xf numFmtId="174" fontId="46" fillId="0" borderId="6" xfId="0" applyNumberFormat="1" applyFont="1" applyBorder="1" applyAlignment="1">
      <alignment horizontal="center" vertical="center"/>
    </xf>
    <xf numFmtId="0" fontId="39" fillId="0" borderId="6" xfId="61" applyFont="1" applyBorder="1" applyAlignment="1">
      <alignment horizontal="center" vertical="center"/>
    </xf>
    <xf numFmtId="178" fontId="39" fillId="0" borderId="6" xfId="61" applyNumberFormat="1" applyFont="1" applyBorder="1" applyAlignment="1">
      <alignment horizontal="center" vertical="center"/>
    </xf>
    <xf numFmtId="0" fontId="48" fillId="0" borderId="6" xfId="0" applyFont="1" applyBorder="1" applyAlignment="1">
      <alignment vertical="center" wrapText="1"/>
    </xf>
    <xf numFmtId="0" fontId="49" fillId="0" borderId="6" xfId="61" applyFont="1" applyBorder="1" applyAlignment="1">
      <alignment horizontal="left" vertical="center"/>
    </xf>
    <xf numFmtId="14" fontId="39" fillId="0" borderId="6" xfId="61" applyNumberFormat="1" applyFont="1" applyBorder="1" applyAlignment="1">
      <alignment horizontal="center" vertical="center"/>
    </xf>
    <xf numFmtId="0" fontId="49" fillId="0" borderId="6" xfId="0" applyFont="1" applyBorder="1" applyAlignment="1">
      <alignment horizontal="center" vertical="center"/>
    </xf>
    <xf numFmtId="0" fontId="49" fillId="0" borderId="6" xfId="0" applyFont="1" applyBorder="1" applyAlignment="1">
      <alignment horizontal="left" vertical="center"/>
    </xf>
    <xf numFmtId="0" fontId="48" fillId="0" borderId="6" xfId="0" applyFont="1" applyBorder="1" applyAlignment="1">
      <alignment horizontal="center" vertical="center" wrapText="1"/>
    </xf>
    <xf numFmtId="178" fontId="49" fillId="0" borderId="6" xfId="0" applyNumberFormat="1" applyFont="1" applyBorder="1" applyAlignment="1">
      <alignment horizontal="center" vertical="center"/>
    </xf>
    <xf numFmtId="0" fontId="48" fillId="0" borderId="6" xfId="0" applyFont="1" applyBorder="1" applyAlignment="1">
      <alignment horizontal="left" vertical="center" wrapText="1"/>
    </xf>
    <xf numFmtId="178" fontId="39" fillId="0" borderId="6" xfId="61" quotePrefix="1" applyNumberFormat="1" applyFont="1" applyBorder="1" applyAlignment="1">
      <alignment horizontal="center" vertical="center"/>
    </xf>
    <xf numFmtId="0" fontId="50" fillId="0" borderId="6" xfId="61" applyFont="1" applyBorder="1" applyAlignment="1">
      <alignment horizontal="left" vertical="center" wrapText="1"/>
    </xf>
    <xf numFmtId="0" fontId="50" fillId="0" borderId="6" xfId="61" applyFont="1" applyBorder="1" applyAlignment="1">
      <alignment horizontal="center" vertical="center"/>
    </xf>
    <xf numFmtId="0" fontId="49" fillId="0" borderId="6" xfId="61" applyFont="1" applyBorder="1" applyAlignment="1">
      <alignment horizontal="center" vertical="center"/>
    </xf>
    <xf numFmtId="0" fontId="49" fillId="0" borderId="6" xfId="61" applyFont="1" applyBorder="1" applyAlignment="1">
      <alignment vertical="center"/>
    </xf>
    <xf numFmtId="0" fontId="39" fillId="0" borderId="6" xfId="61" applyFont="1" applyBorder="1" applyAlignment="1">
      <alignment vertical="center"/>
    </xf>
    <xf numFmtId="178" fontId="49" fillId="0" borderId="6" xfId="61" applyNumberFormat="1" applyFont="1" applyBorder="1" applyAlignment="1">
      <alignment horizontal="center" vertical="center"/>
    </xf>
    <xf numFmtId="0" fontId="56" fillId="30" borderId="11" xfId="61" applyFont="1" applyFill="1" applyBorder="1" applyAlignment="1">
      <alignment horizontal="center" vertical="center"/>
    </xf>
    <xf numFmtId="0" fontId="57" fillId="0" borderId="13" xfId="61" quotePrefix="1" applyFont="1" applyBorder="1" applyAlignment="1">
      <alignment horizontal="center" vertical="center"/>
    </xf>
    <xf numFmtId="0" fontId="57" fillId="0" borderId="12" xfId="61" quotePrefix="1" applyFont="1" applyBorder="1" applyAlignment="1">
      <alignment horizontal="center" vertical="center"/>
    </xf>
    <xf numFmtId="0" fontId="57" fillId="0" borderId="14" xfId="61" quotePrefix="1" applyFont="1" applyBorder="1" applyAlignment="1">
      <alignment horizontal="center" vertical="center"/>
    </xf>
    <xf numFmtId="0" fontId="58" fillId="0" borderId="0" xfId="61" applyFont="1" applyAlignment="1">
      <alignment horizontal="center" vertical="center"/>
    </xf>
    <xf numFmtId="0" fontId="57" fillId="0" borderId="13" xfId="61" applyFont="1" applyBorder="1" applyAlignment="1">
      <alignment horizontal="center" vertical="center"/>
    </xf>
    <xf numFmtId="0" fontId="57" fillId="0" borderId="12" xfId="61" applyFont="1" applyBorder="1" applyAlignment="1">
      <alignment horizontal="center" vertical="center"/>
    </xf>
    <xf numFmtId="0" fontId="57" fillId="0" borderId="14" xfId="61" applyFont="1" applyBorder="1" applyAlignment="1">
      <alignment horizontal="center" vertical="center"/>
    </xf>
    <xf numFmtId="0" fontId="40" fillId="0" borderId="0" xfId="61" quotePrefix="1" applyFont="1" applyAlignment="1">
      <alignment horizontal="center" vertical="center"/>
    </xf>
    <xf numFmtId="0" fontId="40" fillId="0" borderId="0" xfId="61" applyFont="1" applyAlignment="1">
      <alignment horizontal="center" vertical="center"/>
    </xf>
    <xf numFmtId="177" fontId="51" fillId="28" borderId="0" xfId="61" applyNumberFormat="1" applyFont="1" applyFill="1" applyAlignment="1">
      <alignment horizontal="center" vertical="center"/>
    </xf>
    <xf numFmtId="0" fontId="43" fillId="0" borderId="6" xfId="61" applyFont="1" applyBorder="1" applyAlignment="1">
      <alignment horizontal="center" vertical="center" wrapText="1"/>
    </xf>
    <xf numFmtId="0" fontId="43" fillId="0" borderId="13" xfId="61" applyFont="1" applyBorder="1" applyAlignment="1">
      <alignment horizontal="center" vertical="center" wrapText="1"/>
    </xf>
    <xf numFmtId="0" fontId="43" fillId="0" borderId="12" xfId="61" applyFont="1" applyBorder="1" applyAlignment="1">
      <alignment horizontal="center" vertical="center" wrapText="1"/>
    </xf>
    <xf numFmtId="0" fontId="43" fillId="0" borderId="14" xfId="61" applyFont="1" applyBorder="1" applyAlignment="1">
      <alignment horizontal="center" vertical="center" wrapText="1"/>
    </xf>
    <xf numFmtId="0" fontId="43" fillId="0" borderId="12" xfId="61" applyFont="1" applyBorder="1" applyAlignment="1">
      <alignment horizontal="center" vertical="center"/>
    </xf>
    <xf numFmtId="0" fontId="43" fillId="0" borderId="14" xfId="61" applyFont="1" applyBorder="1" applyAlignment="1">
      <alignment horizontal="center" vertical="center"/>
    </xf>
    <xf numFmtId="0" fontId="42" fillId="0" borderId="15" xfId="61" quotePrefix="1" applyFont="1" applyBorder="1" applyAlignment="1">
      <alignment horizontal="center" vertical="center"/>
    </xf>
    <xf numFmtId="0" fontId="42" fillId="0" borderId="4" xfId="61" quotePrefix="1" applyFont="1" applyBorder="1" applyAlignment="1">
      <alignment horizontal="center" vertical="center"/>
    </xf>
    <xf numFmtId="0" fontId="42" fillId="0" borderId="16" xfId="61" quotePrefix="1" applyFont="1" applyBorder="1" applyAlignment="1">
      <alignment horizontal="center" vertical="center"/>
    </xf>
    <xf numFmtId="178" fontId="57" fillId="0" borderId="13" xfId="61" quotePrefix="1" applyNumberFormat="1" applyFont="1" applyBorder="1" applyAlignment="1">
      <alignment horizontal="center" vertical="center" wrapText="1"/>
    </xf>
    <xf numFmtId="178" fontId="57" fillId="0" borderId="12" xfId="61" quotePrefix="1" applyNumberFormat="1" applyFont="1" applyBorder="1" applyAlignment="1">
      <alignment horizontal="center" vertical="center" wrapText="1"/>
    </xf>
    <xf numFmtId="178" fontId="57" fillId="0" borderId="14" xfId="61" quotePrefix="1" applyNumberFormat="1" applyFont="1" applyBorder="1" applyAlignment="1">
      <alignment horizontal="center" vertical="center" wrapText="1"/>
    </xf>
  </cellXfs>
  <cellStyles count="97">
    <cellStyle name="??" xfId="1" xr:uid="{00000000-0005-0000-0000-000000000000}"/>
    <cellStyle name="?? [0.00]_PRODUCT DETAIL Q1" xfId="2" xr:uid="{00000000-0005-0000-0000-000001000000}"/>
    <cellStyle name="?? [0]" xfId="3" xr:uid="{00000000-0005-0000-0000-000002000000}"/>
    <cellStyle name="???? [0.00]_PRODUCT DETAIL Q1" xfId="4" xr:uid="{00000000-0005-0000-0000-000003000000}"/>
    <cellStyle name="????_PRODUCT DETAIL Q1" xfId="5" xr:uid="{00000000-0005-0000-0000-000004000000}"/>
    <cellStyle name="???[0]_Book1" xfId="6" xr:uid="{00000000-0005-0000-0000-000005000000}"/>
    <cellStyle name="???_95" xfId="7" xr:uid="{00000000-0005-0000-0000-000006000000}"/>
    <cellStyle name="??_(????)??????" xfId="8" xr:uid="{00000000-0005-0000-0000-000007000000}"/>
    <cellStyle name="20% - Accent1" xfId="9" builtinId="30" customBuiltin="1"/>
    <cellStyle name="20% - Accent2" xfId="10" builtinId="34" customBuiltin="1"/>
    <cellStyle name="20% - Accent3" xfId="11" builtinId="38" customBuiltin="1"/>
    <cellStyle name="20% - Accent4" xfId="12" builtinId="42" customBuiltin="1"/>
    <cellStyle name="20% - Accent5" xfId="13" builtinId="46" customBuiltin="1"/>
    <cellStyle name="20% - Accent6" xfId="14" builtinId="50" customBuiltin="1"/>
    <cellStyle name="40% - Accent1" xfId="15" builtinId="31" customBuiltin="1"/>
    <cellStyle name="40% - Accent2" xfId="16" builtinId="35" customBuiltin="1"/>
    <cellStyle name="40% - Accent3" xfId="17" builtinId="39" customBuiltin="1"/>
    <cellStyle name="40% - Accent4" xfId="18" builtinId="43" customBuiltin="1"/>
    <cellStyle name="40% - Accent5" xfId="19" builtinId="47" customBuiltin="1"/>
    <cellStyle name="40% - Accent6" xfId="20" builtinId="51" customBuiltin="1"/>
    <cellStyle name="60% - Accent1" xfId="21" builtinId="32" customBuiltin="1"/>
    <cellStyle name="60% - Accent2" xfId="22" builtinId="36" customBuiltin="1"/>
    <cellStyle name="60% - Accent3" xfId="23" builtinId="40" customBuiltin="1"/>
    <cellStyle name="60% - Accent4" xfId="24" builtinId="44" customBuiltin="1"/>
    <cellStyle name="60% - Accent5" xfId="25" builtinId="48" customBuiltin="1"/>
    <cellStyle name="60% - Accent6" xfId="26" builtinId="52" customBuiltin="1"/>
    <cellStyle name="Accent1" xfId="27" builtinId="29" customBuiltin="1"/>
    <cellStyle name="Accent2" xfId="28" builtinId="33" customBuiltin="1"/>
    <cellStyle name="Accent3" xfId="29" builtinId="37" customBuiltin="1"/>
    <cellStyle name="Accent4" xfId="30" builtinId="41" customBuiltin="1"/>
    <cellStyle name="Accent5" xfId="31" builtinId="45" customBuiltin="1"/>
    <cellStyle name="Accent6" xfId="32" builtinId="49" customBuiltin="1"/>
    <cellStyle name="AeE­ [0]_INQUIRY ¿μ¾÷AßAø " xfId="33" xr:uid="{00000000-0005-0000-0000-000020000000}"/>
    <cellStyle name="AeE­_INQUIRY ¿μ¾÷AßAø " xfId="34" xr:uid="{00000000-0005-0000-0000-000021000000}"/>
    <cellStyle name="AÞ¸¶ [0]_INQUIRY ¿?¾÷AßAø " xfId="35" xr:uid="{00000000-0005-0000-0000-000022000000}"/>
    <cellStyle name="AÞ¸¶_INQUIRY ¿?¾÷AßAø " xfId="36" xr:uid="{00000000-0005-0000-0000-000023000000}"/>
    <cellStyle name="Bad" xfId="37" builtinId="27" customBuiltin="1"/>
    <cellStyle name="C?AØ_¿?¾÷CoE² " xfId="38" xr:uid="{00000000-0005-0000-0000-000025000000}"/>
    <cellStyle name="C￥AØ_¿μ¾÷CoE² " xfId="39" xr:uid="{00000000-0005-0000-0000-000026000000}"/>
    <cellStyle name="Calculation" xfId="40" builtinId="22" customBuiltin="1"/>
    <cellStyle name="Check Cell" xfId="41" builtinId="23" customBuiltin="1"/>
    <cellStyle name="Comma0" xfId="42" xr:uid="{00000000-0005-0000-0000-000029000000}"/>
    <cellStyle name="Currency0" xfId="43" xr:uid="{00000000-0005-0000-0000-00002A000000}"/>
    <cellStyle name="Date" xfId="44" xr:uid="{00000000-0005-0000-0000-00002B000000}"/>
    <cellStyle name="Explanatory Text" xfId="45" builtinId="53" customBuiltin="1"/>
    <cellStyle name="Fixed" xfId="46" xr:uid="{00000000-0005-0000-0000-00002D000000}"/>
    <cellStyle name="Good" xfId="47" builtinId="26" customBuiltin="1"/>
    <cellStyle name="Grey" xfId="48" xr:uid="{00000000-0005-0000-0000-00002F000000}"/>
    <cellStyle name="Header1" xfId="49" xr:uid="{00000000-0005-0000-0000-000030000000}"/>
    <cellStyle name="Header2" xfId="50" xr:uid="{00000000-0005-0000-0000-000031000000}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Input" xfId="55" builtinId="20" customBuiltin="1"/>
    <cellStyle name="Input [yellow]" xfId="56" xr:uid="{00000000-0005-0000-0000-000038000000}"/>
    <cellStyle name="Linked Cell" xfId="57" builtinId="24" customBuiltin="1"/>
    <cellStyle name="n" xfId="58" xr:uid="{00000000-0005-0000-0000-00003A000000}"/>
    <cellStyle name="Neutral" xfId="59" builtinId="28" customBuiltin="1"/>
    <cellStyle name="Normal" xfId="0" builtinId="0"/>
    <cellStyle name="Normal - Style1" xfId="60" xr:uid="{00000000-0005-0000-0000-00003D000000}"/>
    <cellStyle name="Normal 2" xfId="93" xr:uid="{00000000-0005-0000-0000-00003E000000}"/>
    <cellStyle name="Normal 2 2" xfId="95" xr:uid="{00000000-0005-0000-0000-00003F000000}"/>
    <cellStyle name="Normal 2 4" xfId="92" xr:uid="{00000000-0005-0000-0000-000040000000}"/>
    <cellStyle name="Normal 3" xfId="94" xr:uid="{00000000-0005-0000-0000-000041000000}"/>
    <cellStyle name="Normal 3 2" xfId="96" xr:uid="{00000000-0005-0000-0000-000042000000}"/>
    <cellStyle name="Normal_BangChamCong" xfId="61" xr:uid="{00000000-0005-0000-0000-000043000000}"/>
    <cellStyle name="Note" xfId="62" builtinId="10" customBuiltin="1"/>
    <cellStyle name="Output" xfId="63" builtinId="21" customBuiltin="1"/>
    <cellStyle name="Percent [2]" xfId="64" xr:uid="{00000000-0005-0000-0000-000046000000}"/>
    <cellStyle name="Percent [2] 2" xfId="91" xr:uid="{00000000-0005-0000-0000-000047000000}"/>
    <cellStyle name="Title" xfId="65" builtinId="15" customBuiltin="1"/>
    <cellStyle name="Total" xfId="66" builtinId="25" customBuiltin="1"/>
    <cellStyle name="VN new romanNormal" xfId="67" xr:uid="{00000000-0005-0000-0000-00004A000000}"/>
    <cellStyle name="VN time new roman" xfId="68" xr:uid="{00000000-0005-0000-0000-00004B000000}"/>
    <cellStyle name="Warning Text" xfId="69" builtinId="11" customBuiltin="1"/>
    <cellStyle name="xuan" xfId="70" xr:uid="{00000000-0005-0000-0000-00004D000000}"/>
    <cellStyle name=" [0.00]_ Att. 1- Cover" xfId="71" xr:uid="{00000000-0005-0000-0000-00004E000000}"/>
    <cellStyle name="_ Att. 1- Cover" xfId="72" xr:uid="{00000000-0005-0000-0000-00004F000000}"/>
    <cellStyle name="?_ Att. 1- Cover" xfId="73" xr:uid="{00000000-0005-0000-0000-000050000000}"/>
    <cellStyle name="똿뗦먛귟 [0.00]_PRODUCT DETAIL Q1" xfId="74" xr:uid="{00000000-0005-0000-0000-000051000000}"/>
    <cellStyle name="똿뗦먛귟_PRODUCT DETAIL Q1" xfId="75" xr:uid="{00000000-0005-0000-0000-000052000000}"/>
    <cellStyle name="믅됞 [0.00]_PRODUCT DETAIL Q1" xfId="76" xr:uid="{00000000-0005-0000-0000-000053000000}"/>
    <cellStyle name="믅됞_PRODUCT DETAIL Q1" xfId="77" xr:uid="{00000000-0005-0000-0000-000054000000}"/>
    <cellStyle name="백분율_95" xfId="78" xr:uid="{00000000-0005-0000-0000-000055000000}"/>
    <cellStyle name="뷭?_BOOKSHIP" xfId="79" xr:uid="{00000000-0005-0000-0000-000056000000}"/>
    <cellStyle name="콤마 [0]_1202" xfId="80" xr:uid="{00000000-0005-0000-0000-000057000000}"/>
    <cellStyle name="콤마_1202" xfId="81" xr:uid="{00000000-0005-0000-0000-000058000000}"/>
    <cellStyle name="통화 [0]_1202" xfId="82" xr:uid="{00000000-0005-0000-0000-000059000000}"/>
    <cellStyle name="통화_1202" xfId="83" xr:uid="{00000000-0005-0000-0000-00005A000000}"/>
    <cellStyle name="표준_(정보부문)월별인원계획" xfId="84" xr:uid="{00000000-0005-0000-0000-00005B000000}"/>
    <cellStyle name="一般_00Q3902REV.1" xfId="85" xr:uid="{00000000-0005-0000-0000-00005C000000}"/>
    <cellStyle name="千分位[0]_00Q3902REV.1" xfId="86" xr:uid="{00000000-0005-0000-0000-00005D000000}"/>
    <cellStyle name="千分位_00Q3902REV.1" xfId="87" xr:uid="{00000000-0005-0000-0000-00005E000000}"/>
    <cellStyle name="貨幣 [0]_00Q3902REV.1" xfId="88" xr:uid="{00000000-0005-0000-0000-00005F000000}"/>
    <cellStyle name="貨幣[0]_BRE" xfId="89" xr:uid="{00000000-0005-0000-0000-000060000000}"/>
    <cellStyle name="貨幣_00Q3902REV.1" xfId="90" xr:uid="{00000000-0005-0000-0000-000061000000}"/>
  </cellStyles>
  <dxfs count="35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strike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ndense val="0"/>
        <extend val="0"/>
        <color indexed="14"/>
      </font>
      <fill>
        <patternFill>
          <bgColor indexed="33"/>
        </patternFill>
      </fill>
    </dxf>
  </dxfs>
  <tableStyles count="1" defaultTableStyle="TableStyleMedium2" defaultPivotStyle="PivotStyleLight16">
    <tableStyle name="Invisible" pivot="0" table="0" count="0" xr9:uid="{BB3353BF-961D-468A-B23E-5E2F0176A7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opbox/Nam_2014/BTT/SoSach/LuongThoiVu_2014-BT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07"/>
      <sheetName val="T06"/>
      <sheetName val="C06"/>
      <sheetName val="T05"/>
      <sheetName val="C05"/>
      <sheetName val="C04"/>
      <sheetName val="T04"/>
      <sheetName val="CaNam"/>
      <sheetName val="Sheet2"/>
      <sheetName val="Sheet1"/>
      <sheetName val="Guide_Att"/>
      <sheetName val="Attendance sig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A4" t="str">
            <v>C04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80"/>
  <sheetViews>
    <sheetView topLeftCell="A33" workbookViewId="0">
      <selection activeCell="B8" sqref="B8"/>
    </sheetView>
  </sheetViews>
  <sheetFormatPr defaultRowHeight="15"/>
  <cols>
    <col min="2" max="2" width="29.33203125" customWidth="1"/>
    <col min="3" max="3" width="5.6640625" bestFit="1" customWidth="1"/>
    <col min="4" max="4" width="46.109375" bestFit="1" customWidth="1"/>
  </cols>
  <sheetData>
    <row r="1" spans="1:2">
      <c r="A1" s="3" t="s">
        <v>76</v>
      </c>
      <c r="B1" t="s">
        <v>76</v>
      </c>
    </row>
    <row r="2" spans="1:2">
      <c r="A2" s="3" t="s">
        <v>97</v>
      </c>
      <c r="B2" t="s">
        <v>97</v>
      </c>
    </row>
    <row r="3" spans="1:2">
      <c r="A3" s="3" t="s">
        <v>77</v>
      </c>
      <c r="B3" t="s">
        <v>21</v>
      </c>
    </row>
    <row r="4" spans="1:2">
      <c r="A4" s="3" t="s">
        <v>98</v>
      </c>
    </row>
    <row r="5" spans="1:2">
      <c r="A5" s="3" t="s">
        <v>79</v>
      </c>
    </row>
    <row r="6" spans="1:2">
      <c r="A6" s="3" t="s">
        <v>99</v>
      </c>
    </row>
    <row r="7" spans="1:2">
      <c r="A7" s="3" t="s">
        <v>87</v>
      </c>
    </row>
    <row r="8" spans="1:2">
      <c r="A8" s="3" t="s">
        <v>107</v>
      </c>
    </row>
    <row r="9" spans="1:2">
      <c r="A9" s="3" t="s">
        <v>80</v>
      </c>
    </row>
    <row r="10" spans="1:2">
      <c r="A10" s="3" t="s">
        <v>100</v>
      </c>
    </row>
    <row r="11" spans="1:2">
      <c r="A11" s="3" t="s">
        <v>81</v>
      </c>
    </row>
    <row r="12" spans="1:2">
      <c r="A12" s="3" t="s">
        <v>101</v>
      </c>
    </row>
    <row r="13" spans="1:2">
      <c r="A13" s="3" t="s">
        <v>82</v>
      </c>
    </row>
    <row r="14" spans="1:2">
      <c r="A14" s="3" t="s">
        <v>102</v>
      </c>
    </row>
    <row r="15" spans="1:2">
      <c r="A15" s="3" t="s">
        <v>83</v>
      </c>
    </row>
    <row r="16" spans="1:2">
      <c r="A16" s="3" t="s">
        <v>103</v>
      </c>
    </row>
    <row r="17" spans="1:1">
      <c r="A17" s="3" t="s">
        <v>84</v>
      </c>
    </row>
    <row r="18" spans="1:1">
      <c r="A18" s="3" t="s">
        <v>104</v>
      </c>
    </row>
    <row r="19" spans="1:1">
      <c r="A19" s="3" t="s">
        <v>85</v>
      </c>
    </row>
    <row r="20" spans="1:1">
      <c r="A20" s="3" t="s">
        <v>105</v>
      </c>
    </row>
    <row r="21" spans="1:1">
      <c r="A21" s="3" t="s">
        <v>86</v>
      </c>
    </row>
    <row r="22" spans="1:1">
      <c r="A22" s="3" t="s">
        <v>106</v>
      </c>
    </row>
    <row r="23" spans="1:1">
      <c r="A23" s="3" t="s">
        <v>88</v>
      </c>
    </row>
    <row r="24" spans="1:1">
      <c r="A24" s="3" t="s">
        <v>108</v>
      </c>
    </row>
    <row r="25" spans="1:1">
      <c r="A25" s="3" t="s">
        <v>27</v>
      </c>
    </row>
    <row r="26" spans="1:1">
      <c r="A26" s="3" t="s">
        <v>110</v>
      </c>
    </row>
    <row r="27" spans="1:1">
      <c r="A27" s="3" t="s">
        <v>91</v>
      </c>
    </row>
    <row r="28" spans="1:1">
      <c r="A28" s="3" t="s">
        <v>28</v>
      </c>
    </row>
    <row r="29" spans="1:1">
      <c r="A29" s="3" t="s">
        <v>29</v>
      </c>
    </row>
    <row r="30" spans="1:1">
      <c r="A30" s="3" t="s">
        <v>93</v>
      </c>
    </row>
    <row r="31" spans="1:1">
      <c r="A31" s="3" t="s">
        <v>112</v>
      </c>
    </row>
    <row r="32" spans="1:1">
      <c r="A32" s="3" t="s">
        <v>94</v>
      </c>
    </row>
    <row r="33" spans="1:4">
      <c r="A33" s="3" t="s">
        <v>113</v>
      </c>
    </row>
    <row r="34" spans="1:4">
      <c r="A34" s="3" t="s">
        <v>95</v>
      </c>
    </row>
    <row r="35" spans="1:4">
      <c r="A35" s="3" t="s">
        <v>114</v>
      </c>
    </row>
    <row r="36" spans="1:4">
      <c r="A36" s="3" t="s">
        <v>96</v>
      </c>
    </row>
    <row r="37" spans="1:4">
      <c r="A37" s="3" t="s">
        <v>115</v>
      </c>
    </row>
    <row r="38" spans="1:4">
      <c r="A38" s="3" t="s">
        <v>78</v>
      </c>
    </row>
    <row r="39" spans="1:4">
      <c r="A39" s="3" t="s">
        <v>16</v>
      </c>
    </row>
    <row r="40" spans="1:4">
      <c r="A40" s="3" t="s">
        <v>21</v>
      </c>
    </row>
    <row r="41" spans="1:4">
      <c r="A41" s="3" t="s">
        <v>22</v>
      </c>
    </row>
    <row r="42" spans="1:4">
      <c r="A42" s="3" t="s">
        <v>23</v>
      </c>
    </row>
    <row r="43" spans="1:4">
      <c r="A43" s="3" t="s">
        <v>24</v>
      </c>
    </row>
    <row r="44" spans="1:4">
      <c r="A44" s="3" t="s">
        <v>34</v>
      </c>
    </row>
    <row r="45" spans="1:4">
      <c r="A45" s="3" t="s">
        <v>35</v>
      </c>
    </row>
    <row r="46" spans="1:4">
      <c r="A46" s="3" t="s">
        <v>36</v>
      </c>
    </row>
    <row r="47" spans="1:4">
      <c r="A47" s="3" t="s">
        <v>37</v>
      </c>
    </row>
    <row r="48" spans="1:4">
      <c r="A48" s="3" t="s">
        <v>38</v>
      </c>
      <c r="C48" s="8" t="s">
        <v>9</v>
      </c>
      <c r="D48" s="8" t="s">
        <v>40</v>
      </c>
    </row>
    <row r="49" spans="1:5">
      <c r="A49" s="3" t="s">
        <v>39</v>
      </c>
      <c r="C49" t="s">
        <v>10</v>
      </c>
      <c r="D49" t="s">
        <v>41</v>
      </c>
    </row>
    <row r="50" spans="1:5">
      <c r="A50" s="3" t="s">
        <v>122</v>
      </c>
      <c r="C50" t="s">
        <v>11</v>
      </c>
      <c r="D50" t="s">
        <v>42</v>
      </c>
    </row>
    <row r="51" spans="1:5">
      <c r="A51" s="3" t="s">
        <v>143</v>
      </c>
      <c r="C51" s="8" t="s">
        <v>12</v>
      </c>
      <c r="D51" s="8" t="s">
        <v>43</v>
      </c>
      <c r="E51">
        <v>10</v>
      </c>
    </row>
    <row r="52" spans="1:5">
      <c r="A52" s="3" t="s">
        <v>148</v>
      </c>
      <c r="C52" s="8" t="s">
        <v>13</v>
      </c>
      <c r="D52" s="8" t="s">
        <v>44</v>
      </c>
      <c r="E52">
        <v>6</v>
      </c>
    </row>
    <row r="53" spans="1:5">
      <c r="C53" t="s">
        <v>14</v>
      </c>
      <c r="D53" t="s">
        <v>45</v>
      </c>
    </row>
    <row r="54" spans="1:5">
      <c r="C54" t="s">
        <v>15</v>
      </c>
      <c r="D54" t="s">
        <v>46</v>
      </c>
    </row>
    <row r="55" spans="1:5">
      <c r="C55" t="s">
        <v>16</v>
      </c>
      <c r="D55" t="s">
        <v>47</v>
      </c>
    </row>
    <row r="56" spans="1:5">
      <c r="C56" t="s">
        <v>17</v>
      </c>
      <c r="D56" t="s">
        <v>48</v>
      </c>
    </row>
    <row r="57" spans="1:5">
      <c r="C57" t="s">
        <v>18</v>
      </c>
      <c r="D57" t="s">
        <v>49</v>
      </c>
    </row>
    <row r="58" spans="1:5">
      <c r="C58" t="s">
        <v>19</v>
      </c>
      <c r="D58" t="s">
        <v>50</v>
      </c>
    </row>
    <row r="59" spans="1:5">
      <c r="C59" t="s">
        <v>20</v>
      </c>
      <c r="D59" t="s">
        <v>51</v>
      </c>
    </row>
    <row r="60" spans="1:5">
      <c r="C60" s="8" t="s">
        <v>21</v>
      </c>
      <c r="D60" s="8" t="s">
        <v>52</v>
      </c>
    </row>
    <row r="61" spans="1:5">
      <c r="C61" t="s">
        <v>22</v>
      </c>
      <c r="D61" t="s">
        <v>53</v>
      </c>
    </row>
    <row r="62" spans="1:5">
      <c r="C62" t="s">
        <v>23</v>
      </c>
      <c r="D62" t="s">
        <v>54</v>
      </c>
    </row>
    <row r="63" spans="1:5">
      <c r="C63" t="s">
        <v>24</v>
      </c>
      <c r="D63" t="s">
        <v>55</v>
      </c>
    </row>
    <row r="64" spans="1:5">
      <c r="C64" s="8" t="s">
        <v>25</v>
      </c>
      <c r="D64" s="8" t="s">
        <v>56</v>
      </c>
      <c r="E64">
        <v>10</v>
      </c>
    </row>
    <row r="65" spans="3:4">
      <c r="C65" t="s">
        <v>26</v>
      </c>
      <c r="D65" t="s">
        <v>57</v>
      </c>
    </row>
    <row r="66" spans="3:4">
      <c r="C66" t="s">
        <v>27</v>
      </c>
      <c r="D66" t="s">
        <v>58</v>
      </c>
    </row>
    <row r="67" spans="3:4">
      <c r="C67" t="s">
        <v>28</v>
      </c>
      <c r="D67" t="s">
        <v>59</v>
      </c>
    </row>
    <row r="68" spans="3:4">
      <c r="C68" t="s">
        <v>29</v>
      </c>
      <c r="D68" t="s">
        <v>60</v>
      </c>
    </row>
    <row r="69" spans="3:4">
      <c r="C69" t="s">
        <v>30</v>
      </c>
      <c r="D69" t="s">
        <v>61</v>
      </c>
    </row>
    <row r="70" spans="3:4">
      <c r="C70" t="s">
        <v>31</v>
      </c>
      <c r="D70" t="s">
        <v>62</v>
      </c>
    </row>
    <row r="71" spans="3:4">
      <c r="C71" t="s">
        <v>32</v>
      </c>
      <c r="D71" t="s">
        <v>63</v>
      </c>
    </row>
    <row r="72" spans="3:4">
      <c r="C72" t="s">
        <v>33</v>
      </c>
      <c r="D72" t="s">
        <v>64</v>
      </c>
    </row>
    <row r="73" spans="3:4">
      <c r="C73" t="s">
        <v>34</v>
      </c>
      <c r="D73" t="s">
        <v>65</v>
      </c>
    </row>
    <row r="74" spans="3:4">
      <c r="C74" t="s">
        <v>35</v>
      </c>
      <c r="D74" s="2" t="s">
        <v>66</v>
      </c>
    </row>
    <row r="75" spans="3:4">
      <c r="C75" t="s">
        <v>36</v>
      </c>
      <c r="D75" s="2" t="s">
        <v>67</v>
      </c>
    </row>
    <row r="76" spans="3:4">
      <c r="C76" t="s">
        <v>37</v>
      </c>
      <c r="D76" t="s">
        <v>68</v>
      </c>
    </row>
    <row r="77" spans="3:4">
      <c r="C77" t="s">
        <v>38</v>
      </c>
      <c r="D77" t="s">
        <v>69</v>
      </c>
    </row>
    <row r="78" spans="3:4">
      <c r="C78" t="s">
        <v>39</v>
      </c>
      <c r="D78" t="s">
        <v>70</v>
      </c>
    </row>
    <row r="79" spans="3:4">
      <c r="C79" s="8" t="s">
        <v>123</v>
      </c>
      <c r="D79" s="8" t="s">
        <v>124</v>
      </c>
    </row>
    <row r="80" spans="3:4">
      <c r="C80" t="s">
        <v>148</v>
      </c>
    </row>
  </sheetData>
  <phoneticPr fontId="5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24"/>
    <pageSetUpPr fitToPage="1"/>
  </sheetPr>
  <dimension ref="A1:BY1048484"/>
  <sheetViews>
    <sheetView tabSelected="1" view="pageBreakPreview" zoomScale="70" zoomScaleNormal="56" zoomScaleSheetLayoutView="70" workbookViewId="0">
      <pane xSplit="3" ySplit="7" topLeftCell="F32" activePane="bottomRight" state="frozen"/>
      <selection pane="topRight" activeCell="D1" sqref="D1"/>
      <selection pane="bottomLeft" activeCell="A8" sqref="A8"/>
      <selection pane="bottomRight" activeCell="X8" sqref="X8:X34"/>
    </sheetView>
  </sheetViews>
  <sheetFormatPr defaultColWidth="3.109375" defaultRowHeight="15.75"/>
  <cols>
    <col min="1" max="1" width="4.6640625" style="14" customWidth="1"/>
    <col min="2" max="2" width="12" style="10" customWidth="1"/>
    <col min="3" max="3" width="21.33203125" style="10" customWidth="1"/>
    <col min="4" max="4" width="19.33203125" style="10" customWidth="1"/>
    <col min="5" max="5" width="17.6640625" style="14" customWidth="1"/>
    <col min="6" max="6" width="12.77734375" style="14" customWidth="1"/>
    <col min="7" max="7" width="12.88671875" style="28" customWidth="1"/>
    <col min="8" max="38" width="6.21875" style="14" customWidth="1"/>
    <col min="39" max="39" width="6.109375" style="14" customWidth="1"/>
    <col min="40" max="44" width="5.88671875" style="14" customWidth="1"/>
    <col min="45" max="45" width="7.88671875" style="14" customWidth="1"/>
    <col min="46" max="46" width="8.44140625" style="14" bestFit="1" customWidth="1"/>
    <col min="47" max="72" width="4.6640625" style="18" customWidth="1"/>
    <col min="73" max="77" width="4.6640625" style="14" customWidth="1"/>
    <col min="78" max="16384" width="3.109375" style="14"/>
  </cols>
  <sheetData>
    <row r="1" spans="1:77" ht="18" customHeight="1">
      <c r="A1" s="63" t="s">
        <v>5</v>
      </c>
      <c r="B1" s="63"/>
      <c r="C1" s="63"/>
      <c r="D1" s="63"/>
    </row>
    <row r="2" spans="1:77" s="15" customFormat="1" ht="18.75">
      <c r="A2" s="67" t="s">
        <v>6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7">
      <c r="B3" s="21"/>
      <c r="C3" s="21"/>
      <c r="D3" s="21"/>
      <c r="E3" s="16"/>
      <c r="F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69">
        <v>45444</v>
      </c>
      <c r="S3" s="69"/>
      <c r="T3" s="69"/>
      <c r="U3" s="69"/>
      <c r="V3" s="69"/>
      <c r="W3" s="69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</row>
    <row r="4" spans="1:77" ht="14.25" customHeight="1">
      <c r="A4" s="17"/>
      <c r="B4" s="22"/>
      <c r="AT4" s="14">
        <f>DAY(DATE(YEAR(R3),MONTH(R3)+1,0))</f>
        <v>30</v>
      </c>
      <c r="AU4" s="18" t="s">
        <v>90</v>
      </c>
      <c r="AV4" s="18" t="s">
        <v>90</v>
      </c>
      <c r="AX4" s="18" t="s">
        <v>90</v>
      </c>
      <c r="AY4" s="18" t="s">
        <v>90</v>
      </c>
      <c r="AZ4" s="18" t="s">
        <v>90</v>
      </c>
      <c r="BA4" s="18" t="s">
        <v>90</v>
      </c>
      <c r="BC4" s="18" t="s">
        <v>90</v>
      </c>
      <c r="BD4" s="18" t="s">
        <v>90</v>
      </c>
      <c r="BE4" s="18" t="s">
        <v>90</v>
      </c>
      <c r="BF4" s="18" t="s">
        <v>90</v>
      </c>
      <c r="BK4" s="18" t="s">
        <v>90</v>
      </c>
      <c r="BL4" s="18" t="s">
        <v>90</v>
      </c>
      <c r="BM4" s="18" t="s">
        <v>90</v>
      </c>
      <c r="BN4" s="18" t="s">
        <v>90</v>
      </c>
      <c r="BO4" s="18" t="s">
        <v>90</v>
      </c>
      <c r="BP4" s="18" t="s">
        <v>90</v>
      </c>
      <c r="BQ4" s="18" t="s">
        <v>90</v>
      </c>
      <c r="BR4" s="18" t="s">
        <v>90</v>
      </c>
      <c r="BS4" s="18" t="s">
        <v>90</v>
      </c>
    </row>
    <row r="5" spans="1:77" s="18" customFormat="1" ht="19.5" customHeight="1">
      <c r="A5" s="64" t="s">
        <v>0</v>
      </c>
      <c r="B5" s="64" t="s">
        <v>1</v>
      </c>
      <c r="C5" s="60" t="s">
        <v>2</v>
      </c>
      <c r="D5" s="60" t="s">
        <v>3</v>
      </c>
      <c r="E5" s="60" t="s">
        <v>117</v>
      </c>
      <c r="F5" s="60" t="s">
        <v>119</v>
      </c>
      <c r="G5" s="79" t="s">
        <v>4</v>
      </c>
      <c r="H5" s="76" t="s">
        <v>7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8"/>
      <c r="AM5" s="71" t="s">
        <v>147</v>
      </c>
      <c r="AN5" s="71" t="s">
        <v>71</v>
      </c>
      <c r="AO5" s="71" t="s">
        <v>72</v>
      </c>
      <c r="AP5" s="71" t="s">
        <v>73</v>
      </c>
      <c r="AQ5" s="71" t="s">
        <v>74</v>
      </c>
      <c r="AR5" s="71" t="s">
        <v>28</v>
      </c>
      <c r="AS5" s="70" t="s">
        <v>75</v>
      </c>
      <c r="AT5" s="27" t="s">
        <v>8</v>
      </c>
      <c r="AU5" s="27" t="s">
        <v>76</v>
      </c>
      <c r="AV5" s="27" t="s">
        <v>77</v>
      </c>
      <c r="AW5" s="27" t="s">
        <v>78</v>
      </c>
      <c r="AX5" s="33" t="s">
        <v>79</v>
      </c>
      <c r="AY5" s="33" t="s">
        <v>80</v>
      </c>
      <c r="AZ5" s="27" t="s">
        <v>81</v>
      </c>
      <c r="BA5" s="27" t="s">
        <v>82</v>
      </c>
      <c r="BB5" s="27" t="s">
        <v>16</v>
      </c>
      <c r="BC5" s="27" t="s">
        <v>83</v>
      </c>
      <c r="BD5" s="34" t="s">
        <v>84</v>
      </c>
      <c r="BE5" s="34" t="s">
        <v>85</v>
      </c>
      <c r="BF5" s="27" t="s">
        <v>86</v>
      </c>
      <c r="BG5" s="27" t="s">
        <v>21</v>
      </c>
      <c r="BH5" s="27" t="s">
        <v>22</v>
      </c>
      <c r="BI5" s="27" t="s">
        <v>23</v>
      </c>
      <c r="BJ5" s="27" t="s">
        <v>24</v>
      </c>
      <c r="BK5" s="35" t="s">
        <v>87</v>
      </c>
      <c r="BL5" s="27" t="s">
        <v>88</v>
      </c>
      <c r="BM5" s="27" t="s">
        <v>89</v>
      </c>
      <c r="BN5" s="36" t="s">
        <v>91</v>
      </c>
      <c r="BO5" s="27" t="s">
        <v>92</v>
      </c>
      <c r="BP5" s="27" t="s">
        <v>93</v>
      </c>
      <c r="BQ5" s="27" t="s">
        <v>94</v>
      </c>
      <c r="BR5" s="27" t="s">
        <v>95</v>
      </c>
      <c r="BS5" s="27" t="s">
        <v>96</v>
      </c>
      <c r="BT5" s="27" t="s">
        <v>34</v>
      </c>
      <c r="BU5" s="27" t="s">
        <v>35</v>
      </c>
      <c r="BV5" s="27" t="s">
        <v>36</v>
      </c>
      <c r="BW5" s="27" t="s">
        <v>37</v>
      </c>
      <c r="BX5" s="27" t="s">
        <v>38</v>
      </c>
      <c r="BY5" s="27" t="s">
        <v>39</v>
      </c>
    </row>
    <row r="6" spans="1:77" s="18" customFormat="1" ht="18.75" customHeight="1">
      <c r="A6" s="65"/>
      <c r="B6" s="65"/>
      <c r="C6" s="61"/>
      <c r="D6" s="61"/>
      <c r="E6" s="61"/>
      <c r="F6" s="61"/>
      <c r="G6" s="80"/>
      <c r="H6" s="7">
        <f>R3</f>
        <v>45444</v>
      </c>
      <c r="I6" s="5">
        <f>H6+1</f>
        <v>45445</v>
      </c>
      <c r="J6" s="7">
        <f>I6+1</f>
        <v>45446</v>
      </c>
      <c r="K6" s="1">
        <f t="shared" ref="K6:AL6" si="0">J6+1</f>
        <v>45447</v>
      </c>
      <c r="L6" s="1">
        <f t="shared" si="0"/>
        <v>45448</v>
      </c>
      <c r="M6" s="1">
        <f t="shared" si="0"/>
        <v>45449</v>
      </c>
      <c r="N6" s="1">
        <f t="shared" si="0"/>
        <v>45450</v>
      </c>
      <c r="O6" s="7">
        <f t="shared" si="0"/>
        <v>45451</v>
      </c>
      <c r="P6" s="6">
        <f t="shared" si="0"/>
        <v>45452</v>
      </c>
      <c r="Q6" s="7">
        <f>P6+1</f>
        <v>45453</v>
      </c>
      <c r="R6" s="1">
        <f t="shared" si="0"/>
        <v>45454</v>
      </c>
      <c r="S6" s="1">
        <f t="shared" si="0"/>
        <v>45455</v>
      </c>
      <c r="T6" s="1">
        <f t="shared" si="0"/>
        <v>45456</v>
      </c>
      <c r="U6" s="1">
        <f>T6+1</f>
        <v>45457</v>
      </c>
      <c r="V6" s="1">
        <f t="shared" si="0"/>
        <v>45458</v>
      </c>
      <c r="W6" s="1">
        <f t="shared" si="0"/>
        <v>45459</v>
      </c>
      <c r="X6" s="1">
        <f t="shared" si="0"/>
        <v>45460</v>
      </c>
      <c r="Y6" s="1">
        <f t="shared" si="0"/>
        <v>45461</v>
      </c>
      <c r="Z6" s="1">
        <f t="shared" si="0"/>
        <v>45462</v>
      </c>
      <c r="AA6" s="1">
        <f t="shared" si="0"/>
        <v>45463</v>
      </c>
      <c r="AB6" s="1">
        <f>AA6+1</f>
        <v>45464</v>
      </c>
      <c r="AC6" s="1">
        <f>AB6+1</f>
        <v>45465</v>
      </c>
      <c r="AD6" s="5">
        <f t="shared" si="0"/>
        <v>45466</v>
      </c>
      <c r="AE6" s="7">
        <f>AD6+1</f>
        <v>45467</v>
      </c>
      <c r="AF6" s="1">
        <f t="shared" si="0"/>
        <v>45468</v>
      </c>
      <c r="AG6" s="1">
        <f t="shared" si="0"/>
        <v>45469</v>
      </c>
      <c r="AH6" s="1">
        <f t="shared" si="0"/>
        <v>45470</v>
      </c>
      <c r="AI6" s="1">
        <f t="shared" si="0"/>
        <v>45471</v>
      </c>
      <c r="AJ6" s="1">
        <f t="shared" si="0"/>
        <v>45472</v>
      </c>
      <c r="AK6" s="1">
        <f t="shared" si="0"/>
        <v>45473</v>
      </c>
      <c r="AL6" s="1">
        <f t="shared" si="0"/>
        <v>45474</v>
      </c>
      <c r="AM6" s="74"/>
      <c r="AN6" s="72"/>
      <c r="AO6" s="72"/>
      <c r="AP6" s="72"/>
      <c r="AQ6" s="72"/>
      <c r="AR6" s="72"/>
      <c r="AS6" s="70"/>
      <c r="AT6" s="26"/>
      <c r="AU6" s="27" t="s">
        <v>97</v>
      </c>
      <c r="AV6" s="27" t="s">
        <v>98</v>
      </c>
      <c r="AW6" s="27"/>
      <c r="AX6" s="33" t="s">
        <v>99</v>
      </c>
      <c r="AY6" s="33" t="s">
        <v>100</v>
      </c>
      <c r="AZ6" s="27" t="s">
        <v>101</v>
      </c>
      <c r="BA6" s="27" t="s">
        <v>102</v>
      </c>
      <c r="BB6" s="27"/>
      <c r="BC6" s="27" t="s">
        <v>103</v>
      </c>
      <c r="BD6" s="34" t="s">
        <v>104</v>
      </c>
      <c r="BE6" s="34" t="s">
        <v>105</v>
      </c>
      <c r="BF6" s="27" t="s">
        <v>106</v>
      </c>
      <c r="BG6" s="27"/>
      <c r="BH6" s="27"/>
      <c r="BI6" s="27"/>
      <c r="BJ6" s="27"/>
      <c r="BK6" s="35" t="s">
        <v>107</v>
      </c>
      <c r="BL6" s="27" t="s">
        <v>108</v>
      </c>
      <c r="BM6" s="27" t="s">
        <v>109</v>
      </c>
      <c r="BN6" s="36" t="s">
        <v>110</v>
      </c>
      <c r="BO6" s="27" t="s">
        <v>111</v>
      </c>
      <c r="BP6" s="27" t="s">
        <v>112</v>
      </c>
      <c r="BQ6" s="27" t="s">
        <v>113</v>
      </c>
      <c r="BR6" s="27" t="s">
        <v>114</v>
      </c>
      <c r="BS6" s="27" t="s">
        <v>115</v>
      </c>
      <c r="BT6" s="27"/>
      <c r="BU6" s="27"/>
      <c r="BV6" s="27"/>
      <c r="BW6" s="27"/>
      <c r="BX6" s="27"/>
      <c r="BY6" s="27"/>
    </row>
    <row r="7" spans="1:77" s="18" customFormat="1" ht="20.25" customHeight="1">
      <c r="A7" s="66"/>
      <c r="B7" s="66"/>
      <c r="C7" s="62"/>
      <c r="D7" s="62"/>
      <c r="E7" s="62"/>
      <c r="F7" s="62"/>
      <c r="G7" s="81"/>
      <c r="H7" s="4" t="str">
        <f>IF(WEEKDAY(H6)=1,"Su",IF(WEEKDAY(H6)=2,"Mon",IF(WEEKDAY(H6)=3,"Tu",IF(WEEKDAY(H6)=4,"We",IF(WEEKDAY(H6)=5,"Th",IF(WEEKDAY(H6)=6,"Fr",IF(WEEKDAY(H6)=7,"Sa",0)))))))</f>
        <v>Sa</v>
      </c>
      <c r="I7" s="4" t="str">
        <f t="shared" ref="I7:AL7" si="1">IF(WEEKDAY(I6)=1,"Su",IF(WEEKDAY(I6)=2,"Mon",IF(WEEKDAY(I6)=3,"Tu",IF(WEEKDAY(I6)=4,"We",IF(WEEKDAY(I6)=5,"Th",IF(WEEKDAY(I6)=6,"Fr",IF(WEEKDAY(I6)=7,"Sa",0)))))))</f>
        <v>Su</v>
      </c>
      <c r="J7" s="9" t="str">
        <f t="shared" si="1"/>
        <v>Mon</v>
      </c>
      <c r="K7" s="4" t="str">
        <f t="shared" si="1"/>
        <v>Tu</v>
      </c>
      <c r="L7" s="4" t="str">
        <f t="shared" si="1"/>
        <v>We</v>
      </c>
      <c r="M7" s="4" t="str">
        <f t="shared" si="1"/>
        <v>Th</v>
      </c>
      <c r="N7" s="4" t="str">
        <f t="shared" si="1"/>
        <v>Fr</v>
      </c>
      <c r="O7" s="4" t="str">
        <f t="shared" si="1"/>
        <v>Sa</v>
      </c>
      <c r="P7" s="4" t="str">
        <f t="shared" si="1"/>
        <v>Su</v>
      </c>
      <c r="Q7" s="4" t="str">
        <f t="shared" si="1"/>
        <v>Mon</v>
      </c>
      <c r="R7" s="4" t="str">
        <f t="shared" si="1"/>
        <v>Tu</v>
      </c>
      <c r="S7" s="4" t="str">
        <f t="shared" si="1"/>
        <v>We</v>
      </c>
      <c r="T7" s="4" t="str">
        <f t="shared" si="1"/>
        <v>Th</v>
      </c>
      <c r="U7" s="4" t="str">
        <f t="shared" si="1"/>
        <v>Fr</v>
      </c>
      <c r="V7" s="4" t="str">
        <f t="shared" si="1"/>
        <v>Sa</v>
      </c>
      <c r="W7" s="4" t="str">
        <f t="shared" si="1"/>
        <v>Su</v>
      </c>
      <c r="X7" s="4" t="str">
        <f t="shared" si="1"/>
        <v>Mon</v>
      </c>
      <c r="Y7" s="4" t="str">
        <f t="shared" si="1"/>
        <v>Tu</v>
      </c>
      <c r="Z7" s="4" t="str">
        <f t="shared" si="1"/>
        <v>We</v>
      </c>
      <c r="AA7" s="4" t="str">
        <f t="shared" si="1"/>
        <v>Th</v>
      </c>
      <c r="AB7" s="4" t="str">
        <f t="shared" si="1"/>
        <v>Fr</v>
      </c>
      <c r="AC7" s="4" t="str">
        <f t="shared" si="1"/>
        <v>Sa</v>
      </c>
      <c r="AD7" s="4" t="str">
        <f t="shared" si="1"/>
        <v>Su</v>
      </c>
      <c r="AE7" s="4" t="str">
        <f t="shared" si="1"/>
        <v>Mon</v>
      </c>
      <c r="AF7" s="4" t="str">
        <f t="shared" si="1"/>
        <v>Tu</v>
      </c>
      <c r="AG7" s="4" t="str">
        <f t="shared" si="1"/>
        <v>We</v>
      </c>
      <c r="AH7" s="4" t="str">
        <f t="shared" si="1"/>
        <v>Th</v>
      </c>
      <c r="AI7" s="4" t="str">
        <f t="shared" si="1"/>
        <v>Fr</v>
      </c>
      <c r="AJ7" s="4" t="str">
        <f t="shared" si="1"/>
        <v>Sa</v>
      </c>
      <c r="AK7" s="4" t="str">
        <f t="shared" si="1"/>
        <v>Su</v>
      </c>
      <c r="AL7" s="4" t="str">
        <f t="shared" si="1"/>
        <v>Mon</v>
      </c>
      <c r="AM7" s="75"/>
      <c r="AN7" s="73"/>
      <c r="AO7" s="73"/>
      <c r="AP7" s="73"/>
      <c r="AQ7" s="73"/>
      <c r="AR7" s="73"/>
      <c r="AS7" s="70"/>
      <c r="AT7" s="26"/>
      <c r="AU7" s="25"/>
      <c r="AV7" s="26"/>
      <c r="AW7" s="26"/>
      <c r="AX7" s="37"/>
      <c r="AY7" s="37"/>
      <c r="AZ7" s="26"/>
      <c r="BA7" s="26"/>
      <c r="BB7" s="26"/>
      <c r="BC7" s="26"/>
      <c r="BD7" s="38"/>
      <c r="BE7" s="38"/>
      <c r="BF7" s="26"/>
      <c r="BG7" s="26"/>
      <c r="BH7" s="26"/>
      <c r="BI7" s="26"/>
      <c r="BJ7" s="26"/>
      <c r="BK7" s="39"/>
      <c r="BL7" s="26"/>
      <c r="BM7" s="26"/>
      <c r="BN7" s="40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</row>
    <row r="8" spans="1:77" ht="49.15" customHeight="1">
      <c r="A8" s="11">
        <v>1</v>
      </c>
      <c r="B8" s="42">
        <v>158112</v>
      </c>
      <c r="C8" s="44" t="s">
        <v>193</v>
      </c>
      <c r="D8" s="45" t="s">
        <v>192</v>
      </c>
      <c r="E8" s="42" t="s">
        <v>179</v>
      </c>
      <c r="F8" s="31" t="s">
        <v>178</v>
      </c>
      <c r="G8" s="46">
        <v>42767</v>
      </c>
      <c r="H8" s="59" t="s">
        <v>97</v>
      </c>
      <c r="I8" s="23" t="s">
        <v>21</v>
      </c>
      <c r="J8" s="23" t="s">
        <v>76</v>
      </c>
      <c r="K8" s="23" t="s">
        <v>76</v>
      </c>
      <c r="L8" s="23" t="s">
        <v>76</v>
      </c>
      <c r="M8" s="23" t="s">
        <v>76</v>
      </c>
      <c r="N8" s="23" t="s">
        <v>76</v>
      </c>
      <c r="O8" s="59" t="s">
        <v>97</v>
      </c>
      <c r="P8" s="23" t="s">
        <v>21</v>
      </c>
      <c r="Q8" s="23" t="s">
        <v>76</v>
      </c>
      <c r="R8" s="23" t="s">
        <v>76</v>
      </c>
      <c r="S8" s="23" t="s">
        <v>76</v>
      </c>
      <c r="T8" s="23" t="s">
        <v>76</v>
      </c>
      <c r="U8" s="23" t="s">
        <v>76</v>
      </c>
      <c r="V8" s="59" t="s">
        <v>97</v>
      </c>
      <c r="W8" s="23" t="s">
        <v>21</v>
      </c>
      <c r="X8" s="23" t="s">
        <v>76</v>
      </c>
      <c r="Y8" s="59"/>
      <c r="Z8" s="59"/>
      <c r="AA8" s="23"/>
      <c r="AB8" s="23"/>
      <c r="AC8" s="59"/>
      <c r="AD8" s="23"/>
      <c r="AE8" s="23"/>
      <c r="AF8" s="23"/>
      <c r="AG8" s="59"/>
      <c r="AH8" s="23"/>
      <c r="AI8" s="23"/>
      <c r="AJ8" s="23"/>
      <c r="AK8" s="23"/>
      <c r="AL8" s="23"/>
      <c r="AM8" s="13">
        <f t="shared" ref="AM8" si="2">AU8+AV8+BN8</f>
        <v>12.5</v>
      </c>
      <c r="AN8" s="12">
        <f t="shared" ref="AN8" si="3">AY8</f>
        <v>0</v>
      </c>
      <c r="AO8" s="12">
        <f t="shared" ref="AO8" si="4">AX8</f>
        <v>0</v>
      </c>
      <c r="AP8" s="12">
        <f t="shared" ref="AP8" si="5">BK8</f>
        <v>0</v>
      </c>
      <c r="AQ8" s="12">
        <f t="shared" ref="AQ8" si="6">BC8</f>
        <v>0</v>
      </c>
      <c r="AR8" s="12">
        <f t="shared" ref="AR8" si="7">BN8</f>
        <v>0</v>
      </c>
      <c r="AS8" s="25" t="str">
        <f>IF(AND(AN8=0, AO8=0, AP8=0, AQ8=0), "Full", "Not")</f>
        <v>Full</v>
      </c>
      <c r="AT8" s="26"/>
      <c r="AU8" s="41">
        <f>COUNTIF($H8:$AL8,"A:8")+COUNTIF($H8:$AL8,"A:4")*0.5</f>
        <v>12.5</v>
      </c>
      <c r="AV8" s="27">
        <f>COUNTIF(H8:AL8,$AV$5)+COUNTIF(H8:AL8,$AV$6)/2</f>
        <v>0</v>
      </c>
      <c r="AW8" s="27">
        <f>COUNTIF(H8:AL8,$AW$5)</f>
        <v>0</v>
      </c>
      <c r="AX8" s="33">
        <f>COUNTIF(H8:AL8,$AX$5)+COUNTIF(H8:AL8,$AX$6)/2</f>
        <v>0</v>
      </c>
      <c r="AY8" s="33">
        <f>COUNTIF(H8:AL8,$AY$5)+COUNTIF(H8:AL8,$AY$6)/2</f>
        <v>0</v>
      </c>
      <c r="AZ8" s="27">
        <f>COUNTIF(H8:AL8,$AZ$5)+COUNTIF(H8:AL8,$AZ$6)/2</f>
        <v>0</v>
      </c>
      <c r="BA8" s="27">
        <f>COUNTIF(H8:AL8,$BA$5)+COUNTIF(H8:AL8,$BA$6)/2</f>
        <v>0</v>
      </c>
      <c r="BB8" s="27">
        <f>COUNTIF(H8:AL8,$BB$5)</f>
        <v>0</v>
      </c>
      <c r="BC8" s="27">
        <f>COUNTIF(H8:AL8,$BC$5)+COUNTIF(H8:AL8,$BC$6)/2</f>
        <v>0</v>
      </c>
      <c r="BD8" s="34">
        <f t="shared" ref="BD8:BD9" si="8">COUNTIF($H8:$AL8,BD$5)+IF(COUNTIF($H8:$AL8,BD$6)=1,0.5,0)</f>
        <v>0</v>
      </c>
      <c r="BE8" s="34">
        <f t="shared" ref="BE8:BE9" si="9">COUNTIF($H8:$AL8,BE$5)+IF(COUNTIF($H8:$AL8,BE$6)=1,0.5,0)</f>
        <v>0</v>
      </c>
      <c r="BF8" s="27">
        <f>COUNTIF(H8:AL8,$BF$5)+COUNTIF(H8:AL8,$BF$6)/2</f>
        <v>0</v>
      </c>
      <c r="BG8" s="27">
        <f>COUNTIF($H8:$AL8,BG$5)</f>
        <v>3</v>
      </c>
      <c r="BH8" s="27">
        <f t="shared" ref="BH8:BJ15" si="10">COUNTIF($H8:$AL8,BH$5)</f>
        <v>0</v>
      </c>
      <c r="BI8" s="27">
        <f t="shared" si="10"/>
        <v>0</v>
      </c>
      <c r="BJ8" s="27">
        <f t="shared" si="10"/>
        <v>0</v>
      </c>
      <c r="BK8" s="35">
        <f>COUNTIF($H8:$AL8,BK$5)+COUNTIF($H8:$AL8,BK$6)/2</f>
        <v>0</v>
      </c>
      <c r="BL8" s="27">
        <f t="shared" ref="BL8:BS15" si="11">COUNTIF($H8:$AL8,BL$5)+COUNTIF($H8:$AL8,BL$6)/2</f>
        <v>0</v>
      </c>
      <c r="BM8" s="27">
        <f t="shared" si="11"/>
        <v>0</v>
      </c>
      <c r="BN8" s="36">
        <f t="shared" si="11"/>
        <v>0</v>
      </c>
      <c r="BO8" s="27">
        <f t="shared" si="11"/>
        <v>0</v>
      </c>
      <c r="BP8" s="27">
        <f t="shared" si="11"/>
        <v>0</v>
      </c>
      <c r="BQ8" s="27">
        <f t="shared" si="11"/>
        <v>0</v>
      </c>
      <c r="BR8" s="27">
        <f t="shared" si="11"/>
        <v>0</v>
      </c>
      <c r="BS8" s="27">
        <f t="shared" si="11"/>
        <v>0</v>
      </c>
      <c r="BT8" s="27">
        <f>COUNTIF($H8:$AL8,BT$5)</f>
        <v>0</v>
      </c>
      <c r="BU8" s="27">
        <f t="shared" ref="BU8:BY15" si="12">COUNTIF($H8:$AL8,BU$5)</f>
        <v>0</v>
      </c>
      <c r="BV8" s="27">
        <f t="shared" si="12"/>
        <v>0</v>
      </c>
      <c r="BW8" s="27">
        <f t="shared" si="12"/>
        <v>0</v>
      </c>
      <c r="BX8" s="27">
        <f t="shared" si="12"/>
        <v>0</v>
      </c>
      <c r="BY8" s="27">
        <f t="shared" si="12"/>
        <v>0</v>
      </c>
    </row>
    <row r="9" spans="1:77" s="18" customFormat="1" ht="49.15" customHeight="1">
      <c r="A9" s="11">
        <v>2</v>
      </c>
      <c r="B9" s="47">
        <v>227443</v>
      </c>
      <c r="C9" s="48" t="s">
        <v>139</v>
      </c>
      <c r="D9" s="45" t="s">
        <v>191</v>
      </c>
      <c r="E9" s="42" t="s">
        <v>179</v>
      </c>
      <c r="F9" s="49" t="s">
        <v>116</v>
      </c>
      <c r="G9" s="50"/>
      <c r="H9" s="59" t="s">
        <v>97</v>
      </c>
      <c r="I9" s="23" t="s">
        <v>21</v>
      </c>
      <c r="J9" s="23" t="s">
        <v>76</v>
      </c>
      <c r="K9" s="23" t="s">
        <v>76</v>
      </c>
      <c r="L9" s="23" t="s">
        <v>76</v>
      </c>
      <c r="M9" s="23" t="s">
        <v>76</v>
      </c>
      <c r="N9" s="23" t="s">
        <v>76</v>
      </c>
      <c r="O9" s="59" t="s">
        <v>97</v>
      </c>
      <c r="P9" s="23" t="s">
        <v>21</v>
      </c>
      <c r="Q9" s="23" t="s">
        <v>76</v>
      </c>
      <c r="R9" s="23" t="s">
        <v>76</v>
      </c>
      <c r="S9" s="23" t="s">
        <v>76</v>
      </c>
      <c r="T9" s="23" t="s">
        <v>76</v>
      </c>
      <c r="U9" s="23" t="s">
        <v>76</v>
      </c>
      <c r="V9" s="59" t="s">
        <v>97</v>
      </c>
      <c r="W9" s="23" t="s">
        <v>21</v>
      </c>
      <c r="X9" s="23" t="s">
        <v>76</v>
      </c>
      <c r="Y9" s="59"/>
      <c r="Z9" s="59"/>
      <c r="AA9" s="23"/>
      <c r="AB9" s="23"/>
      <c r="AC9" s="59"/>
      <c r="AD9" s="23"/>
      <c r="AE9" s="23"/>
      <c r="AF9" s="23"/>
      <c r="AG9" s="59"/>
      <c r="AH9" s="23"/>
      <c r="AI9" s="23"/>
      <c r="AJ9" s="23"/>
      <c r="AK9" s="23"/>
      <c r="AL9" s="23"/>
      <c r="AM9" s="13">
        <f t="shared" ref="AM9:AM34" si="13">AU9+AV9+BN9</f>
        <v>12.5</v>
      </c>
      <c r="AN9" s="12">
        <f t="shared" ref="AN9:AN34" si="14">AY9</f>
        <v>0</v>
      </c>
      <c r="AO9" s="12">
        <f t="shared" ref="AO9:AO34" si="15">AX9</f>
        <v>0</v>
      </c>
      <c r="AP9" s="12">
        <f t="shared" ref="AP9:AP34" si="16">BK9</f>
        <v>0</v>
      </c>
      <c r="AQ9" s="12">
        <f t="shared" ref="AQ9:AQ34" si="17">BC9</f>
        <v>0</v>
      </c>
      <c r="AR9" s="12">
        <f t="shared" ref="AR9:AR34" si="18">BN9</f>
        <v>0</v>
      </c>
      <c r="AS9" s="25" t="str">
        <f t="shared" ref="AS9:AS34" si="19">IF(AND(AN9=0, AO9=0, AP9=0, AQ9=0), "Full", "Not")</f>
        <v>Full</v>
      </c>
      <c r="AT9" s="26"/>
      <c r="AU9" s="41">
        <f t="shared" ref="AU9:AU34" si="20">COUNTIF($H9:$AL9,"A:8")+COUNTIF($H9:$AL9,"A:4")*0.5</f>
        <v>12.5</v>
      </c>
      <c r="AV9" s="27">
        <f t="shared" ref="AV9:AV16" si="21">COUNTIF(H9:AL9,$AV$5)+COUNTIF(H9:AL9,$AV$6)/2</f>
        <v>0</v>
      </c>
      <c r="AW9" s="27">
        <f t="shared" ref="AW9:AW16" si="22">COUNTIF(H9:AL9,$AW$5)</f>
        <v>0</v>
      </c>
      <c r="AX9" s="33">
        <f t="shared" ref="AX9:AX16" si="23">COUNTIF(H9:AL9,$AX$5)+COUNTIF(H9:AL9,$AX$6)/2</f>
        <v>0</v>
      </c>
      <c r="AY9" s="33">
        <f t="shared" ref="AY9:AY16" si="24">COUNTIF(H9:AL9,$AY$5)+COUNTIF(H9:AL9,$AY$6)/2</f>
        <v>0</v>
      </c>
      <c r="AZ9" s="27">
        <f t="shared" ref="AZ9:AZ16" si="25">COUNTIF(H9:AL9,$AZ$5)+COUNTIF(H9:AL9,$AZ$6)/2</f>
        <v>0</v>
      </c>
      <c r="BA9" s="27">
        <f t="shared" ref="BA9:BA16" si="26">COUNTIF(H9:AL9,$BA$5)+COUNTIF(H9:AL9,$BA$6)/2</f>
        <v>0</v>
      </c>
      <c r="BB9" s="27">
        <f t="shared" ref="BB9:BB16" si="27">COUNTIF(H9:AL9,$BB$5)</f>
        <v>0</v>
      </c>
      <c r="BC9" s="27">
        <f t="shared" ref="BC9:BC16" si="28">COUNTIF(H9:AL9,$BC$5)+COUNTIF(H9:AL9,$BC$6)/2</f>
        <v>0</v>
      </c>
      <c r="BD9" s="34">
        <f t="shared" si="8"/>
        <v>0</v>
      </c>
      <c r="BE9" s="34">
        <f t="shared" si="9"/>
        <v>0</v>
      </c>
      <c r="BF9" s="27">
        <f t="shared" ref="BF9:BF16" si="29">COUNTIF(H9:AL9,$BF$5)+COUNTIF(H9:AL9,$BF$6)/2</f>
        <v>0</v>
      </c>
      <c r="BG9" s="27">
        <f t="shared" ref="BG9:BJ19" si="30">COUNTIF($H9:$AL9,BG$5)</f>
        <v>3</v>
      </c>
      <c r="BH9" s="27">
        <f t="shared" si="10"/>
        <v>0</v>
      </c>
      <c r="BI9" s="27">
        <f t="shared" si="10"/>
        <v>0</v>
      </c>
      <c r="BJ9" s="27">
        <f t="shared" si="10"/>
        <v>0</v>
      </c>
      <c r="BK9" s="35">
        <f t="shared" ref="BK9:BS19" si="31">COUNTIF($H9:$AL9,BK$5)+COUNTIF($H9:$AL9,BK$6)/2</f>
        <v>0</v>
      </c>
      <c r="BL9" s="27">
        <f t="shared" si="11"/>
        <v>0</v>
      </c>
      <c r="BM9" s="27">
        <f t="shared" si="11"/>
        <v>0</v>
      </c>
      <c r="BN9" s="36">
        <f t="shared" si="11"/>
        <v>0</v>
      </c>
      <c r="BO9" s="27">
        <f t="shared" si="11"/>
        <v>0</v>
      </c>
      <c r="BP9" s="27">
        <f t="shared" si="11"/>
        <v>0</v>
      </c>
      <c r="BQ9" s="27">
        <f t="shared" si="11"/>
        <v>0</v>
      </c>
      <c r="BR9" s="27">
        <f t="shared" si="11"/>
        <v>0</v>
      </c>
      <c r="BS9" s="27">
        <f t="shared" si="11"/>
        <v>0</v>
      </c>
      <c r="BT9" s="27">
        <f t="shared" ref="BT9:BY19" si="32">COUNTIF($H9:$AL9,BT$5)</f>
        <v>0</v>
      </c>
      <c r="BU9" s="27">
        <f t="shared" si="12"/>
        <v>0</v>
      </c>
      <c r="BV9" s="27">
        <f t="shared" si="12"/>
        <v>0</v>
      </c>
      <c r="BW9" s="27">
        <f t="shared" si="12"/>
        <v>0</v>
      </c>
      <c r="BX9" s="27">
        <f t="shared" si="12"/>
        <v>0</v>
      </c>
      <c r="BY9" s="27">
        <f t="shared" si="12"/>
        <v>0</v>
      </c>
    </row>
    <row r="10" spans="1:77" s="18" customFormat="1" ht="49.15" customHeight="1">
      <c r="A10" s="11">
        <v>3</v>
      </c>
      <c r="B10" s="42" t="s">
        <v>125</v>
      </c>
      <c r="C10" s="29" t="s">
        <v>126</v>
      </c>
      <c r="D10" s="51" t="s">
        <v>154</v>
      </c>
      <c r="E10" s="42" t="s">
        <v>179</v>
      </c>
      <c r="F10" s="49" t="s">
        <v>116</v>
      </c>
      <c r="G10" s="50">
        <v>44027</v>
      </c>
      <c r="H10" s="59" t="s">
        <v>97</v>
      </c>
      <c r="I10" s="23" t="s">
        <v>21</v>
      </c>
      <c r="J10" s="23" t="s">
        <v>76</v>
      </c>
      <c r="K10" s="23" t="s">
        <v>76</v>
      </c>
      <c r="L10" s="23" t="s">
        <v>76</v>
      </c>
      <c r="M10" s="23" t="s">
        <v>76</v>
      </c>
      <c r="N10" s="23" t="s">
        <v>76</v>
      </c>
      <c r="O10" s="59" t="s">
        <v>97</v>
      </c>
      <c r="P10" s="23" t="s">
        <v>21</v>
      </c>
      <c r="Q10" s="23" t="s">
        <v>76</v>
      </c>
      <c r="R10" s="23" t="s">
        <v>76</v>
      </c>
      <c r="S10" s="23" t="s">
        <v>76</v>
      </c>
      <c r="T10" s="23" t="s">
        <v>76</v>
      </c>
      <c r="U10" s="23" t="s">
        <v>76</v>
      </c>
      <c r="V10" s="59" t="s">
        <v>97</v>
      </c>
      <c r="W10" s="23" t="s">
        <v>21</v>
      </c>
      <c r="X10" s="23" t="s">
        <v>76</v>
      </c>
      <c r="Y10" s="59"/>
      <c r="Z10" s="59"/>
      <c r="AA10" s="23"/>
      <c r="AB10" s="23"/>
      <c r="AC10" s="59"/>
      <c r="AD10" s="23"/>
      <c r="AE10" s="23"/>
      <c r="AF10" s="23"/>
      <c r="AG10" s="59"/>
      <c r="AH10" s="23"/>
      <c r="AI10" s="23"/>
      <c r="AJ10" s="23"/>
      <c r="AK10" s="23"/>
      <c r="AL10" s="23"/>
      <c r="AM10" s="13">
        <f t="shared" si="13"/>
        <v>12.5</v>
      </c>
      <c r="AN10" s="12">
        <f t="shared" si="14"/>
        <v>0</v>
      </c>
      <c r="AO10" s="12">
        <f t="shared" si="15"/>
        <v>0</v>
      </c>
      <c r="AP10" s="12">
        <f t="shared" si="16"/>
        <v>0</v>
      </c>
      <c r="AQ10" s="12">
        <f t="shared" si="17"/>
        <v>0</v>
      </c>
      <c r="AR10" s="12">
        <f t="shared" si="18"/>
        <v>0</v>
      </c>
      <c r="AS10" s="25" t="str">
        <f t="shared" si="19"/>
        <v>Full</v>
      </c>
      <c r="AT10" s="26"/>
      <c r="AU10" s="41">
        <f t="shared" si="20"/>
        <v>12.5</v>
      </c>
      <c r="AV10" s="27">
        <f t="shared" si="21"/>
        <v>0</v>
      </c>
      <c r="AW10" s="27">
        <f t="shared" si="22"/>
        <v>0</v>
      </c>
      <c r="AX10" s="33">
        <f t="shared" si="23"/>
        <v>0</v>
      </c>
      <c r="AY10" s="33">
        <f t="shared" si="24"/>
        <v>0</v>
      </c>
      <c r="AZ10" s="27">
        <f t="shared" si="25"/>
        <v>0</v>
      </c>
      <c r="BA10" s="27">
        <f t="shared" si="26"/>
        <v>0</v>
      </c>
      <c r="BB10" s="27">
        <f t="shared" si="27"/>
        <v>0</v>
      </c>
      <c r="BC10" s="27">
        <f t="shared" si="28"/>
        <v>0</v>
      </c>
      <c r="BD10" s="34">
        <f t="shared" ref="BD10:BD14" si="33">COUNTIF($H10:$AL10,BD$5)+IF(COUNTIF($H10:$AL10,BD$6)=1,0.5,0)</f>
        <v>0</v>
      </c>
      <c r="BE10" s="34">
        <f t="shared" ref="BE10:BE14" si="34">COUNTIF($H10:$AL10,BE$5)+IF(COUNTIF($H10:$AL10,BE$6)=1,0.5,0)</f>
        <v>0</v>
      </c>
      <c r="BF10" s="27">
        <f t="shared" si="29"/>
        <v>0</v>
      </c>
      <c r="BG10" s="27">
        <f t="shared" si="30"/>
        <v>3</v>
      </c>
      <c r="BH10" s="27">
        <f t="shared" si="10"/>
        <v>0</v>
      </c>
      <c r="BI10" s="27">
        <f t="shared" si="10"/>
        <v>0</v>
      </c>
      <c r="BJ10" s="27">
        <f t="shared" si="10"/>
        <v>0</v>
      </c>
      <c r="BK10" s="35">
        <f t="shared" si="31"/>
        <v>0</v>
      </c>
      <c r="BL10" s="27">
        <f t="shared" si="11"/>
        <v>0</v>
      </c>
      <c r="BM10" s="27">
        <f t="shared" si="11"/>
        <v>0</v>
      </c>
      <c r="BN10" s="36">
        <f t="shared" si="11"/>
        <v>0</v>
      </c>
      <c r="BO10" s="27">
        <f t="shared" si="11"/>
        <v>0</v>
      </c>
      <c r="BP10" s="27">
        <f t="shared" si="11"/>
        <v>0</v>
      </c>
      <c r="BQ10" s="27">
        <f t="shared" si="11"/>
        <v>0</v>
      </c>
      <c r="BR10" s="27">
        <f t="shared" si="11"/>
        <v>0</v>
      </c>
      <c r="BS10" s="27">
        <f t="shared" si="11"/>
        <v>0</v>
      </c>
      <c r="BT10" s="27">
        <f t="shared" si="32"/>
        <v>0</v>
      </c>
      <c r="BU10" s="27">
        <f t="shared" si="12"/>
        <v>0</v>
      </c>
      <c r="BV10" s="27">
        <f t="shared" si="12"/>
        <v>0</v>
      </c>
      <c r="BW10" s="27">
        <f t="shared" si="12"/>
        <v>0</v>
      </c>
      <c r="BX10" s="27">
        <f t="shared" si="12"/>
        <v>0</v>
      </c>
      <c r="BY10" s="27">
        <f t="shared" si="12"/>
        <v>0</v>
      </c>
    </row>
    <row r="11" spans="1:77" s="18" customFormat="1" ht="49.15" customHeight="1">
      <c r="A11" s="11">
        <v>4</v>
      </c>
      <c r="B11" s="42" t="s">
        <v>127</v>
      </c>
      <c r="C11" s="29" t="s">
        <v>128</v>
      </c>
      <c r="D11" s="30" t="s">
        <v>129</v>
      </c>
      <c r="E11" s="42" t="s">
        <v>179</v>
      </c>
      <c r="F11" s="49" t="s">
        <v>116</v>
      </c>
      <c r="G11" s="50">
        <v>44126</v>
      </c>
      <c r="H11" s="59" t="s">
        <v>97</v>
      </c>
      <c r="I11" s="23" t="s">
        <v>21</v>
      </c>
      <c r="J11" s="23" t="s">
        <v>76</v>
      </c>
      <c r="K11" s="23" t="s">
        <v>76</v>
      </c>
      <c r="L11" s="23" t="s">
        <v>76</v>
      </c>
      <c r="M11" s="23" t="s">
        <v>76</v>
      </c>
      <c r="N11" s="23" t="s">
        <v>76</v>
      </c>
      <c r="O11" s="59" t="s">
        <v>97</v>
      </c>
      <c r="P11" s="23" t="s">
        <v>21</v>
      </c>
      <c r="Q11" s="23" t="s">
        <v>76</v>
      </c>
      <c r="R11" s="23" t="s">
        <v>76</v>
      </c>
      <c r="S11" s="23" t="s">
        <v>76</v>
      </c>
      <c r="T11" s="23" t="s">
        <v>76</v>
      </c>
      <c r="U11" s="23" t="s">
        <v>76</v>
      </c>
      <c r="V11" s="59" t="s">
        <v>97</v>
      </c>
      <c r="W11" s="23" t="s">
        <v>21</v>
      </c>
      <c r="X11" s="23" t="s">
        <v>76</v>
      </c>
      <c r="Y11" s="59"/>
      <c r="Z11" s="59"/>
      <c r="AA11" s="23"/>
      <c r="AB11" s="23"/>
      <c r="AC11" s="59"/>
      <c r="AD11" s="23"/>
      <c r="AE11" s="23"/>
      <c r="AF11" s="23"/>
      <c r="AG11" s="59"/>
      <c r="AH11" s="23"/>
      <c r="AI11" s="23"/>
      <c r="AJ11" s="23"/>
      <c r="AK11" s="23"/>
      <c r="AL11" s="23"/>
      <c r="AM11" s="13">
        <f t="shared" si="13"/>
        <v>12.5</v>
      </c>
      <c r="AN11" s="12">
        <f t="shared" si="14"/>
        <v>0</v>
      </c>
      <c r="AO11" s="12">
        <f t="shared" si="15"/>
        <v>0</v>
      </c>
      <c r="AP11" s="12">
        <f t="shared" si="16"/>
        <v>0</v>
      </c>
      <c r="AQ11" s="12">
        <f t="shared" si="17"/>
        <v>0</v>
      </c>
      <c r="AR11" s="12">
        <f t="shared" si="18"/>
        <v>0</v>
      </c>
      <c r="AS11" s="25" t="str">
        <f t="shared" si="19"/>
        <v>Full</v>
      </c>
      <c r="AT11" s="26"/>
      <c r="AU11" s="41">
        <f t="shared" si="20"/>
        <v>12.5</v>
      </c>
      <c r="AV11" s="27">
        <f t="shared" si="21"/>
        <v>0</v>
      </c>
      <c r="AW11" s="27">
        <f t="shared" si="22"/>
        <v>0</v>
      </c>
      <c r="AX11" s="33">
        <f t="shared" si="23"/>
        <v>0</v>
      </c>
      <c r="AY11" s="33">
        <f t="shared" si="24"/>
        <v>0</v>
      </c>
      <c r="AZ11" s="27">
        <f t="shared" si="25"/>
        <v>0</v>
      </c>
      <c r="BA11" s="27">
        <f t="shared" si="26"/>
        <v>0</v>
      </c>
      <c r="BB11" s="27">
        <f t="shared" si="27"/>
        <v>0</v>
      </c>
      <c r="BC11" s="27">
        <f t="shared" si="28"/>
        <v>0</v>
      </c>
      <c r="BD11" s="34">
        <f t="shared" si="33"/>
        <v>0</v>
      </c>
      <c r="BE11" s="34">
        <f t="shared" si="34"/>
        <v>0</v>
      </c>
      <c r="BF11" s="27">
        <f t="shared" si="29"/>
        <v>0</v>
      </c>
      <c r="BG11" s="27">
        <f t="shared" si="30"/>
        <v>3</v>
      </c>
      <c r="BH11" s="27">
        <f t="shared" si="10"/>
        <v>0</v>
      </c>
      <c r="BI11" s="27">
        <f t="shared" si="10"/>
        <v>0</v>
      </c>
      <c r="BJ11" s="27">
        <f t="shared" si="10"/>
        <v>0</v>
      </c>
      <c r="BK11" s="35">
        <f t="shared" si="31"/>
        <v>0</v>
      </c>
      <c r="BL11" s="27">
        <f t="shared" si="11"/>
        <v>0</v>
      </c>
      <c r="BM11" s="27">
        <f t="shared" si="11"/>
        <v>0</v>
      </c>
      <c r="BN11" s="36">
        <f t="shared" si="11"/>
        <v>0</v>
      </c>
      <c r="BO11" s="27">
        <f t="shared" si="11"/>
        <v>0</v>
      </c>
      <c r="BP11" s="27">
        <f t="shared" si="11"/>
        <v>0</v>
      </c>
      <c r="BQ11" s="27">
        <f t="shared" si="11"/>
        <v>0</v>
      </c>
      <c r="BR11" s="27">
        <f t="shared" si="11"/>
        <v>0</v>
      </c>
      <c r="BS11" s="27">
        <f t="shared" si="11"/>
        <v>0</v>
      </c>
      <c r="BT11" s="27">
        <f t="shared" si="32"/>
        <v>0</v>
      </c>
      <c r="BU11" s="27">
        <f t="shared" si="12"/>
        <v>0</v>
      </c>
      <c r="BV11" s="27">
        <f t="shared" si="12"/>
        <v>0</v>
      </c>
      <c r="BW11" s="27">
        <f t="shared" si="12"/>
        <v>0</v>
      </c>
      <c r="BX11" s="27">
        <f t="shared" si="12"/>
        <v>0</v>
      </c>
      <c r="BY11" s="27">
        <f t="shared" si="12"/>
        <v>0</v>
      </c>
    </row>
    <row r="12" spans="1:77" s="18" customFormat="1" ht="49.15" customHeight="1">
      <c r="A12" s="11">
        <v>5</v>
      </c>
      <c r="B12" s="42" t="s">
        <v>130</v>
      </c>
      <c r="C12" s="29" t="s">
        <v>131</v>
      </c>
      <c r="D12" s="30" t="s">
        <v>129</v>
      </c>
      <c r="E12" s="42" t="s">
        <v>179</v>
      </c>
      <c r="F12" s="49" t="s">
        <v>116</v>
      </c>
      <c r="G12" s="50">
        <v>44126</v>
      </c>
      <c r="H12" s="59" t="s">
        <v>97</v>
      </c>
      <c r="I12" s="23" t="s">
        <v>21</v>
      </c>
      <c r="J12" s="23" t="s">
        <v>76</v>
      </c>
      <c r="K12" s="23" t="s">
        <v>76</v>
      </c>
      <c r="L12" s="23" t="s">
        <v>76</v>
      </c>
      <c r="M12" s="23" t="s">
        <v>76</v>
      </c>
      <c r="N12" s="23" t="s">
        <v>76</v>
      </c>
      <c r="O12" s="59" t="s">
        <v>97</v>
      </c>
      <c r="P12" s="23" t="s">
        <v>21</v>
      </c>
      <c r="Q12" s="23" t="s">
        <v>76</v>
      </c>
      <c r="R12" s="23" t="s">
        <v>76</v>
      </c>
      <c r="S12" s="23" t="s">
        <v>76</v>
      </c>
      <c r="T12" s="23" t="s">
        <v>76</v>
      </c>
      <c r="U12" s="23" t="s">
        <v>76</v>
      </c>
      <c r="V12" s="59" t="s">
        <v>97</v>
      </c>
      <c r="W12" s="23" t="s">
        <v>21</v>
      </c>
      <c r="X12" s="23" t="s">
        <v>76</v>
      </c>
      <c r="Y12" s="59"/>
      <c r="Z12" s="59"/>
      <c r="AA12" s="23"/>
      <c r="AB12" s="23"/>
      <c r="AC12" s="59"/>
      <c r="AD12" s="23"/>
      <c r="AE12" s="23"/>
      <c r="AF12" s="23"/>
      <c r="AG12" s="59"/>
      <c r="AH12" s="23"/>
      <c r="AI12" s="23"/>
      <c r="AJ12" s="23"/>
      <c r="AK12" s="23"/>
      <c r="AL12" s="23"/>
      <c r="AM12" s="13">
        <f t="shared" si="13"/>
        <v>12.5</v>
      </c>
      <c r="AN12" s="12">
        <f t="shared" si="14"/>
        <v>0</v>
      </c>
      <c r="AO12" s="12">
        <f t="shared" si="15"/>
        <v>0</v>
      </c>
      <c r="AP12" s="12">
        <f t="shared" si="16"/>
        <v>0</v>
      </c>
      <c r="AQ12" s="12">
        <f t="shared" si="17"/>
        <v>0</v>
      </c>
      <c r="AR12" s="12">
        <f t="shared" si="18"/>
        <v>0</v>
      </c>
      <c r="AS12" s="25" t="str">
        <f t="shared" si="19"/>
        <v>Full</v>
      </c>
      <c r="AT12" s="26"/>
      <c r="AU12" s="41">
        <f t="shared" si="20"/>
        <v>12.5</v>
      </c>
      <c r="AV12" s="27">
        <f t="shared" si="21"/>
        <v>0</v>
      </c>
      <c r="AW12" s="27">
        <f t="shared" si="22"/>
        <v>0</v>
      </c>
      <c r="AX12" s="33">
        <f t="shared" si="23"/>
        <v>0</v>
      </c>
      <c r="AY12" s="33">
        <f t="shared" si="24"/>
        <v>0</v>
      </c>
      <c r="AZ12" s="27">
        <f t="shared" si="25"/>
        <v>0</v>
      </c>
      <c r="BA12" s="27">
        <f t="shared" si="26"/>
        <v>0</v>
      </c>
      <c r="BB12" s="27">
        <f t="shared" si="27"/>
        <v>0</v>
      </c>
      <c r="BC12" s="27">
        <f t="shared" si="28"/>
        <v>0</v>
      </c>
      <c r="BD12" s="34">
        <f t="shared" si="33"/>
        <v>0</v>
      </c>
      <c r="BE12" s="34">
        <f t="shared" si="34"/>
        <v>0</v>
      </c>
      <c r="BF12" s="27">
        <f t="shared" si="29"/>
        <v>0</v>
      </c>
      <c r="BG12" s="27">
        <f t="shared" si="30"/>
        <v>3</v>
      </c>
      <c r="BH12" s="27">
        <f t="shared" si="10"/>
        <v>0</v>
      </c>
      <c r="BI12" s="27">
        <f t="shared" si="10"/>
        <v>0</v>
      </c>
      <c r="BJ12" s="27">
        <f t="shared" si="10"/>
        <v>0</v>
      </c>
      <c r="BK12" s="35">
        <f t="shared" si="31"/>
        <v>0</v>
      </c>
      <c r="BL12" s="27">
        <f t="shared" si="11"/>
        <v>0</v>
      </c>
      <c r="BM12" s="27">
        <f t="shared" si="11"/>
        <v>0</v>
      </c>
      <c r="BN12" s="36">
        <f t="shared" si="11"/>
        <v>0</v>
      </c>
      <c r="BO12" s="27">
        <f t="shared" si="11"/>
        <v>0</v>
      </c>
      <c r="BP12" s="27">
        <f t="shared" si="11"/>
        <v>0</v>
      </c>
      <c r="BQ12" s="27">
        <f t="shared" si="11"/>
        <v>0</v>
      </c>
      <c r="BR12" s="27">
        <f t="shared" si="11"/>
        <v>0</v>
      </c>
      <c r="BS12" s="27">
        <f t="shared" si="11"/>
        <v>0</v>
      </c>
      <c r="BT12" s="27">
        <f t="shared" si="32"/>
        <v>0</v>
      </c>
      <c r="BU12" s="27">
        <f t="shared" si="12"/>
        <v>0</v>
      </c>
      <c r="BV12" s="27">
        <f t="shared" si="12"/>
        <v>0</v>
      </c>
      <c r="BW12" s="27">
        <f t="shared" si="12"/>
        <v>0</v>
      </c>
      <c r="BX12" s="27">
        <f t="shared" si="12"/>
        <v>0</v>
      </c>
      <c r="BY12" s="27">
        <f t="shared" si="12"/>
        <v>0</v>
      </c>
    </row>
    <row r="13" spans="1:77" ht="49.15" customHeight="1">
      <c r="A13" s="11">
        <v>6</v>
      </c>
      <c r="B13" s="42" t="s">
        <v>132</v>
      </c>
      <c r="C13" s="29" t="s">
        <v>133</v>
      </c>
      <c r="D13" s="30" t="s">
        <v>129</v>
      </c>
      <c r="E13" s="42" t="s">
        <v>179</v>
      </c>
      <c r="F13" s="49" t="s">
        <v>116</v>
      </c>
      <c r="G13" s="50">
        <v>44126</v>
      </c>
      <c r="H13" s="59" t="s">
        <v>97</v>
      </c>
      <c r="I13" s="23" t="s">
        <v>21</v>
      </c>
      <c r="J13" s="23" t="s">
        <v>76</v>
      </c>
      <c r="K13" s="23" t="s">
        <v>76</v>
      </c>
      <c r="L13" s="23" t="s">
        <v>76</v>
      </c>
      <c r="M13" s="23" t="s">
        <v>76</v>
      </c>
      <c r="N13" s="23" t="s">
        <v>76</v>
      </c>
      <c r="O13" s="59" t="s">
        <v>97</v>
      </c>
      <c r="P13" s="23" t="s">
        <v>21</v>
      </c>
      <c r="Q13" s="23" t="s">
        <v>76</v>
      </c>
      <c r="R13" s="23" t="s">
        <v>76</v>
      </c>
      <c r="S13" s="23" t="s">
        <v>76</v>
      </c>
      <c r="T13" s="23" t="s">
        <v>76</v>
      </c>
      <c r="U13" s="23" t="s">
        <v>76</v>
      </c>
      <c r="V13" s="59" t="s">
        <v>97</v>
      </c>
      <c r="W13" s="23" t="s">
        <v>21</v>
      </c>
      <c r="X13" s="23" t="s">
        <v>76</v>
      </c>
      <c r="Y13" s="59"/>
      <c r="Z13" s="59"/>
      <c r="AA13" s="23"/>
      <c r="AB13" s="23"/>
      <c r="AC13" s="59"/>
      <c r="AD13" s="23"/>
      <c r="AE13" s="23"/>
      <c r="AF13" s="23"/>
      <c r="AG13" s="59"/>
      <c r="AH13" s="23"/>
      <c r="AI13" s="23"/>
      <c r="AJ13" s="23"/>
      <c r="AK13" s="23"/>
      <c r="AL13" s="23"/>
      <c r="AM13" s="13">
        <f t="shared" si="13"/>
        <v>12.5</v>
      </c>
      <c r="AN13" s="12">
        <f t="shared" si="14"/>
        <v>0</v>
      </c>
      <c r="AO13" s="12">
        <f t="shared" si="15"/>
        <v>0</v>
      </c>
      <c r="AP13" s="12">
        <f t="shared" si="16"/>
        <v>0</v>
      </c>
      <c r="AQ13" s="12">
        <f t="shared" si="17"/>
        <v>0</v>
      </c>
      <c r="AR13" s="12">
        <f t="shared" si="18"/>
        <v>0</v>
      </c>
      <c r="AS13" s="25" t="str">
        <f t="shared" si="19"/>
        <v>Full</v>
      </c>
      <c r="AT13" s="26"/>
      <c r="AU13" s="41">
        <f t="shared" si="20"/>
        <v>12.5</v>
      </c>
      <c r="AV13" s="27">
        <f t="shared" si="21"/>
        <v>0</v>
      </c>
      <c r="AW13" s="27">
        <f t="shared" si="22"/>
        <v>0</v>
      </c>
      <c r="AX13" s="33">
        <f t="shared" si="23"/>
        <v>0</v>
      </c>
      <c r="AY13" s="33">
        <f t="shared" si="24"/>
        <v>0</v>
      </c>
      <c r="AZ13" s="27">
        <f t="shared" si="25"/>
        <v>0</v>
      </c>
      <c r="BA13" s="27">
        <f t="shared" si="26"/>
        <v>0</v>
      </c>
      <c r="BB13" s="27">
        <f t="shared" si="27"/>
        <v>0</v>
      </c>
      <c r="BC13" s="27">
        <f t="shared" si="28"/>
        <v>0</v>
      </c>
      <c r="BD13" s="34">
        <f t="shared" si="33"/>
        <v>0</v>
      </c>
      <c r="BE13" s="34">
        <f t="shared" si="34"/>
        <v>0</v>
      </c>
      <c r="BF13" s="27">
        <f t="shared" si="29"/>
        <v>0</v>
      </c>
      <c r="BG13" s="27">
        <f t="shared" si="30"/>
        <v>3</v>
      </c>
      <c r="BH13" s="27">
        <f t="shared" si="10"/>
        <v>0</v>
      </c>
      <c r="BI13" s="27">
        <f t="shared" si="10"/>
        <v>0</v>
      </c>
      <c r="BJ13" s="27">
        <f t="shared" si="10"/>
        <v>0</v>
      </c>
      <c r="BK13" s="35">
        <f t="shared" si="31"/>
        <v>0</v>
      </c>
      <c r="BL13" s="27">
        <f t="shared" si="11"/>
        <v>0</v>
      </c>
      <c r="BM13" s="27">
        <f t="shared" si="11"/>
        <v>0</v>
      </c>
      <c r="BN13" s="36">
        <f t="shared" si="11"/>
        <v>0</v>
      </c>
      <c r="BO13" s="27">
        <f t="shared" si="11"/>
        <v>0</v>
      </c>
      <c r="BP13" s="27">
        <f t="shared" si="11"/>
        <v>0</v>
      </c>
      <c r="BQ13" s="27">
        <f t="shared" si="11"/>
        <v>0</v>
      </c>
      <c r="BR13" s="27">
        <f t="shared" si="11"/>
        <v>0</v>
      </c>
      <c r="BS13" s="27">
        <f t="shared" si="11"/>
        <v>0</v>
      </c>
      <c r="BT13" s="27">
        <f t="shared" si="32"/>
        <v>0</v>
      </c>
      <c r="BU13" s="27">
        <f t="shared" si="12"/>
        <v>0</v>
      </c>
      <c r="BV13" s="27">
        <f t="shared" si="12"/>
        <v>0</v>
      </c>
      <c r="BW13" s="27">
        <f t="shared" si="12"/>
        <v>0</v>
      </c>
      <c r="BX13" s="27">
        <f t="shared" si="12"/>
        <v>0</v>
      </c>
      <c r="BY13" s="27">
        <f t="shared" si="12"/>
        <v>0</v>
      </c>
    </row>
    <row r="14" spans="1:77" ht="49.15" customHeight="1">
      <c r="A14" s="11">
        <v>7</v>
      </c>
      <c r="B14" s="42" t="s">
        <v>134</v>
      </c>
      <c r="C14" s="29" t="s">
        <v>135</v>
      </c>
      <c r="D14" s="51" t="s">
        <v>120</v>
      </c>
      <c r="E14" s="42" t="s">
        <v>179</v>
      </c>
      <c r="F14" s="31" t="s">
        <v>116</v>
      </c>
      <c r="G14" s="43" t="s">
        <v>136</v>
      </c>
      <c r="H14" s="59" t="s">
        <v>97</v>
      </c>
      <c r="I14" s="23" t="s">
        <v>21</v>
      </c>
      <c r="J14" s="23" t="s">
        <v>76</v>
      </c>
      <c r="K14" s="23" t="s">
        <v>76</v>
      </c>
      <c r="L14" s="23" t="s">
        <v>76</v>
      </c>
      <c r="M14" s="23" t="s">
        <v>80</v>
      </c>
      <c r="N14" s="23" t="s">
        <v>76</v>
      </c>
      <c r="O14" s="59" t="s">
        <v>97</v>
      </c>
      <c r="P14" s="23" t="s">
        <v>21</v>
      </c>
      <c r="Q14" s="23" t="s">
        <v>76</v>
      </c>
      <c r="R14" s="23" t="s">
        <v>76</v>
      </c>
      <c r="S14" s="23" t="s">
        <v>76</v>
      </c>
      <c r="T14" s="23" t="s">
        <v>76</v>
      </c>
      <c r="U14" s="23" t="s">
        <v>76</v>
      </c>
      <c r="V14" s="59" t="s">
        <v>97</v>
      </c>
      <c r="W14" s="23" t="s">
        <v>21</v>
      </c>
      <c r="X14" s="23" t="s">
        <v>76</v>
      </c>
      <c r="Y14" s="59"/>
      <c r="Z14" s="59"/>
      <c r="AA14" s="23"/>
      <c r="AB14" s="23"/>
      <c r="AC14" s="59"/>
      <c r="AD14" s="23"/>
      <c r="AE14" s="23"/>
      <c r="AF14" s="23"/>
      <c r="AG14" s="59"/>
      <c r="AH14" s="23"/>
      <c r="AI14" s="23"/>
      <c r="AJ14" s="23"/>
      <c r="AK14" s="23"/>
      <c r="AL14" s="23"/>
      <c r="AM14" s="13">
        <f t="shared" si="13"/>
        <v>11.5</v>
      </c>
      <c r="AN14" s="12">
        <f t="shared" si="14"/>
        <v>1</v>
      </c>
      <c r="AO14" s="12">
        <f t="shared" si="15"/>
        <v>0</v>
      </c>
      <c r="AP14" s="12">
        <f t="shared" si="16"/>
        <v>0</v>
      </c>
      <c r="AQ14" s="12">
        <f t="shared" si="17"/>
        <v>0</v>
      </c>
      <c r="AR14" s="12">
        <f t="shared" si="18"/>
        <v>0</v>
      </c>
      <c r="AS14" s="25" t="str">
        <f t="shared" si="19"/>
        <v>Not</v>
      </c>
      <c r="AT14" s="26"/>
      <c r="AU14" s="41">
        <f t="shared" si="20"/>
        <v>11.5</v>
      </c>
      <c r="AV14" s="27">
        <f t="shared" si="21"/>
        <v>0</v>
      </c>
      <c r="AW14" s="27">
        <f t="shared" si="22"/>
        <v>0</v>
      </c>
      <c r="AX14" s="33">
        <f t="shared" si="23"/>
        <v>0</v>
      </c>
      <c r="AY14" s="33">
        <f t="shared" si="24"/>
        <v>1</v>
      </c>
      <c r="AZ14" s="27">
        <f t="shared" si="25"/>
        <v>0</v>
      </c>
      <c r="BA14" s="27">
        <f t="shared" si="26"/>
        <v>0</v>
      </c>
      <c r="BB14" s="27">
        <f t="shared" si="27"/>
        <v>0</v>
      </c>
      <c r="BC14" s="27">
        <f t="shared" si="28"/>
        <v>0</v>
      </c>
      <c r="BD14" s="34">
        <f t="shared" si="33"/>
        <v>0</v>
      </c>
      <c r="BE14" s="34">
        <f t="shared" si="34"/>
        <v>0</v>
      </c>
      <c r="BF14" s="27">
        <f t="shared" si="29"/>
        <v>0</v>
      </c>
      <c r="BG14" s="27">
        <f t="shared" si="30"/>
        <v>3</v>
      </c>
      <c r="BH14" s="27">
        <f t="shared" si="10"/>
        <v>0</v>
      </c>
      <c r="BI14" s="27">
        <f t="shared" si="10"/>
        <v>0</v>
      </c>
      <c r="BJ14" s="27">
        <f t="shared" si="10"/>
        <v>0</v>
      </c>
      <c r="BK14" s="35">
        <f t="shared" si="31"/>
        <v>0</v>
      </c>
      <c r="BL14" s="27">
        <f t="shared" si="11"/>
        <v>0</v>
      </c>
      <c r="BM14" s="27">
        <f t="shared" si="11"/>
        <v>0</v>
      </c>
      <c r="BN14" s="36">
        <f t="shared" si="11"/>
        <v>0</v>
      </c>
      <c r="BO14" s="27">
        <f t="shared" si="11"/>
        <v>0</v>
      </c>
      <c r="BP14" s="27">
        <f t="shared" si="11"/>
        <v>0</v>
      </c>
      <c r="BQ14" s="27">
        <f t="shared" si="11"/>
        <v>0</v>
      </c>
      <c r="BR14" s="27">
        <f t="shared" si="11"/>
        <v>0</v>
      </c>
      <c r="BS14" s="27">
        <f t="shared" si="11"/>
        <v>0</v>
      </c>
      <c r="BT14" s="27">
        <f t="shared" si="32"/>
        <v>0</v>
      </c>
      <c r="BU14" s="27">
        <f t="shared" si="12"/>
        <v>0</v>
      </c>
      <c r="BV14" s="27">
        <f t="shared" si="12"/>
        <v>0</v>
      </c>
      <c r="BW14" s="27">
        <f t="shared" si="12"/>
        <v>0</v>
      </c>
      <c r="BX14" s="27">
        <f t="shared" si="12"/>
        <v>0</v>
      </c>
      <c r="BY14" s="27">
        <f t="shared" si="12"/>
        <v>0</v>
      </c>
    </row>
    <row r="15" spans="1:77" s="18" customFormat="1" ht="49.15" customHeight="1">
      <c r="A15" s="11">
        <v>8</v>
      </c>
      <c r="B15" s="42" t="s">
        <v>137</v>
      </c>
      <c r="C15" s="29" t="s">
        <v>138</v>
      </c>
      <c r="D15" s="30" t="s">
        <v>118</v>
      </c>
      <c r="E15" s="42" t="s">
        <v>179</v>
      </c>
      <c r="F15" s="31" t="s">
        <v>116</v>
      </c>
      <c r="G15" s="52">
        <v>44349</v>
      </c>
      <c r="H15" s="59" t="s">
        <v>97</v>
      </c>
      <c r="I15" s="23" t="s">
        <v>21</v>
      </c>
      <c r="J15" s="23" t="s">
        <v>76</v>
      </c>
      <c r="K15" s="23" t="s">
        <v>76</v>
      </c>
      <c r="L15" s="23" t="s">
        <v>76</v>
      </c>
      <c r="M15" s="23" t="s">
        <v>76</v>
      </c>
      <c r="N15" s="23" t="s">
        <v>76</v>
      </c>
      <c r="O15" s="59" t="s">
        <v>97</v>
      </c>
      <c r="P15" s="23" t="s">
        <v>21</v>
      </c>
      <c r="Q15" s="23" t="s">
        <v>76</v>
      </c>
      <c r="R15" s="23" t="s">
        <v>76</v>
      </c>
      <c r="S15" s="23" t="s">
        <v>76</v>
      </c>
      <c r="T15" s="23" t="s">
        <v>76</v>
      </c>
      <c r="U15" s="23" t="s">
        <v>76</v>
      </c>
      <c r="V15" s="59" t="s">
        <v>97</v>
      </c>
      <c r="W15" s="23" t="s">
        <v>21</v>
      </c>
      <c r="X15" s="23" t="s">
        <v>76</v>
      </c>
      <c r="Y15" s="59"/>
      <c r="Z15" s="59"/>
      <c r="AA15" s="23"/>
      <c r="AB15" s="23"/>
      <c r="AC15" s="59"/>
      <c r="AD15" s="23"/>
      <c r="AE15" s="23"/>
      <c r="AF15" s="23"/>
      <c r="AG15" s="59"/>
      <c r="AH15" s="23"/>
      <c r="AI15" s="23"/>
      <c r="AJ15" s="23"/>
      <c r="AK15" s="23"/>
      <c r="AL15" s="23"/>
      <c r="AM15" s="13">
        <f t="shared" si="13"/>
        <v>12.5</v>
      </c>
      <c r="AN15" s="12">
        <f t="shared" si="14"/>
        <v>0</v>
      </c>
      <c r="AO15" s="12">
        <f t="shared" si="15"/>
        <v>0</v>
      </c>
      <c r="AP15" s="12">
        <f t="shared" si="16"/>
        <v>0</v>
      </c>
      <c r="AQ15" s="12">
        <f t="shared" si="17"/>
        <v>0</v>
      </c>
      <c r="AR15" s="12">
        <f t="shared" si="18"/>
        <v>0</v>
      </c>
      <c r="AS15" s="25" t="str">
        <f t="shared" si="19"/>
        <v>Full</v>
      </c>
      <c r="AT15" s="26"/>
      <c r="AU15" s="41">
        <f t="shared" si="20"/>
        <v>12.5</v>
      </c>
      <c r="AV15" s="27">
        <f t="shared" si="21"/>
        <v>0</v>
      </c>
      <c r="AW15" s="27">
        <f t="shared" si="22"/>
        <v>0</v>
      </c>
      <c r="AX15" s="33">
        <f t="shared" si="23"/>
        <v>0</v>
      </c>
      <c r="AY15" s="33">
        <f t="shared" si="24"/>
        <v>0</v>
      </c>
      <c r="AZ15" s="27">
        <f t="shared" si="25"/>
        <v>0</v>
      </c>
      <c r="BA15" s="27">
        <f t="shared" si="26"/>
        <v>0</v>
      </c>
      <c r="BB15" s="27">
        <f t="shared" si="27"/>
        <v>0</v>
      </c>
      <c r="BC15" s="27">
        <f t="shared" si="28"/>
        <v>0</v>
      </c>
      <c r="BD15" s="34">
        <f t="shared" ref="BD15:BD34" si="35">COUNTIF($H15:$AL15,BD$5)+IF(COUNTIF($H15:$AL15,BD$6)=1,0.5,0)</f>
        <v>0</v>
      </c>
      <c r="BE15" s="34">
        <f t="shared" ref="BE15:BE34" si="36">COUNTIF($H15:$AL15,BE$5)+IF(COUNTIF($H15:$AL15,BE$6)=1,0.5,0)</f>
        <v>0</v>
      </c>
      <c r="BF15" s="27">
        <f t="shared" si="29"/>
        <v>0</v>
      </c>
      <c r="BG15" s="27">
        <f t="shared" si="30"/>
        <v>3</v>
      </c>
      <c r="BH15" s="27">
        <f t="shared" si="10"/>
        <v>0</v>
      </c>
      <c r="BI15" s="27">
        <f t="shared" si="10"/>
        <v>0</v>
      </c>
      <c r="BJ15" s="27">
        <f t="shared" si="10"/>
        <v>0</v>
      </c>
      <c r="BK15" s="35">
        <f t="shared" si="31"/>
        <v>0</v>
      </c>
      <c r="BL15" s="27">
        <f t="shared" si="11"/>
        <v>0</v>
      </c>
      <c r="BM15" s="27">
        <f t="shared" si="11"/>
        <v>0</v>
      </c>
      <c r="BN15" s="36">
        <f t="shared" si="11"/>
        <v>0</v>
      </c>
      <c r="BO15" s="27">
        <f t="shared" si="11"/>
        <v>0</v>
      </c>
      <c r="BP15" s="27">
        <f t="shared" si="11"/>
        <v>0</v>
      </c>
      <c r="BQ15" s="27">
        <f t="shared" si="11"/>
        <v>0</v>
      </c>
      <c r="BR15" s="27">
        <f t="shared" si="11"/>
        <v>0</v>
      </c>
      <c r="BS15" s="27">
        <f t="shared" si="11"/>
        <v>0</v>
      </c>
      <c r="BT15" s="27">
        <f t="shared" si="32"/>
        <v>0</v>
      </c>
      <c r="BU15" s="27">
        <f t="shared" si="12"/>
        <v>0</v>
      </c>
      <c r="BV15" s="27">
        <f t="shared" si="12"/>
        <v>0</v>
      </c>
      <c r="BW15" s="27">
        <f t="shared" si="12"/>
        <v>0</v>
      </c>
      <c r="BX15" s="27">
        <f t="shared" si="12"/>
        <v>0</v>
      </c>
      <c r="BY15" s="27">
        <f t="shared" si="12"/>
        <v>0</v>
      </c>
    </row>
    <row r="16" spans="1:77" ht="49.15" customHeight="1">
      <c r="A16" s="11">
        <v>9</v>
      </c>
      <c r="B16" s="42" t="s">
        <v>140</v>
      </c>
      <c r="C16" s="29" t="s">
        <v>141</v>
      </c>
      <c r="D16" s="30" t="s">
        <v>121</v>
      </c>
      <c r="E16" s="42" t="s">
        <v>179</v>
      </c>
      <c r="F16" s="31" t="s">
        <v>116</v>
      </c>
      <c r="G16" s="52">
        <v>44470</v>
      </c>
      <c r="H16" s="59" t="s">
        <v>97</v>
      </c>
      <c r="I16" s="23" t="s">
        <v>21</v>
      </c>
      <c r="J16" s="23" t="s">
        <v>76</v>
      </c>
      <c r="K16" s="23" t="s">
        <v>76</v>
      </c>
      <c r="L16" s="23" t="s">
        <v>76</v>
      </c>
      <c r="M16" s="23" t="s">
        <v>76</v>
      </c>
      <c r="N16" s="23" t="s">
        <v>76</v>
      </c>
      <c r="O16" s="59" t="s">
        <v>97</v>
      </c>
      <c r="P16" s="23" t="s">
        <v>21</v>
      </c>
      <c r="Q16" s="23" t="s">
        <v>76</v>
      </c>
      <c r="R16" s="23" t="s">
        <v>76</v>
      </c>
      <c r="S16" s="23" t="s">
        <v>87</v>
      </c>
      <c r="T16" s="23" t="s">
        <v>76</v>
      </c>
      <c r="U16" s="23" t="s">
        <v>76</v>
      </c>
      <c r="V16" s="59" t="s">
        <v>97</v>
      </c>
      <c r="W16" s="23" t="s">
        <v>21</v>
      </c>
      <c r="X16" s="23" t="s">
        <v>76</v>
      </c>
      <c r="Y16" s="59"/>
      <c r="Z16" s="59"/>
      <c r="AA16" s="23"/>
      <c r="AB16" s="23"/>
      <c r="AC16" s="59"/>
      <c r="AD16" s="23"/>
      <c r="AE16" s="23"/>
      <c r="AF16" s="23"/>
      <c r="AG16" s="59"/>
      <c r="AH16" s="23"/>
      <c r="AI16" s="23"/>
      <c r="AJ16" s="23"/>
      <c r="AK16" s="23"/>
      <c r="AL16" s="23"/>
      <c r="AM16" s="13">
        <f t="shared" si="13"/>
        <v>11.5</v>
      </c>
      <c r="AN16" s="12">
        <f t="shared" si="14"/>
        <v>0</v>
      </c>
      <c r="AO16" s="12">
        <f t="shared" si="15"/>
        <v>0</v>
      </c>
      <c r="AP16" s="12">
        <f t="shared" si="16"/>
        <v>1</v>
      </c>
      <c r="AQ16" s="12">
        <f t="shared" si="17"/>
        <v>0</v>
      </c>
      <c r="AR16" s="12">
        <f t="shared" si="18"/>
        <v>0</v>
      </c>
      <c r="AS16" s="25" t="str">
        <f t="shared" si="19"/>
        <v>Not</v>
      </c>
      <c r="AT16" s="26"/>
      <c r="AU16" s="41">
        <f t="shared" si="20"/>
        <v>11.5</v>
      </c>
      <c r="AV16" s="27">
        <f t="shared" si="21"/>
        <v>0</v>
      </c>
      <c r="AW16" s="27">
        <f t="shared" si="22"/>
        <v>0</v>
      </c>
      <c r="AX16" s="33">
        <f t="shared" si="23"/>
        <v>0</v>
      </c>
      <c r="AY16" s="33">
        <f t="shared" si="24"/>
        <v>0</v>
      </c>
      <c r="AZ16" s="27">
        <f t="shared" si="25"/>
        <v>0</v>
      </c>
      <c r="BA16" s="27">
        <f t="shared" si="26"/>
        <v>0</v>
      </c>
      <c r="BB16" s="27">
        <f t="shared" si="27"/>
        <v>0</v>
      </c>
      <c r="BC16" s="27">
        <f t="shared" si="28"/>
        <v>0</v>
      </c>
      <c r="BD16" s="34">
        <f t="shared" si="35"/>
        <v>0</v>
      </c>
      <c r="BE16" s="34">
        <f t="shared" si="36"/>
        <v>0</v>
      </c>
      <c r="BF16" s="27">
        <f t="shared" si="29"/>
        <v>0</v>
      </c>
      <c r="BG16" s="27">
        <f t="shared" si="30"/>
        <v>3</v>
      </c>
      <c r="BH16" s="27">
        <f t="shared" si="30"/>
        <v>0</v>
      </c>
      <c r="BI16" s="27">
        <f t="shared" si="30"/>
        <v>0</v>
      </c>
      <c r="BJ16" s="27">
        <f t="shared" si="30"/>
        <v>0</v>
      </c>
      <c r="BK16" s="35">
        <f t="shared" si="31"/>
        <v>1</v>
      </c>
      <c r="BL16" s="27">
        <f t="shared" si="31"/>
        <v>0</v>
      </c>
      <c r="BM16" s="27">
        <f t="shared" si="31"/>
        <v>0</v>
      </c>
      <c r="BN16" s="36">
        <f t="shared" si="31"/>
        <v>0</v>
      </c>
      <c r="BO16" s="27">
        <f t="shared" si="31"/>
        <v>0</v>
      </c>
      <c r="BP16" s="27">
        <f t="shared" si="31"/>
        <v>0</v>
      </c>
      <c r="BQ16" s="27">
        <f t="shared" si="31"/>
        <v>0</v>
      </c>
      <c r="BR16" s="27">
        <f t="shared" si="31"/>
        <v>0</v>
      </c>
      <c r="BS16" s="27">
        <f t="shared" si="31"/>
        <v>0</v>
      </c>
      <c r="BT16" s="27">
        <f t="shared" si="32"/>
        <v>0</v>
      </c>
      <c r="BU16" s="27">
        <f t="shared" si="32"/>
        <v>0</v>
      </c>
      <c r="BV16" s="27">
        <f t="shared" si="32"/>
        <v>0</v>
      </c>
      <c r="BW16" s="27">
        <f t="shared" si="32"/>
        <v>0</v>
      </c>
      <c r="BX16" s="27">
        <f t="shared" si="32"/>
        <v>0</v>
      </c>
      <c r="BY16" s="27">
        <f t="shared" si="32"/>
        <v>0</v>
      </c>
    </row>
    <row r="17" spans="1:77" s="18" customFormat="1" ht="49.15" customHeight="1">
      <c r="A17" s="11">
        <v>10</v>
      </c>
      <c r="B17" s="42" t="s">
        <v>146</v>
      </c>
      <c r="C17" s="29" t="s">
        <v>145</v>
      </c>
      <c r="D17" s="53" t="s">
        <v>162</v>
      </c>
      <c r="E17" s="42" t="s">
        <v>179</v>
      </c>
      <c r="F17" s="31" t="s">
        <v>116</v>
      </c>
      <c r="G17" s="43">
        <v>44683</v>
      </c>
      <c r="H17" s="59" t="s">
        <v>97</v>
      </c>
      <c r="I17" s="23" t="s">
        <v>21</v>
      </c>
      <c r="J17" s="23" t="s">
        <v>76</v>
      </c>
      <c r="K17" s="23" t="s">
        <v>76</v>
      </c>
      <c r="L17" s="23" t="s">
        <v>76</v>
      </c>
      <c r="M17" s="23" t="s">
        <v>76</v>
      </c>
      <c r="N17" s="23" t="s">
        <v>76</v>
      </c>
      <c r="O17" s="59" t="s">
        <v>97</v>
      </c>
      <c r="P17" s="23" t="s">
        <v>21</v>
      </c>
      <c r="Q17" s="23" t="s">
        <v>76</v>
      </c>
      <c r="R17" s="23" t="s">
        <v>76</v>
      </c>
      <c r="S17" s="23" t="s">
        <v>76</v>
      </c>
      <c r="T17" s="23" t="s">
        <v>76</v>
      </c>
      <c r="U17" s="23" t="s">
        <v>76</v>
      </c>
      <c r="V17" s="59" t="s">
        <v>97</v>
      </c>
      <c r="W17" s="23" t="s">
        <v>21</v>
      </c>
      <c r="X17" s="23" t="s">
        <v>76</v>
      </c>
      <c r="Y17" s="59"/>
      <c r="Z17" s="59"/>
      <c r="AA17" s="23"/>
      <c r="AB17" s="23"/>
      <c r="AC17" s="59"/>
      <c r="AD17" s="23"/>
      <c r="AE17" s="23"/>
      <c r="AF17" s="23"/>
      <c r="AG17" s="59"/>
      <c r="AH17" s="23"/>
      <c r="AI17" s="23"/>
      <c r="AJ17" s="23"/>
      <c r="AK17" s="23"/>
      <c r="AL17" s="23"/>
      <c r="AM17" s="13">
        <f t="shared" si="13"/>
        <v>12.5</v>
      </c>
      <c r="AN17" s="12">
        <f t="shared" si="14"/>
        <v>0</v>
      </c>
      <c r="AO17" s="12">
        <f t="shared" si="15"/>
        <v>0</v>
      </c>
      <c r="AP17" s="12">
        <f t="shared" si="16"/>
        <v>0</v>
      </c>
      <c r="AQ17" s="12">
        <f t="shared" si="17"/>
        <v>0</v>
      </c>
      <c r="AR17" s="12">
        <f t="shared" si="18"/>
        <v>0</v>
      </c>
      <c r="AS17" s="25" t="str">
        <f t="shared" si="19"/>
        <v>Full</v>
      </c>
      <c r="AT17" s="26"/>
      <c r="AU17" s="41">
        <f t="shared" si="20"/>
        <v>12.5</v>
      </c>
      <c r="AV17" s="27">
        <f t="shared" ref="AV17" si="37">COUNTIF(H17:AL17,$AV$5)+COUNTIF(H17:AL17,$AV$6)/2</f>
        <v>0</v>
      </c>
      <c r="AW17" s="27">
        <f t="shared" ref="AW17" si="38">COUNTIF(H17:AL17,$AW$5)</f>
        <v>0</v>
      </c>
      <c r="AX17" s="33">
        <f t="shared" ref="AX17" si="39">COUNTIF(H17:AL17,$AX$5)+COUNTIF(H17:AL17,$AX$6)/2</f>
        <v>0</v>
      </c>
      <c r="AY17" s="33">
        <f t="shared" ref="AY17" si="40">COUNTIF(H17:AL17,$AY$5)+COUNTIF(H17:AL17,$AY$6)/2</f>
        <v>0</v>
      </c>
      <c r="AZ17" s="27">
        <f t="shared" ref="AZ17" si="41">COUNTIF(H17:AL17,$AZ$5)+COUNTIF(H17:AL17,$AZ$6)/2</f>
        <v>0</v>
      </c>
      <c r="BA17" s="27">
        <f t="shared" ref="BA17" si="42">COUNTIF(H17:AL17,$BA$5)+COUNTIF(H17:AL17,$BA$6)/2</f>
        <v>0</v>
      </c>
      <c r="BB17" s="27">
        <f t="shared" ref="BB17" si="43">COUNTIF(H17:AL17,$BB$5)</f>
        <v>0</v>
      </c>
      <c r="BC17" s="27">
        <f t="shared" ref="BC17" si="44">COUNTIF(H17:AL17,$BC$5)+COUNTIF(H17:AL17,$BC$6)/2</f>
        <v>0</v>
      </c>
      <c r="BD17" s="34">
        <f t="shared" si="35"/>
        <v>0</v>
      </c>
      <c r="BE17" s="34">
        <f t="shared" si="36"/>
        <v>0</v>
      </c>
      <c r="BF17" s="27">
        <f t="shared" ref="BF17" si="45">COUNTIF(H17:AL17,$BF$5)+COUNTIF(H17:AL17,$BF$6)/2</f>
        <v>0</v>
      </c>
      <c r="BG17" s="27">
        <f t="shared" si="30"/>
        <v>3</v>
      </c>
      <c r="BH17" s="27">
        <f t="shared" si="30"/>
        <v>0</v>
      </c>
      <c r="BI17" s="27">
        <f t="shared" si="30"/>
        <v>0</v>
      </c>
      <c r="BJ17" s="27">
        <f t="shared" si="30"/>
        <v>0</v>
      </c>
      <c r="BK17" s="35">
        <f t="shared" si="31"/>
        <v>0</v>
      </c>
      <c r="BL17" s="27">
        <f t="shared" si="31"/>
        <v>0</v>
      </c>
      <c r="BM17" s="27">
        <f t="shared" si="31"/>
        <v>0</v>
      </c>
      <c r="BN17" s="36">
        <f t="shared" si="31"/>
        <v>0</v>
      </c>
      <c r="BO17" s="27">
        <f t="shared" si="31"/>
        <v>0</v>
      </c>
      <c r="BP17" s="27">
        <f t="shared" si="31"/>
        <v>0</v>
      </c>
      <c r="BQ17" s="27">
        <f t="shared" si="31"/>
        <v>0</v>
      </c>
      <c r="BR17" s="27">
        <f t="shared" si="31"/>
        <v>0</v>
      </c>
      <c r="BS17" s="27">
        <f t="shared" si="31"/>
        <v>0</v>
      </c>
      <c r="BT17" s="27">
        <f t="shared" si="32"/>
        <v>0</v>
      </c>
      <c r="BU17" s="27">
        <f t="shared" si="32"/>
        <v>0</v>
      </c>
      <c r="BV17" s="27">
        <f t="shared" si="32"/>
        <v>0</v>
      </c>
      <c r="BW17" s="27">
        <f t="shared" si="32"/>
        <v>0</v>
      </c>
      <c r="BX17" s="27">
        <f t="shared" si="32"/>
        <v>0</v>
      </c>
      <c r="BY17" s="27">
        <f t="shared" si="32"/>
        <v>0</v>
      </c>
    </row>
    <row r="18" spans="1:77" s="24" customFormat="1" ht="49.15" customHeight="1">
      <c r="A18" s="11">
        <v>11</v>
      </c>
      <c r="B18" s="54" t="s">
        <v>149</v>
      </c>
      <c r="C18" s="29" t="s">
        <v>150</v>
      </c>
      <c r="D18" s="30" t="s">
        <v>154</v>
      </c>
      <c r="E18" s="42" t="s">
        <v>179</v>
      </c>
      <c r="F18" s="31" t="s">
        <v>116</v>
      </c>
      <c r="G18" s="43">
        <v>44896</v>
      </c>
      <c r="H18" s="59" t="s">
        <v>97</v>
      </c>
      <c r="I18" s="23" t="s">
        <v>21</v>
      </c>
      <c r="J18" s="23" t="s">
        <v>76</v>
      </c>
      <c r="K18" s="23" t="s">
        <v>76</v>
      </c>
      <c r="L18" s="23" t="s">
        <v>76</v>
      </c>
      <c r="M18" s="23" t="s">
        <v>80</v>
      </c>
      <c r="N18" s="23" t="s">
        <v>76</v>
      </c>
      <c r="O18" s="59" t="s">
        <v>97</v>
      </c>
      <c r="P18" s="23" t="s">
        <v>21</v>
      </c>
      <c r="Q18" s="23" t="s">
        <v>76</v>
      </c>
      <c r="R18" s="23" t="s">
        <v>76</v>
      </c>
      <c r="S18" s="23" t="s">
        <v>76</v>
      </c>
      <c r="T18" s="23" t="s">
        <v>79</v>
      </c>
      <c r="U18" s="23" t="s">
        <v>76</v>
      </c>
      <c r="V18" s="59" t="s">
        <v>97</v>
      </c>
      <c r="W18" s="23" t="s">
        <v>21</v>
      </c>
      <c r="X18" s="23" t="s">
        <v>76</v>
      </c>
      <c r="Y18" s="59"/>
      <c r="Z18" s="59"/>
      <c r="AA18" s="23"/>
      <c r="AB18" s="23"/>
      <c r="AC18" s="59"/>
      <c r="AD18" s="23"/>
      <c r="AE18" s="23"/>
      <c r="AF18" s="23"/>
      <c r="AG18" s="59"/>
      <c r="AH18" s="23"/>
      <c r="AI18" s="23"/>
      <c r="AJ18" s="23"/>
      <c r="AK18" s="23"/>
      <c r="AL18" s="23"/>
      <c r="AM18" s="13">
        <f t="shared" si="13"/>
        <v>10.5</v>
      </c>
      <c r="AN18" s="12">
        <f t="shared" si="14"/>
        <v>1</v>
      </c>
      <c r="AO18" s="12">
        <f t="shared" si="15"/>
        <v>1</v>
      </c>
      <c r="AP18" s="12">
        <f t="shared" si="16"/>
        <v>0</v>
      </c>
      <c r="AQ18" s="12">
        <f t="shared" si="17"/>
        <v>0</v>
      </c>
      <c r="AR18" s="12">
        <f t="shared" si="18"/>
        <v>0</v>
      </c>
      <c r="AS18" s="25" t="str">
        <f t="shared" si="19"/>
        <v>Not</v>
      </c>
      <c r="AT18" s="26"/>
      <c r="AU18" s="41">
        <f t="shared" si="20"/>
        <v>10.5</v>
      </c>
      <c r="AV18" s="27">
        <f t="shared" ref="AV18" si="46">COUNTIF(H18:AL18,$AV$5)+COUNTIF(H18:AL18,$AV$6)/2</f>
        <v>0</v>
      </c>
      <c r="AW18" s="27">
        <f t="shared" ref="AW18" si="47">COUNTIF(H18:AL18,$AW$5)</f>
        <v>0</v>
      </c>
      <c r="AX18" s="33">
        <f t="shared" ref="AX18" si="48">COUNTIF(H18:AL18,$AX$5)+COUNTIF(H18:AL18,$AX$6)/2</f>
        <v>1</v>
      </c>
      <c r="AY18" s="33">
        <f t="shared" ref="AY18" si="49">COUNTIF(H18:AL18,$AY$5)+COUNTIF(H18:AL18,$AY$6)/2</f>
        <v>1</v>
      </c>
      <c r="AZ18" s="27">
        <f t="shared" ref="AZ18" si="50">COUNTIF(H18:AL18,$AZ$5)+COUNTIF(H18:AL18,$AZ$6)/2</f>
        <v>0</v>
      </c>
      <c r="BA18" s="27">
        <f t="shared" ref="BA18" si="51">COUNTIF(H18:AL18,$BA$5)+COUNTIF(H18:AL18,$BA$6)/2</f>
        <v>0</v>
      </c>
      <c r="BB18" s="27">
        <f t="shared" ref="BB18" si="52">COUNTIF(H18:AL18,$BB$5)</f>
        <v>0</v>
      </c>
      <c r="BC18" s="27">
        <f t="shared" ref="BC18" si="53">COUNTIF(H18:AL18,$BC$5)+COUNTIF(H18:AL18,$BC$6)/2</f>
        <v>0</v>
      </c>
      <c r="BD18" s="34">
        <f t="shared" si="35"/>
        <v>0</v>
      </c>
      <c r="BE18" s="34">
        <f t="shared" si="36"/>
        <v>0</v>
      </c>
      <c r="BF18" s="27">
        <f t="shared" ref="BF18" si="54">COUNTIF(H18:AL18,$BF$5)+COUNTIF(H18:AL18,$BF$6)/2</f>
        <v>0</v>
      </c>
      <c r="BG18" s="27">
        <f t="shared" si="30"/>
        <v>3</v>
      </c>
      <c r="BH18" s="27">
        <f t="shared" si="30"/>
        <v>0</v>
      </c>
      <c r="BI18" s="27">
        <f t="shared" si="30"/>
        <v>0</v>
      </c>
      <c r="BJ18" s="27">
        <f t="shared" si="30"/>
        <v>0</v>
      </c>
      <c r="BK18" s="35">
        <f t="shared" si="31"/>
        <v>0</v>
      </c>
      <c r="BL18" s="27">
        <f t="shared" si="31"/>
        <v>0</v>
      </c>
      <c r="BM18" s="27">
        <f t="shared" si="31"/>
        <v>0</v>
      </c>
      <c r="BN18" s="36">
        <f t="shared" si="31"/>
        <v>0</v>
      </c>
      <c r="BO18" s="27">
        <f t="shared" si="31"/>
        <v>0</v>
      </c>
      <c r="BP18" s="27">
        <f t="shared" si="31"/>
        <v>0</v>
      </c>
      <c r="BQ18" s="27">
        <f t="shared" si="31"/>
        <v>0</v>
      </c>
      <c r="BR18" s="27">
        <f t="shared" si="31"/>
        <v>0</v>
      </c>
      <c r="BS18" s="27">
        <f t="shared" si="31"/>
        <v>0</v>
      </c>
      <c r="BT18" s="27">
        <f t="shared" si="32"/>
        <v>0</v>
      </c>
      <c r="BU18" s="27">
        <f t="shared" si="32"/>
        <v>0</v>
      </c>
      <c r="BV18" s="27">
        <f t="shared" si="32"/>
        <v>0</v>
      </c>
      <c r="BW18" s="27">
        <f t="shared" si="32"/>
        <v>0</v>
      </c>
      <c r="BX18" s="27">
        <f t="shared" si="32"/>
        <v>0</v>
      </c>
      <c r="BY18" s="27">
        <f t="shared" si="32"/>
        <v>0</v>
      </c>
    </row>
    <row r="19" spans="1:77" s="18" customFormat="1" ht="49.15" customHeight="1">
      <c r="A19" s="11">
        <v>12</v>
      </c>
      <c r="B19" s="42" t="s">
        <v>151</v>
      </c>
      <c r="C19" s="29" t="s">
        <v>152</v>
      </c>
      <c r="D19" s="29" t="s">
        <v>153</v>
      </c>
      <c r="E19" s="42" t="s">
        <v>179</v>
      </c>
      <c r="F19" s="31" t="s">
        <v>116</v>
      </c>
      <c r="G19" s="32">
        <v>45043</v>
      </c>
      <c r="H19" s="59" t="s">
        <v>97</v>
      </c>
      <c r="I19" s="23" t="s">
        <v>21</v>
      </c>
      <c r="J19" s="23" t="s">
        <v>76</v>
      </c>
      <c r="K19" s="23" t="s">
        <v>76</v>
      </c>
      <c r="L19" s="23" t="s">
        <v>76</v>
      </c>
      <c r="M19" s="23" t="s">
        <v>76</v>
      </c>
      <c r="N19" s="23" t="s">
        <v>76</v>
      </c>
      <c r="O19" s="59" t="s">
        <v>97</v>
      </c>
      <c r="P19" s="23" t="s">
        <v>21</v>
      </c>
      <c r="Q19" s="23" t="s">
        <v>76</v>
      </c>
      <c r="R19" s="23" t="s">
        <v>76</v>
      </c>
      <c r="S19" s="23" t="s">
        <v>76</v>
      </c>
      <c r="T19" s="23" t="s">
        <v>76</v>
      </c>
      <c r="U19" s="23" t="s">
        <v>76</v>
      </c>
      <c r="V19" s="59" t="s">
        <v>97</v>
      </c>
      <c r="W19" s="23" t="s">
        <v>21</v>
      </c>
      <c r="X19" s="23" t="s">
        <v>76</v>
      </c>
      <c r="Y19" s="59"/>
      <c r="Z19" s="59"/>
      <c r="AA19" s="23"/>
      <c r="AB19" s="23"/>
      <c r="AC19" s="59"/>
      <c r="AD19" s="23"/>
      <c r="AE19" s="23"/>
      <c r="AF19" s="23"/>
      <c r="AG19" s="59"/>
      <c r="AH19" s="23"/>
      <c r="AI19" s="23"/>
      <c r="AJ19" s="23"/>
      <c r="AK19" s="23"/>
      <c r="AL19" s="23"/>
      <c r="AM19" s="13">
        <f t="shared" si="13"/>
        <v>12.5</v>
      </c>
      <c r="AN19" s="12">
        <f t="shared" si="14"/>
        <v>0</v>
      </c>
      <c r="AO19" s="12">
        <f t="shared" si="15"/>
        <v>0</v>
      </c>
      <c r="AP19" s="12">
        <f t="shared" si="16"/>
        <v>0</v>
      </c>
      <c r="AQ19" s="12">
        <f t="shared" si="17"/>
        <v>0</v>
      </c>
      <c r="AR19" s="12">
        <f t="shared" si="18"/>
        <v>0</v>
      </c>
      <c r="AS19" s="25" t="str">
        <f t="shared" si="19"/>
        <v>Full</v>
      </c>
      <c r="AT19" s="26"/>
      <c r="AU19" s="41">
        <f t="shared" si="20"/>
        <v>12.5</v>
      </c>
      <c r="AV19" s="27">
        <f t="shared" ref="AV19" si="55">COUNTIF(H19:AL19,$AV$5)+COUNTIF(H19:AL19,$AV$6)/2</f>
        <v>0</v>
      </c>
      <c r="AW19" s="27">
        <f t="shared" ref="AW19" si="56">COUNTIF(H19:AL19,$AW$5)</f>
        <v>0</v>
      </c>
      <c r="AX19" s="33">
        <f t="shared" ref="AX19" si="57">COUNTIF(H19:AL19,$AX$5)+COUNTIF(H19:AL19,$AX$6)/2</f>
        <v>0</v>
      </c>
      <c r="AY19" s="33">
        <f t="shared" ref="AY19" si="58">COUNTIF(H19:AL19,$AY$5)+COUNTIF(H19:AL19,$AY$6)/2</f>
        <v>0</v>
      </c>
      <c r="AZ19" s="27">
        <f t="shared" ref="AZ19" si="59">COUNTIF(H19:AL19,$AZ$5)+COUNTIF(H19:AL19,$AZ$6)/2</f>
        <v>0</v>
      </c>
      <c r="BA19" s="27">
        <f t="shared" ref="BA19" si="60">COUNTIF(H19:AL19,$BA$5)+COUNTIF(H19:AL19,$BA$6)/2</f>
        <v>0</v>
      </c>
      <c r="BB19" s="27">
        <f t="shared" ref="BB19" si="61">COUNTIF(H19:AL19,$BB$5)</f>
        <v>0</v>
      </c>
      <c r="BC19" s="27">
        <f t="shared" ref="BC19" si="62">COUNTIF(H19:AL19,$BC$5)+COUNTIF(H19:AL19,$BC$6)/2</f>
        <v>0</v>
      </c>
      <c r="BD19" s="34">
        <f t="shared" si="35"/>
        <v>0</v>
      </c>
      <c r="BE19" s="34">
        <f t="shared" si="36"/>
        <v>0</v>
      </c>
      <c r="BF19" s="27">
        <f t="shared" ref="BF19" si="63">COUNTIF(H19:AL19,$BF$5)+COUNTIF(H19:AL19,$BF$6)/2</f>
        <v>0</v>
      </c>
      <c r="BG19" s="27">
        <f t="shared" si="30"/>
        <v>3</v>
      </c>
      <c r="BH19" s="27">
        <f t="shared" si="30"/>
        <v>0</v>
      </c>
      <c r="BI19" s="27">
        <f t="shared" si="30"/>
        <v>0</v>
      </c>
      <c r="BJ19" s="27">
        <f t="shared" si="30"/>
        <v>0</v>
      </c>
      <c r="BK19" s="35">
        <f t="shared" si="31"/>
        <v>0</v>
      </c>
      <c r="BL19" s="27">
        <f t="shared" si="31"/>
        <v>0</v>
      </c>
      <c r="BM19" s="27">
        <f t="shared" si="31"/>
        <v>0</v>
      </c>
      <c r="BN19" s="36">
        <f t="shared" si="31"/>
        <v>0</v>
      </c>
      <c r="BO19" s="27">
        <f t="shared" si="31"/>
        <v>0</v>
      </c>
      <c r="BP19" s="27">
        <f t="shared" si="31"/>
        <v>0</v>
      </c>
      <c r="BQ19" s="27">
        <f t="shared" si="31"/>
        <v>0</v>
      </c>
      <c r="BR19" s="27">
        <f t="shared" si="31"/>
        <v>0</v>
      </c>
      <c r="BS19" s="27">
        <f t="shared" si="31"/>
        <v>0</v>
      </c>
      <c r="BT19" s="27">
        <f t="shared" si="32"/>
        <v>0</v>
      </c>
      <c r="BU19" s="27">
        <f t="shared" si="32"/>
        <v>0</v>
      </c>
      <c r="BV19" s="27">
        <f t="shared" si="32"/>
        <v>0</v>
      </c>
      <c r="BW19" s="27">
        <f t="shared" si="32"/>
        <v>0</v>
      </c>
      <c r="BX19" s="27">
        <f t="shared" si="32"/>
        <v>0</v>
      </c>
      <c r="BY19" s="27">
        <f t="shared" si="32"/>
        <v>0</v>
      </c>
    </row>
    <row r="20" spans="1:77" s="18" customFormat="1" ht="49.15" customHeight="1">
      <c r="A20" s="11">
        <v>13</v>
      </c>
      <c r="B20" s="42" t="s">
        <v>156</v>
      </c>
      <c r="C20" s="29" t="s">
        <v>157</v>
      </c>
      <c r="D20" s="30" t="s">
        <v>120</v>
      </c>
      <c r="E20" s="42" t="s">
        <v>179</v>
      </c>
      <c r="F20" s="31" t="s">
        <v>116</v>
      </c>
      <c r="G20" s="32">
        <v>45118</v>
      </c>
      <c r="H20" s="59" t="s">
        <v>97</v>
      </c>
      <c r="I20" s="23" t="s">
        <v>21</v>
      </c>
      <c r="J20" s="23" t="s">
        <v>76</v>
      </c>
      <c r="K20" s="23" t="s">
        <v>76</v>
      </c>
      <c r="L20" s="23" t="s">
        <v>76</v>
      </c>
      <c r="M20" s="23" t="s">
        <v>76</v>
      </c>
      <c r="N20" s="23" t="s">
        <v>79</v>
      </c>
      <c r="O20" s="59" t="s">
        <v>97</v>
      </c>
      <c r="P20" s="23" t="s">
        <v>21</v>
      </c>
      <c r="Q20" s="23" t="s">
        <v>76</v>
      </c>
      <c r="R20" s="23" t="s">
        <v>76</v>
      </c>
      <c r="S20" s="23" t="s">
        <v>76</v>
      </c>
      <c r="T20" s="23" t="s">
        <v>76</v>
      </c>
      <c r="U20" s="23" t="s">
        <v>76</v>
      </c>
      <c r="V20" s="59" t="s">
        <v>97</v>
      </c>
      <c r="W20" s="23" t="s">
        <v>21</v>
      </c>
      <c r="X20" s="23" t="s">
        <v>76</v>
      </c>
      <c r="Y20" s="59"/>
      <c r="Z20" s="59"/>
      <c r="AA20" s="23"/>
      <c r="AB20" s="23"/>
      <c r="AC20" s="59"/>
      <c r="AD20" s="23"/>
      <c r="AE20" s="23"/>
      <c r="AF20" s="23"/>
      <c r="AG20" s="59"/>
      <c r="AH20" s="23"/>
      <c r="AI20" s="23"/>
      <c r="AJ20" s="23"/>
      <c r="AK20" s="23"/>
      <c r="AL20" s="23"/>
      <c r="AM20" s="13">
        <f t="shared" si="13"/>
        <v>11.5</v>
      </c>
      <c r="AN20" s="12">
        <f t="shared" si="14"/>
        <v>0</v>
      </c>
      <c r="AO20" s="12">
        <f t="shared" si="15"/>
        <v>1</v>
      </c>
      <c r="AP20" s="12">
        <f t="shared" si="16"/>
        <v>0</v>
      </c>
      <c r="AQ20" s="12">
        <f t="shared" si="17"/>
        <v>0</v>
      </c>
      <c r="AR20" s="12">
        <f t="shared" si="18"/>
        <v>0</v>
      </c>
      <c r="AS20" s="25" t="str">
        <f t="shared" si="19"/>
        <v>Not</v>
      </c>
      <c r="AT20" s="26"/>
      <c r="AU20" s="41">
        <f t="shared" si="20"/>
        <v>11.5</v>
      </c>
      <c r="AV20" s="27">
        <f t="shared" ref="AV20" si="64">COUNTIF(H20:AL20,$AV$5)+COUNTIF(H20:AL20,$AV$6)/2</f>
        <v>0</v>
      </c>
      <c r="AW20" s="27">
        <f t="shared" ref="AW20" si="65">COUNTIF(H20:AL20,$AW$5)</f>
        <v>0</v>
      </c>
      <c r="AX20" s="33">
        <f t="shared" ref="AX20" si="66">COUNTIF(H20:AL20,$AX$5)+COUNTIF(H20:AL20,$AX$6)/2</f>
        <v>1</v>
      </c>
      <c r="AY20" s="33">
        <f t="shared" ref="AY20" si="67">COUNTIF(H20:AL20,$AY$5)+COUNTIF(H20:AL20,$AY$6)/2</f>
        <v>0</v>
      </c>
      <c r="AZ20" s="27">
        <f t="shared" ref="AZ20" si="68">COUNTIF(H20:AL20,$AZ$5)+COUNTIF(H20:AL20,$AZ$6)/2</f>
        <v>0</v>
      </c>
      <c r="BA20" s="27">
        <f t="shared" ref="BA20" si="69">COUNTIF(H20:AL20,$BA$5)+COUNTIF(H20:AL20,$BA$6)/2</f>
        <v>0</v>
      </c>
      <c r="BB20" s="27">
        <f t="shared" ref="BB20" si="70">COUNTIF(H20:AL20,$BB$5)</f>
        <v>0</v>
      </c>
      <c r="BC20" s="27">
        <f t="shared" ref="BC20" si="71">COUNTIF(H20:AL20,$BC$5)+COUNTIF(H20:AL20,$BC$6)/2</f>
        <v>0</v>
      </c>
      <c r="BD20" s="34">
        <f t="shared" si="35"/>
        <v>0</v>
      </c>
      <c r="BE20" s="34">
        <f t="shared" si="36"/>
        <v>0</v>
      </c>
      <c r="BF20" s="27">
        <f t="shared" ref="BF20" si="72">COUNTIF(H20:AL20,$BF$5)+COUNTIF(H20:AL20,$BF$6)/2</f>
        <v>0</v>
      </c>
      <c r="BG20" s="27">
        <f t="shared" ref="BG20:BJ34" si="73">COUNTIF($H20:$AL20,BG$5)</f>
        <v>3</v>
      </c>
      <c r="BH20" s="27">
        <f t="shared" si="73"/>
        <v>0</v>
      </c>
      <c r="BI20" s="27">
        <f t="shared" si="73"/>
        <v>0</v>
      </c>
      <c r="BJ20" s="27">
        <f t="shared" si="73"/>
        <v>0</v>
      </c>
      <c r="BK20" s="35">
        <f t="shared" ref="BK20:BS34" si="74">COUNTIF($H20:$AL20,BK$5)+COUNTIF($H20:$AL20,BK$6)/2</f>
        <v>0</v>
      </c>
      <c r="BL20" s="27">
        <f t="shared" si="74"/>
        <v>0</v>
      </c>
      <c r="BM20" s="27">
        <f t="shared" si="74"/>
        <v>0</v>
      </c>
      <c r="BN20" s="36">
        <f t="shared" si="74"/>
        <v>0</v>
      </c>
      <c r="BO20" s="27">
        <f t="shared" si="74"/>
        <v>0</v>
      </c>
      <c r="BP20" s="27">
        <f t="shared" si="74"/>
        <v>0</v>
      </c>
      <c r="BQ20" s="27">
        <f t="shared" si="74"/>
        <v>0</v>
      </c>
      <c r="BR20" s="27">
        <f t="shared" si="74"/>
        <v>0</v>
      </c>
      <c r="BS20" s="27">
        <f t="shared" si="74"/>
        <v>0</v>
      </c>
      <c r="BT20" s="27">
        <f t="shared" ref="BT20:BY34" si="75">COUNTIF($H20:$AL20,BT$5)</f>
        <v>0</v>
      </c>
      <c r="BU20" s="27">
        <f t="shared" si="75"/>
        <v>0</v>
      </c>
      <c r="BV20" s="27">
        <f t="shared" si="75"/>
        <v>0</v>
      </c>
      <c r="BW20" s="27">
        <f t="shared" si="75"/>
        <v>0</v>
      </c>
      <c r="BX20" s="27">
        <f t="shared" si="75"/>
        <v>0</v>
      </c>
      <c r="BY20" s="27">
        <f t="shared" si="75"/>
        <v>0</v>
      </c>
    </row>
    <row r="21" spans="1:77" s="18" customFormat="1" ht="49.15" customHeight="1">
      <c r="A21" s="11">
        <v>14</v>
      </c>
      <c r="B21" s="42" t="s">
        <v>159</v>
      </c>
      <c r="C21" s="29" t="s">
        <v>158</v>
      </c>
      <c r="D21" s="30" t="s">
        <v>121</v>
      </c>
      <c r="E21" s="42" t="s">
        <v>179</v>
      </c>
      <c r="F21" s="31" t="s">
        <v>116</v>
      </c>
      <c r="G21" s="32">
        <v>45170</v>
      </c>
      <c r="H21" s="59" t="s">
        <v>97</v>
      </c>
      <c r="I21" s="23" t="s">
        <v>21</v>
      </c>
      <c r="J21" s="23" t="s">
        <v>76</v>
      </c>
      <c r="K21" s="23" t="s">
        <v>76</v>
      </c>
      <c r="L21" s="23" t="s">
        <v>76</v>
      </c>
      <c r="M21" s="23" t="s">
        <v>76</v>
      </c>
      <c r="N21" s="23" t="s">
        <v>76</v>
      </c>
      <c r="O21" s="59" t="s">
        <v>97</v>
      </c>
      <c r="P21" s="23" t="s">
        <v>21</v>
      </c>
      <c r="Q21" s="23" t="s">
        <v>76</v>
      </c>
      <c r="R21" s="23" t="s">
        <v>76</v>
      </c>
      <c r="S21" s="23" t="s">
        <v>76</v>
      </c>
      <c r="T21" s="23" t="s">
        <v>76</v>
      </c>
      <c r="U21" s="23" t="s">
        <v>76</v>
      </c>
      <c r="V21" s="59" t="s">
        <v>97</v>
      </c>
      <c r="W21" s="23" t="s">
        <v>21</v>
      </c>
      <c r="X21" s="23" t="s">
        <v>76</v>
      </c>
      <c r="Y21" s="59"/>
      <c r="Z21" s="59"/>
      <c r="AA21" s="23"/>
      <c r="AB21" s="23"/>
      <c r="AC21" s="59"/>
      <c r="AD21" s="23"/>
      <c r="AE21" s="23"/>
      <c r="AF21" s="23"/>
      <c r="AG21" s="59"/>
      <c r="AH21" s="23"/>
      <c r="AI21" s="23"/>
      <c r="AJ21" s="23"/>
      <c r="AK21" s="23"/>
      <c r="AL21" s="23"/>
      <c r="AM21" s="13">
        <f t="shared" si="13"/>
        <v>12.5</v>
      </c>
      <c r="AN21" s="12">
        <f t="shared" si="14"/>
        <v>0</v>
      </c>
      <c r="AO21" s="12">
        <f t="shared" si="15"/>
        <v>0</v>
      </c>
      <c r="AP21" s="12">
        <f t="shared" si="16"/>
        <v>0</v>
      </c>
      <c r="AQ21" s="12">
        <f t="shared" si="17"/>
        <v>0</v>
      </c>
      <c r="AR21" s="12">
        <f t="shared" si="18"/>
        <v>0</v>
      </c>
      <c r="AS21" s="25" t="str">
        <f t="shared" si="19"/>
        <v>Full</v>
      </c>
      <c r="AT21" s="26"/>
      <c r="AU21" s="41">
        <f t="shared" si="20"/>
        <v>12.5</v>
      </c>
      <c r="AV21" s="27">
        <f t="shared" ref="AV21" si="76">COUNTIF(H21:AL21,$AV$5)+COUNTIF(H21:AL21,$AV$6)/2</f>
        <v>0</v>
      </c>
      <c r="AW21" s="27">
        <f t="shared" ref="AW21" si="77">COUNTIF(H21:AL21,$AW$5)</f>
        <v>0</v>
      </c>
      <c r="AX21" s="33">
        <f t="shared" ref="AX21" si="78">COUNTIF(H21:AL21,$AX$5)+COUNTIF(H21:AL21,$AX$6)/2</f>
        <v>0</v>
      </c>
      <c r="AY21" s="33">
        <f t="shared" ref="AY21" si="79">COUNTIF(H21:AL21,$AY$5)+COUNTIF(H21:AL21,$AY$6)/2</f>
        <v>0</v>
      </c>
      <c r="AZ21" s="27">
        <f t="shared" ref="AZ21" si="80">COUNTIF(H21:AL21,$AZ$5)+COUNTIF(H21:AL21,$AZ$6)/2</f>
        <v>0</v>
      </c>
      <c r="BA21" s="27">
        <f t="shared" ref="BA21" si="81">COUNTIF(H21:AL21,$BA$5)+COUNTIF(H21:AL21,$BA$6)/2</f>
        <v>0</v>
      </c>
      <c r="BB21" s="27">
        <f t="shared" ref="BB21" si="82">COUNTIF(H21:AL21,$BB$5)</f>
        <v>0</v>
      </c>
      <c r="BC21" s="27">
        <f t="shared" ref="BC21" si="83">COUNTIF(H21:AL21,$BC$5)+COUNTIF(H21:AL21,$BC$6)/2</f>
        <v>0</v>
      </c>
      <c r="BD21" s="34">
        <f t="shared" si="35"/>
        <v>0</v>
      </c>
      <c r="BE21" s="34">
        <f t="shared" si="36"/>
        <v>0</v>
      </c>
      <c r="BF21" s="27">
        <f t="shared" ref="BF21" si="84">COUNTIF(H21:AL21,$BF$5)+COUNTIF(H21:AL21,$BF$6)/2</f>
        <v>0</v>
      </c>
      <c r="BG21" s="27">
        <f t="shared" si="73"/>
        <v>3</v>
      </c>
      <c r="BH21" s="27">
        <f t="shared" si="73"/>
        <v>0</v>
      </c>
      <c r="BI21" s="27">
        <f t="shared" si="73"/>
        <v>0</v>
      </c>
      <c r="BJ21" s="27">
        <f t="shared" si="73"/>
        <v>0</v>
      </c>
      <c r="BK21" s="35">
        <f t="shared" si="74"/>
        <v>0</v>
      </c>
      <c r="BL21" s="27">
        <f t="shared" si="74"/>
        <v>0</v>
      </c>
      <c r="BM21" s="27">
        <f t="shared" si="74"/>
        <v>0</v>
      </c>
      <c r="BN21" s="36">
        <f t="shared" si="74"/>
        <v>0</v>
      </c>
      <c r="BO21" s="27">
        <f t="shared" si="74"/>
        <v>0</v>
      </c>
      <c r="BP21" s="27">
        <f t="shared" si="74"/>
        <v>0</v>
      </c>
      <c r="BQ21" s="27">
        <f t="shared" si="74"/>
        <v>0</v>
      </c>
      <c r="BR21" s="27">
        <f t="shared" si="74"/>
        <v>0</v>
      </c>
      <c r="BS21" s="27">
        <f t="shared" si="74"/>
        <v>0</v>
      </c>
      <c r="BT21" s="27">
        <f t="shared" si="75"/>
        <v>0</v>
      </c>
      <c r="BU21" s="27">
        <f t="shared" si="75"/>
        <v>0</v>
      </c>
      <c r="BV21" s="27">
        <f t="shared" si="75"/>
        <v>0</v>
      </c>
      <c r="BW21" s="27">
        <f t="shared" si="75"/>
        <v>0</v>
      </c>
      <c r="BX21" s="27">
        <f t="shared" si="75"/>
        <v>0</v>
      </c>
      <c r="BY21" s="27">
        <f t="shared" si="75"/>
        <v>0</v>
      </c>
    </row>
    <row r="22" spans="1:77" s="18" customFormat="1" ht="49.15" customHeight="1">
      <c r="A22" s="11">
        <v>15</v>
      </c>
      <c r="B22" s="42" t="s">
        <v>161</v>
      </c>
      <c r="C22" s="29" t="s">
        <v>160</v>
      </c>
      <c r="D22" s="30" t="s">
        <v>118</v>
      </c>
      <c r="E22" s="42" t="s">
        <v>179</v>
      </c>
      <c r="F22" s="31" t="s">
        <v>116</v>
      </c>
      <c r="G22" s="32">
        <v>45215</v>
      </c>
      <c r="H22" s="59" t="s">
        <v>97</v>
      </c>
      <c r="I22" s="23" t="s">
        <v>21</v>
      </c>
      <c r="J22" s="23" t="s">
        <v>76</v>
      </c>
      <c r="K22" s="23" t="s">
        <v>76</v>
      </c>
      <c r="L22" s="23" t="s">
        <v>76</v>
      </c>
      <c r="M22" s="23" t="s">
        <v>76</v>
      </c>
      <c r="N22" s="23" t="s">
        <v>76</v>
      </c>
      <c r="O22" s="59" t="s">
        <v>97</v>
      </c>
      <c r="P22" s="23" t="s">
        <v>21</v>
      </c>
      <c r="Q22" s="23" t="s">
        <v>76</v>
      </c>
      <c r="R22" s="23" t="s">
        <v>76</v>
      </c>
      <c r="S22" s="23" t="s">
        <v>76</v>
      </c>
      <c r="T22" s="23" t="s">
        <v>76</v>
      </c>
      <c r="U22" s="23" t="s">
        <v>76</v>
      </c>
      <c r="V22" s="59" t="s">
        <v>97</v>
      </c>
      <c r="W22" s="23" t="s">
        <v>21</v>
      </c>
      <c r="X22" s="23" t="s">
        <v>76</v>
      </c>
      <c r="Y22" s="59"/>
      <c r="Z22" s="59"/>
      <c r="AA22" s="23"/>
      <c r="AB22" s="23"/>
      <c r="AC22" s="59"/>
      <c r="AD22" s="23"/>
      <c r="AE22" s="23"/>
      <c r="AF22" s="23"/>
      <c r="AG22" s="59"/>
      <c r="AH22" s="23"/>
      <c r="AI22" s="23"/>
      <c r="AJ22" s="23"/>
      <c r="AK22" s="23"/>
      <c r="AL22" s="23"/>
      <c r="AM22" s="13">
        <f t="shared" si="13"/>
        <v>12.5</v>
      </c>
      <c r="AN22" s="12">
        <f t="shared" si="14"/>
        <v>0</v>
      </c>
      <c r="AO22" s="12">
        <f t="shared" si="15"/>
        <v>0</v>
      </c>
      <c r="AP22" s="12">
        <f t="shared" si="16"/>
        <v>0</v>
      </c>
      <c r="AQ22" s="12">
        <f t="shared" si="17"/>
        <v>0</v>
      </c>
      <c r="AR22" s="12">
        <f t="shared" si="18"/>
        <v>0</v>
      </c>
      <c r="AS22" s="25" t="str">
        <f t="shared" si="19"/>
        <v>Full</v>
      </c>
      <c r="AT22" s="26"/>
      <c r="AU22" s="41">
        <f t="shared" si="20"/>
        <v>12.5</v>
      </c>
      <c r="AV22" s="27">
        <f t="shared" ref="AV22" si="85">COUNTIF(H22:AL22,$AV$5)+COUNTIF(H22:AL22,$AV$6)/2</f>
        <v>0</v>
      </c>
      <c r="AW22" s="27">
        <f t="shared" ref="AW22" si="86">COUNTIF(H22:AL22,$AW$5)</f>
        <v>0</v>
      </c>
      <c r="AX22" s="33">
        <f t="shared" ref="AX22" si="87">COUNTIF(H22:AL22,$AX$5)+COUNTIF(H22:AL22,$AX$6)/2</f>
        <v>0</v>
      </c>
      <c r="AY22" s="33">
        <f t="shared" ref="AY22" si="88">COUNTIF(H22:AL22,$AY$5)+COUNTIF(H22:AL22,$AY$6)/2</f>
        <v>0</v>
      </c>
      <c r="AZ22" s="27">
        <f t="shared" ref="AZ22" si="89">COUNTIF(H22:AL22,$AZ$5)+COUNTIF(H22:AL22,$AZ$6)/2</f>
        <v>0</v>
      </c>
      <c r="BA22" s="27">
        <f t="shared" ref="BA22" si="90">COUNTIF(H22:AL22,$BA$5)+COUNTIF(H22:AL22,$BA$6)/2</f>
        <v>0</v>
      </c>
      <c r="BB22" s="27">
        <f t="shared" ref="BB22" si="91">COUNTIF(H22:AL22,$BB$5)</f>
        <v>0</v>
      </c>
      <c r="BC22" s="27">
        <f t="shared" ref="BC22" si="92">COUNTIF(H22:AL22,$BC$5)+COUNTIF(H22:AL22,$BC$6)/2</f>
        <v>0</v>
      </c>
      <c r="BD22" s="34">
        <f t="shared" si="35"/>
        <v>0</v>
      </c>
      <c r="BE22" s="34">
        <f t="shared" si="36"/>
        <v>0</v>
      </c>
      <c r="BF22" s="27">
        <f t="shared" ref="BF22" si="93">COUNTIF(H22:AL22,$BF$5)+COUNTIF(H22:AL22,$BF$6)/2</f>
        <v>0</v>
      </c>
      <c r="BG22" s="27">
        <f t="shared" si="73"/>
        <v>3</v>
      </c>
      <c r="BH22" s="27">
        <f t="shared" si="73"/>
        <v>0</v>
      </c>
      <c r="BI22" s="27">
        <f t="shared" si="73"/>
        <v>0</v>
      </c>
      <c r="BJ22" s="27">
        <f t="shared" si="73"/>
        <v>0</v>
      </c>
      <c r="BK22" s="35">
        <f t="shared" si="74"/>
        <v>0</v>
      </c>
      <c r="BL22" s="27">
        <f t="shared" si="74"/>
        <v>0</v>
      </c>
      <c r="BM22" s="27">
        <f t="shared" si="74"/>
        <v>0</v>
      </c>
      <c r="BN22" s="36">
        <f t="shared" si="74"/>
        <v>0</v>
      </c>
      <c r="BO22" s="27">
        <f t="shared" si="74"/>
        <v>0</v>
      </c>
      <c r="BP22" s="27">
        <f t="shared" si="74"/>
        <v>0</v>
      </c>
      <c r="BQ22" s="27">
        <f t="shared" si="74"/>
        <v>0</v>
      </c>
      <c r="BR22" s="27">
        <f t="shared" si="74"/>
        <v>0</v>
      </c>
      <c r="BS22" s="27">
        <f t="shared" si="74"/>
        <v>0</v>
      </c>
      <c r="BT22" s="27">
        <f t="shared" si="75"/>
        <v>0</v>
      </c>
      <c r="BU22" s="27">
        <f t="shared" si="75"/>
        <v>0</v>
      </c>
      <c r="BV22" s="27">
        <f t="shared" si="75"/>
        <v>0</v>
      </c>
      <c r="BW22" s="27">
        <f t="shared" si="75"/>
        <v>0</v>
      </c>
      <c r="BX22" s="27">
        <f t="shared" si="75"/>
        <v>0</v>
      </c>
      <c r="BY22" s="27">
        <f t="shared" si="75"/>
        <v>0</v>
      </c>
    </row>
    <row r="23" spans="1:77" s="18" customFormat="1" ht="49.15" customHeight="1">
      <c r="A23" s="11">
        <v>16</v>
      </c>
      <c r="B23" s="42" t="s">
        <v>163</v>
      </c>
      <c r="C23" s="29" t="s">
        <v>164</v>
      </c>
      <c r="D23" s="30" t="s">
        <v>142</v>
      </c>
      <c r="E23" s="42" t="s">
        <v>179</v>
      </c>
      <c r="F23" s="31" t="s">
        <v>116</v>
      </c>
      <c r="G23" s="32">
        <v>45231</v>
      </c>
      <c r="H23" s="59" t="s">
        <v>97</v>
      </c>
      <c r="I23" s="23" t="s">
        <v>21</v>
      </c>
      <c r="J23" s="23" t="s">
        <v>76</v>
      </c>
      <c r="K23" s="23" t="s">
        <v>76</v>
      </c>
      <c r="L23" s="23" t="s">
        <v>76</v>
      </c>
      <c r="M23" s="23" t="s">
        <v>87</v>
      </c>
      <c r="N23" s="23" t="s">
        <v>107</v>
      </c>
      <c r="O23" s="59" t="s">
        <v>97</v>
      </c>
      <c r="P23" s="23" t="s">
        <v>21</v>
      </c>
      <c r="Q23" s="23" t="s">
        <v>76</v>
      </c>
      <c r="R23" s="23" t="s">
        <v>76</v>
      </c>
      <c r="S23" s="23" t="s">
        <v>76</v>
      </c>
      <c r="T23" s="23" t="s">
        <v>76</v>
      </c>
      <c r="U23" s="23" t="s">
        <v>76</v>
      </c>
      <c r="V23" s="59" t="s">
        <v>97</v>
      </c>
      <c r="W23" s="23" t="s">
        <v>21</v>
      </c>
      <c r="X23" s="23" t="s">
        <v>76</v>
      </c>
      <c r="Y23" s="59"/>
      <c r="Z23" s="59"/>
      <c r="AA23" s="23"/>
      <c r="AB23" s="23"/>
      <c r="AC23" s="59"/>
      <c r="AD23" s="23"/>
      <c r="AE23" s="23"/>
      <c r="AF23" s="23"/>
      <c r="AG23" s="59"/>
      <c r="AH23" s="23"/>
      <c r="AI23" s="23"/>
      <c r="AJ23" s="23"/>
      <c r="AK23" s="23"/>
      <c r="AL23" s="23"/>
      <c r="AM23" s="13">
        <f t="shared" si="13"/>
        <v>10.5</v>
      </c>
      <c r="AN23" s="12">
        <f t="shared" si="14"/>
        <v>0</v>
      </c>
      <c r="AO23" s="12">
        <f t="shared" si="15"/>
        <v>0</v>
      </c>
      <c r="AP23" s="12">
        <f t="shared" si="16"/>
        <v>1.5</v>
      </c>
      <c r="AQ23" s="12">
        <f t="shared" si="17"/>
        <v>0</v>
      </c>
      <c r="AR23" s="12">
        <f t="shared" si="18"/>
        <v>0</v>
      </c>
      <c r="AS23" s="25" t="str">
        <f t="shared" si="19"/>
        <v>Not</v>
      </c>
      <c r="AT23" s="26"/>
      <c r="AU23" s="41">
        <f t="shared" si="20"/>
        <v>10.5</v>
      </c>
      <c r="AV23" s="27">
        <f t="shared" ref="AV23:AV25" si="94">COUNTIF(H23:AL23,$AV$5)+COUNTIF(H23:AL23,$AV$6)/2</f>
        <v>0</v>
      </c>
      <c r="AW23" s="27">
        <f t="shared" ref="AW23:AW25" si="95">COUNTIF(H23:AL23,$AW$5)</f>
        <v>0</v>
      </c>
      <c r="AX23" s="33">
        <f t="shared" ref="AX23:AX25" si="96">COUNTIF(H23:AL23,$AX$5)+COUNTIF(H23:AL23,$AX$6)/2</f>
        <v>0</v>
      </c>
      <c r="AY23" s="33">
        <f t="shared" ref="AY23:AY25" si="97">COUNTIF(H23:AL23,$AY$5)+COUNTIF(H23:AL23,$AY$6)/2</f>
        <v>0</v>
      </c>
      <c r="AZ23" s="27">
        <f t="shared" ref="AZ23:AZ25" si="98">COUNTIF(H23:AL23,$AZ$5)+COUNTIF(H23:AL23,$AZ$6)/2</f>
        <v>0</v>
      </c>
      <c r="BA23" s="27">
        <f t="shared" ref="BA23:BA25" si="99">COUNTIF(H23:AL23,$BA$5)+COUNTIF(H23:AL23,$BA$6)/2</f>
        <v>0</v>
      </c>
      <c r="BB23" s="27">
        <f t="shared" ref="BB23:BB25" si="100">COUNTIF(H23:AL23,$BB$5)</f>
        <v>0</v>
      </c>
      <c r="BC23" s="27">
        <f t="shared" ref="BC23:BC25" si="101">COUNTIF(H23:AL23,$BC$5)+COUNTIF(H23:AL23,$BC$6)/2</f>
        <v>0</v>
      </c>
      <c r="BD23" s="34">
        <f t="shared" si="35"/>
        <v>0</v>
      </c>
      <c r="BE23" s="34">
        <f t="shared" si="36"/>
        <v>0</v>
      </c>
      <c r="BF23" s="27">
        <f t="shared" ref="BF23:BF25" si="102">COUNTIF(H23:AL23,$BF$5)+COUNTIF(H23:AL23,$BF$6)/2</f>
        <v>0</v>
      </c>
      <c r="BG23" s="27">
        <f t="shared" si="73"/>
        <v>3</v>
      </c>
      <c r="BH23" s="27">
        <f t="shared" si="73"/>
        <v>0</v>
      </c>
      <c r="BI23" s="27">
        <f t="shared" si="73"/>
        <v>0</v>
      </c>
      <c r="BJ23" s="27">
        <f t="shared" si="73"/>
        <v>0</v>
      </c>
      <c r="BK23" s="35">
        <f t="shared" si="74"/>
        <v>1.5</v>
      </c>
      <c r="BL23" s="27">
        <f t="shared" si="74"/>
        <v>0</v>
      </c>
      <c r="BM23" s="27">
        <f t="shared" si="74"/>
        <v>0</v>
      </c>
      <c r="BN23" s="36">
        <f t="shared" si="74"/>
        <v>0</v>
      </c>
      <c r="BO23" s="27">
        <f t="shared" si="74"/>
        <v>0</v>
      </c>
      <c r="BP23" s="27">
        <f t="shared" si="74"/>
        <v>0</v>
      </c>
      <c r="BQ23" s="27">
        <f t="shared" si="74"/>
        <v>0</v>
      </c>
      <c r="BR23" s="27">
        <f t="shared" si="74"/>
        <v>0</v>
      </c>
      <c r="BS23" s="27">
        <f t="shared" si="74"/>
        <v>0</v>
      </c>
      <c r="BT23" s="27">
        <f t="shared" si="75"/>
        <v>0</v>
      </c>
      <c r="BU23" s="27">
        <f t="shared" si="75"/>
        <v>0</v>
      </c>
      <c r="BV23" s="27">
        <f t="shared" si="75"/>
        <v>0</v>
      </c>
      <c r="BW23" s="27">
        <f t="shared" si="75"/>
        <v>0</v>
      </c>
      <c r="BX23" s="27">
        <f t="shared" si="75"/>
        <v>0</v>
      </c>
      <c r="BY23" s="27">
        <f t="shared" si="75"/>
        <v>0</v>
      </c>
    </row>
    <row r="24" spans="1:77" ht="49.15" customHeight="1">
      <c r="A24" s="11">
        <v>17</v>
      </c>
      <c r="B24" s="42" t="s">
        <v>165</v>
      </c>
      <c r="C24" s="29" t="s">
        <v>166</v>
      </c>
      <c r="D24" s="30" t="s">
        <v>155</v>
      </c>
      <c r="E24" s="42" t="s">
        <v>179</v>
      </c>
      <c r="F24" s="31" t="s">
        <v>116</v>
      </c>
      <c r="G24" s="32">
        <v>45275</v>
      </c>
      <c r="H24" s="59" t="s">
        <v>97</v>
      </c>
      <c r="I24" s="23" t="s">
        <v>21</v>
      </c>
      <c r="J24" s="23" t="s">
        <v>76</v>
      </c>
      <c r="K24" s="23" t="s">
        <v>76</v>
      </c>
      <c r="L24" s="23" t="s">
        <v>76</v>
      </c>
      <c r="M24" s="23" t="s">
        <v>76</v>
      </c>
      <c r="N24" s="23" t="s">
        <v>107</v>
      </c>
      <c r="O24" s="59" t="s">
        <v>107</v>
      </c>
      <c r="P24" s="23" t="s">
        <v>21</v>
      </c>
      <c r="Q24" s="23" t="s">
        <v>76</v>
      </c>
      <c r="R24" s="23" t="s">
        <v>76</v>
      </c>
      <c r="S24" s="23" t="s">
        <v>76</v>
      </c>
      <c r="T24" s="23" t="s">
        <v>76</v>
      </c>
      <c r="U24" s="23" t="s">
        <v>76</v>
      </c>
      <c r="V24" s="59" t="s">
        <v>107</v>
      </c>
      <c r="W24" s="23" t="s">
        <v>21</v>
      </c>
      <c r="X24" s="23" t="s">
        <v>76</v>
      </c>
      <c r="Y24" s="59"/>
      <c r="Z24" s="59"/>
      <c r="AA24" s="23"/>
      <c r="AB24" s="23"/>
      <c r="AC24" s="59"/>
      <c r="AD24" s="23"/>
      <c r="AE24" s="23"/>
      <c r="AF24" s="23"/>
      <c r="AG24" s="59"/>
      <c r="AH24" s="23"/>
      <c r="AI24" s="23"/>
      <c r="AJ24" s="23"/>
      <c r="AK24" s="23"/>
      <c r="AL24" s="23"/>
      <c r="AM24" s="13">
        <f t="shared" si="13"/>
        <v>10.5</v>
      </c>
      <c r="AN24" s="12">
        <f t="shared" si="14"/>
        <v>0</v>
      </c>
      <c r="AO24" s="12">
        <f t="shared" si="15"/>
        <v>0</v>
      </c>
      <c r="AP24" s="12">
        <f t="shared" si="16"/>
        <v>1.5</v>
      </c>
      <c r="AQ24" s="12">
        <f t="shared" si="17"/>
        <v>0</v>
      </c>
      <c r="AR24" s="12">
        <f t="shared" si="18"/>
        <v>0</v>
      </c>
      <c r="AS24" s="25" t="str">
        <f t="shared" si="19"/>
        <v>Not</v>
      </c>
      <c r="AT24" s="26"/>
      <c r="AU24" s="41">
        <f t="shared" si="20"/>
        <v>10.5</v>
      </c>
      <c r="AV24" s="27">
        <f t="shared" si="94"/>
        <v>0</v>
      </c>
      <c r="AW24" s="27">
        <f t="shared" si="95"/>
        <v>0</v>
      </c>
      <c r="AX24" s="33">
        <f t="shared" si="96"/>
        <v>0</v>
      </c>
      <c r="AY24" s="33">
        <f t="shared" si="97"/>
        <v>0</v>
      </c>
      <c r="AZ24" s="27">
        <f t="shared" si="98"/>
        <v>0</v>
      </c>
      <c r="BA24" s="27">
        <f t="shared" si="99"/>
        <v>0</v>
      </c>
      <c r="BB24" s="27">
        <f t="shared" si="100"/>
        <v>0</v>
      </c>
      <c r="BC24" s="27">
        <f t="shared" si="101"/>
        <v>0</v>
      </c>
      <c r="BD24" s="34">
        <f t="shared" si="35"/>
        <v>0</v>
      </c>
      <c r="BE24" s="34">
        <f t="shared" si="36"/>
        <v>0</v>
      </c>
      <c r="BF24" s="27">
        <f t="shared" si="102"/>
        <v>0</v>
      </c>
      <c r="BG24" s="27">
        <f t="shared" si="73"/>
        <v>3</v>
      </c>
      <c r="BH24" s="27">
        <f t="shared" si="73"/>
        <v>0</v>
      </c>
      <c r="BI24" s="27">
        <f t="shared" si="73"/>
        <v>0</v>
      </c>
      <c r="BJ24" s="27">
        <f t="shared" si="73"/>
        <v>0</v>
      </c>
      <c r="BK24" s="35">
        <f t="shared" si="74"/>
        <v>1.5</v>
      </c>
      <c r="BL24" s="27">
        <f t="shared" si="74"/>
        <v>0</v>
      </c>
      <c r="BM24" s="27">
        <f t="shared" si="74"/>
        <v>0</v>
      </c>
      <c r="BN24" s="36">
        <f t="shared" si="74"/>
        <v>0</v>
      </c>
      <c r="BO24" s="27">
        <f t="shared" si="74"/>
        <v>0</v>
      </c>
      <c r="BP24" s="27">
        <f t="shared" si="74"/>
        <v>0</v>
      </c>
      <c r="BQ24" s="27">
        <f t="shared" si="74"/>
        <v>0</v>
      </c>
      <c r="BR24" s="27">
        <f t="shared" si="74"/>
        <v>0</v>
      </c>
      <c r="BS24" s="27">
        <f t="shared" si="74"/>
        <v>0</v>
      </c>
      <c r="BT24" s="27">
        <f t="shared" si="75"/>
        <v>0</v>
      </c>
      <c r="BU24" s="27">
        <f t="shared" si="75"/>
        <v>0</v>
      </c>
      <c r="BV24" s="27">
        <f t="shared" si="75"/>
        <v>0</v>
      </c>
      <c r="BW24" s="27">
        <f t="shared" si="75"/>
        <v>0</v>
      </c>
      <c r="BX24" s="27">
        <f t="shared" si="75"/>
        <v>0</v>
      </c>
      <c r="BY24" s="27">
        <f t="shared" si="75"/>
        <v>0</v>
      </c>
    </row>
    <row r="25" spans="1:77" ht="49.15" customHeight="1">
      <c r="A25" s="11">
        <v>18</v>
      </c>
      <c r="B25" s="42" t="s">
        <v>167</v>
      </c>
      <c r="C25" s="29" t="s">
        <v>168</v>
      </c>
      <c r="D25" s="30" t="s">
        <v>169</v>
      </c>
      <c r="E25" s="42" t="s">
        <v>179</v>
      </c>
      <c r="F25" s="31" t="s">
        <v>116</v>
      </c>
      <c r="G25" s="32">
        <v>45275</v>
      </c>
      <c r="H25" s="59" t="s">
        <v>97</v>
      </c>
      <c r="I25" s="23" t="s">
        <v>21</v>
      </c>
      <c r="J25" s="23" t="s">
        <v>76</v>
      </c>
      <c r="K25" s="23" t="s">
        <v>76</v>
      </c>
      <c r="L25" s="23" t="s">
        <v>76</v>
      </c>
      <c r="M25" s="23" t="s">
        <v>76</v>
      </c>
      <c r="N25" s="23" t="s">
        <v>76</v>
      </c>
      <c r="O25" s="59" t="s">
        <v>97</v>
      </c>
      <c r="P25" s="23" t="s">
        <v>21</v>
      </c>
      <c r="Q25" s="23" t="s">
        <v>76</v>
      </c>
      <c r="R25" s="23" t="s">
        <v>76</v>
      </c>
      <c r="S25" s="23" t="s">
        <v>76</v>
      </c>
      <c r="T25" s="23" t="s">
        <v>76</v>
      </c>
      <c r="U25" s="23" t="s">
        <v>76</v>
      </c>
      <c r="V25" s="59" t="s">
        <v>97</v>
      </c>
      <c r="W25" s="23" t="s">
        <v>21</v>
      </c>
      <c r="X25" s="23" t="s">
        <v>76</v>
      </c>
      <c r="Y25" s="59"/>
      <c r="Z25" s="59"/>
      <c r="AA25" s="23"/>
      <c r="AB25" s="23"/>
      <c r="AC25" s="59"/>
      <c r="AD25" s="23"/>
      <c r="AE25" s="23"/>
      <c r="AF25" s="23"/>
      <c r="AG25" s="59"/>
      <c r="AH25" s="23"/>
      <c r="AI25" s="23"/>
      <c r="AJ25" s="23"/>
      <c r="AK25" s="23"/>
      <c r="AL25" s="23"/>
      <c r="AM25" s="13">
        <f t="shared" si="13"/>
        <v>12.5</v>
      </c>
      <c r="AN25" s="12">
        <f t="shared" si="14"/>
        <v>0</v>
      </c>
      <c r="AO25" s="12">
        <f t="shared" si="15"/>
        <v>0</v>
      </c>
      <c r="AP25" s="12">
        <f t="shared" si="16"/>
        <v>0</v>
      </c>
      <c r="AQ25" s="12">
        <f t="shared" si="17"/>
        <v>0</v>
      </c>
      <c r="AR25" s="12">
        <f t="shared" si="18"/>
        <v>0</v>
      </c>
      <c r="AS25" s="25" t="str">
        <f t="shared" si="19"/>
        <v>Full</v>
      </c>
      <c r="AT25" s="26"/>
      <c r="AU25" s="41">
        <f t="shared" si="20"/>
        <v>12.5</v>
      </c>
      <c r="AV25" s="27">
        <f t="shared" si="94"/>
        <v>0</v>
      </c>
      <c r="AW25" s="27">
        <f t="shared" si="95"/>
        <v>0</v>
      </c>
      <c r="AX25" s="33">
        <f t="shared" si="96"/>
        <v>0</v>
      </c>
      <c r="AY25" s="33">
        <f t="shared" si="97"/>
        <v>0</v>
      </c>
      <c r="AZ25" s="27">
        <f t="shared" si="98"/>
        <v>0</v>
      </c>
      <c r="BA25" s="27">
        <f t="shared" si="99"/>
        <v>0</v>
      </c>
      <c r="BB25" s="27">
        <f t="shared" si="100"/>
        <v>0</v>
      </c>
      <c r="BC25" s="27">
        <f t="shared" si="101"/>
        <v>0</v>
      </c>
      <c r="BD25" s="34">
        <f t="shared" si="35"/>
        <v>0</v>
      </c>
      <c r="BE25" s="34">
        <f t="shared" si="36"/>
        <v>0</v>
      </c>
      <c r="BF25" s="27">
        <f t="shared" si="102"/>
        <v>0</v>
      </c>
      <c r="BG25" s="27">
        <f t="shared" si="73"/>
        <v>3</v>
      </c>
      <c r="BH25" s="27">
        <f t="shared" si="73"/>
        <v>0</v>
      </c>
      <c r="BI25" s="27">
        <f t="shared" si="73"/>
        <v>0</v>
      </c>
      <c r="BJ25" s="27">
        <f t="shared" si="73"/>
        <v>0</v>
      </c>
      <c r="BK25" s="35">
        <f t="shared" si="74"/>
        <v>0</v>
      </c>
      <c r="BL25" s="27">
        <f t="shared" si="74"/>
        <v>0</v>
      </c>
      <c r="BM25" s="27">
        <f t="shared" si="74"/>
        <v>0</v>
      </c>
      <c r="BN25" s="36">
        <f t="shared" si="74"/>
        <v>0</v>
      </c>
      <c r="BO25" s="27">
        <f t="shared" si="74"/>
        <v>0</v>
      </c>
      <c r="BP25" s="27">
        <f t="shared" si="74"/>
        <v>0</v>
      </c>
      <c r="BQ25" s="27">
        <f t="shared" si="74"/>
        <v>0</v>
      </c>
      <c r="BR25" s="27">
        <f t="shared" si="74"/>
        <v>0</v>
      </c>
      <c r="BS25" s="27">
        <f t="shared" si="74"/>
        <v>0</v>
      </c>
      <c r="BT25" s="27">
        <f t="shared" si="75"/>
        <v>0</v>
      </c>
      <c r="BU25" s="27">
        <f t="shared" si="75"/>
        <v>0</v>
      </c>
      <c r="BV25" s="27">
        <f t="shared" si="75"/>
        <v>0</v>
      </c>
      <c r="BW25" s="27">
        <f t="shared" si="75"/>
        <v>0</v>
      </c>
      <c r="BX25" s="27">
        <f t="shared" si="75"/>
        <v>0</v>
      </c>
      <c r="BY25" s="27">
        <f t="shared" si="75"/>
        <v>0</v>
      </c>
    </row>
    <row r="26" spans="1:77" ht="49.15" customHeight="1">
      <c r="A26" s="11">
        <v>19</v>
      </c>
      <c r="B26" s="42" t="s">
        <v>170</v>
      </c>
      <c r="C26" s="29" t="s">
        <v>171</v>
      </c>
      <c r="D26" s="30" t="s">
        <v>155</v>
      </c>
      <c r="E26" s="42" t="s">
        <v>179</v>
      </c>
      <c r="F26" s="31" t="s">
        <v>116</v>
      </c>
      <c r="G26" s="32">
        <v>45278</v>
      </c>
      <c r="H26" s="59" t="s">
        <v>100</v>
      </c>
      <c r="I26" s="23" t="s">
        <v>21</v>
      </c>
      <c r="J26" s="23" t="s">
        <v>76</v>
      </c>
      <c r="K26" s="23" t="s">
        <v>76</v>
      </c>
      <c r="L26" s="23" t="s">
        <v>76</v>
      </c>
      <c r="M26" s="23" t="s">
        <v>76</v>
      </c>
      <c r="N26" s="23" t="s">
        <v>76</v>
      </c>
      <c r="O26" s="59" t="s">
        <v>97</v>
      </c>
      <c r="P26" s="23" t="s">
        <v>21</v>
      </c>
      <c r="Q26" s="23" t="s">
        <v>76</v>
      </c>
      <c r="R26" s="23" t="s">
        <v>76</v>
      </c>
      <c r="S26" s="23" t="s">
        <v>76</v>
      </c>
      <c r="T26" s="23" t="s">
        <v>76</v>
      </c>
      <c r="U26" s="23" t="s">
        <v>76</v>
      </c>
      <c r="V26" s="59" t="s">
        <v>97</v>
      </c>
      <c r="W26" s="23" t="s">
        <v>21</v>
      </c>
      <c r="X26" s="23" t="s">
        <v>76</v>
      </c>
      <c r="Y26" s="59"/>
      <c r="Z26" s="59"/>
      <c r="AA26" s="23"/>
      <c r="AB26" s="23"/>
      <c r="AC26" s="59"/>
      <c r="AD26" s="23"/>
      <c r="AE26" s="23"/>
      <c r="AF26" s="23"/>
      <c r="AG26" s="59"/>
      <c r="AH26" s="23"/>
      <c r="AI26" s="23"/>
      <c r="AJ26" s="23"/>
      <c r="AK26" s="23"/>
      <c r="AL26" s="23"/>
      <c r="AM26" s="13">
        <f t="shared" si="13"/>
        <v>12</v>
      </c>
      <c r="AN26" s="12">
        <f t="shared" si="14"/>
        <v>0.5</v>
      </c>
      <c r="AO26" s="12">
        <f t="shared" si="15"/>
        <v>0</v>
      </c>
      <c r="AP26" s="12">
        <f t="shared" si="16"/>
        <v>0</v>
      </c>
      <c r="AQ26" s="12">
        <f t="shared" si="17"/>
        <v>0</v>
      </c>
      <c r="AR26" s="12">
        <f t="shared" si="18"/>
        <v>0</v>
      </c>
      <c r="AS26" s="25" t="str">
        <f t="shared" si="19"/>
        <v>Not</v>
      </c>
      <c r="AT26" s="26"/>
      <c r="AU26" s="41">
        <f t="shared" si="20"/>
        <v>12</v>
      </c>
      <c r="AV26" s="27">
        <f t="shared" ref="AV26" si="103">COUNTIF(H26:AL26,$AV$5)+COUNTIF(H26:AL26,$AV$6)/2</f>
        <v>0</v>
      </c>
      <c r="AW26" s="27">
        <f t="shared" ref="AW26" si="104">COUNTIF(H26:AL26,$AW$5)</f>
        <v>0</v>
      </c>
      <c r="AX26" s="33">
        <f t="shared" ref="AX26" si="105">COUNTIF(H26:AL26,$AX$5)+COUNTIF(H26:AL26,$AX$6)/2</f>
        <v>0</v>
      </c>
      <c r="AY26" s="33">
        <f t="shared" ref="AY26" si="106">COUNTIF(H26:AL26,$AY$5)+COUNTIF(H26:AL26,$AY$6)/2</f>
        <v>0.5</v>
      </c>
      <c r="AZ26" s="27">
        <f t="shared" ref="AZ26" si="107">COUNTIF(H26:AL26,$AZ$5)+COUNTIF(H26:AL26,$AZ$6)/2</f>
        <v>0</v>
      </c>
      <c r="BA26" s="27">
        <f t="shared" ref="BA26" si="108">COUNTIF(H26:AL26,$BA$5)+COUNTIF(H26:AL26,$BA$6)/2</f>
        <v>0</v>
      </c>
      <c r="BB26" s="27">
        <f t="shared" ref="BB26" si="109">COUNTIF(H26:AL26,$BB$5)</f>
        <v>0</v>
      </c>
      <c r="BC26" s="27">
        <f t="shared" ref="BC26" si="110">COUNTIF(H26:AL26,$BC$5)+COUNTIF(H26:AL26,$BC$6)/2</f>
        <v>0</v>
      </c>
      <c r="BD26" s="34">
        <f t="shared" si="35"/>
        <v>0</v>
      </c>
      <c r="BE26" s="34">
        <f t="shared" si="36"/>
        <v>0</v>
      </c>
      <c r="BF26" s="27">
        <f t="shared" ref="BF26" si="111">COUNTIF(H26:AL26,$BF$5)+COUNTIF(H26:AL26,$BF$6)/2</f>
        <v>0</v>
      </c>
      <c r="BG26" s="27">
        <f t="shared" si="73"/>
        <v>3</v>
      </c>
      <c r="BH26" s="27">
        <f t="shared" si="73"/>
        <v>0</v>
      </c>
      <c r="BI26" s="27">
        <f t="shared" si="73"/>
        <v>0</v>
      </c>
      <c r="BJ26" s="27">
        <f t="shared" si="73"/>
        <v>0</v>
      </c>
      <c r="BK26" s="35">
        <f t="shared" si="74"/>
        <v>0</v>
      </c>
      <c r="BL26" s="27">
        <f t="shared" si="74"/>
        <v>0</v>
      </c>
      <c r="BM26" s="27">
        <f t="shared" si="74"/>
        <v>0</v>
      </c>
      <c r="BN26" s="36">
        <f t="shared" si="74"/>
        <v>0</v>
      </c>
      <c r="BO26" s="27">
        <f t="shared" si="74"/>
        <v>0</v>
      </c>
      <c r="BP26" s="27">
        <f t="shared" si="74"/>
        <v>0</v>
      </c>
      <c r="BQ26" s="27">
        <f t="shared" si="74"/>
        <v>0</v>
      </c>
      <c r="BR26" s="27">
        <f t="shared" si="74"/>
        <v>0</v>
      </c>
      <c r="BS26" s="27">
        <f t="shared" si="74"/>
        <v>0</v>
      </c>
      <c r="BT26" s="27">
        <f t="shared" si="75"/>
        <v>0</v>
      </c>
      <c r="BU26" s="27">
        <f t="shared" si="75"/>
        <v>0</v>
      </c>
      <c r="BV26" s="27">
        <f t="shared" si="75"/>
        <v>0</v>
      </c>
      <c r="BW26" s="27">
        <f t="shared" si="75"/>
        <v>0</v>
      </c>
      <c r="BX26" s="27">
        <f t="shared" si="75"/>
        <v>0</v>
      </c>
      <c r="BY26" s="27">
        <f t="shared" si="75"/>
        <v>0</v>
      </c>
    </row>
    <row r="27" spans="1:77" ht="49.15" customHeight="1">
      <c r="A27" s="11">
        <v>20</v>
      </c>
      <c r="B27" s="42" t="s">
        <v>172</v>
      </c>
      <c r="C27" s="29" t="s">
        <v>173</v>
      </c>
      <c r="D27" s="30" t="s">
        <v>144</v>
      </c>
      <c r="E27" s="42" t="s">
        <v>179</v>
      </c>
      <c r="F27" s="31" t="s">
        <v>116</v>
      </c>
      <c r="G27" s="32">
        <v>45310</v>
      </c>
      <c r="H27" s="59" t="s">
        <v>97</v>
      </c>
      <c r="I27" s="23" t="s">
        <v>21</v>
      </c>
      <c r="J27" s="23" t="s">
        <v>76</v>
      </c>
      <c r="K27" s="23" t="s">
        <v>76</v>
      </c>
      <c r="L27" s="23" t="s">
        <v>76</v>
      </c>
      <c r="M27" s="23" t="s">
        <v>76</v>
      </c>
      <c r="N27" s="23" t="s">
        <v>76</v>
      </c>
      <c r="O27" s="59" t="s">
        <v>97</v>
      </c>
      <c r="P27" s="23" t="s">
        <v>21</v>
      </c>
      <c r="Q27" s="23" t="s">
        <v>76</v>
      </c>
      <c r="R27" s="23" t="s">
        <v>76</v>
      </c>
      <c r="S27" s="23" t="s">
        <v>76</v>
      </c>
      <c r="T27" s="23" t="s">
        <v>76</v>
      </c>
      <c r="U27" s="23" t="s">
        <v>79</v>
      </c>
      <c r="V27" s="59" t="s">
        <v>97</v>
      </c>
      <c r="W27" s="23" t="s">
        <v>21</v>
      </c>
      <c r="X27" s="23" t="s">
        <v>76</v>
      </c>
      <c r="Y27" s="59"/>
      <c r="Z27" s="59"/>
      <c r="AA27" s="23"/>
      <c r="AB27" s="23"/>
      <c r="AC27" s="59"/>
      <c r="AD27" s="23"/>
      <c r="AE27" s="23"/>
      <c r="AF27" s="23"/>
      <c r="AG27" s="59"/>
      <c r="AH27" s="23"/>
      <c r="AI27" s="23"/>
      <c r="AJ27" s="23"/>
      <c r="AK27" s="23"/>
      <c r="AL27" s="23"/>
      <c r="AM27" s="13">
        <f t="shared" si="13"/>
        <v>11.5</v>
      </c>
      <c r="AN27" s="12">
        <f t="shared" si="14"/>
        <v>0</v>
      </c>
      <c r="AO27" s="12">
        <f t="shared" si="15"/>
        <v>1</v>
      </c>
      <c r="AP27" s="12">
        <f t="shared" si="16"/>
        <v>0</v>
      </c>
      <c r="AQ27" s="12">
        <f t="shared" si="17"/>
        <v>0</v>
      </c>
      <c r="AR27" s="12">
        <f t="shared" si="18"/>
        <v>0</v>
      </c>
      <c r="AS27" s="25" t="str">
        <f t="shared" si="19"/>
        <v>Not</v>
      </c>
      <c r="AT27" s="26"/>
      <c r="AU27" s="41">
        <f t="shared" si="20"/>
        <v>11.5</v>
      </c>
      <c r="AV27" s="27">
        <f t="shared" ref="AV27:AV28" si="112">COUNTIF(H27:AL27,$AV$5)+COUNTIF(H27:AL27,$AV$6)/2</f>
        <v>0</v>
      </c>
      <c r="AW27" s="27">
        <f t="shared" ref="AW27:AW28" si="113">COUNTIF(H27:AL27,$AW$5)</f>
        <v>0</v>
      </c>
      <c r="AX27" s="33">
        <f t="shared" ref="AX27:AX28" si="114">COUNTIF(H27:AL27,$AX$5)+COUNTIF(H27:AL27,$AX$6)/2</f>
        <v>1</v>
      </c>
      <c r="AY27" s="33">
        <f t="shared" ref="AY27:AY28" si="115">COUNTIF(H27:AL27,$AY$5)+COUNTIF(H27:AL27,$AY$6)/2</f>
        <v>0</v>
      </c>
      <c r="AZ27" s="27">
        <f t="shared" ref="AZ27:AZ28" si="116">COUNTIF(H27:AL27,$AZ$5)+COUNTIF(H27:AL27,$AZ$6)/2</f>
        <v>0</v>
      </c>
      <c r="BA27" s="27">
        <f t="shared" ref="BA27:BA28" si="117">COUNTIF(H27:AL27,$BA$5)+COUNTIF(H27:AL27,$BA$6)/2</f>
        <v>0</v>
      </c>
      <c r="BB27" s="27">
        <f t="shared" ref="BB27:BB28" si="118">COUNTIF(H27:AL27,$BB$5)</f>
        <v>0</v>
      </c>
      <c r="BC27" s="27">
        <f t="shared" ref="BC27:BC28" si="119">COUNTIF(H27:AL27,$BC$5)+COUNTIF(H27:AL27,$BC$6)/2</f>
        <v>0</v>
      </c>
      <c r="BD27" s="34">
        <f t="shared" si="35"/>
        <v>0</v>
      </c>
      <c r="BE27" s="34">
        <f t="shared" si="36"/>
        <v>0</v>
      </c>
      <c r="BF27" s="27">
        <f t="shared" ref="BF27:BF28" si="120">COUNTIF(H27:AL27,$BF$5)+COUNTIF(H27:AL27,$BF$6)/2</f>
        <v>0</v>
      </c>
      <c r="BG27" s="27">
        <f t="shared" si="73"/>
        <v>3</v>
      </c>
      <c r="BH27" s="27">
        <f t="shared" si="73"/>
        <v>0</v>
      </c>
      <c r="BI27" s="27">
        <f t="shared" si="73"/>
        <v>0</v>
      </c>
      <c r="BJ27" s="27">
        <f t="shared" si="73"/>
        <v>0</v>
      </c>
      <c r="BK27" s="35">
        <f t="shared" si="74"/>
        <v>0</v>
      </c>
      <c r="BL27" s="27">
        <f t="shared" si="74"/>
        <v>0</v>
      </c>
      <c r="BM27" s="27">
        <f t="shared" si="74"/>
        <v>0</v>
      </c>
      <c r="BN27" s="36">
        <f t="shared" si="74"/>
        <v>0</v>
      </c>
      <c r="BO27" s="27">
        <f t="shared" si="74"/>
        <v>0</v>
      </c>
      <c r="BP27" s="27">
        <f t="shared" si="74"/>
        <v>0</v>
      </c>
      <c r="BQ27" s="27">
        <f t="shared" si="74"/>
        <v>0</v>
      </c>
      <c r="BR27" s="27">
        <f t="shared" si="74"/>
        <v>0</v>
      </c>
      <c r="BS27" s="27">
        <f t="shared" si="74"/>
        <v>0</v>
      </c>
      <c r="BT27" s="27">
        <f t="shared" si="75"/>
        <v>0</v>
      </c>
      <c r="BU27" s="27">
        <f t="shared" si="75"/>
        <v>0</v>
      </c>
      <c r="BV27" s="27">
        <f t="shared" si="75"/>
        <v>0</v>
      </c>
      <c r="BW27" s="27">
        <f t="shared" si="75"/>
        <v>0</v>
      </c>
      <c r="BX27" s="27">
        <f t="shared" si="75"/>
        <v>0</v>
      </c>
      <c r="BY27" s="27">
        <f t="shared" si="75"/>
        <v>0</v>
      </c>
    </row>
    <row r="28" spans="1:77" ht="49.15" customHeight="1">
      <c r="A28" s="11">
        <v>21</v>
      </c>
      <c r="B28" s="42" t="s">
        <v>176</v>
      </c>
      <c r="C28" s="29" t="s">
        <v>174</v>
      </c>
      <c r="D28" s="30" t="s">
        <v>144</v>
      </c>
      <c r="E28" s="42" t="s">
        <v>179</v>
      </c>
      <c r="F28" s="31" t="s">
        <v>116</v>
      </c>
      <c r="G28" s="32">
        <v>45324</v>
      </c>
      <c r="H28" s="59" t="s">
        <v>97</v>
      </c>
      <c r="I28" s="23" t="s">
        <v>21</v>
      </c>
      <c r="J28" s="23" t="s">
        <v>76</v>
      </c>
      <c r="K28" s="23" t="s">
        <v>76</v>
      </c>
      <c r="L28" s="23" t="s">
        <v>76</v>
      </c>
      <c r="M28" s="23" t="s">
        <v>87</v>
      </c>
      <c r="N28" s="23" t="s">
        <v>76</v>
      </c>
      <c r="O28" s="59" t="s">
        <v>97</v>
      </c>
      <c r="P28" s="23" t="s">
        <v>21</v>
      </c>
      <c r="Q28" s="23" t="s">
        <v>76</v>
      </c>
      <c r="R28" s="23" t="s">
        <v>76</v>
      </c>
      <c r="S28" s="23" t="s">
        <v>76</v>
      </c>
      <c r="T28" s="23" t="s">
        <v>76</v>
      </c>
      <c r="U28" s="23" t="s">
        <v>76</v>
      </c>
      <c r="V28" s="59" t="s">
        <v>97</v>
      </c>
      <c r="W28" s="23" t="s">
        <v>21</v>
      </c>
      <c r="X28" s="23" t="s">
        <v>76</v>
      </c>
      <c r="Y28" s="59"/>
      <c r="Z28" s="59"/>
      <c r="AA28" s="23"/>
      <c r="AB28" s="23"/>
      <c r="AC28" s="59"/>
      <c r="AD28" s="23"/>
      <c r="AE28" s="23"/>
      <c r="AF28" s="23"/>
      <c r="AG28" s="59"/>
      <c r="AH28" s="23"/>
      <c r="AI28" s="23"/>
      <c r="AJ28" s="23"/>
      <c r="AK28" s="23"/>
      <c r="AL28" s="23"/>
      <c r="AM28" s="13">
        <f t="shared" si="13"/>
        <v>11.5</v>
      </c>
      <c r="AN28" s="12">
        <f t="shared" si="14"/>
        <v>0</v>
      </c>
      <c r="AO28" s="12">
        <f t="shared" si="15"/>
        <v>0</v>
      </c>
      <c r="AP28" s="12">
        <f t="shared" si="16"/>
        <v>1</v>
      </c>
      <c r="AQ28" s="12">
        <f t="shared" si="17"/>
        <v>0</v>
      </c>
      <c r="AR28" s="12">
        <f t="shared" si="18"/>
        <v>0</v>
      </c>
      <c r="AS28" s="25" t="str">
        <f t="shared" si="19"/>
        <v>Not</v>
      </c>
      <c r="AT28" s="26"/>
      <c r="AU28" s="41">
        <f t="shared" si="20"/>
        <v>11.5</v>
      </c>
      <c r="AV28" s="27">
        <f t="shared" si="112"/>
        <v>0</v>
      </c>
      <c r="AW28" s="27">
        <f t="shared" si="113"/>
        <v>0</v>
      </c>
      <c r="AX28" s="33">
        <f t="shared" si="114"/>
        <v>0</v>
      </c>
      <c r="AY28" s="33">
        <f t="shared" si="115"/>
        <v>0</v>
      </c>
      <c r="AZ28" s="27">
        <f t="shared" si="116"/>
        <v>0</v>
      </c>
      <c r="BA28" s="27">
        <f t="shared" si="117"/>
        <v>0</v>
      </c>
      <c r="BB28" s="27">
        <f t="shared" si="118"/>
        <v>0</v>
      </c>
      <c r="BC28" s="27">
        <f t="shared" si="119"/>
        <v>0</v>
      </c>
      <c r="BD28" s="34">
        <f t="shared" si="35"/>
        <v>0</v>
      </c>
      <c r="BE28" s="34">
        <f t="shared" si="36"/>
        <v>0</v>
      </c>
      <c r="BF28" s="27">
        <f t="shared" si="120"/>
        <v>0</v>
      </c>
      <c r="BG28" s="27">
        <f t="shared" si="73"/>
        <v>3</v>
      </c>
      <c r="BH28" s="27">
        <f t="shared" si="73"/>
        <v>0</v>
      </c>
      <c r="BI28" s="27">
        <f t="shared" si="73"/>
        <v>0</v>
      </c>
      <c r="BJ28" s="27">
        <f t="shared" si="73"/>
        <v>0</v>
      </c>
      <c r="BK28" s="35">
        <f t="shared" si="74"/>
        <v>1</v>
      </c>
      <c r="BL28" s="27">
        <f t="shared" si="74"/>
        <v>0</v>
      </c>
      <c r="BM28" s="27">
        <f t="shared" si="74"/>
        <v>0</v>
      </c>
      <c r="BN28" s="36">
        <f t="shared" si="74"/>
        <v>0</v>
      </c>
      <c r="BO28" s="27">
        <f t="shared" si="74"/>
        <v>0</v>
      </c>
      <c r="BP28" s="27">
        <f t="shared" si="74"/>
        <v>0</v>
      </c>
      <c r="BQ28" s="27">
        <f t="shared" si="74"/>
        <v>0</v>
      </c>
      <c r="BR28" s="27">
        <f t="shared" si="74"/>
        <v>0</v>
      </c>
      <c r="BS28" s="27">
        <f t="shared" si="74"/>
        <v>0</v>
      </c>
      <c r="BT28" s="27">
        <f t="shared" si="75"/>
        <v>0</v>
      </c>
      <c r="BU28" s="27">
        <f t="shared" si="75"/>
        <v>0</v>
      </c>
      <c r="BV28" s="27">
        <f t="shared" si="75"/>
        <v>0</v>
      </c>
      <c r="BW28" s="27">
        <f t="shared" si="75"/>
        <v>0</v>
      </c>
      <c r="BX28" s="27">
        <f t="shared" si="75"/>
        <v>0</v>
      </c>
      <c r="BY28" s="27">
        <f t="shared" si="75"/>
        <v>0</v>
      </c>
    </row>
    <row r="29" spans="1:77" ht="49.15" customHeight="1">
      <c r="A29" s="11">
        <v>22</v>
      </c>
      <c r="B29" s="42" t="s">
        <v>177</v>
      </c>
      <c r="C29" s="29" t="s">
        <v>175</v>
      </c>
      <c r="D29" s="30" t="s">
        <v>144</v>
      </c>
      <c r="E29" s="42" t="s">
        <v>179</v>
      </c>
      <c r="F29" s="31" t="s">
        <v>116</v>
      </c>
      <c r="G29" s="32">
        <v>45324</v>
      </c>
      <c r="H29" s="59" t="s">
        <v>97</v>
      </c>
      <c r="I29" s="23" t="s">
        <v>21</v>
      </c>
      <c r="J29" s="23" t="s">
        <v>76</v>
      </c>
      <c r="K29" s="23" t="s">
        <v>76</v>
      </c>
      <c r="L29" s="23" t="s">
        <v>76</v>
      </c>
      <c r="M29" s="23" t="s">
        <v>76</v>
      </c>
      <c r="N29" s="23" t="s">
        <v>76</v>
      </c>
      <c r="O29" s="59" t="s">
        <v>97</v>
      </c>
      <c r="P29" s="23" t="s">
        <v>21</v>
      </c>
      <c r="Q29" s="23" t="s">
        <v>76</v>
      </c>
      <c r="R29" s="23" t="s">
        <v>76</v>
      </c>
      <c r="S29" s="23" t="s">
        <v>76</v>
      </c>
      <c r="T29" s="23" t="s">
        <v>76</v>
      </c>
      <c r="U29" s="23" t="s">
        <v>76</v>
      </c>
      <c r="V29" s="59" t="s">
        <v>97</v>
      </c>
      <c r="W29" s="23" t="s">
        <v>21</v>
      </c>
      <c r="X29" s="23" t="s">
        <v>76</v>
      </c>
      <c r="Y29" s="59"/>
      <c r="Z29" s="59"/>
      <c r="AA29" s="23"/>
      <c r="AB29" s="23"/>
      <c r="AC29" s="59"/>
      <c r="AD29" s="23"/>
      <c r="AE29" s="23"/>
      <c r="AF29" s="23"/>
      <c r="AG29" s="59"/>
      <c r="AH29" s="23"/>
      <c r="AI29" s="23"/>
      <c r="AJ29" s="23"/>
      <c r="AK29" s="23"/>
      <c r="AL29" s="23"/>
      <c r="AM29" s="13">
        <f t="shared" si="13"/>
        <v>12.5</v>
      </c>
      <c r="AN29" s="12">
        <f t="shared" si="14"/>
        <v>0</v>
      </c>
      <c r="AO29" s="12">
        <f t="shared" si="15"/>
        <v>0</v>
      </c>
      <c r="AP29" s="12">
        <f t="shared" si="16"/>
        <v>0</v>
      </c>
      <c r="AQ29" s="12">
        <f t="shared" si="17"/>
        <v>0</v>
      </c>
      <c r="AR29" s="12">
        <f t="shared" si="18"/>
        <v>0</v>
      </c>
      <c r="AS29" s="25" t="str">
        <f t="shared" si="19"/>
        <v>Full</v>
      </c>
      <c r="AT29" s="26"/>
      <c r="AU29" s="41">
        <f t="shared" si="20"/>
        <v>12.5</v>
      </c>
      <c r="AV29" s="27">
        <f t="shared" ref="AV29:AV34" si="121">COUNTIF(H29:AL29,$AV$5)+COUNTIF(H29:AL29,$AV$6)/2</f>
        <v>0</v>
      </c>
      <c r="AW29" s="27">
        <f t="shared" ref="AW29:AW34" si="122">COUNTIF(H29:AL29,$AW$5)</f>
        <v>0</v>
      </c>
      <c r="AX29" s="33">
        <f t="shared" ref="AX29:AX34" si="123">COUNTIF(H29:AL29,$AX$5)+COUNTIF(H29:AL29,$AX$6)/2</f>
        <v>0</v>
      </c>
      <c r="AY29" s="33">
        <f t="shared" ref="AY29:AY34" si="124">COUNTIF(H29:AL29,$AY$5)+COUNTIF(H29:AL29,$AY$6)/2</f>
        <v>0</v>
      </c>
      <c r="AZ29" s="27">
        <f t="shared" ref="AZ29:AZ34" si="125">COUNTIF(H29:AL29,$AZ$5)+COUNTIF(H29:AL29,$AZ$6)/2</f>
        <v>0</v>
      </c>
      <c r="BA29" s="27">
        <f t="shared" ref="BA29:BA34" si="126">COUNTIF(H29:AL29,$BA$5)+COUNTIF(H29:AL29,$BA$6)/2</f>
        <v>0</v>
      </c>
      <c r="BB29" s="27">
        <f t="shared" ref="BB29:BB34" si="127">COUNTIF(H29:AL29,$BB$5)</f>
        <v>0</v>
      </c>
      <c r="BC29" s="27">
        <f t="shared" ref="BC29:BC34" si="128">COUNTIF(H29:AL29,$BC$5)+COUNTIF(H29:AL29,$BC$6)/2</f>
        <v>0</v>
      </c>
      <c r="BD29" s="34">
        <f t="shared" si="35"/>
        <v>0</v>
      </c>
      <c r="BE29" s="34">
        <f t="shared" si="36"/>
        <v>0</v>
      </c>
      <c r="BF29" s="27">
        <f t="shared" ref="BF29:BF34" si="129">COUNTIF(H29:AL29,$BF$5)+COUNTIF(H29:AL29,$BF$6)/2</f>
        <v>0</v>
      </c>
      <c r="BG29" s="27">
        <f t="shared" si="73"/>
        <v>3</v>
      </c>
      <c r="BH29" s="27">
        <f t="shared" si="73"/>
        <v>0</v>
      </c>
      <c r="BI29" s="27">
        <f t="shared" si="73"/>
        <v>0</v>
      </c>
      <c r="BJ29" s="27">
        <f t="shared" si="73"/>
        <v>0</v>
      </c>
      <c r="BK29" s="35">
        <f t="shared" si="74"/>
        <v>0</v>
      </c>
      <c r="BL29" s="27">
        <f t="shared" si="74"/>
        <v>0</v>
      </c>
      <c r="BM29" s="27">
        <f t="shared" si="74"/>
        <v>0</v>
      </c>
      <c r="BN29" s="36">
        <f t="shared" si="74"/>
        <v>0</v>
      </c>
      <c r="BO29" s="27">
        <f t="shared" si="74"/>
        <v>0</v>
      </c>
      <c r="BP29" s="27">
        <f t="shared" si="74"/>
        <v>0</v>
      </c>
      <c r="BQ29" s="27">
        <f t="shared" si="74"/>
        <v>0</v>
      </c>
      <c r="BR29" s="27">
        <f t="shared" si="74"/>
        <v>0</v>
      </c>
      <c r="BS29" s="27">
        <f t="shared" si="74"/>
        <v>0</v>
      </c>
      <c r="BT29" s="27">
        <f t="shared" si="75"/>
        <v>0</v>
      </c>
      <c r="BU29" s="27">
        <f t="shared" si="75"/>
        <v>0</v>
      </c>
      <c r="BV29" s="27">
        <f t="shared" si="75"/>
        <v>0</v>
      </c>
      <c r="BW29" s="27">
        <f t="shared" si="75"/>
        <v>0</v>
      </c>
      <c r="BX29" s="27">
        <f t="shared" si="75"/>
        <v>0</v>
      </c>
      <c r="BY29" s="27">
        <f t="shared" si="75"/>
        <v>0</v>
      </c>
    </row>
    <row r="30" spans="1:77" ht="49.15" customHeight="1">
      <c r="A30" s="11">
        <v>23</v>
      </c>
      <c r="B30" s="55" t="s">
        <v>190</v>
      </c>
      <c r="C30" s="56" t="s">
        <v>189</v>
      </c>
      <c r="D30" s="56" t="s">
        <v>180</v>
      </c>
      <c r="E30" s="42" t="s">
        <v>179</v>
      </c>
      <c r="F30" s="31" t="s">
        <v>178</v>
      </c>
      <c r="G30" s="58">
        <v>44501</v>
      </c>
      <c r="H30" s="59" t="s">
        <v>97</v>
      </c>
      <c r="I30" s="23" t="s">
        <v>21</v>
      </c>
      <c r="J30" s="23" t="s">
        <v>76</v>
      </c>
      <c r="K30" s="23" t="s">
        <v>79</v>
      </c>
      <c r="L30" s="23" t="s">
        <v>76</v>
      </c>
      <c r="M30" s="23" t="s">
        <v>76</v>
      </c>
      <c r="N30" s="23" t="s">
        <v>79</v>
      </c>
      <c r="O30" s="59" t="s">
        <v>97</v>
      </c>
      <c r="P30" s="23" t="s">
        <v>21</v>
      </c>
      <c r="Q30" s="23" t="s">
        <v>76</v>
      </c>
      <c r="R30" s="23" t="s">
        <v>76</v>
      </c>
      <c r="S30" s="23" t="s">
        <v>76</v>
      </c>
      <c r="T30" s="23" t="s">
        <v>76</v>
      </c>
      <c r="U30" s="23" t="s">
        <v>76</v>
      </c>
      <c r="V30" s="59" t="s">
        <v>97</v>
      </c>
      <c r="W30" s="23" t="s">
        <v>21</v>
      </c>
      <c r="X30" s="23" t="s">
        <v>76</v>
      </c>
      <c r="Y30" s="59"/>
      <c r="Z30" s="59"/>
      <c r="AA30" s="23"/>
      <c r="AB30" s="23"/>
      <c r="AC30" s="59"/>
      <c r="AD30" s="23"/>
      <c r="AE30" s="23"/>
      <c r="AF30" s="23"/>
      <c r="AG30" s="59"/>
      <c r="AH30" s="23"/>
      <c r="AI30" s="23"/>
      <c r="AJ30" s="23"/>
      <c r="AK30" s="23"/>
      <c r="AL30" s="23"/>
      <c r="AM30" s="13">
        <f t="shared" si="13"/>
        <v>10.5</v>
      </c>
      <c r="AN30" s="12">
        <f t="shared" si="14"/>
        <v>0</v>
      </c>
      <c r="AO30" s="12">
        <f t="shared" si="15"/>
        <v>2</v>
      </c>
      <c r="AP30" s="12">
        <f t="shared" si="16"/>
        <v>0</v>
      </c>
      <c r="AQ30" s="12">
        <f t="shared" si="17"/>
        <v>0</v>
      </c>
      <c r="AR30" s="12">
        <f t="shared" si="18"/>
        <v>0</v>
      </c>
      <c r="AS30" s="25" t="str">
        <f t="shared" si="19"/>
        <v>Not</v>
      </c>
      <c r="AT30" s="26"/>
      <c r="AU30" s="41">
        <f t="shared" si="20"/>
        <v>10.5</v>
      </c>
      <c r="AV30" s="27">
        <f t="shared" si="121"/>
        <v>0</v>
      </c>
      <c r="AW30" s="27">
        <f t="shared" si="122"/>
        <v>0</v>
      </c>
      <c r="AX30" s="33">
        <f t="shared" si="123"/>
        <v>2</v>
      </c>
      <c r="AY30" s="33">
        <f t="shared" si="124"/>
        <v>0</v>
      </c>
      <c r="AZ30" s="27">
        <f t="shared" si="125"/>
        <v>0</v>
      </c>
      <c r="BA30" s="27">
        <f t="shared" si="126"/>
        <v>0</v>
      </c>
      <c r="BB30" s="27">
        <f t="shared" si="127"/>
        <v>0</v>
      </c>
      <c r="BC30" s="27">
        <f t="shared" si="128"/>
        <v>0</v>
      </c>
      <c r="BD30" s="34">
        <f t="shared" si="35"/>
        <v>0</v>
      </c>
      <c r="BE30" s="34">
        <f t="shared" si="36"/>
        <v>0</v>
      </c>
      <c r="BF30" s="27">
        <f t="shared" si="129"/>
        <v>0</v>
      </c>
      <c r="BG30" s="27">
        <f t="shared" si="73"/>
        <v>3</v>
      </c>
      <c r="BH30" s="27">
        <f t="shared" si="73"/>
        <v>0</v>
      </c>
      <c r="BI30" s="27">
        <f t="shared" si="73"/>
        <v>0</v>
      </c>
      <c r="BJ30" s="27">
        <f t="shared" si="73"/>
        <v>0</v>
      </c>
      <c r="BK30" s="35">
        <f t="shared" si="74"/>
        <v>0</v>
      </c>
      <c r="BL30" s="27">
        <f t="shared" si="74"/>
        <v>0</v>
      </c>
      <c r="BM30" s="27">
        <f t="shared" si="74"/>
        <v>0</v>
      </c>
      <c r="BN30" s="36">
        <f t="shared" si="74"/>
        <v>0</v>
      </c>
      <c r="BO30" s="27">
        <f t="shared" si="74"/>
        <v>0</v>
      </c>
      <c r="BP30" s="27">
        <f t="shared" si="74"/>
        <v>0</v>
      </c>
      <c r="BQ30" s="27">
        <f t="shared" si="74"/>
        <v>0</v>
      </c>
      <c r="BR30" s="27">
        <f t="shared" si="74"/>
        <v>0</v>
      </c>
      <c r="BS30" s="27">
        <f t="shared" si="74"/>
        <v>0</v>
      </c>
      <c r="BT30" s="27">
        <f t="shared" si="75"/>
        <v>0</v>
      </c>
      <c r="BU30" s="27">
        <f t="shared" si="75"/>
        <v>0</v>
      </c>
      <c r="BV30" s="27">
        <f t="shared" si="75"/>
        <v>0</v>
      </c>
      <c r="BW30" s="27">
        <f t="shared" si="75"/>
        <v>0</v>
      </c>
      <c r="BX30" s="27">
        <f t="shared" si="75"/>
        <v>0</v>
      </c>
      <c r="BY30" s="27">
        <f t="shared" si="75"/>
        <v>0</v>
      </c>
    </row>
    <row r="31" spans="1:77" ht="49.15" customHeight="1">
      <c r="A31" s="11">
        <v>24</v>
      </c>
      <c r="B31" s="42" t="s">
        <v>188</v>
      </c>
      <c r="C31" s="57" t="s">
        <v>187</v>
      </c>
      <c r="D31" s="57" t="s">
        <v>180</v>
      </c>
      <c r="E31" s="42" t="s">
        <v>179</v>
      </c>
      <c r="F31" s="31" t="s">
        <v>178</v>
      </c>
      <c r="G31" s="43">
        <v>44501</v>
      </c>
      <c r="H31" s="59" t="s">
        <v>99</v>
      </c>
      <c r="I31" s="23" t="s">
        <v>21</v>
      </c>
      <c r="J31" s="23" t="s">
        <v>76</v>
      </c>
      <c r="K31" s="23" t="s">
        <v>76</v>
      </c>
      <c r="L31" s="23" t="s">
        <v>76</v>
      </c>
      <c r="M31" s="23" t="s">
        <v>76</v>
      </c>
      <c r="N31" s="23" t="s">
        <v>99</v>
      </c>
      <c r="O31" s="59" t="s">
        <v>99</v>
      </c>
      <c r="P31" s="23" t="s">
        <v>21</v>
      </c>
      <c r="Q31" s="23" t="s">
        <v>76</v>
      </c>
      <c r="R31" s="23" t="s">
        <v>76</v>
      </c>
      <c r="S31" s="23" t="s">
        <v>76</v>
      </c>
      <c r="T31" s="23" t="s">
        <v>76</v>
      </c>
      <c r="U31" s="23" t="s">
        <v>79</v>
      </c>
      <c r="V31" s="59" t="s">
        <v>107</v>
      </c>
      <c r="W31" s="23" t="s">
        <v>21</v>
      </c>
      <c r="X31" s="23" t="s">
        <v>76</v>
      </c>
      <c r="Y31" s="59"/>
      <c r="Z31" s="59"/>
      <c r="AA31" s="23"/>
      <c r="AB31" s="23"/>
      <c r="AC31" s="59"/>
      <c r="AD31" s="23"/>
      <c r="AE31" s="23"/>
      <c r="AF31" s="23"/>
      <c r="AG31" s="59"/>
      <c r="AH31" s="23"/>
      <c r="AI31" s="23"/>
      <c r="AJ31" s="23"/>
      <c r="AK31" s="23"/>
      <c r="AL31" s="23"/>
      <c r="AM31" s="13">
        <f t="shared" si="13"/>
        <v>9</v>
      </c>
      <c r="AN31" s="12">
        <f t="shared" si="14"/>
        <v>0</v>
      </c>
      <c r="AO31" s="12">
        <f t="shared" si="15"/>
        <v>2.5</v>
      </c>
      <c r="AP31" s="12">
        <f t="shared" si="16"/>
        <v>0.5</v>
      </c>
      <c r="AQ31" s="12">
        <f t="shared" si="17"/>
        <v>0</v>
      </c>
      <c r="AR31" s="12">
        <f t="shared" si="18"/>
        <v>0</v>
      </c>
      <c r="AS31" s="25" t="str">
        <f t="shared" si="19"/>
        <v>Not</v>
      </c>
      <c r="AT31" s="26"/>
      <c r="AU31" s="41">
        <f t="shared" si="20"/>
        <v>9</v>
      </c>
      <c r="AV31" s="27">
        <f t="shared" si="121"/>
        <v>0</v>
      </c>
      <c r="AW31" s="27">
        <f t="shared" si="122"/>
        <v>0</v>
      </c>
      <c r="AX31" s="33">
        <f t="shared" si="123"/>
        <v>2.5</v>
      </c>
      <c r="AY31" s="33">
        <f t="shared" si="124"/>
        <v>0</v>
      </c>
      <c r="AZ31" s="27">
        <f t="shared" si="125"/>
        <v>0</v>
      </c>
      <c r="BA31" s="27">
        <f t="shared" si="126"/>
        <v>0</v>
      </c>
      <c r="BB31" s="27">
        <f t="shared" si="127"/>
        <v>0</v>
      </c>
      <c r="BC31" s="27">
        <f t="shared" si="128"/>
        <v>0</v>
      </c>
      <c r="BD31" s="34">
        <f t="shared" si="35"/>
        <v>0</v>
      </c>
      <c r="BE31" s="34">
        <f t="shared" si="36"/>
        <v>0</v>
      </c>
      <c r="BF31" s="27">
        <f t="shared" si="129"/>
        <v>0</v>
      </c>
      <c r="BG31" s="27">
        <f t="shared" si="73"/>
        <v>3</v>
      </c>
      <c r="BH31" s="27">
        <f t="shared" si="73"/>
        <v>0</v>
      </c>
      <c r="BI31" s="27">
        <f t="shared" si="73"/>
        <v>0</v>
      </c>
      <c r="BJ31" s="27">
        <f t="shared" si="73"/>
        <v>0</v>
      </c>
      <c r="BK31" s="35">
        <f t="shared" si="74"/>
        <v>0.5</v>
      </c>
      <c r="BL31" s="27">
        <f t="shared" si="74"/>
        <v>0</v>
      </c>
      <c r="BM31" s="27">
        <f t="shared" si="74"/>
        <v>0</v>
      </c>
      <c r="BN31" s="36">
        <f t="shared" si="74"/>
        <v>0</v>
      </c>
      <c r="BO31" s="27">
        <f t="shared" si="74"/>
        <v>0</v>
      </c>
      <c r="BP31" s="27">
        <f t="shared" si="74"/>
        <v>0</v>
      </c>
      <c r="BQ31" s="27">
        <f t="shared" si="74"/>
        <v>0</v>
      </c>
      <c r="BR31" s="27">
        <f t="shared" si="74"/>
        <v>0</v>
      </c>
      <c r="BS31" s="27">
        <f t="shared" si="74"/>
        <v>0</v>
      </c>
      <c r="BT31" s="27">
        <f t="shared" si="75"/>
        <v>0</v>
      </c>
      <c r="BU31" s="27">
        <f t="shared" si="75"/>
        <v>0</v>
      </c>
      <c r="BV31" s="27">
        <f t="shared" si="75"/>
        <v>0</v>
      </c>
      <c r="BW31" s="27">
        <f t="shared" si="75"/>
        <v>0</v>
      </c>
      <c r="BX31" s="27">
        <f t="shared" si="75"/>
        <v>0</v>
      </c>
      <c r="BY31" s="27">
        <f t="shared" si="75"/>
        <v>0</v>
      </c>
    </row>
    <row r="32" spans="1:77" ht="49.15" customHeight="1">
      <c r="A32" s="11">
        <v>25</v>
      </c>
      <c r="B32" s="42" t="s">
        <v>186</v>
      </c>
      <c r="C32" s="57" t="s">
        <v>185</v>
      </c>
      <c r="D32" s="57" t="s">
        <v>180</v>
      </c>
      <c r="E32" s="42" t="s">
        <v>179</v>
      </c>
      <c r="F32" s="31" t="s">
        <v>178</v>
      </c>
      <c r="G32" s="43">
        <v>44718</v>
      </c>
      <c r="H32" s="59" t="s">
        <v>97</v>
      </c>
      <c r="I32" s="23" t="s">
        <v>21</v>
      </c>
      <c r="J32" s="23" t="s">
        <v>76</v>
      </c>
      <c r="K32" s="23" t="s">
        <v>76</v>
      </c>
      <c r="L32" s="23" t="s">
        <v>76</v>
      </c>
      <c r="M32" s="23" t="s">
        <v>76</v>
      </c>
      <c r="N32" s="23" t="s">
        <v>99</v>
      </c>
      <c r="O32" s="59" t="s">
        <v>97</v>
      </c>
      <c r="P32" s="23" t="s">
        <v>21</v>
      </c>
      <c r="Q32" s="23" t="s">
        <v>76</v>
      </c>
      <c r="R32" s="23" t="s">
        <v>76</v>
      </c>
      <c r="S32" s="23" t="s">
        <v>76</v>
      </c>
      <c r="T32" s="23" t="s">
        <v>76</v>
      </c>
      <c r="U32" s="23" t="s">
        <v>76</v>
      </c>
      <c r="V32" s="59" t="s">
        <v>97</v>
      </c>
      <c r="W32" s="23" t="s">
        <v>21</v>
      </c>
      <c r="X32" s="23" t="s">
        <v>76</v>
      </c>
      <c r="Y32" s="59"/>
      <c r="Z32" s="59"/>
      <c r="AA32" s="23"/>
      <c r="AB32" s="23"/>
      <c r="AC32" s="59"/>
      <c r="AD32" s="23"/>
      <c r="AE32" s="23"/>
      <c r="AF32" s="23"/>
      <c r="AG32" s="59"/>
      <c r="AH32" s="23"/>
      <c r="AI32" s="23"/>
      <c r="AJ32" s="23"/>
      <c r="AK32" s="23"/>
      <c r="AL32" s="23"/>
      <c r="AM32" s="13">
        <f t="shared" si="13"/>
        <v>11.5</v>
      </c>
      <c r="AN32" s="12">
        <f t="shared" si="14"/>
        <v>0</v>
      </c>
      <c r="AO32" s="12">
        <f t="shared" si="15"/>
        <v>0.5</v>
      </c>
      <c r="AP32" s="12">
        <f t="shared" si="16"/>
        <v>0</v>
      </c>
      <c r="AQ32" s="12">
        <f t="shared" si="17"/>
        <v>0</v>
      </c>
      <c r="AR32" s="12">
        <f t="shared" si="18"/>
        <v>0</v>
      </c>
      <c r="AS32" s="25" t="str">
        <f t="shared" si="19"/>
        <v>Not</v>
      </c>
      <c r="AT32" s="26"/>
      <c r="AU32" s="41">
        <f t="shared" si="20"/>
        <v>11.5</v>
      </c>
      <c r="AV32" s="27">
        <f t="shared" si="121"/>
        <v>0</v>
      </c>
      <c r="AW32" s="27">
        <f t="shared" si="122"/>
        <v>0</v>
      </c>
      <c r="AX32" s="33">
        <f t="shared" si="123"/>
        <v>0.5</v>
      </c>
      <c r="AY32" s="33">
        <f t="shared" si="124"/>
        <v>0</v>
      </c>
      <c r="AZ32" s="27">
        <f t="shared" si="125"/>
        <v>0</v>
      </c>
      <c r="BA32" s="27">
        <f t="shared" si="126"/>
        <v>0</v>
      </c>
      <c r="BB32" s="27">
        <f t="shared" si="127"/>
        <v>0</v>
      </c>
      <c r="BC32" s="27">
        <f t="shared" si="128"/>
        <v>0</v>
      </c>
      <c r="BD32" s="34">
        <f t="shared" si="35"/>
        <v>0</v>
      </c>
      <c r="BE32" s="34">
        <f t="shared" si="36"/>
        <v>0</v>
      </c>
      <c r="BF32" s="27">
        <f t="shared" si="129"/>
        <v>0</v>
      </c>
      <c r="BG32" s="27">
        <f t="shared" si="73"/>
        <v>3</v>
      </c>
      <c r="BH32" s="27">
        <f t="shared" si="73"/>
        <v>0</v>
      </c>
      <c r="BI32" s="27">
        <f t="shared" si="73"/>
        <v>0</v>
      </c>
      <c r="BJ32" s="27">
        <f t="shared" si="73"/>
        <v>0</v>
      </c>
      <c r="BK32" s="35">
        <f t="shared" si="74"/>
        <v>0</v>
      </c>
      <c r="BL32" s="27">
        <f t="shared" si="74"/>
        <v>0</v>
      </c>
      <c r="BM32" s="27">
        <f t="shared" si="74"/>
        <v>0</v>
      </c>
      <c r="BN32" s="36">
        <f t="shared" si="74"/>
        <v>0</v>
      </c>
      <c r="BO32" s="27">
        <f t="shared" si="74"/>
        <v>0</v>
      </c>
      <c r="BP32" s="27">
        <f t="shared" si="74"/>
        <v>0</v>
      </c>
      <c r="BQ32" s="27">
        <f t="shared" si="74"/>
        <v>0</v>
      </c>
      <c r="BR32" s="27">
        <f t="shared" si="74"/>
        <v>0</v>
      </c>
      <c r="BS32" s="27">
        <f t="shared" si="74"/>
        <v>0</v>
      </c>
      <c r="BT32" s="27">
        <f t="shared" si="75"/>
        <v>0</v>
      </c>
      <c r="BU32" s="27">
        <f t="shared" si="75"/>
        <v>0</v>
      </c>
      <c r="BV32" s="27">
        <f t="shared" si="75"/>
        <v>0</v>
      </c>
      <c r="BW32" s="27">
        <f t="shared" si="75"/>
        <v>0</v>
      </c>
      <c r="BX32" s="27">
        <f t="shared" si="75"/>
        <v>0</v>
      </c>
      <c r="BY32" s="27">
        <f t="shared" si="75"/>
        <v>0</v>
      </c>
    </row>
    <row r="33" spans="1:77" ht="49.15" customHeight="1">
      <c r="A33" s="11">
        <v>26</v>
      </c>
      <c r="B33" s="42" t="s">
        <v>184</v>
      </c>
      <c r="C33" s="57" t="s">
        <v>183</v>
      </c>
      <c r="D33" s="57" t="s">
        <v>180</v>
      </c>
      <c r="E33" s="42" t="s">
        <v>179</v>
      </c>
      <c r="F33" s="31" t="s">
        <v>178</v>
      </c>
      <c r="G33" s="43">
        <v>44746</v>
      </c>
      <c r="H33" s="59" t="s">
        <v>97</v>
      </c>
      <c r="I33" s="23" t="s">
        <v>21</v>
      </c>
      <c r="J33" s="23" t="s">
        <v>76</v>
      </c>
      <c r="K33" s="23" t="s">
        <v>76</v>
      </c>
      <c r="L33" s="23" t="s">
        <v>76</v>
      </c>
      <c r="M33" s="23" t="s">
        <v>76</v>
      </c>
      <c r="N33" s="23" t="s">
        <v>76</v>
      </c>
      <c r="O33" s="59" t="s">
        <v>97</v>
      </c>
      <c r="P33" s="23" t="s">
        <v>21</v>
      </c>
      <c r="Q33" s="23" t="s">
        <v>76</v>
      </c>
      <c r="R33" s="23" t="s">
        <v>76</v>
      </c>
      <c r="S33" s="23" t="s">
        <v>76</v>
      </c>
      <c r="T33" s="23" t="s">
        <v>76</v>
      </c>
      <c r="U33" s="23" t="s">
        <v>76</v>
      </c>
      <c r="V33" s="59" t="s">
        <v>100</v>
      </c>
      <c r="W33" s="23" t="s">
        <v>21</v>
      </c>
      <c r="X33" s="23" t="s">
        <v>76</v>
      </c>
      <c r="Y33" s="59"/>
      <c r="Z33" s="59"/>
      <c r="AA33" s="23"/>
      <c r="AB33" s="23"/>
      <c r="AC33" s="59"/>
      <c r="AD33" s="23"/>
      <c r="AE33" s="23"/>
      <c r="AF33" s="23"/>
      <c r="AG33" s="59"/>
      <c r="AH33" s="23"/>
      <c r="AI33" s="23"/>
      <c r="AJ33" s="23"/>
      <c r="AK33" s="23"/>
      <c r="AL33" s="23"/>
      <c r="AM33" s="13">
        <f t="shared" si="13"/>
        <v>12</v>
      </c>
      <c r="AN33" s="12">
        <f t="shared" si="14"/>
        <v>0.5</v>
      </c>
      <c r="AO33" s="12">
        <f t="shared" si="15"/>
        <v>0</v>
      </c>
      <c r="AP33" s="12">
        <f t="shared" si="16"/>
        <v>0</v>
      </c>
      <c r="AQ33" s="12">
        <f t="shared" si="17"/>
        <v>0</v>
      </c>
      <c r="AR33" s="12">
        <f t="shared" si="18"/>
        <v>0</v>
      </c>
      <c r="AS33" s="25" t="str">
        <f t="shared" si="19"/>
        <v>Not</v>
      </c>
      <c r="AT33" s="26"/>
      <c r="AU33" s="41">
        <f t="shared" si="20"/>
        <v>12</v>
      </c>
      <c r="AV33" s="27">
        <f t="shared" si="121"/>
        <v>0</v>
      </c>
      <c r="AW33" s="27">
        <f t="shared" si="122"/>
        <v>0</v>
      </c>
      <c r="AX33" s="33">
        <f t="shared" si="123"/>
        <v>0</v>
      </c>
      <c r="AY33" s="33">
        <f t="shared" si="124"/>
        <v>0.5</v>
      </c>
      <c r="AZ33" s="27">
        <f t="shared" si="125"/>
        <v>0</v>
      </c>
      <c r="BA33" s="27">
        <f t="shared" si="126"/>
        <v>0</v>
      </c>
      <c r="BB33" s="27">
        <f t="shared" si="127"/>
        <v>0</v>
      </c>
      <c r="BC33" s="27">
        <f t="shared" si="128"/>
        <v>0</v>
      </c>
      <c r="BD33" s="34">
        <f t="shared" si="35"/>
        <v>0</v>
      </c>
      <c r="BE33" s="34">
        <f t="shared" si="36"/>
        <v>0</v>
      </c>
      <c r="BF33" s="27">
        <f t="shared" si="129"/>
        <v>0</v>
      </c>
      <c r="BG33" s="27">
        <f t="shared" si="73"/>
        <v>3</v>
      </c>
      <c r="BH33" s="27">
        <f t="shared" si="73"/>
        <v>0</v>
      </c>
      <c r="BI33" s="27">
        <f t="shared" si="73"/>
        <v>0</v>
      </c>
      <c r="BJ33" s="27">
        <f t="shared" si="73"/>
        <v>0</v>
      </c>
      <c r="BK33" s="35">
        <f t="shared" si="74"/>
        <v>0</v>
      </c>
      <c r="BL33" s="27">
        <f t="shared" si="74"/>
        <v>0</v>
      </c>
      <c r="BM33" s="27">
        <f t="shared" si="74"/>
        <v>0</v>
      </c>
      <c r="BN33" s="36">
        <f t="shared" si="74"/>
        <v>0</v>
      </c>
      <c r="BO33" s="27">
        <f t="shared" si="74"/>
        <v>0</v>
      </c>
      <c r="BP33" s="27">
        <f t="shared" si="74"/>
        <v>0</v>
      </c>
      <c r="BQ33" s="27">
        <f t="shared" si="74"/>
        <v>0</v>
      </c>
      <c r="BR33" s="27">
        <f t="shared" si="74"/>
        <v>0</v>
      </c>
      <c r="BS33" s="27">
        <f t="shared" si="74"/>
        <v>0</v>
      </c>
      <c r="BT33" s="27">
        <f t="shared" si="75"/>
        <v>0</v>
      </c>
      <c r="BU33" s="27">
        <f t="shared" si="75"/>
        <v>0</v>
      </c>
      <c r="BV33" s="27">
        <f t="shared" si="75"/>
        <v>0</v>
      </c>
      <c r="BW33" s="27">
        <f t="shared" si="75"/>
        <v>0</v>
      </c>
      <c r="BX33" s="27">
        <f t="shared" si="75"/>
        <v>0</v>
      </c>
      <c r="BY33" s="27">
        <f t="shared" si="75"/>
        <v>0</v>
      </c>
    </row>
    <row r="34" spans="1:77" ht="49.15" customHeight="1">
      <c r="A34" s="11">
        <v>27</v>
      </c>
      <c r="B34" s="42" t="s">
        <v>182</v>
      </c>
      <c r="C34" s="57" t="s">
        <v>181</v>
      </c>
      <c r="D34" s="57" t="s">
        <v>180</v>
      </c>
      <c r="E34" s="42" t="s">
        <v>179</v>
      </c>
      <c r="F34" s="31" t="s">
        <v>178</v>
      </c>
      <c r="G34" s="43">
        <v>45323</v>
      </c>
      <c r="H34" s="59" t="s">
        <v>97</v>
      </c>
      <c r="I34" s="23" t="s">
        <v>21</v>
      </c>
      <c r="J34" s="23" t="s">
        <v>76</v>
      </c>
      <c r="K34" s="23" t="s">
        <v>99</v>
      </c>
      <c r="L34" s="23" t="s">
        <v>76</v>
      </c>
      <c r="M34" s="23" t="s">
        <v>76</v>
      </c>
      <c r="N34" s="23" t="s">
        <v>76</v>
      </c>
      <c r="O34" s="59" t="s">
        <v>97</v>
      </c>
      <c r="P34" s="23" t="s">
        <v>21</v>
      </c>
      <c r="Q34" s="23" t="s">
        <v>76</v>
      </c>
      <c r="R34" s="23" t="s">
        <v>76</v>
      </c>
      <c r="S34" s="23" t="s">
        <v>76</v>
      </c>
      <c r="T34" s="23" t="s">
        <v>76</v>
      </c>
      <c r="U34" s="23" t="s">
        <v>76</v>
      </c>
      <c r="V34" s="59" t="s">
        <v>99</v>
      </c>
      <c r="W34" s="23" t="s">
        <v>21</v>
      </c>
      <c r="X34" s="23" t="s">
        <v>76</v>
      </c>
      <c r="Y34" s="59"/>
      <c r="Z34" s="59"/>
      <c r="AA34" s="23"/>
      <c r="AB34" s="23"/>
      <c r="AC34" s="59"/>
      <c r="AD34" s="23"/>
      <c r="AE34" s="23"/>
      <c r="AF34" s="23"/>
      <c r="AG34" s="59"/>
      <c r="AH34" s="23"/>
      <c r="AI34" s="23"/>
      <c r="AJ34" s="23"/>
      <c r="AK34" s="23"/>
      <c r="AL34" s="23"/>
      <c r="AM34" s="13">
        <f t="shared" si="13"/>
        <v>11</v>
      </c>
      <c r="AN34" s="12">
        <f t="shared" si="14"/>
        <v>0</v>
      </c>
      <c r="AO34" s="12">
        <f t="shared" si="15"/>
        <v>1</v>
      </c>
      <c r="AP34" s="12">
        <f t="shared" si="16"/>
        <v>0</v>
      </c>
      <c r="AQ34" s="12">
        <f t="shared" si="17"/>
        <v>0</v>
      </c>
      <c r="AR34" s="12">
        <f t="shared" si="18"/>
        <v>0</v>
      </c>
      <c r="AS34" s="25" t="str">
        <f t="shared" si="19"/>
        <v>Not</v>
      </c>
      <c r="AT34" s="26"/>
      <c r="AU34" s="41">
        <f t="shared" si="20"/>
        <v>11</v>
      </c>
      <c r="AV34" s="27">
        <f t="shared" si="121"/>
        <v>0</v>
      </c>
      <c r="AW34" s="27">
        <f t="shared" si="122"/>
        <v>0</v>
      </c>
      <c r="AX34" s="33">
        <f t="shared" si="123"/>
        <v>1</v>
      </c>
      <c r="AY34" s="33">
        <f t="shared" si="124"/>
        <v>0</v>
      </c>
      <c r="AZ34" s="27">
        <f t="shared" si="125"/>
        <v>0</v>
      </c>
      <c r="BA34" s="27">
        <f t="shared" si="126"/>
        <v>0</v>
      </c>
      <c r="BB34" s="27">
        <f t="shared" si="127"/>
        <v>0</v>
      </c>
      <c r="BC34" s="27">
        <f t="shared" si="128"/>
        <v>0</v>
      </c>
      <c r="BD34" s="34">
        <f t="shared" si="35"/>
        <v>0</v>
      </c>
      <c r="BE34" s="34">
        <f t="shared" si="36"/>
        <v>0</v>
      </c>
      <c r="BF34" s="27">
        <f t="shared" si="129"/>
        <v>0</v>
      </c>
      <c r="BG34" s="27">
        <f t="shared" si="73"/>
        <v>3</v>
      </c>
      <c r="BH34" s="27">
        <f t="shared" si="73"/>
        <v>0</v>
      </c>
      <c r="BI34" s="27">
        <f t="shared" si="73"/>
        <v>0</v>
      </c>
      <c r="BJ34" s="27">
        <f t="shared" si="73"/>
        <v>0</v>
      </c>
      <c r="BK34" s="35">
        <f t="shared" si="74"/>
        <v>0</v>
      </c>
      <c r="BL34" s="27">
        <f t="shared" si="74"/>
        <v>0</v>
      </c>
      <c r="BM34" s="27">
        <f t="shared" si="74"/>
        <v>0</v>
      </c>
      <c r="BN34" s="36">
        <f t="shared" si="74"/>
        <v>0</v>
      </c>
      <c r="BO34" s="27">
        <f t="shared" si="74"/>
        <v>0</v>
      </c>
      <c r="BP34" s="27">
        <f t="shared" si="74"/>
        <v>0</v>
      </c>
      <c r="BQ34" s="27">
        <f t="shared" si="74"/>
        <v>0</v>
      </c>
      <c r="BR34" s="27">
        <f t="shared" si="74"/>
        <v>0</v>
      </c>
      <c r="BS34" s="27">
        <f t="shared" si="74"/>
        <v>0</v>
      </c>
      <c r="BT34" s="27">
        <f t="shared" si="75"/>
        <v>0</v>
      </c>
      <c r="BU34" s="27">
        <f t="shared" si="75"/>
        <v>0</v>
      </c>
      <c r="BV34" s="27">
        <f t="shared" si="75"/>
        <v>0</v>
      </c>
      <c r="BW34" s="27">
        <f t="shared" si="75"/>
        <v>0</v>
      </c>
      <c r="BX34" s="27">
        <f t="shared" si="75"/>
        <v>0</v>
      </c>
      <c r="BY34" s="27">
        <f t="shared" si="75"/>
        <v>0</v>
      </c>
    </row>
    <row r="36" spans="1:77">
      <c r="AP36" s="14" t="s">
        <v>194</v>
      </c>
    </row>
    <row r="1048465" spans="8:38">
      <c r="H1048465" s="19"/>
      <c r="I1048465" s="20"/>
      <c r="J1048465" s="19"/>
      <c r="L1048465" s="20"/>
      <c r="O1048465" s="20"/>
      <c r="P1048465" s="20"/>
      <c r="Q1048465" s="20"/>
      <c r="S1048465" s="20"/>
      <c r="U1048465" s="20"/>
      <c r="X1048465" s="20"/>
      <c r="Z1048465" s="20"/>
      <c r="AB1048465" s="20"/>
      <c r="AD1048465" s="20"/>
      <c r="AF1048465" s="19"/>
      <c r="AI1048465" s="19"/>
      <c r="AJ1048465" s="19"/>
      <c r="AL1048465" s="20"/>
    </row>
    <row r="1048484" spans="11:11">
      <c r="K1048484" s="19"/>
    </row>
  </sheetData>
  <mergeCells count="18">
    <mergeCell ref="H5:AL5"/>
    <mergeCell ref="G5:G7"/>
    <mergeCell ref="F5:F7"/>
    <mergeCell ref="A1:D1"/>
    <mergeCell ref="C5:C7"/>
    <mergeCell ref="B5:B7"/>
    <mergeCell ref="A5:A7"/>
    <mergeCell ref="E5:E7"/>
    <mergeCell ref="A2:AS2"/>
    <mergeCell ref="R3:W3"/>
    <mergeCell ref="D5:D7"/>
    <mergeCell ref="AS5:AS7"/>
    <mergeCell ref="AR5:AR7"/>
    <mergeCell ref="AQ5:AQ7"/>
    <mergeCell ref="AP5:AP7"/>
    <mergeCell ref="AO5:AO7"/>
    <mergeCell ref="AN5:AN7"/>
    <mergeCell ref="AM5:AM7"/>
  </mergeCells>
  <phoneticPr fontId="52" type="noConversion"/>
  <conditionalFormatting sqref="H5">
    <cfRule type="expression" dxfId="34" priority="3759" stopIfTrue="1">
      <formula>"if(d7=""C.Nhật"";0)"</formula>
    </cfRule>
  </conditionalFormatting>
  <conditionalFormatting sqref="H8:W19 Y8:Y19 AK8:AL19 H9:AL34 H1048465:J1048576 W8:X34">
    <cfRule type="expression" dxfId="33" priority="2212" stopIfTrue="1">
      <formula>IF(WEEKDAY(H$6)=1,TRUE,FALSE)</formula>
    </cfRule>
  </conditionalFormatting>
  <conditionalFormatting sqref="H8:AL34">
    <cfRule type="cellIs" dxfId="32" priority="83" operator="equal">
      <formula>"WFH:4"</formula>
    </cfRule>
    <cfRule type="cellIs" dxfId="31" priority="84" operator="equal">
      <formula>"WFH:8"</formula>
    </cfRule>
    <cfRule type="containsText" dxfId="30" priority="85" operator="containsText" text="OT:4">
      <formula>NOT(ISERROR(SEARCH("OT:4",H8)))</formula>
    </cfRule>
    <cfRule type="containsText" dxfId="29" priority="86" operator="containsText" text="OT:8">
      <formula>NOT(ISERROR(SEARCH("OT:8",H8)))</formula>
    </cfRule>
    <cfRule type="containsText" dxfId="28" priority="87" operator="containsText" text="UL:4">
      <formula>NOT(ISERROR(SEARCH("UL:4",H8)))</formula>
    </cfRule>
    <cfRule type="containsText" dxfId="27" priority="88" operator="containsText" text="UL:8">
      <formula>NOT(ISERROR(SEARCH("UL:8",H8)))</formula>
    </cfRule>
    <cfRule type="containsText" dxfId="26" priority="91" operator="containsText" text="AL:4">
      <formula>NOT(ISERROR(SEARCH("AL:4",H8)))</formula>
    </cfRule>
    <cfRule type="containsText" dxfId="25" priority="92" operator="containsText" text="AL:8">
      <formula>NOT(ISERROR(SEARCH("AL:8",H8)))</formula>
    </cfRule>
    <cfRule type="containsText" dxfId="24" priority="93" operator="containsText" text="CA:4">
      <formula>NOT(ISERROR(SEARCH("CA:4",H8)))</formula>
    </cfRule>
    <cfRule type="containsText" dxfId="23" priority="94" operator="containsText" text="CA:8">
      <formula>NOT(ISERROR(SEARCH("CA:8",H8)))</formula>
    </cfRule>
  </conditionalFormatting>
  <conditionalFormatting sqref="L1048465:L1048576">
    <cfRule type="expression" dxfId="22" priority="2772" stopIfTrue="1">
      <formula>IF(WEEKDAY(L$6)=1,TRUE,FALSE)</formula>
    </cfRule>
  </conditionalFormatting>
  <conditionalFormatting sqref="L8:O8 M8:N34">
    <cfRule type="expression" dxfId="21" priority="72" stopIfTrue="1">
      <formula>IF(WEEKDAY(L$6)=1,TRUE,FALSE)</formula>
    </cfRule>
  </conditionalFormatting>
  <conditionalFormatting sqref="L8:W8 W8:W34">
    <cfRule type="expression" dxfId="20" priority="3755" stopIfTrue="1">
      <formula>IF(WEEKDAY(L$6)=1,TRUE,FALSE)</formula>
    </cfRule>
  </conditionalFormatting>
  <conditionalFormatting sqref="O1048465:Q1048576">
    <cfRule type="expression" dxfId="19" priority="2669" stopIfTrue="1">
      <formula>IF(WEEKDAY(O$6)=1,TRUE,FALSE)</formula>
    </cfRule>
  </conditionalFormatting>
  <conditionalFormatting sqref="Q8:U34">
    <cfRule type="expression" dxfId="18" priority="3" stopIfTrue="1">
      <formula>IF(WEEKDAY(Q$6)=1,TRUE,FALSE)</formula>
    </cfRule>
  </conditionalFormatting>
  <conditionalFormatting sqref="Q8:AL14 AF8:AF33 Z8:AE34 AG8:AL34 K1048484:K1048576 H8:X34">
    <cfRule type="expression" dxfId="17" priority="2195" stopIfTrue="1">
      <formula>IF(WEEKDAY(H$6)=1,TRUE,FALSE)</formula>
    </cfRule>
  </conditionalFormatting>
  <conditionalFormatting sqref="S1048465:S1048576">
    <cfRule type="expression" dxfId="16" priority="2609" stopIfTrue="1">
      <formula>IF(WEEKDAY(S$6)=1,TRUE,FALSE)</formula>
    </cfRule>
  </conditionalFormatting>
  <conditionalFormatting sqref="U1048465:U1048576">
    <cfRule type="expression" dxfId="15" priority="2580" stopIfTrue="1">
      <formula>IF(WEEKDAY(U$6)=1,TRUE,FALSE)</formula>
    </cfRule>
  </conditionalFormatting>
  <conditionalFormatting sqref="X1048465:X1048576">
    <cfRule type="expression" dxfId="14" priority="2528" stopIfTrue="1">
      <formula>IF(WEEKDAY(X$6)=1,TRUE,FALSE)</formula>
    </cfRule>
  </conditionalFormatting>
  <conditionalFormatting sqref="Z1048465:Z1048576">
    <cfRule type="expression" dxfId="13" priority="2496" stopIfTrue="1">
      <formula>IF(WEEKDAY(Z$6)=1,TRUE,FALSE)</formula>
    </cfRule>
  </conditionalFormatting>
  <conditionalFormatting sqref="AB1048465:AB1048576">
    <cfRule type="expression" dxfId="12" priority="2443" stopIfTrue="1">
      <formula>IF(WEEKDAY(AB$6)=1,TRUE,FALSE)</formula>
    </cfRule>
  </conditionalFormatting>
  <conditionalFormatting sqref="AD1048465:AD1048576">
    <cfRule type="expression" dxfId="11" priority="2429" stopIfTrue="1">
      <formula>IF(WEEKDAY(AD$6)=1,TRUE,FALSE)</formula>
    </cfRule>
  </conditionalFormatting>
  <conditionalFormatting sqref="AF1048465:AF1048576">
    <cfRule type="expression" dxfId="10" priority="2382" stopIfTrue="1">
      <formula>IF(WEEKDAY(AF$6)=1,TRUE,FALSE)</formula>
    </cfRule>
  </conditionalFormatting>
  <conditionalFormatting sqref="AI1048465:AJ1048576">
    <cfRule type="expression" dxfId="9" priority="2297" stopIfTrue="1">
      <formula>IF(WEEKDAY(AI$6)=1,TRUE,FALSE)</formula>
    </cfRule>
  </conditionalFormatting>
  <conditionalFormatting sqref="AL6">
    <cfRule type="cellIs" dxfId="8" priority="3752" operator="lessThan">
      <formula>$AK$6</formula>
    </cfRule>
    <cfRule type="cellIs" dxfId="7" priority="3753" operator="lessThan">
      <formula>$AK$6</formula>
    </cfRule>
  </conditionalFormatting>
  <conditionalFormatting sqref="AL6:AL7 H6:H7 J6:O7 Q6:V7 Y6:AC7 AE6:AJ7">
    <cfRule type="expression" dxfId="6" priority="3758">
      <formula>IF(WEEKDAY(H$6)=1,TRUE,FALSE)</formula>
    </cfRule>
  </conditionalFormatting>
  <conditionalFormatting sqref="AL1048465:AL1048576">
    <cfRule type="expression" dxfId="5" priority="2855" stopIfTrue="1">
      <formula>IF(WEEKDAY(AL$6)=1,TRUE,FALSE)</formula>
    </cfRule>
  </conditionalFormatting>
  <conditionalFormatting sqref="AN8:AQ34">
    <cfRule type="cellIs" dxfId="4" priority="25" operator="greaterThan">
      <formula>0</formula>
    </cfRule>
  </conditionalFormatting>
  <conditionalFormatting sqref="AR8:AR34">
    <cfRule type="cellIs" dxfId="3" priority="24" operator="greaterThan">
      <formula>0</formula>
    </cfRule>
  </conditionalFormatting>
  <conditionalFormatting sqref="AS8:AS34">
    <cfRule type="containsText" dxfId="2" priority="81" operator="containsText" text="Full">
      <formula>NOT(ISERROR(SEARCH("Full",AS8)))</formula>
    </cfRule>
  </conditionalFormatting>
  <conditionalFormatting sqref="X8:X34">
    <cfRule type="expression" dxfId="1" priority="2" stopIfTrue="1">
      <formula>IF(WEEKDAY(X$6)=1,TRUE,FALSE)</formula>
    </cfRule>
  </conditionalFormatting>
  <conditionalFormatting sqref="X8:X34">
    <cfRule type="expression" dxfId="0" priority="1" stopIfTrue="1">
      <formula>IF(WEEKDAY(X$6)=1,TRUE,FALSE)</formula>
    </cfRule>
  </conditionalFormatting>
  <printOptions horizontalCentered="1"/>
  <pageMargins left="0.25" right="0.25" top="0.75" bottom="0.75" header="0.3" footer="0.3"/>
  <pageSetup paperSize="8" scale="52" fitToHeight="0" orientation="landscape" r:id="rId1"/>
  <headerFooter alignWithMargins="0">
    <oddHeader>&amp;L&amp;".VnArial NarrowH,Bold"&amp;10CTy Bách Thu?n ThànhPhòng K? Thu?t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Sheet2!$A$1:$A$49</xm:f>
          </x14:formula1>
          <xm:sqref>AI1048465:AJ1048576 AL1048465:AL1048576 O1048465:Q1048576 S1048465:S1048576 U1048465:U1048576 X1048465:X1048576 Z1048465:Z1048576 AB1048465:AB1048576 AD1048465:AD1048576 AF1048465:AF1048576 L1048465:L1048576 K1048484:K1048576 H1048465:J1048576</xm:sqref>
        </x14:dataValidation>
        <x14:dataValidation type="list" allowBlank="1" showInputMessage="1" showErrorMessage="1" xr:uid="{00000000-0002-0000-0100-000001000000}">
          <x14:formula1>
            <xm:f>Sheet2!$A$1:$A$52</xm:f>
          </x14:formula1>
          <xm:sqref>H8:AL34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June-2024</vt:lpstr>
      <vt:lpstr>'June-2024'!Print_Area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ZarChi</cp:lastModifiedBy>
  <cp:lastPrinted>2024-05-20T02:59:00Z</cp:lastPrinted>
  <dcterms:created xsi:type="dcterms:W3CDTF">2014-08-23T03:32:59Z</dcterms:created>
  <dcterms:modified xsi:type="dcterms:W3CDTF">2024-06-17T02:13:56Z</dcterms:modified>
</cp:coreProperties>
</file>