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arahalamdari/Dropbox/Scales/"/>
    </mc:Choice>
  </mc:AlternateContent>
  <xr:revisionPtr revIDLastSave="0" documentId="13_ncr:1_{FD786CF3-44C3-2D46-9FD9-7D749D72A830}" xr6:coauthVersionLast="36" xr6:coauthVersionMax="36" xr10:uidLastSave="{00000000-0000-0000-0000-000000000000}"/>
  <bookViews>
    <workbookView xWindow="23340" yWindow="2340" windowWidth="25540" windowHeight="14600" xr2:uid="{00000000-000D-0000-FFFF-FFFF00000000}"/>
  </bookViews>
  <sheets>
    <sheet name="GMX18" sheetId="1" r:id="rId1"/>
    <sheet name="AMBER14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L24" i="1"/>
  <c r="L23" i="1"/>
  <c r="L22" i="1"/>
  <c r="L21" i="1"/>
  <c r="L20" i="1"/>
  <c r="L19" i="1"/>
  <c r="Q20" i="1"/>
  <c r="Q21" i="1"/>
  <c r="Q22" i="1"/>
  <c r="Q23" i="1"/>
  <c r="Q24" i="1"/>
  <c r="Q19" i="1"/>
  <c r="O20" i="1"/>
  <c r="O21" i="1"/>
  <c r="O22" i="1"/>
  <c r="O23" i="1"/>
  <c r="O24" i="1"/>
  <c r="O19" i="1"/>
  <c r="P21" i="1"/>
  <c r="P22" i="1"/>
  <c r="P23" i="1"/>
  <c r="P24" i="1"/>
  <c r="P20" i="1"/>
  <c r="N21" i="1"/>
  <c r="N22" i="1"/>
  <c r="N23" i="1"/>
  <c r="N24" i="1"/>
  <c r="N20" i="1"/>
  <c r="N19" i="1"/>
  <c r="P19" i="1"/>
  <c r="D11" i="1"/>
  <c r="L11" i="1" s="1"/>
  <c r="D12" i="1"/>
  <c r="M12" i="1" s="1"/>
  <c r="D13" i="1"/>
  <c r="L13" i="1" s="1"/>
  <c r="D14" i="1"/>
  <c r="Q14" i="1" s="1"/>
  <c r="D15" i="1"/>
  <c r="L15" i="1" s="1"/>
  <c r="D10" i="1"/>
  <c r="Q10" i="1" s="1"/>
  <c r="L10" i="1"/>
  <c r="O11" i="1"/>
  <c r="M11" i="1"/>
  <c r="P15" i="1"/>
  <c r="N12" i="1"/>
  <c r="M15" i="1"/>
  <c r="N15" i="1"/>
  <c r="Q12" i="1"/>
  <c r="P14" i="1" l="1"/>
  <c r="P11" i="1"/>
  <c r="Q13" i="1"/>
  <c r="N11" i="1"/>
  <c r="N10" i="1"/>
  <c r="O12" i="1"/>
  <c r="P12" i="1"/>
  <c r="M13" i="1"/>
  <c r="Q11" i="1"/>
  <c r="P13" i="1"/>
  <c r="M14" i="1"/>
  <c r="O10" i="1"/>
  <c r="P10" i="1"/>
  <c r="O13" i="1"/>
  <c r="L14" i="1"/>
  <c r="N14" i="1"/>
  <c r="M10" i="1"/>
  <c r="L12" i="1"/>
  <c r="O14" i="1"/>
  <c r="N13" i="1"/>
</calcChain>
</file>

<file path=xl/sharedStrings.xml><?xml version="1.0" encoding="utf-8"?>
<sst xmlns="http://schemas.openxmlformats.org/spreadsheetml/2006/main" count="82" uniqueCount="57">
  <si>
    <t>Ikt</t>
  </si>
  <si>
    <t xml:space="preserve">compiler </t>
  </si>
  <si>
    <t xml:space="preserve">version </t>
  </si>
  <si>
    <t xml:space="preserve">1 node scaling </t>
  </si>
  <si>
    <t>cores</t>
  </si>
  <si>
    <t>-</t>
  </si>
  <si>
    <t xml:space="preserve">Scaling across nodes </t>
  </si>
  <si>
    <t>nodes</t>
  </si>
  <si>
    <t xml:space="preserve">mox </t>
  </si>
  <si>
    <t>mox+plumed (calc CVs)</t>
  </si>
  <si>
    <t>ikt+plumed (calc CVs)</t>
  </si>
  <si>
    <t>mox+plumed (bias CVs)</t>
  </si>
  <si>
    <t>ikt+plumed (bias CVs)</t>
  </si>
  <si>
    <t xml:space="preserve">System </t>
  </si>
  <si>
    <t>atoms</t>
  </si>
  <si>
    <t xml:space="preserve">sns14 + HAP + water + 1 ion </t>
  </si>
  <si>
    <t xml:space="preserve">specifications </t>
  </si>
  <si>
    <t xml:space="preserve">frozen heavy molecules in HAP (P+Ca) </t>
  </si>
  <si>
    <t xml:space="preserve">MTD biased simulations </t>
  </si>
  <si>
    <t xml:space="preserve">CVs </t>
  </si>
  <si>
    <t xml:space="preserve">plumed </t>
  </si>
  <si>
    <t>mox</t>
  </si>
  <si>
    <t>icc_17-impi_2017</t>
  </si>
  <si>
    <t>gromacs 18.3</t>
  </si>
  <si>
    <t>plumed 2.4.2</t>
  </si>
  <si>
    <t>SIMD</t>
  </si>
  <si>
    <t>AVX_256</t>
  </si>
  <si>
    <t>FFT</t>
  </si>
  <si>
    <t>fftw</t>
  </si>
  <si>
    <t>AVX2_256</t>
  </si>
  <si>
    <t>rgy</t>
  </si>
  <si>
    <t xml:space="preserve">zdist </t>
  </si>
  <si>
    <t>threads/rank (ntomp)</t>
  </si>
  <si>
    <t>total threads</t>
  </si>
  <si>
    <t>1 node scaling adjust plumed threads</t>
  </si>
  <si>
    <t xml:space="preserve">plumed threads </t>
  </si>
  <si>
    <t>plumed threads</t>
  </si>
  <si>
    <t>28/16</t>
  </si>
  <si>
    <t>cores (mox/ikt)</t>
  </si>
  <si>
    <t>ikt **</t>
  </si>
  <si>
    <t>ikt+plumed (calc CVs)**</t>
  </si>
  <si>
    <t>ikt+plumed (bias CVs)**</t>
  </si>
  <si>
    <t>** no segregation of PME and PP (default when &gt;16 cores)</t>
  </si>
  <si>
    <t>18/16</t>
  </si>
  <si>
    <t>ikt (ns/day)**</t>
  </si>
  <si>
    <t>ikt+plumed (calc_CVs**)</t>
  </si>
  <si>
    <t>ikt+plumed(bias CVs)**</t>
  </si>
  <si>
    <t>*** 18-10 PP/PME split</t>
  </si>
  <si>
    <t>mox (ns/day)***</t>
  </si>
  <si>
    <t>mox+plumed(calc_CVs)***</t>
  </si>
  <si>
    <t>mox+plumed (bias CVs)***</t>
  </si>
  <si>
    <t>Ns/day</t>
  </si>
  <si>
    <t>Efficiency (Ns/day/core)</t>
  </si>
  <si>
    <t>mox+plumed (calc CVs)***</t>
  </si>
  <si>
    <t>mox***</t>
  </si>
  <si>
    <t>ikt</t>
  </si>
  <si>
    <t>check PP/PME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</si>
</sst>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MOX +</a:t>
            </a:r>
            <a:r>
              <a:rPr lang="en-US" baseline="0"/>
              <a:t> Plumed (Calc CVs)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'GMX18'!$C$34:$C$40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'GMX18'!$D$34:$D$40</c:f>
              <c:numCache>
                <c:formatCode>General</c:formatCode>
                <c:ptCount val="7"/>
                <c:pt idx="0">
                  <c:v>67.793999999999997</c:v>
                </c:pt>
                <c:pt idx="1">
                  <c:v>50.625999999999998</c:v>
                </c:pt>
                <c:pt idx="2">
                  <c:v>62.466999999999999</c:v>
                </c:pt>
                <c:pt idx="3">
                  <c:v>65.703000000000003</c:v>
                </c:pt>
                <c:pt idx="4">
                  <c:v>62.375</c:v>
                </c:pt>
                <c:pt idx="6">
                  <c:v>62.107999999999997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A-1C4A-B3DB-BD4124C86685}"/>
            </c:ext>
          </c:extLst>
        </c:ser>
        <c:ser>
          <c:idx val="1"/>
          <c:order val="1"/>
          <c:tx>
            <c:v>2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'GMX18'!$C$41:$C$46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'GMX18'!$D$41:$D$46</c:f>
              <c:numCache>
                <c:formatCode>General</c:formatCode>
                <c:ptCount val="6"/>
                <c:pt idx="0">
                  <c:v>107.3</c:v>
                </c:pt>
                <c:pt idx="3">
                  <c:v>89.176000000000002</c:v>
                </c:pt>
                <c:pt idx="5">
                  <c:v>47.648000000000003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DA-1C4A-B3DB-BD4124C86685}"/>
            </c:ext>
          </c:extLst>
        </c:ser>
        <c:ser>
          <c:idx val="2"/>
          <c:order val="2"/>
          <c:tx>
            <c:v>3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'GMX18'!$C$47:$C$53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'GMX18'!$D$47:$D$53</c:f>
              <c:numCache>
                <c:formatCode>General</c:formatCode>
                <c:ptCount val="7"/>
                <c:pt idx="0">
                  <c:v>134.68899999999999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A-1C4A-B3DB-BD4124C8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85728"/>
        <c:axId val="664362944"/>
      </c:scatterChart>
      <c:valAx>
        <c:axId val="66698572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Plumed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2944"/>
        <c:crosses val="autoZero"/>
        <c:crossBetween val="midCat"/>
        <c:majorUnit val="1"/>
      </c:valAx>
      <c:valAx>
        <c:axId val="664362944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IKT +</a:t>
            </a:r>
            <a:r>
              <a:rPr lang="en-US" baseline="0"/>
              <a:t> Plumed (to Calc CVs)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'GMX18'!$C$34:$C$39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'GMX18'!$F$34:$F$39</c:f>
              <c:numCache>
                <c:formatCode>General</c:formatCode>
                <c:ptCount val="6"/>
                <c:pt idx="0">
                  <c:v>26.962</c:v>
                </c:pt>
                <c:pt idx="2">
                  <c:v>26.846</c:v>
                </c:pt>
                <c:pt idx="3">
                  <c:v>26.984000000000002</c:v>
                </c:pt>
                <c:pt idx="5">
                  <c:v>26.747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8-BB42-B1E4-2EE0A1F0E55E}"/>
            </c:ext>
          </c:extLst>
        </c:ser>
        <c:ser>
          <c:idx val="1"/>
          <c:order val="1"/>
          <c:tx>
            <c:v>2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'GMX18'!$C$41:$C$45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'GMX18'!$F$41:$F$45</c:f>
              <c:numCache>
                <c:formatCode>General</c:formatCode>
                <c:ptCount val="5"/>
                <c:pt idx="0">
                  <c:v>40.58</c:v>
                </c:pt>
                <c:pt idx="2">
                  <c:v>35.704999999999998</c:v>
                </c:pt>
                <c:pt idx="3">
                  <c:v>40.107999999999997</c:v>
                </c:pt>
                <c:pt idx="4">
                  <c:v>40.021999999999998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8-BB42-B1E4-2EE0A1F0E55E}"/>
            </c:ext>
          </c:extLst>
        </c:ser>
        <c:ser>
          <c:idx val="2"/>
          <c:order val="2"/>
          <c:tx>
            <c:v>3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'GMX18'!$C$47:$C$52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'GMX18'!$F$47:$F$52</c:f>
              <c:numCache>
                <c:formatCode>General</c:formatCode>
                <c:ptCount val="6"/>
                <c:pt idx="0">
                  <c:v>46.387999999999998</c:v>
                </c:pt>
                <c:pt idx="2">
                  <c:v>46.311999999999998</c:v>
                </c:pt>
                <c:pt idx="3">
                  <c:v>46.161000000000001</c:v>
                </c:pt>
                <c:pt idx="5">
                  <c:v>40.61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8-BB42-B1E4-2EE0A1F0E55E}"/>
            </c:ext>
          </c:extLst>
        </c:ser>
        <c:ser>
          <c:idx val="3"/>
          <c:order val="3"/>
          <c:tx>
            <c:v>4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'GMX18'!$C$54:$C$59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'GMX18'!$F$54:$F$59</c:f>
              <c:numCache>
                <c:formatCode>General</c:formatCode>
                <c:ptCount val="6"/>
                <c:pt idx="0">
                  <c:v>52.210999999999999</c:v>
                </c:pt>
                <c:pt idx="2">
                  <c:v>51.884</c:v>
                </c:pt>
                <c:pt idx="3">
                  <c:v>52.411000000000001</c:v>
                </c:pt>
                <c:pt idx="5">
                  <c:v>52.426000000000002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D8-BB42-B1E4-2EE0A1F0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85728"/>
        <c:axId val="664362944"/>
      </c:scatterChart>
      <c:valAx>
        <c:axId val="6669857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Plumed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2944"/>
        <c:crosses val="autoZero"/>
        <c:crossBetween val="midCat"/>
        <c:majorUnit val="1"/>
      </c:valAx>
      <c:valAx>
        <c:axId val="664362944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MOX +</a:t>
            </a:r>
            <a:r>
              <a:rPr lang="en-US" baseline="0"/>
              <a:t> Plumed (Bias CVs)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'GMX18'!$C$34:$C$40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'GMX18'!$E$34:$E$40</c:f>
              <c:numCache>
                <c:formatCode>General</c:formatCode>
                <c:ptCount val="7"/>
                <c:pt idx="0">
                  <c:v>67.793999999999997</c:v>
                </c:pt>
                <c:pt idx="2">
                  <c:v>58.411000000000001</c:v>
                </c:pt>
                <c:pt idx="3">
                  <c:v>58.817999999999998</c:v>
                </c:pt>
                <c:pt idx="6">
                  <c:v>60.973999999999997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7-5B48-91D4-B3A941956CD1}"/>
            </c:ext>
          </c:extLst>
        </c:ser>
        <c:ser>
          <c:idx val="1"/>
          <c:order val="1"/>
          <c:tx>
            <c:v>2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'GMX18'!$C$41:$C$46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'GMX18'!$E$41:$E$46</c:f>
              <c:numCache>
                <c:formatCode>General</c:formatCode>
                <c:ptCount val="6"/>
                <c:pt idx="0">
                  <c:v>109.471</c:v>
                </c:pt>
                <c:pt idx="2">
                  <c:v>92.953000000000003</c:v>
                </c:pt>
                <c:pt idx="3">
                  <c:v>101.575</c:v>
                </c:pt>
                <c:pt idx="5">
                  <c:v>100.44799999999999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7-5B48-91D4-B3A941956CD1}"/>
            </c:ext>
          </c:extLst>
        </c:ser>
        <c:ser>
          <c:idx val="2"/>
          <c:order val="2"/>
          <c:tx>
            <c:v>3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'GMX18'!$C$47:$C$53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'GMX18'!$E$47:$E$53</c:f>
              <c:numCache>
                <c:formatCode>General</c:formatCode>
                <c:ptCount val="7"/>
                <c:pt idx="0">
                  <c:v>139.11000000000001</c:v>
                </c:pt>
                <c:pt idx="2">
                  <c:v>89.156000000000006</c:v>
                </c:pt>
                <c:pt idx="3">
                  <c:v>62.088999999999999</c:v>
                </c:pt>
                <c:pt idx="6">
                  <c:v>104.354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7-5B48-91D4-B3A94195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85728"/>
        <c:axId val="664362944"/>
      </c:scatterChart>
      <c:valAx>
        <c:axId val="66698572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Plumed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2944"/>
        <c:crosses val="autoZero"/>
        <c:crossBetween val="midCat"/>
        <c:majorUnit val="1"/>
      </c:valAx>
      <c:valAx>
        <c:axId val="664362944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IKT +</a:t>
            </a:r>
            <a:r>
              <a:rPr lang="en-US" baseline="0"/>
              <a:t> Plumed (Bias CVs)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'GMX18'!$C$34:$C$39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'GMX18'!$G$34:$G$39</c:f>
              <c:numCache>
                <c:formatCode>General</c:formatCode>
                <c:ptCount val="6"/>
                <c:pt idx="0">
                  <c:v>25.364000000000001</c:v>
                </c:pt>
                <c:pt idx="2">
                  <c:v>25.247</c:v>
                </c:pt>
                <c:pt idx="3">
                  <c:v>25.337</c:v>
                </c:pt>
                <c:pt idx="5">
                  <c:v>25.363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A-6C41-9CFC-8CDF8F457EE4}"/>
            </c:ext>
          </c:extLst>
        </c:ser>
        <c:ser>
          <c:idx val="1"/>
          <c:order val="1"/>
          <c:tx>
            <c:v>2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'GMX18'!$C$41:$C$45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'GMX18'!$G$41:$G$45</c:f>
              <c:numCache>
                <c:formatCode>General</c:formatCode>
                <c:ptCount val="5"/>
                <c:pt idx="0">
                  <c:v>37.582000000000001</c:v>
                </c:pt>
                <c:pt idx="2">
                  <c:v>33.503999999999998</c:v>
                </c:pt>
                <c:pt idx="3">
                  <c:v>32.718000000000004</c:v>
                </c:pt>
                <c:pt idx="4">
                  <c:v>33.768999999999998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A-6C41-9CFC-8CDF8F457EE4}"/>
            </c:ext>
          </c:extLst>
        </c:ser>
        <c:ser>
          <c:idx val="2"/>
          <c:order val="2"/>
          <c:tx>
            <c:v>3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'GMX18'!$C$47:$C$52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'GMX18'!$G$47:$G$52</c:f>
              <c:numCache>
                <c:formatCode>General</c:formatCode>
                <c:ptCount val="6"/>
                <c:pt idx="0">
                  <c:v>40.387</c:v>
                </c:pt>
                <c:pt idx="2">
                  <c:v>31.867000000000001</c:v>
                </c:pt>
                <c:pt idx="3">
                  <c:v>31.670999999999999</c:v>
                </c:pt>
                <c:pt idx="5">
                  <c:v>32.883000000000003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A-6C41-9CFC-8CDF8F457EE4}"/>
            </c:ext>
          </c:extLst>
        </c:ser>
        <c:ser>
          <c:idx val="3"/>
          <c:order val="3"/>
          <c:tx>
            <c:v>4 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'GMX18'!$C$54:$C$59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xVal>
          <c:yVal>
            <c:numRef>
              <c:f>'GMX18'!$G$54:$G$59</c:f>
              <c:numCache>
                <c:formatCode>General</c:formatCode>
                <c:ptCount val="6"/>
                <c:pt idx="0">
                  <c:v>43.195</c:v>
                </c:pt>
                <c:pt idx="2">
                  <c:v>33.7667</c:v>
                </c:pt>
                <c:pt idx="3">
                  <c:v>36.292000000000002</c:v>
                </c:pt>
                <c:pt idx="5">
                  <c:v>38.139000000000003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A-6C41-9CFC-8CDF8F45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85728"/>
        <c:axId val="664362944"/>
      </c:scatterChart>
      <c:valAx>
        <c:axId val="6669857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Plumed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2944"/>
        <c:crosses val="autoZero"/>
        <c:crossBetween val="midCat"/>
        <c:majorUnit val="1"/>
      </c:valAx>
      <c:valAx>
        <c:axId val="66436294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526143</xdr:colOff>
      <xdr:row>33</xdr:row>
      <xdr:rowOff>79828</xdr:rowOff>
    </xdr:from>
    <xdr:to>
      <xdr:col>11</xdr:col>
      <xdr:colOff>290286</xdr:colOff>
      <xdr:row>49</xdr:row>
      <xdr:rowOff>29028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5666A-ECF1-CD47-BDCD-CEAF0CE5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979714</xdr:colOff>
      <xdr:row>33</xdr:row>
      <xdr:rowOff>90715</xdr:rowOff>
    </xdr:from>
    <xdr:to>
      <xdr:col>14</xdr:col>
      <xdr:colOff>635000</xdr:colOff>
      <xdr:row>49</xdr:row>
      <xdr:rowOff>39915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3B33B-6FA9-3C48-9637-D51D3B61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555625</xdr:colOff>
      <xdr:row>50</xdr:row>
      <xdr:rowOff>127000</xdr:rowOff>
    </xdr:from>
    <xdr:to>
      <xdr:col>11</xdr:col>
      <xdr:colOff>319768</xdr:colOff>
      <xdr:row>65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47A07-FF71-154F-896B-4BEA8769C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1031875</xdr:colOff>
      <xdr:row>50</xdr:row>
      <xdr:rowOff>127000</xdr:rowOff>
    </xdr:from>
    <xdr:to>
      <xdr:col>14</xdr:col>
      <xdr:colOff>687161</xdr:colOff>
      <xdr:row>65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6CC61-7089-AF4F-B3BB-CED1F4DE4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zoomScale="70" zoomScaleNormal="70" zoomScalePageLayoutView="70" workbookViewId="0">
      <selection activeCell="G60" sqref="G60"/>
    </sheetView>
  </sheetViews>
  <sheetFormatPr baseColWidth="10" defaultRowHeight="16" x14ac:dyDescent="0.2"/>
  <cols>
    <col min="1" max="1" width="18.6640625" bestFit="1" customWidth="1"/>
    <col min="2" max="2" width="15.6640625" bestFit="1" customWidth="1"/>
    <col min="3" max="3" width="19" bestFit="1" customWidth="1"/>
    <col min="4" max="4" width="20.6640625" bestFit="1" customWidth="1"/>
    <col min="5" max="5" width="20" customWidth="1"/>
    <col min="6" max="6" width="19.5" customWidth="1"/>
    <col min="7" max="7" width="20.6640625" bestFit="1" customWidth="1"/>
    <col min="8" max="8" width="21.33203125" bestFit="1" customWidth="1"/>
    <col min="9" max="9" width="20.6640625" bestFit="1" customWidth="1"/>
    <col min="10" max="10" width="20.83203125" bestFit="1" customWidth="1"/>
    <col min="11" max="11" width="21.33203125" bestFit="1" customWidth="1"/>
    <col min="12" max="12" width="23.33203125" bestFit="1" customWidth="1"/>
    <col min="13" max="13" width="20.6640625" bestFit="1" customWidth="1"/>
    <col min="14" max="14" width="20.5" bestFit="1" customWidth="1"/>
    <col min="15" max="15" width="20.83203125" customWidth="1"/>
    <col min="16" max="16" width="23.5" bestFit="1" customWidth="1"/>
    <col min="17" max="17" width="20.83203125" bestFit="1" customWidth="1"/>
  </cols>
  <sheetData>
    <row r="1" spans="1:17" x14ac:dyDescent="0.2">
      <c r="B1" t="s">
        <v>21</v>
      </c>
      <c r="C1" t="s">
        <v>0</v>
      </c>
      <c r="E1" t="s">
        <v>13</v>
      </c>
      <c r="F1" t="s">
        <v>15</v>
      </c>
      <c r="K1" t="s">
        <v>18</v>
      </c>
    </row>
    <row r="2" spans="1:17" x14ac:dyDescent="0.2">
      <c r="A2" t="s">
        <v>1</v>
      </c>
      <c r="B2" t="s">
        <v>22</v>
      </c>
      <c r="C2" t="s">
        <v>22</v>
      </c>
      <c r="E2" t="s">
        <v>14</v>
      </c>
      <c r="J2" t="s">
        <v>19</v>
      </c>
      <c r="K2" t="s">
        <v>30</v>
      </c>
      <c r="L2" t="s">
        <v>31</v>
      </c>
    </row>
    <row r="3" spans="1:17" x14ac:dyDescent="0.2">
      <c r="A3" t="s">
        <v>2</v>
      </c>
      <c r="B3" t="s">
        <v>23</v>
      </c>
      <c r="C3" t="s">
        <v>23</v>
      </c>
      <c r="E3" t="s">
        <v>16</v>
      </c>
      <c r="F3" t="s">
        <v>17</v>
      </c>
    </row>
    <row r="4" spans="1:17" x14ac:dyDescent="0.2">
      <c r="A4" t="s">
        <v>20</v>
      </c>
      <c r="B4" t="s">
        <v>24</v>
      </c>
      <c r="C4" t="s">
        <v>24</v>
      </c>
      <c r="D4" s="5" t="s">
        <v>56</v>
      </c>
      <c r="F4" t="s">
        <v>47</v>
      </c>
    </row>
    <row r="5" spans="1:17" x14ac:dyDescent="0.2">
      <c r="A5" t="s">
        <v>25</v>
      </c>
      <c r="B5" t="s">
        <v>29</v>
      </c>
      <c r="C5" t="s">
        <v>26</v>
      </c>
      <c r="F5" t="s">
        <v>42</v>
      </c>
    </row>
    <row r="6" spans="1:17" x14ac:dyDescent="0.2">
      <c r="A6" t="s">
        <v>27</v>
      </c>
      <c r="B6" t="s">
        <v>28</v>
      </c>
      <c r="C6" t="s">
        <v>28</v>
      </c>
    </row>
    <row r="8" spans="1:17" x14ac:dyDescent="0.2">
      <c r="E8" s="3"/>
      <c r="G8" s="7" t="s">
        <v>51</v>
      </c>
      <c r="H8" s="7"/>
      <c r="I8" s="7"/>
      <c r="J8" s="7"/>
      <c r="L8" s="7" t="s">
        <v>52</v>
      </c>
      <c r="M8" s="7"/>
      <c r="N8" s="7"/>
      <c r="O8" s="7"/>
    </row>
    <row r="9" spans="1:17" x14ac:dyDescent="0.2">
      <c r="B9" t="s">
        <v>4</v>
      </c>
      <c r="C9" t="s">
        <v>32</v>
      </c>
      <c r="D9" s="6" t="s">
        <v>33</v>
      </c>
      <c r="E9" s="6" t="s">
        <v>8</v>
      </c>
      <c r="F9" s="6" t="s">
        <v>39</v>
      </c>
      <c r="G9" s="6" t="s">
        <v>53</v>
      </c>
      <c r="H9" s="6" t="s">
        <v>40</v>
      </c>
      <c r="I9" s="6" t="s">
        <v>50</v>
      </c>
      <c r="J9" t="s">
        <v>41</v>
      </c>
      <c r="L9" s="6" t="s">
        <v>8</v>
      </c>
      <c r="M9" s="6" t="s">
        <v>39</v>
      </c>
      <c r="N9" s="6" t="s">
        <v>53</v>
      </c>
      <c r="O9" t="s">
        <v>40</v>
      </c>
      <c r="P9" t="s">
        <v>50</v>
      </c>
      <c r="Q9" t="s">
        <v>41</v>
      </c>
    </row>
    <row r="10" spans="1:17" x14ac:dyDescent="0.2">
      <c r="A10" t="s">
        <v>3</v>
      </c>
      <c r="B10">
        <v>1</v>
      </c>
      <c r="C10">
        <v>1</v>
      </c>
      <c r="D10" s="6">
        <f>C10*B10</f>
        <v>1</v>
      </c>
      <c r="E10" s="6"/>
      <c r="F10" s="6"/>
      <c r="G10" s="6"/>
      <c r="H10" s="6"/>
      <c r="I10" s="6"/>
      <c r="L10" s="6">
        <f t="shared" ref="L10:Q10" si="0">E10/$D10</f>
        <v>0</v>
      </c>
      <c r="M10" s="6">
        <f t="shared" si="0"/>
        <v>0</v>
      </c>
      <c r="N10" s="6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</row>
    <row r="11" spans="1:17" x14ac:dyDescent="0.2">
      <c r="B11">
        <v>2</v>
      </c>
      <c r="C11">
        <v>1</v>
      </c>
      <c r="D11" s="6">
        <f t="shared" ref="D11:D15" si="1">C11*B11</f>
        <v>2</v>
      </c>
      <c r="E11" s="6">
        <v>6.88</v>
      </c>
      <c r="F11" s="6">
        <v>4.5289999999999999</v>
      </c>
      <c r="G11" s="6">
        <v>6.17</v>
      </c>
      <c r="H11" s="6"/>
      <c r="I11" s="6"/>
      <c r="L11" s="6">
        <f t="shared" ref="L11:L15" si="2">E11/$D11</f>
        <v>3.44</v>
      </c>
      <c r="M11" s="6">
        <f t="shared" ref="M11:M15" si="3">F11/$D11</f>
        <v>2.2645</v>
      </c>
      <c r="N11" s="6">
        <f t="shared" ref="N11:Q14" si="4">G11/$D11</f>
        <v>3.085</v>
      </c>
      <c r="O11" s="4">
        <f t="shared" si="4"/>
        <v>0</v>
      </c>
      <c r="P11" s="4">
        <f t="shared" si="4"/>
        <v>0</v>
      </c>
      <c r="Q11" s="4">
        <f t="shared" si="4"/>
        <v>0</v>
      </c>
    </row>
    <row r="12" spans="1:17" x14ac:dyDescent="0.2">
      <c r="B12">
        <v>4</v>
      </c>
      <c r="C12">
        <v>1</v>
      </c>
      <c r="D12" s="6">
        <f t="shared" si="1"/>
        <v>4</v>
      </c>
      <c r="E12" s="6">
        <v>13.443</v>
      </c>
      <c r="F12" s="6">
        <v>8.8439999999999994</v>
      </c>
      <c r="G12" s="6">
        <v>11.382999999999999</v>
      </c>
      <c r="H12" s="6">
        <v>8.7929999999999993</v>
      </c>
      <c r="I12" s="6"/>
      <c r="L12" s="6">
        <f t="shared" si="2"/>
        <v>3.3607499999999999</v>
      </c>
      <c r="M12" s="6">
        <f t="shared" si="3"/>
        <v>2.2109999999999999</v>
      </c>
      <c r="N12" s="6">
        <f t="shared" si="4"/>
        <v>2.8457499999999998</v>
      </c>
      <c r="O12" s="4">
        <f t="shared" si="4"/>
        <v>2.1982499999999998</v>
      </c>
      <c r="P12" s="4">
        <f t="shared" si="4"/>
        <v>0</v>
      </c>
      <c r="Q12" s="4">
        <f t="shared" si="4"/>
        <v>0</v>
      </c>
    </row>
    <row r="13" spans="1:17" x14ac:dyDescent="0.2">
      <c r="B13">
        <v>8</v>
      </c>
      <c r="C13">
        <v>1</v>
      </c>
      <c r="D13" s="6">
        <f t="shared" si="1"/>
        <v>8</v>
      </c>
      <c r="E13" s="6">
        <v>24.132999999999999</v>
      </c>
      <c r="F13" s="6">
        <v>16.061</v>
      </c>
      <c r="G13" s="6">
        <v>17.866</v>
      </c>
      <c r="H13" s="6">
        <v>16.253</v>
      </c>
      <c r="I13" s="6"/>
      <c r="J13">
        <v>15.645</v>
      </c>
      <c r="L13" s="6">
        <f t="shared" si="2"/>
        <v>3.0166249999999999</v>
      </c>
      <c r="M13" s="6">
        <f>F13/$D13</f>
        <v>2.007625</v>
      </c>
      <c r="N13" s="6">
        <f t="shared" si="4"/>
        <v>2.23325</v>
      </c>
      <c r="O13" s="4">
        <f t="shared" si="4"/>
        <v>2.031625</v>
      </c>
      <c r="P13" s="4">
        <f t="shared" si="4"/>
        <v>0</v>
      </c>
      <c r="Q13" s="4">
        <f t="shared" si="4"/>
        <v>1.9556249999999999</v>
      </c>
    </row>
    <row r="14" spans="1:17" x14ac:dyDescent="0.2">
      <c r="B14">
        <v>16</v>
      </c>
      <c r="C14">
        <v>1</v>
      </c>
      <c r="D14" s="6">
        <f t="shared" si="1"/>
        <v>16</v>
      </c>
      <c r="E14" s="6">
        <v>42.317999999999998</v>
      </c>
      <c r="F14" s="6">
        <v>27.916</v>
      </c>
      <c r="G14" s="6">
        <v>24.148</v>
      </c>
      <c r="H14" s="6">
        <v>26.925999999999998</v>
      </c>
      <c r="I14" s="6"/>
      <c r="J14">
        <v>25.364000000000001</v>
      </c>
      <c r="L14" s="6">
        <f t="shared" si="2"/>
        <v>2.6448749999999999</v>
      </c>
      <c r="M14" s="6">
        <f t="shared" si="3"/>
        <v>1.74475</v>
      </c>
      <c r="N14" s="6">
        <f t="shared" si="4"/>
        <v>1.50925</v>
      </c>
      <c r="O14" s="4">
        <f t="shared" si="4"/>
        <v>1.6828749999999999</v>
      </c>
      <c r="P14" s="4">
        <f t="shared" si="4"/>
        <v>0</v>
      </c>
      <c r="Q14" s="4">
        <f t="shared" si="4"/>
        <v>1.58525</v>
      </c>
    </row>
    <row r="15" spans="1:17" x14ac:dyDescent="0.2">
      <c r="B15" s="1">
        <v>28</v>
      </c>
      <c r="C15" s="1">
        <v>1</v>
      </c>
      <c r="D15" s="6">
        <f t="shared" si="1"/>
        <v>28</v>
      </c>
      <c r="E15" s="6">
        <v>67.793999999999997</v>
      </c>
      <c r="F15" s="6" t="s">
        <v>5</v>
      </c>
      <c r="G15" s="6">
        <v>30.13</v>
      </c>
      <c r="H15" s="6" t="s">
        <v>5</v>
      </c>
      <c r="I15" s="6">
        <v>23.472999999999999</v>
      </c>
      <c r="J15" t="s">
        <v>5</v>
      </c>
      <c r="L15" s="6">
        <f t="shared" si="2"/>
        <v>2.4212142857142855</v>
      </c>
      <c r="M15" s="6" t="e">
        <f t="shared" si="3"/>
        <v>#VALUE!</v>
      </c>
      <c r="N15" s="6">
        <f>G15/$D15</f>
        <v>1.0760714285714286</v>
      </c>
      <c r="O15" s="4" t="s">
        <v>5</v>
      </c>
      <c r="P15" s="3">
        <f>I15/$D15</f>
        <v>0.83832142857142855</v>
      </c>
      <c r="Q15" s="4" t="s">
        <v>5</v>
      </c>
    </row>
    <row r="16" spans="1:17" x14ac:dyDescent="0.2">
      <c r="L16" s="6"/>
      <c r="M16" s="6"/>
      <c r="N16" s="6"/>
    </row>
    <row r="17" spans="1:17" x14ac:dyDescent="0.2">
      <c r="L17" s="6"/>
      <c r="M17" s="6"/>
      <c r="N17" s="6"/>
    </row>
    <row r="18" spans="1:17" ht="34" x14ac:dyDescent="0.2">
      <c r="A18" s="2" t="s">
        <v>34</v>
      </c>
      <c r="B18" t="s">
        <v>38</v>
      </c>
      <c r="C18" t="s">
        <v>32</v>
      </c>
      <c r="D18" t="s">
        <v>35</v>
      </c>
      <c r="E18" t="s">
        <v>48</v>
      </c>
      <c r="F18" t="s">
        <v>44</v>
      </c>
      <c r="G18" t="s">
        <v>49</v>
      </c>
      <c r="H18" t="s">
        <v>45</v>
      </c>
      <c r="I18" t="s">
        <v>50</v>
      </c>
      <c r="J18" t="s">
        <v>46</v>
      </c>
      <c r="L18" s="6" t="s">
        <v>54</v>
      </c>
      <c r="M18" s="6" t="s">
        <v>55</v>
      </c>
      <c r="N18" s="6" t="s">
        <v>49</v>
      </c>
      <c r="O18" t="s">
        <v>45</v>
      </c>
      <c r="P18" t="s">
        <v>50</v>
      </c>
      <c r="Q18" t="s">
        <v>46</v>
      </c>
    </row>
    <row r="19" spans="1:17" x14ac:dyDescent="0.2">
      <c r="B19" t="s">
        <v>37</v>
      </c>
      <c r="C19">
        <v>1</v>
      </c>
      <c r="D19">
        <v>0</v>
      </c>
      <c r="E19" s="3">
        <v>67.793999999999997</v>
      </c>
      <c r="L19" s="6">
        <f t="shared" ref="L19:L24" si="5">E19/28</f>
        <v>2.4212142857142855</v>
      </c>
      <c r="M19" s="6">
        <f t="shared" ref="M19:M24" si="6">F19/16</f>
        <v>0</v>
      </c>
      <c r="N19" s="6">
        <f t="shared" ref="N19:N24" si="7">G19/28</f>
        <v>0</v>
      </c>
      <c r="O19" s="4">
        <f t="shared" ref="O19:O24" si="8">H19/16</f>
        <v>0</v>
      </c>
      <c r="P19" s="4">
        <f>I19/$C19</f>
        <v>0</v>
      </c>
      <c r="Q19" s="4">
        <f t="shared" ref="Q19:Q24" si="9">J19/16</f>
        <v>0</v>
      </c>
    </row>
    <row r="20" spans="1:17" x14ac:dyDescent="0.2">
      <c r="B20" t="s">
        <v>37</v>
      </c>
      <c r="C20">
        <v>1</v>
      </c>
      <c r="D20">
        <v>1</v>
      </c>
      <c r="G20">
        <v>50.625999999999998</v>
      </c>
      <c r="L20" s="6">
        <f t="shared" si="5"/>
        <v>0</v>
      </c>
      <c r="M20" s="6">
        <f t="shared" si="6"/>
        <v>0</v>
      </c>
      <c r="N20" s="6">
        <f t="shared" si="7"/>
        <v>1.8080714285714286</v>
      </c>
      <c r="O20" s="4">
        <f t="shared" si="8"/>
        <v>0</v>
      </c>
      <c r="P20" s="4">
        <f>I20/28</f>
        <v>0</v>
      </c>
      <c r="Q20" s="4">
        <f t="shared" si="9"/>
        <v>0</v>
      </c>
    </row>
    <row r="21" spans="1:17" x14ac:dyDescent="0.2">
      <c r="B21" t="s">
        <v>37</v>
      </c>
      <c r="C21">
        <v>1</v>
      </c>
      <c r="D21">
        <v>2</v>
      </c>
      <c r="G21">
        <v>62.466999999999999</v>
      </c>
      <c r="H21">
        <v>26.846</v>
      </c>
      <c r="J21">
        <v>25.247</v>
      </c>
      <c r="L21" s="6">
        <f t="shared" si="5"/>
        <v>0</v>
      </c>
      <c r="M21" s="6">
        <f t="shared" si="6"/>
        <v>0</v>
      </c>
      <c r="N21" s="6">
        <f t="shared" si="7"/>
        <v>2.2309642857142857</v>
      </c>
      <c r="O21" s="4">
        <f t="shared" si="8"/>
        <v>1.677875</v>
      </c>
      <c r="P21" s="4">
        <f>I21/28</f>
        <v>0</v>
      </c>
      <c r="Q21" s="4">
        <f t="shared" si="9"/>
        <v>1.5779375</v>
      </c>
    </row>
    <row r="22" spans="1:17" x14ac:dyDescent="0.2">
      <c r="B22" t="s">
        <v>37</v>
      </c>
      <c r="C22">
        <v>1</v>
      </c>
      <c r="D22">
        <v>8</v>
      </c>
      <c r="G22">
        <v>65.703000000000003</v>
      </c>
      <c r="H22">
        <v>26.984000000000002</v>
      </c>
      <c r="I22">
        <v>58.817999999999998</v>
      </c>
      <c r="J22">
        <v>25.337</v>
      </c>
      <c r="L22" s="6">
        <f t="shared" si="5"/>
        <v>0</v>
      </c>
      <c r="M22" s="6">
        <f t="shared" si="6"/>
        <v>0</v>
      </c>
      <c r="N22" s="6">
        <f t="shared" si="7"/>
        <v>2.3465357142857144</v>
      </c>
      <c r="O22" s="4">
        <f t="shared" si="8"/>
        <v>1.6865000000000001</v>
      </c>
      <c r="P22" s="4">
        <f>I22/28</f>
        <v>2.1006428571428573</v>
      </c>
      <c r="Q22" s="4">
        <f t="shared" si="9"/>
        <v>1.5835625</v>
      </c>
    </row>
    <row r="23" spans="1:17" x14ac:dyDescent="0.2">
      <c r="B23" t="s">
        <v>37</v>
      </c>
      <c r="C23">
        <v>1</v>
      </c>
      <c r="D23">
        <v>10</v>
      </c>
      <c r="G23">
        <v>62.375</v>
      </c>
      <c r="L23" s="6">
        <f t="shared" si="5"/>
        <v>0</v>
      </c>
      <c r="M23" s="6">
        <f t="shared" si="6"/>
        <v>0</v>
      </c>
      <c r="N23" s="6">
        <f t="shared" si="7"/>
        <v>2.2276785714285716</v>
      </c>
      <c r="O23" s="4">
        <f t="shared" si="8"/>
        <v>0</v>
      </c>
      <c r="P23" s="4">
        <f>I23/28</f>
        <v>0</v>
      </c>
      <c r="Q23" s="4">
        <f t="shared" si="9"/>
        <v>0</v>
      </c>
    </row>
    <row r="24" spans="1:17" x14ac:dyDescent="0.2">
      <c r="B24" t="s">
        <v>37</v>
      </c>
      <c r="C24">
        <v>1</v>
      </c>
      <c r="D24" t="s">
        <v>43</v>
      </c>
      <c r="G24">
        <v>62.107999999999997</v>
      </c>
      <c r="H24">
        <v>26.747</v>
      </c>
      <c r="I24">
        <v>60.973999999999997</v>
      </c>
      <c r="J24">
        <v>25.363</v>
      </c>
      <c r="L24" s="6">
        <f t="shared" si="5"/>
        <v>0</v>
      </c>
      <c r="M24" s="6">
        <f t="shared" si="6"/>
        <v>0</v>
      </c>
      <c r="N24" s="6">
        <f t="shared" si="7"/>
        <v>2.218142857142857</v>
      </c>
      <c r="O24" s="4">
        <f t="shared" si="8"/>
        <v>1.6716875</v>
      </c>
      <c r="P24" s="4">
        <f>I24/28</f>
        <v>2.1776428571428572</v>
      </c>
      <c r="Q24" s="4">
        <f t="shared" si="9"/>
        <v>1.5851875</v>
      </c>
    </row>
    <row r="33" spans="1:7" x14ac:dyDescent="0.2">
      <c r="A33" t="s">
        <v>6</v>
      </c>
      <c r="B33" t="s">
        <v>7</v>
      </c>
      <c r="C33" t="s">
        <v>36</v>
      </c>
      <c r="D33" t="s">
        <v>9</v>
      </c>
      <c r="E33" t="s">
        <v>11</v>
      </c>
      <c r="F33" t="s">
        <v>10</v>
      </c>
      <c r="G33" t="s">
        <v>12</v>
      </c>
    </row>
    <row r="34" spans="1:7" x14ac:dyDescent="0.2">
      <c r="B34">
        <v>1</v>
      </c>
      <c r="C34">
        <v>0</v>
      </c>
      <c r="D34" s="6">
        <v>67.793999999999997</v>
      </c>
      <c r="E34" s="6">
        <v>67.793999999999997</v>
      </c>
      <c r="F34">
        <v>26.962</v>
      </c>
      <c r="G34">
        <v>25.364000000000001</v>
      </c>
    </row>
    <row r="35" spans="1:7" x14ac:dyDescent="0.2">
      <c r="B35">
        <v>1</v>
      </c>
      <c r="C35">
        <v>1</v>
      </c>
      <c r="D35">
        <v>50.625999999999998</v>
      </c>
    </row>
    <row r="36" spans="1:7" x14ac:dyDescent="0.2">
      <c r="B36">
        <v>1</v>
      </c>
      <c r="C36">
        <v>2</v>
      </c>
      <c r="D36">
        <v>62.466999999999999</v>
      </c>
      <c r="E36">
        <v>58.411000000000001</v>
      </c>
      <c r="F36">
        <v>26.846</v>
      </c>
      <c r="G36">
        <v>25.247</v>
      </c>
    </row>
    <row r="37" spans="1:7" x14ac:dyDescent="0.2">
      <c r="B37">
        <v>1</v>
      </c>
      <c r="C37">
        <v>8</v>
      </c>
      <c r="D37">
        <v>65.703000000000003</v>
      </c>
      <c r="E37">
        <v>58.817999999999998</v>
      </c>
      <c r="F37">
        <v>26.984000000000002</v>
      </c>
      <c r="G37">
        <v>25.337</v>
      </c>
    </row>
    <row r="38" spans="1:7" x14ac:dyDescent="0.2">
      <c r="B38">
        <v>1</v>
      </c>
      <c r="C38">
        <v>10</v>
      </c>
      <c r="D38">
        <v>62.375</v>
      </c>
    </row>
    <row r="39" spans="1:7" x14ac:dyDescent="0.2">
      <c r="B39">
        <v>1</v>
      </c>
      <c r="C39" s="1">
        <v>16</v>
      </c>
      <c r="F39">
        <v>26.747</v>
      </c>
      <c r="G39">
        <v>25.363</v>
      </c>
    </row>
    <row r="40" spans="1:7" x14ac:dyDescent="0.2">
      <c r="B40">
        <v>1</v>
      </c>
      <c r="C40" s="1">
        <v>18</v>
      </c>
      <c r="D40">
        <v>62.107999999999997</v>
      </c>
      <c r="E40">
        <v>60.973999999999997</v>
      </c>
    </row>
    <row r="41" spans="1:7" x14ac:dyDescent="0.2">
      <c r="B41">
        <v>2</v>
      </c>
      <c r="C41">
        <v>0</v>
      </c>
      <c r="D41">
        <v>107.3</v>
      </c>
      <c r="E41">
        <v>109.471</v>
      </c>
      <c r="F41">
        <v>40.58</v>
      </c>
      <c r="G41">
        <v>37.582000000000001</v>
      </c>
    </row>
    <row r="42" spans="1:7" x14ac:dyDescent="0.2">
      <c r="B42">
        <v>2</v>
      </c>
      <c r="C42">
        <v>1</v>
      </c>
    </row>
    <row r="43" spans="1:7" x14ac:dyDescent="0.2">
      <c r="B43">
        <v>2</v>
      </c>
      <c r="C43">
        <v>2</v>
      </c>
      <c r="E43">
        <v>92.953000000000003</v>
      </c>
      <c r="F43">
        <v>35.704999999999998</v>
      </c>
      <c r="G43">
        <v>33.503999999999998</v>
      </c>
    </row>
    <row r="44" spans="1:7" x14ac:dyDescent="0.2">
      <c r="B44">
        <v>2</v>
      </c>
      <c r="C44">
        <v>8</v>
      </c>
      <c r="D44">
        <v>89.176000000000002</v>
      </c>
      <c r="E44">
        <v>101.575</v>
      </c>
      <c r="F44">
        <v>40.107999999999997</v>
      </c>
      <c r="G44">
        <v>32.718000000000004</v>
      </c>
    </row>
    <row r="45" spans="1:7" x14ac:dyDescent="0.2">
      <c r="A45" s="1"/>
      <c r="B45">
        <v>2</v>
      </c>
      <c r="C45" s="1">
        <v>16</v>
      </c>
      <c r="F45">
        <v>40.021999999999998</v>
      </c>
      <c r="G45">
        <v>33.768999999999998</v>
      </c>
    </row>
    <row r="46" spans="1:7" x14ac:dyDescent="0.2">
      <c r="A46" s="1"/>
      <c r="B46">
        <v>2</v>
      </c>
      <c r="C46" s="1">
        <v>18</v>
      </c>
      <c r="D46">
        <v>47.648000000000003</v>
      </c>
      <c r="E46">
        <v>100.44799999999999</v>
      </c>
    </row>
    <row r="47" spans="1:7" x14ac:dyDescent="0.2">
      <c r="B47">
        <v>3</v>
      </c>
      <c r="C47">
        <v>0</v>
      </c>
      <c r="D47">
        <v>134.68899999999999</v>
      </c>
      <c r="E47">
        <v>139.11000000000001</v>
      </c>
      <c r="F47">
        <v>46.387999999999998</v>
      </c>
      <c r="G47">
        <v>40.387</v>
      </c>
    </row>
    <row r="48" spans="1:7" x14ac:dyDescent="0.2">
      <c r="B48">
        <v>3</v>
      </c>
      <c r="C48">
        <v>1</v>
      </c>
    </row>
    <row r="49" spans="2:7" x14ac:dyDescent="0.2">
      <c r="B49">
        <v>3</v>
      </c>
      <c r="C49">
        <v>2</v>
      </c>
      <c r="E49">
        <v>89.156000000000006</v>
      </c>
      <c r="F49">
        <v>46.311999999999998</v>
      </c>
      <c r="G49">
        <v>31.867000000000001</v>
      </c>
    </row>
    <row r="50" spans="2:7" x14ac:dyDescent="0.2">
      <c r="B50">
        <v>3</v>
      </c>
      <c r="C50">
        <v>8</v>
      </c>
      <c r="E50">
        <v>62.088999999999999</v>
      </c>
      <c r="F50">
        <v>46.161000000000001</v>
      </c>
      <c r="G50">
        <v>31.670999999999999</v>
      </c>
    </row>
    <row r="51" spans="2:7" x14ac:dyDescent="0.2">
      <c r="B51">
        <v>3</v>
      </c>
      <c r="C51">
        <v>10</v>
      </c>
    </row>
    <row r="52" spans="2:7" x14ac:dyDescent="0.2">
      <c r="B52">
        <v>3</v>
      </c>
      <c r="C52" s="1">
        <v>16</v>
      </c>
      <c r="F52">
        <v>40.61</v>
      </c>
      <c r="G52">
        <v>32.883000000000003</v>
      </c>
    </row>
    <row r="53" spans="2:7" x14ac:dyDescent="0.2">
      <c r="C53" s="1">
        <v>18</v>
      </c>
      <c r="E53">
        <v>104.354</v>
      </c>
    </row>
    <row r="54" spans="2:7" ht="15" customHeight="1" x14ac:dyDescent="0.2">
      <c r="B54">
        <v>4</v>
      </c>
      <c r="C54">
        <v>0</v>
      </c>
      <c r="F54">
        <v>52.210999999999999</v>
      </c>
      <c r="G54">
        <v>43.195</v>
      </c>
    </row>
    <row r="55" spans="2:7" x14ac:dyDescent="0.2">
      <c r="B55">
        <v>4</v>
      </c>
      <c r="C55">
        <v>1</v>
      </c>
    </row>
    <row r="56" spans="2:7" x14ac:dyDescent="0.2">
      <c r="B56">
        <v>4</v>
      </c>
      <c r="C56">
        <v>2</v>
      </c>
      <c r="F56">
        <v>51.884</v>
      </c>
      <c r="G56">
        <v>33.7667</v>
      </c>
    </row>
    <row r="57" spans="2:7" x14ac:dyDescent="0.2">
      <c r="B57">
        <v>4</v>
      </c>
      <c r="C57">
        <v>8</v>
      </c>
      <c r="F57">
        <v>52.411000000000001</v>
      </c>
      <c r="G57">
        <v>36.292000000000002</v>
      </c>
    </row>
    <row r="58" spans="2:7" x14ac:dyDescent="0.2">
      <c r="B58">
        <v>4</v>
      </c>
      <c r="C58">
        <v>10</v>
      </c>
    </row>
    <row r="59" spans="2:7" x14ac:dyDescent="0.2">
      <c r="B59">
        <v>4</v>
      </c>
      <c r="C59" s="1">
        <v>16</v>
      </c>
      <c r="F59">
        <v>52.426000000000002</v>
      </c>
      <c r="G59">
        <v>38.139000000000003</v>
      </c>
    </row>
  </sheetData>
  <mergeCells count="2">
    <mergeCell ref="G8:J8"/>
    <mergeCell ref="L8:O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GMX18</vt:lpstr>
      <vt:lpstr>AMBER14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Alamdari</dc:creator>
  <cp:lastModifiedBy>Sarah Alamdari</cp:lastModifiedBy>
  <dcterms:created xsi:type="dcterms:W3CDTF">2018-09-10T16:38:11Z</dcterms:created>
  <dcterms:modified xsi:type="dcterms:W3CDTF">2018-09-14T17:33:43Z</dcterms:modified>
</cp:coreProperties>
</file>