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vanouk/Desktop/"/>
    </mc:Choice>
  </mc:AlternateContent>
  <bookViews>
    <workbookView xWindow="680" yWindow="460" windowWidth="20960" windowHeight="17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5" i="1" l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45" i="1"/>
  <c r="J45" i="1"/>
  <c r="J43" i="1"/>
  <c r="K43" i="1"/>
  <c r="K46" i="1"/>
  <c r="J46" i="1"/>
  <c r="K44" i="1"/>
  <c r="J44" i="1"/>
  <c r="K42" i="1"/>
  <c r="J42" i="1"/>
  <c r="K49" i="1"/>
  <c r="K48" i="1"/>
  <c r="K47" i="1"/>
  <c r="K51" i="1"/>
  <c r="K52" i="1"/>
  <c r="K50" i="1"/>
  <c r="J52" i="1"/>
  <c r="J51" i="1"/>
  <c r="J50" i="1"/>
  <c r="J49" i="1"/>
  <c r="J48" i="1"/>
  <c r="J47" i="1"/>
  <c r="K41" i="1"/>
  <c r="J41" i="1"/>
  <c r="K40" i="1"/>
  <c r="J40" i="1"/>
  <c r="K39" i="1"/>
  <c r="J39" i="1"/>
  <c r="K38" i="1"/>
  <c r="J38" i="1"/>
  <c r="K37" i="1"/>
  <c r="J37" i="1"/>
  <c r="K28" i="1"/>
  <c r="L28" i="1"/>
  <c r="K29" i="1"/>
  <c r="L29" i="1"/>
  <c r="K30" i="1"/>
  <c r="L30" i="1"/>
  <c r="K27" i="1"/>
  <c r="L27" i="1"/>
  <c r="J27" i="1"/>
  <c r="J28" i="1"/>
  <c r="J29" i="1"/>
  <c r="J30" i="1"/>
  <c r="K32" i="1"/>
  <c r="L32" i="1"/>
  <c r="K33" i="1"/>
  <c r="L33" i="1"/>
  <c r="K34" i="1"/>
  <c r="L34" i="1"/>
  <c r="K31" i="1"/>
  <c r="L31" i="1"/>
  <c r="K22" i="1"/>
  <c r="L22" i="1"/>
  <c r="J32" i="1"/>
  <c r="J33" i="1"/>
  <c r="J34" i="1"/>
  <c r="J31" i="1"/>
  <c r="J23" i="1"/>
  <c r="J24" i="1"/>
  <c r="J25" i="1"/>
  <c r="J26" i="1"/>
  <c r="J22" i="1"/>
  <c r="K24" i="1"/>
  <c r="K23" i="1"/>
  <c r="L23" i="1"/>
  <c r="L24" i="1"/>
  <c r="K25" i="1"/>
  <c r="L25" i="1"/>
  <c r="K26" i="1"/>
  <c r="L2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3" i="1"/>
  <c r="K4" i="1"/>
</calcChain>
</file>

<file path=xl/sharedStrings.xml><?xml version="1.0" encoding="utf-8"?>
<sst xmlns="http://schemas.openxmlformats.org/spreadsheetml/2006/main" count="29" uniqueCount="19">
  <si>
    <t>increase threads</t>
  </si>
  <si>
    <t>increase mpi</t>
  </si>
  <si>
    <t>ns/day</t>
  </si>
  <si>
    <t>replica</t>
  </si>
  <si>
    <t>core</t>
  </si>
  <si>
    <t>thread</t>
  </si>
  <si>
    <t>total ns/day</t>
  </si>
  <si>
    <t>bonus over 1</t>
  </si>
  <si>
    <t>node</t>
  </si>
  <si>
    <t>check</t>
  </si>
  <si>
    <t>replica*(ns/day)/(core*node*thread)</t>
  </si>
  <si>
    <t>system</t>
  </si>
  <si>
    <t>ikt</t>
  </si>
  <si>
    <t>mox</t>
  </si>
  <si>
    <t>Expectations</t>
  </si>
  <si>
    <t>mox 5.1.2_old</t>
  </si>
  <si>
    <t>mox 5.1.2_new</t>
  </si>
  <si>
    <t>mox 5.1.4</t>
  </si>
  <si>
    <t>mox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</si>
</sst>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000000"/>
      <name val="Menlo"/>
    </font>
    <font>
      <sz val="12"/>
      <color theme="1"/>
      <name val="Calibri"/>
    </font>
    <font>
      <sz val="12"/>
      <color rgb="FF000000"/>
      <name val="Calibri"/>
    </font>
    <font>
      <sz val="12"/>
      <name val="Calibri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3" fillId="0" borderId="0" xfId="0" applyFont="1"/>
    <xf numFmtId="2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1" fontId="4" fillId="0" borderId="2" xfId="0" applyNumberFormat="1" applyFont="1" applyBorder="1" applyAlignment="1">
      <alignment horizontal="right"/>
    </xf>
    <xf numFmtId="2" fontId="3" fillId="0" borderId="2" xfId="0" applyNumberFormat="1" applyFont="1" applyBorder="1" applyAlignment="1">
      <alignment horizontal="right"/>
    </xf>
    <xf numFmtId="1" fontId="3" fillId="0" borderId="2" xfId="0" applyNumberFormat="1" applyFont="1" applyBorder="1" applyAlignment="1">
      <alignment horizontal="right"/>
    </xf>
    <xf numFmtId="164" fontId="3" fillId="0" borderId="3" xfId="0" applyNumberFormat="1" applyFont="1" applyBorder="1" applyAlignment="1">
      <alignment horizontal="right"/>
    </xf>
    <xf numFmtId="0" fontId="3" fillId="0" borderId="4" xfId="0" applyFont="1" applyBorder="1"/>
    <xf numFmtId="0" fontId="3" fillId="0" borderId="0" xfId="0" applyFont="1" applyBorder="1"/>
    <xf numFmtId="1" fontId="4" fillId="0" borderId="0" xfId="0" applyNumberFormat="1" applyFont="1" applyBorder="1" applyAlignment="1">
      <alignment horizontal="right"/>
    </xf>
    <xf numFmtId="2" fontId="3" fillId="0" borderId="0" xfId="0" applyNumberFormat="1" applyFont="1" applyBorder="1" applyAlignment="1">
      <alignment horizontal="right"/>
    </xf>
    <xf numFmtId="1" fontId="3" fillId="0" borderId="0" xfId="0" applyNumberFormat="1" applyFont="1" applyBorder="1" applyAlignment="1">
      <alignment horizontal="right"/>
    </xf>
    <xf numFmtId="164" fontId="3" fillId="0" borderId="5" xfId="0" applyNumberFormat="1" applyFont="1" applyBorder="1" applyAlignment="1">
      <alignment horizontal="right"/>
    </xf>
    <xf numFmtId="0" fontId="3" fillId="0" borderId="6" xfId="0" applyFont="1" applyBorder="1"/>
    <xf numFmtId="0" fontId="3" fillId="0" borderId="7" xfId="0" applyFont="1" applyBorder="1"/>
    <xf numFmtId="1" fontId="4" fillId="0" borderId="7" xfId="0" applyNumberFormat="1" applyFont="1" applyBorder="1" applyAlignment="1">
      <alignment horizontal="right"/>
    </xf>
    <xf numFmtId="2" fontId="3" fillId="0" borderId="7" xfId="0" applyNumberFormat="1" applyFont="1" applyBorder="1" applyAlignment="1">
      <alignment horizontal="right"/>
    </xf>
    <xf numFmtId="1" fontId="3" fillId="0" borderId="7" xfId="0" applyNumberFormat="1" applyFont="1" applyBorder="1" applyAlignment="1">
      <alignment horizontal="right"/>
    </xf>
    <xf numFmtId="164" fontId="3" fillId="0" borderId="8" xfId="0" applyNumberFormat="1" applyFont="1" applyBorder="1" applyAlignment="1">
      <alignment horizontal="right"/>
    </xf>
    <xf numFmtId="0" fontId="0" fillId="0" borderId="0" xfId="0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right"/>
    </xf>
    <xf numFmtId="1" fontId="3" fillId="0" borderId="5" xfId="0" applyNumberFormat="1" applyFont="1" applyBorder="1" applyAlignment="1">
      <alignment horizontal="right"/>
    </xf>
    <xf numFmtId="1" fontId="3" fillId="0" borderId="8" xfId="0" applyNumberFormat="1" applyFont="1" applyBorder="1" applyAlignment="1">
      <alignment horizontal="right"/>
    </xf>
    <xf numFmtId="0" fontId="3" fillId="0" borderId="0" xfId="0" applyFont="1" applyFill="1" applyBorder="1"/>
    <xf numFmtId="0" fontId="0" fillId="0" borderId="0" xfId="0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5" fillId="0" borderId="7" xfId="0" applyNumberFormat="1" applyFont="1" applyBorder="1" applyAlignment="1">
      <alignment horizontal="right"/>
    </xf>
    <xf numFmtId="0" fontId="0" fillId="0" borderId="15" xfId="0" applyBorder="1" applyAlignment="1">
      <alignment horizontal="center" vertical="center"/>
    </xf>
    <xf numFmtId="0" fontId="3" fillId="0" borderId="16" xfId="0" applyFont="1" applyBorder="1"/>
    <xf numFmtId="1" fontId="4" fillId="0" borderId="16" xfId="0" applyNumberFormat="1" applyFont="1" applyBorder="1" applyAlignment="1">
      <alignment horizontal="right"/>
    </xf>
    <xf numFmtId="2" fontId="3" fillId="0" borderId="16" xfId="0" applyNumberFormat="1" applyFont="1" applyBorder="1" applyAlignment="1">
      <alignment horizontal="right"/>
    </xf>
    <xf numFmtId="1" fontId="3" fillId="0" borderId="17" xfId="0" applyNumberFormat="1" applyFont="1" applyBorder="1" applyAlignment="1">
      <alignment horizontal="right"/>
    </xf>
    <xf numFmtId="0" fontId="0" fillId="0" borderId="18" xfId="0" applyBorder="1" applyAlignment="1">
      <alignment horizontal="center" vertical="center"/>
    </xf>
    <xf numFmtId="0" fontId="3" fillId="0" borderId="19" xfId="0" applyFont="1" applyBorder="1"/>
    <xf numFmtId="1" fontId="4" fillId="0" borderId="19" xfId="0" applyNumberFormat="1" applyFont="1" applyBorder="1" applyAlignment="1">
      <alignment horizontal="right"/>
    </xf>
    <xf numFmtId="2" fontId="3" fillId="0" borderId="19" xfId="0" applyNumberFormat="1" applyFont="1" applyBorder="1" applyAlignment="1">
      <alignment horizontal="right"/>
    </xf>
    <xf numFmtId="1" fontId="3" fillId="0" borderId="20" xfId="0" applyNumberFormat="1" applyFont="1" applyBorder="1" applyAlignment="1">
      <alignment horizontal="right"/>
    </xf>
    <xf numFmtId="0" fontId="3" fillId="0" borderId="21" xfId="0" applyFont="1" applyBorder="1"/>
    <xf numFmtId="0" fontId="3" fillId="0" borderId="22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Sheet1!$E$22:$E$26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xVal>
          <c:yVal>
            <c:numRef>
              <c:f>Sheet1!$J$22:$J$26</c:f>
              <c:numCache>
                <c:formatCode>0.00</c:formatCode>
                <c:ptCount val="5"/>
                <c:pt idx="0">
                  <c:v>9.222875</c:v>
                </c:pt>
                <c:pt idx="1">
                  <c:v>10.442375</c:v>
                </c:pt>
                <c:pt idx="2">
                  <c:v>11.189</c:v>
                </c:pt>
                <c:pt idx="3">
                  <c:v>12.1825</c:v>
                </c:pt>
                <c:pt idx="4">
                  <c:v>12.719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3288816"/>
        <c:axId val="-1133286768"/>
      </c:scatterChart>
      <c:valAx>
        <c:axId val="-113328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3286768"/>
        <c:crosses val="autoZero"/>
        <c:crossBetween val="midCat"/>
      </c:valAx>
      <c:valAx>
        <c:axId val="-11332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328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2</xdr:row>
      <xdr:rowOff>57150</xdr:rowOff>
    </xdr:from>
    <xdr:to>
      <xdr:col>24</xdr:col>
      <xdr:colOff>342900</xdr:colOff>
      <xdr:row>39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5"/>
  <sheetViews>
    <sheetView tabSelected="1" topLeftCell="A35" zoomScale="80" zoomScaleNormal="80" zoomScalePageLayoutView="80" workbookViewId="0">
      <selection activeCell="H62" sqref="H62"/>
    </sheetView>
  </sheetViews>
  <sheetFormatPr baseColWidth="10" defaultRowHeight="16" x14ac:dyDescent="0.2"/>
  <cols>
    <col min="4" max="4" width="13.1640625" customWidth="1"/>
    <col min="9" max="9" width="13.33203125" customWidth="1"/>
    <col min="10" max="10" width="13" customWidth="1"/>
    <col min="12" max="12" width="12" customWidth="1"/>
  </cols>
  <sheetData>
    <row r="2" spans="8:11" x14ac:dyDescent="0.2">
      <c r="I2" t="s">
        <v>1</v>
      </c>
      <c r="J2" t="s">
        <v>0</v>
      </c>
    </row>
    <row r="3" spans="8:11" ht="17" x14ac:dyDescent="0.2">
      <c r="H3">
        <v>1</v>
      </c>
      <c r="J3" s="1">
        <v>12.161</v>
      </c>
      <c r="K3">
        <f t="shared" ref="K3:K17" si="0">J3/H3</f>
        <v>12.161</v>
      </c>
    </row>
    <row r="4" spans="8:11" ht="17" x14ac:dyDescent="0.2">
      <c r="H4">
        <v>2</v>
      </c>
      <c r="J4" s="1">
        <v>21.567</v>
      </c>
      <c r="K4">
        <f t="shared" si="0"/>
        <v>10.7835</v>
      </c>
    </row>
    <row r="5" spans="8:11" ht="17" x14ac:dyDescent="0.2">
      <c r="H5">
        <v>3</v>
      </c>
      <c r="J5" s="1">
        <v>31.559000000000001</v>
      </c>
      <c r="K5">
        <f t="shared" si="0"/>
        <v>10.519666666666668</v>
      </c>
    </row>
    <row r="6" spans="8:11" ht="17" x14ac:dyDescent="0.2">
      <c r="H6">
        <v>4</v>
      </c>
      <c r="J6" s="1">
        <v>39.270000000000003</v>
      </c>
      <c r="K6">
        <f t="shared" si="0"/>
        <v>9.8175000000000008</v>
      </c>
    </row>
    <row r="7" spans="8:11" ht="17" x14ac:dyDescent="0.2">
      <c r="H7">
        <v>5</v>
      </c>
      <c r="J7" s="1">
        <v>47.904000000000003</v>
      </c>
      <c r="K7">
        <f t="shared" si="0"/>
        <v>9.5808</v>
      </c>
    </row>
    <row r="8" spans="8:11" ht="17" x14ac:dyDescent="0.2">
      <c r="H8">
        <v>6</v>
      </c>
      <c r="J8" s="1">
        <v>54.646999999999998</v>
      </c>
      <c r="K8">
        <f t="shared" si="0"/>
        <v>9.1078333333333337</v>
      </c>
    </row>
    <row r="9" spans="8:11" ht="17" x14ac:dyDescent="0.2">
      <c r="H9">
        <v>7</v>
      </c>
      <c r="J9" s="1">
        <v>60.87</v>
      </c>
      <c r="K9">
        <f t="shared" si="0"/>
        <v>8.6957142857142848</v>
      </c>
    </row>
    <row r="10" spans="8:11" ht="17" x14ac:dyDescent="0.2">
      <c r="H10">
        <v>8</v>
      </c>
      <c r="J10" s="1">
        <v>67.328000000000003</v>
      </c>
      <c r="K10">
        <f t="shared" si="0"/>
        <v>8.4160000000000004</v>
      </c>
    </row>
    <row r="11" spans="8:11" ht="17" x14ac:dyDescent="0.2">
      <c r="H11">
        <v>9</v>
      </c>
      <c r="J11" s="1">
        <v>72.843000000000004</v>
      </c>
      <c r="K11">
        <f t="shared" si="0"/>
        <v>8.0936666666666675</v>
      </c>
    </row>
    <row r="12" spans="8:11" ht="17" x14ac:dyDescent="0.2">
      <c r="H12">
        <v>10</v>
      </c>
      <c r="J12" s="1">
        <v>78.551000000000002</v>
      </c>
      <c r="K12">
        <f t="shared" si="0"/>
        <v>7.8551000000000002</v>
      </c>
    </row>
    <row r="13" spans="8:11" ht="17" x14ac:dyDescent="0.2">
      <c r="H13">
        <v>11</v>
      </c>
      <c r="J13" s="1">
        <v>77.549000000000007</v>
      </c>
      <c r="K13">
        <f t="shared" si="0"/>
        <v>7.0499090909090913</v>
      </c>
    </row>
    <row r="14" spans="8:11" ht="17" x14ac:dyDescent="0.2">
      <c r="H14">
        <v>12</v>
      </c>
      <c r="J14" s="1">
        <v>89.322000000000003</v>
      </c>
      <c r="K14">
        <f t="shared" si="0"/>
        <v>7.4435000000000002</v>
      </c>
    </row>
    <row r="15" spans="8:11" ht="17" x14ac:dyDescent="0.2">
      <c r="H15">
        <v>13</v>
      </c>
      <c r="J15" s="1">
        <v>87.241</v>
      </c>
      <c r="K15">
        <f t="shared" si="0"/>
        <v>6.7108461538461537</v>
      </c>
    </row>
    <row r="16" spans="8:11" ht="17" x14ac:dyDescent="0.2">
      <c r="H16">
        <v>14</v>
      </c>
      <c r="J16" s="1">
        <v>94.498000000000005</v>
      </c>
      <c r="K16">
        <f t="shared" si="0"/>
        <v>6.7498571428571434</v>
      </c>
    </row>
    <row r="17" spans="2:12" ht="17" x14ac:dyDescent="0.2">
      <c r="H17">
        <v>15</v>
      </c>
      <c r="J17" s="1">
        <v>101.672</v>
      </c>
      <c r="K17">
        <f t="shared" si="0"/>
        <v>6.7781333333333329</v>
      </c>
    </row>
    <row r="21" spans="2:12" ht="49" thickBot="1" x14ac:dyDescent="0.25">
      <c r="D21" s="28" t="s">
        <v>11</v>
      </c>
      <c r="E21" s="26" t="s">
        <v>3</v>
      </c>
      <c r="F21" s="26" t="s">
        <v>8</v>
      </c>
      <c r="G21" s="26" t="s">
        <v>4</v>
      </c>
      <c r="H21" s="26" t="s">
        <v>5</v>
      </c>
      <c r="I21" s="26" t="s">
        <v>2</v>
      </c>
      <c r="J21" s="27" t="s">
        <v>10</v>
      </c>
      <c r="K21" s="26" t="s">
        <v>6</v>
      </c>
      <c r="L21" s="29" t="s">
        <v>7</v>
      </c>
    </row>
    <row r="22" spans="2:12" ht="17" thickTop="1" x14ac:dyDescent="0.2">
      <c r="D22" s="35" t="s">
        <v>12</v>
      </c>
      <c r="E22" s="14">
        <v>1</v>
      </c>
      <c r="F22" s="14">
        <v>1</v>
      </c>
      <c r="G22" s="14">
        <v>16</v>
      </c>
      <c r="H22" s="14">
        <v>1</v>
      </c>
      <c r="I22" s="15">
        <v>147.566</v>
      </c>
      <c r="J22" s="16">
        <f>I22/(H22*F22*G22)*E22</f>
        <v>9.2228750000000002</v>
      </c>
      <c r="K22" s="17">
        <f>I22*E22</f>
        <v>147.566</v>
      </c>
      <c r="L22" s="18">
        <f>K22/$I$22</f>
        <v>1</v>
      </c>
    </row>
    <row r="23" spans="2:12" x14ac:dyDescent="0.2">
      <c r="D23" s="35"/>
      <c r="E23" s="14">
        <v>2</v>
      </c>
      <c r="F23" s="14">
        <v>1</v>
      </c>
      <c r="G23" s="14">
        <v>8</v>
      </c>
      <c r="H23" s="14">
        <v>2</v>
      </c>
      <c r="I23" s="15">
        <v>83.539000000000001</v>
      </c>
      <c r="J23" s="16">
        <f t="shared" ref="J23:J30" si="1">I23/(H23*F23*G23)*E23</f>
        <v>10.442375</v>
      </c>
      <c r="K23" s="17">
        <f t="shared" ref="K23:K30" si="2">I23*E23</f>
        <v>167.078</v>
      </c>
      <c r="L23" s="18">
        <f>K23/$I$22</f>
        <v>1.1322255804182535</v>
      </c>
    </row>
    <row r="24" spans="2:12" x14ac:dyDescent="0.2">
      <c r="D24" s="35"/>
      <c r="E24" s="14">
        <v>4</v>
      </c>
      <c r="F24" s="14">
        <v>1</v>
      </c>
      <c r="G24" s="14">
        <v>4</v>
      </c>
      <c r="H24" s="14">
        <v>4</v>
      </c>
      <c r="I24" s="15">
        <v>44.756</v>
      </c>
      <c r="J24" s="16">
        <f t="shared" si="1"/>
        <v>11.189</v>
      </c>
      <c r="K24" s="17">
        <f>I24*E24</f>
        <v>179.024</v>
      </c>
      <c r="L24" s="18">
        <f>K24/$I$22</f>
        <v>1.213179187617744</v>
      </c>
    </row>
    <row r="25" spans="2:12" x14ac:dyDescent="0.2">
      <c r="D25" s="35"/>
      <c r="E25" s="14">
        <v>8</v>
      </c>
      <c r="F25" s="14">
        <v>1</v>
      </c>
      <c r="G25" s="14">
        <v>2</v>
      </c>
      <c r="H25" s="14">
        <v>8</v>
      </c>
      <c r="I25" s="15">
        <v>24.364999999999998</v>
      </c>
      <c r="J25" s="16">
        <f t="shared" si="1"/>
        <v>12.182499999999999</v>
      </c>
      <c r="K25" s="17">
        <f t="shared" si="2"/>
        <v>194.92</v>
      </c>
      <c r="L25" s="18">
        <f>K25/$I$22</f>
        <v>1.3209004784299905</v>
      </c>
    </row>
    <row r="26" spans="2:12" x14ac:dyDescent="0.2">
      <c r="D26" s="36"/>
      <c r="E26" s="14">
        <v>16</v>
      </c>
      <c r="F26" s="14">
        <v>1</v>
      </c>
      <c r="G26" s="14">
        <v>1</v>
      </c>
      <c r="H26" s="14">
        <v>16</v>
      </c>
      <c r="I26" s="15">
        <v>12.718999999999999</v>
      </c>
      <c r="J26" s="16">
        <f t="shared" si="1"/>
        <v>12.718999999999999</v>
      </c>
      <c r="K26" s="17">
        <f t="shared" si="2"/>
        <v>203.50399999999999</v>
      </c>
      <c r="L26" s="18">
        <f>K26/$I$22</f>
        <v>1.3790710597292057</v>
      </c>
    </row>
    <row r="27" spans="2:12" x14ac:dyDescent="0.2">
      <c r="B27" t="s">
        <v>14</v>
      </c>
      <c r="C27" t="s">
        <v>9</v>
      </c>
      <c r="D27" s="37" t="s">
        <v>13</v>
      </c>
      <c r="E27" s="7">
        <v>2</v>
      </c>
      <c r="F27" s="8">
        <v>1</v>
      </c>
      <c r="G27" s="8">
        <v>28</v>
      </c>
      <c r="H27" s="8">
        <v>1</v>
      </c>
      <c r="I27" s="9">
        <v>150</v>
      </c>
      <c r="J27" s="10">
        <f t="shared" si="1"/>
        <v>10.714285714285714</v>
      </c>
      <c r="K27" s="11">
        <f t="shared" si="2"/>
        <v>300</v>
      </c>
      <c r="L27" s="12">
        <f>K27/(E27*$I$27)</f>
        <v>1</v>
      </c>
    </row>
    <row r="28" spans="2:12" x14ac:dyDescent="0.2">
      <c r="D28" s="35"/>
      <c r="E28" s="13">
        <v>2</v>
      </c>
      <c r="F28" s="14">
        <v>2</v>
      </c>
      <c r="G28" s="14">
        <v>28</v>
      </c>
      <c r="H28" s="14">
        <v>1</v>
      </c>
      <c r="I28" s="15">
        <v>300</v>
      </c>
      <c r="J28" s="16">
        <f t="shared" si="1"/>
        <v>10.714285714285714</v>
      </c>
      <c r="K28" s="17">
        <f t="shared" si="2"/>
        <v>600</v>
      </c>
      <c r="L28" s="18">
        <f t="shared" ref="L28:L30" si="3">K28/(E28*$I$27)</f>
        <v>2</v>
      </c>
    </row>
    <row r="29" spans="2:12" x14ac:dyDescent="0.2">
      <c r="D29" s="35"/>
      <c r="E29" s="13">
        <v>2</v>
      </c>
      <c r="F29" s="14">
        <v>3</v>
      </c>
      <c r="G29" s="14">
        <v>28</v>
      </c>
      <c r="H29" s="14">
        <v>1</v>
      </c>
      <c r="I29" s="15">
        <v>450</v>
      </c>
      <c r="J29" s="16">
        <f t="shared" si="1"/>
        <v>10.714285714285714</v>
      </c>
      <c r="K29" s="17">
        <f t="shared" si="2"/>
        <v>900</v>
      </c>
      <c r="L29" s="18">
        <f t="shared" si="3"/>
        <v>3</v>
      </c>
    </row>
    <row r="30" spans="2:12" x14ac:dyDescent="0.2">
      <c r="D30" s="35"/>
      <c r="E30" s="19">
        <v>2</v>
      </c>
      <c r="F30" s="20">
        <v>4</v>
      </c>
      <c r="G30" s="20">
        <v>28</v>
      </c>
      <c r="H30" s="20">
        <v>1</v>
      </c>
      <c r="I30" s="21">
        <v>600</v>
      </c>
      <c r="J30" s="22">
        <f t="shared" si="1"/>
        <v>10.714285714285714</v>
      </c>
      <c r="K30" s="23">
        <f t="shared" si="2"/>
        <v>1200</v>
      </c>
      <c r="L30" s="24">
        <f t="shared" si="3"/>
        <v>4</v>
      </c>
    </row>
    <row r="31" spans="2:12" x14ac:dyDescent="0.2">
      <c r="C31" t="s">
        <v>9</v>
      </c>
      <c r="D31" s="35"/>
      <c r="E31" s="13">
        <v>4</v>
      </c>
      <c r="F31" s="14">
        <v>1</v>
      </c>
      <c r="G31" s="14">
        <v>28</v>
      </c>
      <c r="H31" s="14">
        <v>1</v>
      </c>
      <c r="I31" s="15">
        <v>75</v>
      </c>
      <c r="J31" s="16">
        <f>I31/(H31*F31*G31)*E31</f>
        <v>10.714285714285714</v>
      </c>
      <c r="K31" s="17">
        <f>I31*E31</f>
        <v>300</v>
      </c>
      <c r="L31" s="18">
        <f>K31/(E31*$I$31)</f>
        <v>1</v>
      </c>
    </row>
    <row r="32" spans="2:12" x14ac:dyDescent="0.2">
      <c r="D32" s="35"/>
      <c r="E32" s="13">
        <v>4</v>
      </c>
      <c r="F32" s="14">
        <v>2</v>
      </c>
      <c r="G32" s="14">
        <v>28</v>
      </c>
      <c r="H32" s="14">
        <v>1</v>
      </c>
      <c r="I32" s="15">
        <v>150</v>
      </c>
      <c r="J32" s="16">
        <f>I32/(H32*F32*G32)*E32</f>
        <v>10.714285714285714</v>
      </c>
      <c r="K32" s="17">
        <f t="shared" ref="K32:K34" si="4">I32*E32</f>
        <v>600</v>
      </c>
      <c r="L32" s="18">
        <f>K32/(E32*$I$31)</f>
        <v>2</v>
      </c>
    </row>
    <row r="33" spans="4:14" x14ac:dyDescent="0.2">
      <c r="D33" s="35"/>
      <c r="E33" s="13">
        <v>4</v>
      </c>
      <c r="F33" s="14">
        <v>3</v>
      </c>
      <c r="G33" s="14">
        <v>28</v>
      </c>
      <c r="H33" s="14">
        <v>1</v>
      </c>
      <c r="I33" s="15">
        <v>225</v>
      </c>
      <c r="J33" s="16">
        <f t="shared" ref="J33:J34" si="5">I33/(H33*F33*G33)*E33</f>
        <v>10.714285714285714</v>
      </c>
      <c r="K33" s="17">
        <f t="shared" si="4"/>
        <v>900</v>
      </c>
      <c r="L33" s="18">
        <f>K33/(E33*$I$31)</f>
        <v>3</v>
      </c>
    </row>
    <row r="34" spans="4:14" x14ac:dyDescent="0.2">
      <c r="D34" s="36"/>
      <c r="E34" s="19">
        <v>4</v>
      </c>
      <c r="F34" s="20">
        <v>4</v>
      </c>
      <c r="G34" s="20">
        <v>28</v>
      </c>
      <c r="H34" s="20">
        <v>1</v>
      </c>
      <c r="I34" s="21">
        <v>300</v>
      </c>
      <c r="J34" s="22">
        <f t="shared" si="5"/>
        <v>10.714285714285714</v>
      </c>
      <c r="K34" s="23">
        <f t="shared" si="4"/>
        <v>1200</v>
      </c>
      <c r="L34" s="24">
        <f>K34/(E34*$I$31)</f>
        <v>4</v>
      </c>
    </row>
    <row r="35" spans="4:14" x14ac:dyDescent="0.2">
      <c r="D35" s="25"/>
      <c r="E35" s="2"/>
      <c r="F35" s="2"/>
      <c r="G35" s="2"/>
      <c r="H35" s="2"/>
      <c r="I35" s="6"/>
      <c r="J35" s="3"/>
      <c r="K35" s="4"/>
      <c r="L35" s="5"/>
    </row>
    <row r="36" spans="4:14" ht="49" thickBot="1" x14ac:dyDescent="0.25">
      <c r="D36" s="28" t="s">
        <v>11</v>
      </c>
      <c r="E36" s="26" t="s">
        <v>3</v>
      </c>
      <c r="F36" s="26" t="s">
        <v>8</v>
      </c>
      <c r="G36" s="26" t="s">
        <v>4</v>
      </c>
      <c r="H36" s="26" t="s">
        <v>5</v>
      </c>
      <c r="I36" s="26" t="s">
        <v>2</v>
      </c>
      <c r="J36" s="27" t="s">
        <v>10</v>
      </c>
      <c r="K36" s="29" t="s">
        <v>6</v>
      </c>
    </row>
    <row r="37" spans="4:14" ht="17" thickTop="1" x14ac:dyDescent="0.2">
      <c r="D37" s="39" t="s">
        <v>12</v>
      </c>
      <c r="E37" s="40">
        <v>1</v>
      </c>
      <c r="F37" s="40">
        <v>1</v>
      </c>
      <c r="G37" s="40">
        <v>16</v>
      </c>
      <c r="H37" s="40">
        <v>1</v>
      </c>
      <c r="I37" s="41">
        <v>147.566</v>
      </c>
      <c r="J37" s="42">
        <f>I37/(H37*F37*G37)*E37</f>
        <v>9.2228750000000002</v>
      </c>
      <c r="K37" s="43">
        <f>I37*E37</f>
        <v>147.566</v>
      </c>
    </row>
    <row r="38" spans="4:14" x14ac:dyDescent="0.2">
      <c r="D38" s="35"/>
      <c r="E38" s="14">
        <v>2</v>
      </c>
      <c r="F38" s="14">
        <v>1</v>
      </c>
      <c r="G38" s="14">
        <v>8</v>
      </c>
      <c r="H38" s="14">
        <v>2</v>
      </c>
      <c r="I38" s="15">
        <v>83.539000000000001</v>
      </c>
      <c r="J38" s="16">
        <f t="shared" ref="J38:J41" si="6">I38/(H38*F38*G38)*E38</f>
        <v>10.442375</v>
      </c>
      <c r="K38" s="31">
        <f t="shared" ref="K38" si="7">I38*E38</f>
        <v>167.078</v>
      </c>
    </row>
    <row r="39" spans="4:14" x14ac:dyDescent="0.2">
      <c r="D39" s="35"/>
      <c r="E39" s="14">
        <v>4</v>
      </c>
      <c r="F39" s="14">
        <v>1</v>
      </c>
      <c r="G39" s="14">
        <v>4</v>
      </c>
      <c r="H39" s="14">
        <v>4</v>
      </c>
      <c r="I39" s="15">
        <v>44.756</v>
      </c>
      <c r="J39" s="16">
        <f t="shared" si="6"/>
        <v>11.189</v>
      </c>
      <c r="K39" s="31">
        <f>I39*E39</f>
        <v>179.024</v>
      </c>
    </row>
    <row r="40" spans="4:14" x14ac:dyDescent="0.2">
      <c r="D40" s="35"/>
      <c r="E40" s="14">
        <v>8</v>
      </c>
      <c r="F40" s="14">
        <v>1</v>
      </c>
      <c r="G40" s="14">
        <v>2</v>
      </c>
      <c r="H40" s="14">
        <v>8</v>
      </c>
      <c r="I40" s="15">
        <v>24.364999999999998</v>
      </c>
      <c r="J40" s="16">
        <f t="shared" si="6"/>
        <v>12.182499999999999</v>
      </c>
      <c r="K40" s="31">
        <f t="shared" ref="K40:K41" si="8">I40*E40</f>
        <v>194.92</v>
      </c>
    </row>
    <row r="41" spans="4:14" ht="17" thickBot="1" x14ac:dyDescent="0.25">
      <c r="D41" s="44"/>
      <c r="E41" s="45">
        <v>16</v>
      </c>
      <c r="F41" s="45">
        <v>1</v>
      </c>
      <c r="G41" s="45">
        <v>1</v>
      </c>
      <c r="H41" s="45">
        <v>16</v>
      </c>
      <c r="I41" s="46">
        <v>12.718999999999999</v>
      </c>
      <c r="J41" s="47">
        <f t="shared" si="6"/>
        <v>12.718999999999999</v>
      </c>
      <c r="K41" s="48">
        <f t="shared" si="8"/>
        <v>203.50399999999999</v>
      </c>
    </row>
    <row r="42" spans="4:14" ht="17" thickTop="1" x14ac:dyDescent="0.2">
      <c r="D42" s="39" t="s">
        <v>15</v>
      </c>
      <c r="E42" s="49">
        <v>1</v>
      </c>
      <c r="F42" s="40">
        <v>1</v>
      </c>
      <c r="G42" s="40">
        <v>28</v>
      </c>
      <c r="H42" s="40">
        <v>1</v>
      </c>
      <c r="I42" s="41">
        <v>258.99700000000001</v>
      </c>
      <c r="J42" s="42">
        <f>I42/(H42*F42*G42)*E42</f>
        <v>9.2498928571428571</v>
      </c>
      <c r="K42" s="43">
        <f>I42*E42</f>
        <v>258.99700000000001</v>
      </c>
      <c r="N42" s="34"/>
    </row>
    <row r="43" spans="4:14" x14ac:dyDescent="0.2">
      <c r="D43" s="35"/>
      <c r="E43" s="13">
        <v>2</v>
      </c>
      <c r="F43" s="33">
        <v>1</v>
      </c>
      <c r="G43" s="33">
        <v>12</v>
      </c>
      <c r="H43" s="33">
        <v>2</v>
      </c>
      <c r="I43" s="15">
        <v>141.50200000000001</v>
      </c>
      <c r="J43" s="16">
        <f>I43/(H43*F43*G43)*E43</f>
        <v>11.791833333333335</v>
      </c>
      <c r="K43" s="31">
        <f t="shared" ref="K43" si="9">I43*E43</f>
        <v>283.00400000000002</v>
      </c>
      <c r="N43" s="34"/>
    </row>
    <row r="44" spans="4:14" x14ac:dyDescent="0.2">
      <c r="D44" s="35"/>
      <c r="E44" s="13">
        <v>4</v>
      </c>
      <c r="F44" s="14">
        <v>1</v>
      </c>
      <c r="G44" s="14">
        <v>7</v>
      </c>
      <c r="H44" s="14">
        <v>4</v>
      </c>
      <c r="I44" s="15">
        <v>84.150999999999996</v>
      </c>
      <c r="J44" s="16">
        <f t="shared" ref="J44:J46" si="10">I44/(H44*F44*G44)*E44</f>
        <v>12.021571428571429</v>
      </c>
      <c r="K44" s="31">
        <f t="shared" ref="K44" si="11">I44*E44</f>
        <v>336.60399999999998</v>
      </c>
      <c r="N44" s="34"/>
    </row>
    <row r="45" spans="4:14" x14ac:dyDescent="0.2">
      <c r="D45" s="35"/>
      <c r="E45" s="13">
        <v>14</v>
      </c>
      <c r="F45" s="14">
        <v>1</v>
      </c>
      <c r="G45" s="14">
        <v>2</v>
      </c>
      <c r="H45" s="14">
        <v>14</v>
      </c>
      <c r="I45" s="15">
        <v>29.437000000000001</v>
      </c>
      <c r="J45" s="16">
        <f t="shared" ref="J45" si="12">I45/(H45*F45*G45)*E45</f>
        <v>14.718499999999999</v>
      </c>
      <c r="K45" s="31">
        <f t="shared" ref="K45:K50" si="13">I45*E45</f>
        <v>412.11799999999999</v>
      </c>
      <c r="N45" s="34"/>
    </row>
    <row r="46" spans="4:14" x14ac:dyDescent="0.2">
      <c r="D46" s="35"/>
      <c r="E46" s="13">
        <v>28</v>
      </c>
      <c r="F46" s="14">
        <v>1</v>
      </c>
      <c r="G46" s="14">
        <v>1</v>
      </c>
      <c r="H46" s="14">
        <v>28</v>
      </c>
      <c r="I46" s="15">
        <v>15.359</v>
      </c>
      <c r="J46" s="16">
        <f t="shared" si="10"/>
        <v>15.358999999999998</v>
      </c>
      <c r="K46" s="31">
        <f t="shared" si="13"/>
        <v>430.05200000000002</v>
      </c>
      <c r="N46" s="34"/>
    </row>
    <row r="47" spans="4:14" x14ac:dyDescent="0.2">
      <c r="D47" s="35"/>
      <c r="E47" s="7">
        <v>2</v>
      </c>
      <c r="F47" s="8">
        <v>2</v>
      </c>
      <c r="G47" s="8">
        <v>28</v>
      </c>
      <c r="H47" s="8">
        <v>1</v>
      </c>
      <c r="I47" s="9">
        <v>222.06</v>
      </c>
      <c r="J47" s="10">
        <f>I47/(H47*F47*G47)*E47</f>
        <v>7.930714285714286</v>
      </c>
      <c r="K47" s="30">
        <f t="shared" si="13"/>
        <v>444.12</v>
      </c>
      <c r="N47" s="34"/>
    </row>
    <row r="48" spans="4:14" x14ac:dyDescent="0.2">
      <c r="D48" s="35"/>
      <c r="E48" s="13">
        <v>2</v>
      </c>
      <c r="F48" s="14">
        <v>3</v>
      </c>
      <c r="G48" s="14">
        <v>28</v>
      </c>
      <c r="H48" s="14">
        <v>1</v>
      </c>
      <c r="I48" s="15">
        <v>314.49700000000001</v>
      </c>
      <c r="J48" s="16">
        <f>I48/(H48*F48*G48)*E48</f>
        <v>7.4880238095238099</v>
      </c>
      <c r="K48" s="31">
        <f t="shared" si="13"/>
        <v>628.99400000000003</v>
      </c>
      <c r="N48" s="34"/>
    </row>
    <row r="49" spans="4:14" x14ac:dyDescent="0.2">
      <c r="D49" s="35"/>
      <c r="E49" s="19">
        <v>2</v>
      </c>
      <c r="F49" s="20">
        <v>4</v>
      </c>
      <c r="G49" s="20">
        <v>28</v>
      </c>
      <c r="H49" s="20">
        <v>1</v>
      </c>
      <c r="I49" s="38">
        <v>369.63900000000001</v>
      </c>
      <c r="J49" s="22">
        <f>I49/(H49*F49*G49)*E49</f>
        <v>6.6006964285714291</v>
      </c>
      <c r="K49" s="32">
        <f t="shared" si="13"/>
        <v>739.27800000000002</v>
      </c>
      <c r="N49" s="34"/>
    </row>
    <row r="50" spans="4:14" x14ac:dyDescent="0.2">
      <c r="D50" s="35"/>
      <c r="E50" s="7">
        <v>4</v>
      </c>
      <c r="F50" s="8">
        <v>1</v>
      </c>
      <c r="G50" s="8">
        <v>28</v>
      </c>
      <c r="H50" s="8">
        <v>1</v>
      </c>
      <c r="I50" s="9">
        <v>82.108999999999995</v>
      </c>
      <c r="J50" s="10">
        <f>I50/(H50*F50*G50)*E50</f>
        <v>11.729857142857142</v>
      </c>
      <c r="K50" s="30">
        <f t="shared" si="13"/>
        <v>328.43599999999998</v>
      </c>
      <c r="N50" s="34"/>
    </row>
    <row r="51" spans="4:14" x14ac:dyDescent="0.2">
      <c r="D51" s="35"/>
      <c r="E51" s="13">
        <v>4</v>
      </c>
      <c r="F51" s="14">
        <v>3</v>
      </c>
      <c r="G51" s="14">
        <v>28</v>
      </c>
      <c r="H51" s="14">
        <v>1</v>
      </c>
      <c r="I51" s="15">
        <v>163.05799999999999</v>
      </c>
      <c r="J51" s="16">
        <f t="shared" ref="J51:J52" si="14">I51/(H51*F51*G51)*E51</f>
        <v>7.7646666666666659</v>
      </c>
      <c r="K51" s="31">
        <f t="shared" ref="K51:K52" si="15">I51*E51</f>
        <v>652.23199999999997</v>
      </c>
      <c r="N51" s="34"/>
    </row>
    <row r="52" spans="4:14" ht="17" thickBot="1" x14ac:dyDescent="0.25">
      <c r="D52" s="44"/>
      <c r="E52" s="50">
        <v>4</v>
      </c>
      <c r="F52" s="45">
        <v>4</v>
      </c>
      <c r="G52" s="45">
        <v>28</v>
      </c>
      <c r="H52" s="45">
        <v>1</v>
      </c>
      <c r="I52" s="46">
        <v>217.21799999999999</v>
      </c>
      <c r="J52" s="47">
        <f t="shared" si="14"/>
        <v>7.7577857142857143</v>
      </c>
      <c r="K52" s="48">
        <f t="shared" si="15"/>
        <v>868.87199999999996</v>
      </c>
      <c r="N52" s="34"/>
    </row>
    <row r="53" spans="4:14" ht="17" thickTop="1" x14ac:dyDescent="0.2">
      <c r="D53" s="39" t="s">
        <v>16</v>
      </c>
      <c r="E53" s="49">
        <v>1</v>
      </c>
      <c r="F53" s="40">
        <v>1</v>
      </c>
      <c r="G53" s="40">
        <v>28</v>
      </c>
      <c r="H53" s="40">
        <v>1</v>
      </c>
      <c r="I53" s="41">
        <v>244.13900000000001</v>
      </c>
      <c r="J53" s="42">
        <f>I53/(H53*F53*G53)*E53</f>
        <v>8.7192500000000006</v>
      </c>
      <c r="K53" s="43">
        <f>I53*E53</f>
        <v>244.13900000000001</v>
      </c>
    </row>
    <row r="54" spans="4:14" x14ac:dyDescent="0.2">
      <c r="D54" s="35"/>
      <c r="E54" s="13">
        <v>2</v>
      </c>
      <c r="F54" s="33">
        <v>1</v>
      </c>
      <c r="G54" s="33">
        <v>12</v>
      </c>
      <c r="H54" s="33">
        <v>2</v>
      </c>
      <c r="I54" s="15">
        <v>138.667</v>
      </c>
      <c r="J54" s="16">
        <f>I54/(H54*F54*G54)*E54</f>
        <v>11.555583333333333</v>
      </c>
      <c r="K54" s="31">
        <f t="shared" ref="K54:K63" si="16">I54*E54</f>
        <v>277.334</v>
      </c>
    </row>
    <row r="55" spans="4:14" x14ac:dyDescent="0.2">
      <c r="D55" s="35"/>
      <c r="E55" s="13">
        <v>4</v>
      </c>
      <c r="F55" s="14">
        <v>1</v>
      </c>
      <c r="G55" s="14">
        <v>7</v>
      </c>
      <c r="H55" s="14">
        <v>4</v>
      </c>
      <c r="I55" s="15">
        <v>83.239000000000004</v>
      </c>
      <c r="J55" s="16">
        <f t="shared" ref="J55:J57" si="17">I55/(H55*F55*G55)*E55</f>
        <v>11.891285714285715</v>
      </c>
      <c r="K55" s="31">
        <f t="shared" si="16"/>
        <v>332.95600000000002</v>
      </c>
    </row>
    <row r="56" spans="4:14" x14ac:dyDescent="0.2">
      <c r="D56" s="35"/>
      <c r="E56" s="13">
        <v>14</v>
      </c>
      <c r="F56" s="14">
        <v>1</v>
      </c>
      <c r="G56" s="14">
        <v>2</v>
      </c>
      <c r="H56" s="14">
        <v>14</v>
      </c>
      <c r="I56" s="15">
        <v>28.899799999999999</v>
      </c>
      <c r="J56" s="16">
        <f t="shared" si="17"/>
        <v>14.449899999999998</v>
      </c>
      <c r="K56" s="31">
        <f t="shared" si="16"/>
        <v>404.59719999999999</v>
      </c>
    </row>
    <row r="57" spans="4:14" x14ac:dyDescent="0.2">
      <c r="D57" s="35"/>
      <c r="E57" s="13">
        <v>28</v>
      </c>
      <c r="F57" s="14">
        <v>1</v>
      </c>
      <c r="G57" s="14">
        <v>1</v>
      </c>
      <c r="H57" s="14">
        <v>28</v>
      </c>
      <c r="I57" s="15">
        <v>15.255000000000001</v>
      </c>
      <c r="J57" s="16">
        <f t="shared" si="17"/>
        <v>15.254999999999999</v>
      </c>
      <c r="K57" s="31">
        <f t="shared" si="16"/>
        <v>427.14000000000004</v>
      </c>
    </row>
    <row r="58" spans="4:14" x14ac:dyDescent="0.2">
      <c r="D58" s="35"/>
      <c r="E58" s="7">
        <v>2</v>
      </c>
      <c r="F58" s="8">
        <v>2</v>
      </c>
      <c r="G58" s="8">
        <v>28</v>
      </c>
      <c r="H58" s="8">
        <v>1</v>
      </c>
      <c r="I58" s="9">
        <v>215.53700000000001</v>
      </c>
      <c r="J58" s="10">
        <f>I58/(H58*F58*G58)*E58</f>
        <v>7.6977500000000001</v>
      </c>
      <c r="K58" s="30">
        <f t="shared" si="16"/>
        <v>431.07400000000001</v>
      </c>
    </row>
    <row r="59" spans="4:14" x14ac:dyDescent="0.2">
      <c r="D59" s="35"/>
      <c r="E59" s="13">
        <v>2</v>
      </c>
      <c r="F59" s="14">
        <v>3</v>
      </c>
      <c r="G59" s="14">
        <v>28</v>
      </c>
      <c r="H59" s="14">
        <v>1</v>
      </c>
      <c r="I59" s="15">
        <v>326.40699999999998</v>
      </c>
      <c r="J59" s="16">
        <f>I59/(H59*F59*G59)*E59</f>
        <v>7.7715952380952373</v>
      </c>
      <c r="K59" s="31">
        <f t="shared" si="16"/>
        <v>652.81399999999996</v>
      </c>
    </row>
    <row r="60" spans="4:14" x14ac:dyDescent="0.2">
      <c r="D60" s="35"/>
      <c r="E60" s="19">
        <v>2</v>
      </c>
      <c r="F60" s="20">
        <v>4</v>
      </c>
      <c r="G60" s="20">
        <v>28</v>
      </c>
      <c r="H60" s="20">
        <v>1</v>
      </c>
      <c r="I60" s="38">
        <v>286.39299999999997</v>
      </c>
      <c r="J60" s="22">
        <f>I60/(H60*F60*G60)*E60</f>
        <v>5.1141607142857142</v>
      </c>
      <c r="K60" s="32">
        <f t="shared" si="16"/>
        <v>572.78599999999994</v>
      </c>
    </row>
    <row r="61" spans="4:14" x14ac:dyDescent="0.2">
      <c r="D61" s="35"/>
      <c r="E61" s="7">
        <v>4</v>
      </c>
      <c r="F61" s="8">
        <v>1</v>
      </c>
      <c r="G61" s="8">
        <v>28</v>
      </c>
      <c r="H61" s="8">
        <v>1</v>
      </c>
      <c r="I61" s="9">
        <v>85.614999999999995</v>
      </c>
      <c r="J61" s="10">
        <f>I61/(H61*F61*G61)*E61</f>
        <v>12.230714285714285</v>
      </c>
      <c r="K61" s="30">
        <f t="shared" si="16"/>
        <v>342.46</v>
      </c>
    </row>
    <row r="62" spans="4:14" x14ac:dyDescent="0.2">
      <c r="D62" s="35"/>
      <c r="E62" s="13">
        <v>4</v>
      </c>
      <c r="F62" s="14">
        <v>3</v>
      </c>
      <c r="G62" s="14">
        <v>28</v>
      </c>
      <c r="H62" s="14">
        <v>1</v>
      </c>
      <c r="I62" s="15">
        <v>174.29599999999999</v>
      </c>
      <c r="J62" s="16">
        <f t="shared" ref="J62:J63" si="18">I62/(H62*F62*G62)*E62</f>
        <v>8.2998095238095235</v>
      </c>
      <c r="K62" s="31">
        <f t="shared" si="16"/>
        <v>697.18399999999997</v>
      </c>
    </row>
    <row r="63" spans="4:14" ht="17" thickBot="1" x14ac:dyDescent="0.25">
      <c r="D63" s="44"/>
      <c r="E63" s="50">
        <v>4</v>
      </c>
      <c r="F63" s="45">
        <v>4</v>
      </c>
      <c r="G63" s="45">
        <v>28</v>
      </c>
      <c r="H63" s="45">
        <v>1</v>
      </c>
      <c r="I63" s="46">
        <v>215.99799999999999</v>
      </c>
      <c r="J63" s="47">
        <f t="shared" si="18"/>
        <v>7.7142142857142852</v>
      </c>
      <c r="K63" s="48">
        <f t="shared" si="16"/>
        <v>863.99199999999996</v>
      </c>
    </row>
    <row r="64" spans="4:14" ht="17" thickTop="1" x14ac:dyDescent="0.2">
      <c r="D64" s="39" t="s">
        <v>17</v>
      </c>
      <c r="E64" s="49">
        <v>1</v>
      </c>
      <c r="F64" s="40">
        <v>1</v>
      </c>
      <c r="G64" s="40">
        <v>28</v>
      </c>
      <c r="H64" s="40">
        <v>1</v>
      </c>
      <c r="I64" s="41">
        <v>220.791</v>
      </c>
      <c r="J64" s="42">
        <f>I64/(H64*F64*G64)*E64</f>
        <v>7.8853928571428566</v>
      </c>
      <c r="K64" s="43">
        <f>I64*E64</f>
        <v>220.791</v>
      </c>
    </row>
    <row r="65" spans="4:11" x14ac:dyDescent="0.2">
      <c r="D65" s="35"/>
      <c r="E65" s="13">
        <v>2</v>
      </c>
      <c r="F65" s="33">
        <v>1</v>
      </c>
      <c r="G65" s="33">
        <v>12</v>
      </c>
      <c r="H65" s="33">
        <v>2</v>
      </c>
      <c r="I65" s="15">
        <v>138.792</v>
      </c>
      <c r="J65" s="16">
        <f>I65/(H65*F65*G65)*E65</f>
        <v>11.566000000000001</v>
      </c>
      <c r="K65" s="31">
        <f t="shared" ref="K65:K74" si="19">I65*E65</f>
        <v>277.584</v>
      </c>
    </row>
    <row r="66" spans="4:11" x14ac:dyDescent="0.2">
      <c r="D66" s="35"/>
      <c r="E66" s="13">
        <v>4</v>
      </c>
      <c r="F66" s="14">
        <v>1</v>
      </c>
      <c r="G66" s="14">
        <v>7</v>
      </c>
      <c r="H66" s="14">
        <v>4</v>
      </c>
      <c r="I66" s="15">
        <v>81.063999999999993</v>
      </c>
      <c r="J66" s="16">
        <f t="shared" ref="J66:J68" si="20">I66/(H66*F66*G66)*E66</f>
        <v>11.580571428571428</v>
      </c>
      <c r="K66" s="31">
        <f t="shared" si="19"/>
        <v>324.25599999999997</v>
      </c>
    </row>
    <row r="67" spans="4:11" x14ac:dyDescent="0.2">
      <c r="D67" s="35"/>
      <c r="E67" s="13">
        <v>14</v>
      </c>
      <c r="F67" s="14">
        <v>1</v>
      </c>
      <c r="G67" s="14">
        <v>2</v>
      </c>
      <c r="H67" s="14">
        <v>14</v>
      </c>
      <c r="I67" s="15">
        <v>29.033999999999999</v>
      </c>
      <c r="J67" s="16">
        <f t="shared" si="20"/>
        <v>14.516999999999999</v>
      </c>
      <c r="K67" s="31">
        <f t="shared" si="19"/>
        <v>406.476</v>
      </c>
    </row>
    <row r="68" spans="4:11" x14ac:dyDescent="0.2">
      <c r="D68" s="35"/>
      <c r="E68" s="13">
        <v>28</v>
      </c>
      <c r="F68" s="14">
        <v>1</v>
      </c>
      <c r="G68" s="14">
        <v>1</v>
      </c>
      <c r="H68" s="14">
        <v>28</v>
      </c>
      <c r="I68" s="15">
        <v>15.474</v>
      </c>
      <c r="J68" s="16">
        <f t="shared" si="20"/>
        <v>15.473999999999998</v>
      </c>
      <c r="K68" s="31">
        <f t="shared" si="19"/>
        <v>433.27199999999999</v>
      </c>
    </row>
    <row r="69" spans="4:11" x14ac:dyDescent="0.2">
      <c r="D69" s="35"/>
      <c r="E69" s="7">
        <v>2</v>
      </c>
      <c r="F69" s="8">
        <v>2</v>
      </c>
      <c r="G69" s="8">
        <v>28</v>
      </c>
      <c r="H69" s="8">
        <v>1</v>
      </c>
      <c r="I69" s="9">
        <v>216.29</v>
      </c>
      <c r="J69" s="10">
        <f>I69/(H69*F69*G69)*E69</f>
        <v>7.7246428571428565</v>
      </c>
      <c r="K69" s="30">
        <f t="shared" si="19"/>
        <v>432.58</v>
      </c>
    </row>
    <row r="70" spans="4:11" x14ac:dyDescent="0.2">
      <c r="D70" s="35"/>
      <c r="E70" s="13">
        <v>2</v>
      </c>
      <c r="F70" s="14">
        <v>3</v>
      </c>
      <c r="G70" s="14">
        <v>28</v>
      </c>
      <c r="H70" s="14">
        <v>1</v>
      </c>
      <c r="I70" s="15">
        <v>327.9</v>
      </c>
      <c r="J70" s="16">
        <f>I70/(H70*F70*G70)*E70</f>
        <v>7.8071428571428569</v>
      </c>
      <c r="K70" s="31">
        <f t="shared" si="19"/>
        <v>655.8</v>
      </c>
    </row>
    <row r="71" spans="4:11" x14ac:dyDescent="0.2">
      <c r="D71" s="35"/>
      <c r="E71" s="19">
        <v>2</v>
      </c>
      <c r="F71" s="20">
        <v>4</v>
      </c>
      <c r="G71" s="20">
        <v>28</v>
      </c>
      <c r="H71" s="20">
        <v>1</v>
      </c>
      <c r="I71" s="21">
        <v>296.93799999999999</v>
      </c>
      <c r="J71" s="22">
        <f>I71/(H71*F71*G71)*E71</f>
        <v>5.3024642857142856</v>
      </c>
      <c r="K71" s="32">
        <f t="shared" si="19"/>
        <v>593.87599999999998</v>
      </c>
    </row>
    <row r="72" spans="4:11" x14ac:dyDescent="0.2">
      <c r="D72" s="35"/>
      <c r="E72" s="7">
        <v>4</v>
      </c>
      <c r="F72" s="8">
        <v>1</v>
      </c>
      <c r="G72" s="8">
        <v>28</v>
      </c>
      <c r="H72" s="8">
        <v>1</v>
      </c>
      <c r="I72" s="9">
        <v>82.424000000000007</v>
      </c>
      <c r="J72" s="10">
        <f>I72/(H72*F72*G72)*E72</f>
        <v>11.774857142857144</v>
      </c>
      <c r="K72" s="30">
        <f t="shared" si="19"/>
        <v>329.69600000000003</v>
      </c>
    </row>
    <row r="73" spans="4:11" x14ac:dyDescent="0.2">
      <c r="D73" s="35"/>
      <c r="E73" s="13">
        <v>4</v>
      </c>
      <c r="F73" s="14">
        <v>3</v>
      </c>
      <c r="G73" s="14">
        <v>28</v>
      </c>
      <c r="H73" s="14">
        <v>1</v>
      </c>
      <c r="I73" s="15">
        <v>155.45099999999999</v>
      </c>
      <c r="J73" s="16">
        <f t="shared" ref="J73:J74" si="21">I73/(H73*F73*G73)*E73</f>
        <v>7.4024285714285707</v>
      </c>
      <c r="K73" s="31">
        <f t="shared" si="19"/>
        <v>621.80399999999997</v>
      </c>
    </row>
    <row r="74" spans="4:11" ht="17" thickBot="1" x14ac:dyDescent="0.25">
      <c r="D74" s="44"/>
      <c r="E74" s="50">
        <v>4</v>
      </c>
      <c r="F74" s="45">
        <v>4</v>
      </c>
      <c r="G74" s="45">
        <v>28</v>
      </c>
      <c r="H74" s="45">
        <v>1</v>
      </c>
      <c r="I74" s="46">
        <v>209.46100000000001</v>
      </c>
      <c r="J74" s="47">
        <f t="shared" si="21"/>
        <v>7.4807500000000005</v>
      </c>
      <c r="K74" s="48">
        <f t="shared" si="19"/>
        <v>837.84400000000005</v>
      </c>
    </row>
    <row r="75" spans="4:11" ht="17" thickTop="1" x14ac:dyDescent="0.2">
      <c r="D75" s="35" t="s">
        <v>18</v>
      </c>
      <c r="E75" s="13">
        <v>1</v>
      </c>
      <c r="F75" s="14">
        <v>1</v>
      </c>
      <c r="G75" s="14">
        <v>28</v>
      </c>
      <c r="H75" s="14">
        <v>1</v>
      </c>
      <c r="I75" s="15">
        <v>273.173</v>
      </c>
      <c r="J75" s="16">
        <f>I75/(H75*F75*G75)*E75</f>
        <v>9.7561785714285723</v>
      </c>
      <c r="K75" s="31">
        <f>I75*E75</f>
        <v>273.173</v>
      </c>
    </row>
    <row r="76" spans="4:11" x14ac:dyDescent="0.2">
      <c r="D76" s="35"/>
      <c r="E76" s="13">
        <v>2</v>
      </c>
      <c r="F76" s="33">
        <v>1</v>
      </c>
      <c r="G76" s="33">
        <v>12</v>
      </c>
      <c r="H76" s="33">
        <v>2</v>
      </c>
      <c r="I76" s="15">
        <v>145.58699999999999</v>
      </c>
      <c r="J76" s="16">
        <f>I76/(H76*F76*G76)*E76</f>
        <v>12.132249999999999</v>
      </c>
      <c r="K76" s="31">
        <f t="shared" ref="K76:K85" si="22">I76*E76</f>
        <v>291.17399999999998</v>
      </c>
    </row>
    <row r="77" spans="4:11" x14ac:dyDescent="0.2">
      <c r="D77" s="35"/>
      <c r="E77" s="13">
        <v>4</v>
      </c>
      <c r="F77" s="14">
        <v>1</v>
      </c>
      <c r="G77" s="14">
        <v>7</v>
      </c>
      <c r="H77" s="14">
        <v>4</v>
      </c>
      <c r="I77" s="15">
        <v>90.801000000000002</v>
      </c>
      <c r="J77" s="16">
        <f t="shared" ref="J77:J79" si="23">I77/(H77*F77*G77)*E77</f>
        <v>12.971571428571428</v>
      </c>
      <c r="K77" s="31">
        <f t="shared" si="22"/>
        <v>363.20400000000001</v>
      </c>
    </row>
    <row r="78" spans="4:11" x14ac:dyDescent="0.2">
      <c r="D78" s="35"/>
      <c r="E78" s="13">
        <v>14</v>
      </c>
      <c r="F78" s="14">
        <v>1</v>
      </c>
      <c r="G78" s="14">
        <v>2</v>
      </c>
      <c r="H78" s="14">
        <v>14</v>
      </c>
      <c r="I78" s="15">
        <v>31.045000000000002</v>
      </c>
      <c r="J78" s="16">
        <f t="shared" si="23"/>
        <v>15.522500000000001</v>
      </c>
      <c r="K78" s="31">
        <f t="shared" si="22"/>
        <v>434.63</v>
      </c>
    </row>
    <row r="79" spans="4:11" x14ac:dyDescent="0.2">
      <c r="D79" s="35"/>
      <c r="E79" s="13">
        <v>28</v>
      </c>
      <c r="F79" s="14">
        <v>1</v>
      </c>
      <c r="G79" s="14">
        <v>1</v>
      </c>
      <c r="H79" s="14">
        <v>28</v>
      </c>
      <c r="I79" s="15">
        <v>16.327000000000002</v>
      </c>
      <c r="J79" s="16">
        <f t="shared" si="23"/>
        <v>16.327000000000002</v>
      </c>
      <c r="K79" s="31">
        <f t="shared" si="22"/>
        <v>457.15600000000006</v>
      </c>
    </row>
    <row r="80" spans="4:11" x14ac:dyDescent="0.2">
      <c r="D80" s="35"/>
      <c r="E80" s="7">
        <v>2</v>
      </c>
      <c r="F80" s="8">
        <v>2</v>
      </c>
      <c r="G80" s="8">
        <v>28</v>
      </c>
      <c r="H80" s="8">
        <v>1</v>
      </c>
      <c r="I80" s="9">
        <v>234.886</v>
      </c>
      <c r="J80" s="10">
        <f>I80/(H80*F80*G80)*E80</f>
        <v>8.3887857142857136</v>
      </c>
      <c r="K80" s="30">
        <f t="shared" si="22"/>
        <v>469.77199999999999</v>
      </c>
    </row>
    <row r="81" spans="4:11" x14ac:dyDescent="0.2">
      <c r="D81" s="35"/>
      <c r="E81" s="13">
        <v>2</v>
      </c>
      <c r="F81" s="14">
        <v>3</v>
      </c>
      <c r="G81" s="14">
        <v>28</v>
      </c>
      <c r="H81" s="14">
        <v>1</v>
      </c>
      <c r="I81" s="15">
        <v>374.274</v>
      </c>
      <c r="J81" s="16">
        <f>I81/(H81*F81*G81)*E81</f>
        <v>8.9112857142857145</v>
      </c>
      <c r="K81" s="31">
        <f t="shared" si="22"/>
        <v>748.548</v>
      </c>
    </row>
    <row r="82" spans="4:11" x14ac:dyDescent="0.2">
      <c r="D82" s="35"/>
      <c r="E82" s="19">
        <v>2</v>
      </c>
      <c r="F82" s="20">
        <v>4</v>
      </c>
      <c r="G82" s="20">
        <v>28</v>
      </c>
      <c r="H82" s="20">
        <v>1</v>
      </c>
      <c r="I82" s="21">
        <v>361.09899999999999</v>
      </c>
      <c r="J82" s="22">
        <f>I82/(H82*F82*G82)*E82</f>
        <v>6.4481964285714284</v>
      </c>
      <c r="K82" s="32">
        <f t="shared" si="22"/>
        <v>722.19799999999998</v>
      </c>
    </row>
    <row r="83" spans="4:11" x14ac:dyDescent="0.2">
      <c r="D83" s="35"/>
      <c r="E83" s="7">
        <v>4</v>
      </c>
      <c r="F83" s="8">
        <v>1</v>
      </c>
      <c r="G83" s="8">
        <v>28</v>
      </c>
      <c r="H83" s="8">
        <v>1</v>
      </c>
      <c r="I83" s="9">
        <v>91.435000000000002</v>
      </c>
      <c r="J83" s="10">
        <f>I83/(H83*F83*G83)*E83</f>
        <v>13.062142857142858</v>
      </c>
      <c r="K83" s="30">
        <f t="shared" si="22"/>
        <v>365.74</v>
      </c>
    </row>
    <row r="84" spans="4:11" x14ac:dyDescent="0.2">
      <c r="D84" s="35"/>
      <c r="E84" s="13">
        <v>4</v>
      </c>
      <c r="F84" s="14">
        <v>3</v>
      </c>
      <c r="G84" s="14">
        <v>28</v>
      </c>
      <c r="H84" s="14">
        <v>1</v>
      </c>
      <c r="I84" s="15">
        <v>203.25399999999999</v>
      </c>
      <c r="J84" s="16">
        <f t="shared" ref="J84:J85" si="24">I84/(H84*F84*G84)*E84</f>
        <v>9.6787619047619042</v>
      </c>
      <c r="K84" s="31">
        <f t="shared" si="22"/>
        <v>813.01599999999996</v>
      </c>
    </row>
    <row r="85" spans="4:11" x14ac:dyDescent="0.2">
      <c r="D85" s="36"/>
      <c r="E85" s="19">
        <v>4</v>
      </c>
      <c r="F85" s="20">
        <v>4</v>
      </c>
      <c r="G85" s="20">
        <v>28</v>
      </c>
      <c r="H85" s="20">
        <v>1</v>
      </c>
      <c r="I85" s="21">
        <v>264.51100000000002</v>
      </c>
      <c r="J85" s="22">
        <f t="shared" si="24"/>
        <v>9.4468214285714289</v>
      </c>
      <c r="K85" s="32">
        <f t="shared" si="22"/>
        <v>1058.0440000000001</v>
      </c>
    </row>
  </sheetData>
  <mergeCells count="7">
    <mergeCell ref="D64:D74"/>
    <mergeCell ref="D75:D85"/>
    <mergeCell ref="D22:D26"/>
    <mergeCell ref="D27:D34"/>
    <mergeCell ref="D37:D41"/>
    <mergeCell ref="D42:D52"/>
    <mergeCell ref="D53:D63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Pfaendtner</dc:creator>
  <cp:lastModifiedBy>Microsoft Office User</cp:lastModifiedBy>
  <dcterms:created xsi:type="dcterms:W3CDTF">2017-05-10T00:29:50Z</dcterms:created>
  <dcterms:modified xsi:type="dcterms:W3CDTF">2017-05-10T21:32:34Z</dcterms:modified>
</cp:coreProperties>
</file>