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8_{080645C3-1ADD-3745-AB8C-D96AFEE31328}" xr6:coauthVersionLast="47" xr6:coauthVersionMax="47" xr10:uidLastSave="{00000000-0000-0000-0000-000000000000}"/>
  <bookViews>
    <workbookView xWindow="380" yWindow="500" windowWidth="28040" windowHeight="16940" xr2:uid="{86CA1795-AE73-E349-9156-441FCF292C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8" i="1"/>
  <c r="H9" i="1"/>
  <c r="H10" i="1"/>
  <c r="H11" i="1"/>
  <c r="H8" i="1"/>
  <c r="G9" i="1"/>
  <c r="G10" i="1"/>
  <c r="G11" i="1"/>
  <c r="G8" i="1"/>
  <c r="F31" i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E28" i="1"/>
  <c r="G28" i="1" s="1"/>
  <c r="H28" i="1" s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12" i="1"/>
  <c r="G12" i="1" s="1"/>
  <c r="H12" i="1" s="1"/>
  <c r="E8" i="1"/>
  <c r="E9" i="1"/>
  <c r="E10" i="1"/>
  <c r="E1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8" i="1"/>
  <c r="J8" i="1" l="1"/>
</calcChain>
</file>

<file path=xl/sharedStrings.xml><?xml version="1.0" encoding="utf-8"?>
<sst xmlns="http://schemas.openxmlformats.org/spreadsheetml/2006/main" count="19" uniqueCount="15">
  <si>
    <t>purch</t>
  </si>
  <si>
    <t>expenses</t>
  </si>
  <si>
    <t>refurbishments</t>
  </si>
  <si>
    <t>time</t>
  </si>
  <si>
    <t>income</t>
  </si>
  <si>
    <t>installment</t>
  </si>
  <si>
    <t>increase</t>
  </si>
  <si>
    <t>sale</t>
  </si>
  <si>
    <t>time(quarters)</t>
  </si>
  <si>
    <t>time(years)</t>
  </si>
  <si>
    <t>interest</t>
  </si>
  <si>
    <t>installments</t>
  </si>
  <si>
    <t>cashflow</t>
  </si>
  <si>
    <t>discount factor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</si>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</sst>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trike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047E-4C79-E14E-B87B-B7F71CB3F2C3}">
  <dimension ref="B1:O32"/>
  <sheetViews>
    <sheetView tabSelected="1" workbookViewId="0">
      <selection activeCell="L5" sqref="L5:O13"/>
    </sheetView>
  </sheetViews>
  <sheetFormatPr baseColWidth="10" defaultRowHeight="16" x14ac:dyDescent="0.2"/>
  <sheetData>
    <row r="1" spans="2:15" x14ac:dyDescent="0.2">
      <c r="B1" t="s">
        <v>1</v>
      </c>
      <c r="D1" t="s">
        <v>3</v>
      </c>
      <c r="F1" t="s">
        <v>4</v>
      </c>
      <c r="H1" t="s">
        <v>3</v>
      </c>
      <c r="I1" t="s">
        <v>10</v>
      </c>
      <c r="J1" t="s">
        <v>6</v>
      </c>
    </row>
    <row r="2" spans="2:15" x14ac:dyDescent="0.2">
      <c r="B2" t="s">
        <v>0</v>
      </c>
      <c r="C2">
        <v>4000000</v>
      </c>
      <c r="D2">
        <v>0</v>
      </c>
      <c r="F2" t="s">
        <v>5</v>
      </c>
      <c r="G2">
        <v>360000</v>
      </c>
      <c r="H2">
        <v>1</v>
      </c>
      <c r="I2">
        <v>0.12</v>
      </c>
      <c r="J2">
        <v>2.7353031683216147E-2</v>
      </c>
    </row>
    <row r="3" spans="2:15" x14ac:dyDescent="0.2">
      <c r="B3" t="s">
        <v>2</v>
      </c>
      <c r="C3">
        <v>900000</v>
      </c>
      <c r="D3">
        <v>0.5</v>
      </c>
      <c r="F3" t="s">
        <v>7</v>
      </c>
      <c r="G3">
        <v>6800000</v>
      </c>
    </row>
    <row r="7" spans="2:15" x14ac:dyDescent="0.2">
      <c r="B7" t="s">
        <v>8</v>
      </c>
      <c r="C7" t="s">
        <v>9</v>
      </c>
      <c r="D7" t="s">
        <v>1</v>
      </c>
      <c r="E7" t="s">
        <v>11</v>
      </c>
      <c r="F7" t="s">
        <v>7</v>
      </c>
      <c r="G7" t="s">
        <v>4</v>
      </c>
      <c r="H7" t="s">
        <v>12</v>
      </c>
      <c r="I7" t="s">
        <v>13</v>
      </c>
      <c r="J7" t="s">
        <v>14</v>
      </c>
    </row>
    <row r="8" spans="2:15" x14ac:dyDescent="0.2">
      <c r="B8">
        <v>0</v>
      </c>
      <c r="C8">
        <f>B8/4</f>
        <v>0</v>
      </c>
      <c r="D8">
        <f>IF(C8=$D$2,$C$2,IF(C8=$D$3,$C$3,0))</f>
        <v>4000000</v>
      </c>
      <c r="E8">
        <f>IF(C8&lt;$H$2,0,IF(C8=$C$32,0,$G$2))</f>
        <v>0</v>
      </c>
      <c r="G8">
        <f>E8+F8</f>
        <v>0</v>
      </c>
      <c r="H8">
        <f>G8-D8</f>
        <v>-4000000</v>
      </c>
      <c r="I8">
        <f>(1+$I$2)^(-C8)</f>
        <v>1</v>
      </c>
      <c r="J8">
        <f>SUMPRODUCT(H8:H32,I8:I32)</f>
        <v>-2.2351741790771484E-8</v>
      </c>
      <c r="O8" s="1"/>
    </row>
    <row r="9" spans="2:15" x14ac:dyDescent="0.2">
      <c r="B9">
        <v>1</v>
      </c>
      <c r="C9">
        <f t="shared" ref="C9:C32" si="0">B9/4</f>
        <v>0.25</v>
      </c>
      <c r="D9">
        <f t="shared" ref="D9:D32" si="1">IF(C9=$D$2,$C$2,IF(C9=$D$3,$C$3,0))</f>
        <v>0</v>
      </c>
      <c r="E9">
        <f t="shared" ref="E9:E32" si="2">IF(C9&lt;$H$2,0,IF(C9=$C$32,0,$G$2))</f>
        <v>0</v>
      </c>
      <c r="G9">
        <f t="shared" ref="G9:G32" si="3">E9+F9</f>
        <v>0</v>
      </c>
      <c r="H9">
        <f t="shared" ref="H9:H32" si="4">G9-D9</f>
        <v>0</v>
      </c>
      <c r="I9">
        <f t="shared" ref="I9:I32" si="5">(1+$I$2)^(-C9)</f>
        <v>0.972065420906982</v>
      </c>
      <c r="O9" s="1"/>
    </row>
    <row r="10" spans="2:15" x14ac:dyDescent="0.2">
      <c r="B10">
        <v>2</v>
      </c>
      <c r="C10">
        <f t="shared" si="0"/>
        <v>0.5</v>
      </c>
      <c r="D10">
        <f t="shared" si="1"/>
        <v>900000</v>
      </c>
      <c r="E10">
        <f t="shared" si="2"/>
        <v>0</v>
      </c>
      <c r="G10">
        <f t="shared" si="3"/>
        <v>0</v>
      </c>
      <c r="H10">
        <f t="shared" si="4"/>
        <v>-900000</v>
      </c>
      <c r="I10">
        <f t="shared" si="5"/>
        <v>0.94491118252306794</v>
      </c>
    </row>
    <row r="11" spans="2:15" x14ac:dyDescent="0.2">
      <c r="B11">
        <v>3</v>
      </c>
      <c r="C11">
        <f t="shared" si="0"/>
        <v>0.75</v>
      </c>
      <c r="D11">
        <f t="shared" si="1"/>
        <v>0</v>
      </c>
      <c r="E11">
        <f t="shared" si="2"/>
        <v>0</v>
      </c>
      <c r="G11">
        <f t="shared" si="3"/>
        <v>0</v>
      </c>
      <c r="H11">
        <f t="shared" si="4"/>
        <v>0</v>
      </c>
      <c r="I11">
        <f t="shared" si="5"/>
        <v>0.91851548635900027</v>
      </c>
    </row>
    <row r="12" spans="2:15" x14ac:dyDescent="0.2">
      <c r="B12">
        <v>4</v>
      </c>
      <c r="C12">
        <f t="shared" si="0"/>
        <v>1</v>
      </c>
      <c r="D12">
        <f t="shared" si="1"/>
        <v>0</v>
      </c>
      <c r="E12">
        <f>IF(C12&lt;$H$2,0,IF(C12=$C$32,0,($G$2*(1+$J$2)^(_xlfn.FLOOR.MATH(C12)-$C$12))/4))</f>
        <v>90000</v>
      </c>
      <c r="G12">
        <f t="shared" si="3"/>
        <v>90000</v>
      </c>
      <c r="H12">
        <f t="shared" si="4"/>
        <v>90000</v>
      </c>
      <c r="I12">
        <f t="shared" si="5"/>
        <v>0.89285714285714279</v>
      </c>
    </row>
    <row r="13" spans="2:15" x14ac:dyDescent="0.2">
      <c r="B13">
        <v>5</v>
      </c>
      <c r="C13">
        <f t="shared" si="0"/>
        <v>1.25</v>
      </c>
      <c r="D13">
        <f t="shared" si="1"/>
        <v>0</v>
      </c>
      <c r="E13">
        <f t="shared" ref="E13:E32" si="6">IF(C13&lt;$H$2,0,IF(C13=$C$32,0,($G$2*(1+$J$2)^(_xlfn.FLOOR.MATH(C13)-$C$12))/4))</f>
        <v>90000</v>
      </c>
      <c r="G13">
        <f t="shared" si="3"/>
        <v>90000</v>
      </c>
      <c r="H13">
        <f t="shared" si="4"/>
        <v>90000</v>
      </c>
      <c r="I13">
        <f t="shared" si="5"/>
        <v>0.8679155543812338</v>
      </c>
    </row>
    <row r="14" spans="2:15" x14ac:dyDescent="0.2">
      <c r="B14">
        <v>6</v>
      </c>
      <c r="C14">
        <f t="shared" si="0"/>
        <v>1.5</v>
      </c>
      <c r="D14">
        <f t="shared" si="1"/>
        <v>0</v>
      </c>
      <c r="E14">
        <f t="shared" si="6"/>
        <v>90000</v>
      </c>
      <c r="G14">
        <f t="shared" si="3"/>
        <v>90000</v>
      </c>
      <c r="H14">
        <f t="shared" si="4"/>
        <v>90000</v>
      </c>
      <c r="I14">
        <f t="shared" si="5"/>
        <v>0.84367069868131062</v>
      </c>
    </row>
    <row r="15" spans="2:15" x14ac:dyDescent="0.2">
      <c r="B15">
        <v>7</v>
      </c>
      <c r="C15">
        <f t="shared" si="0"/>
        <v>1.75</v>
      </c>
      <c r="D15">
        <f t="shared" si="1"/>
        <v>0</v>
      </c>
      <c r="E15">
        <f t="shared" si="6"/>
        <v>90000</v>
      </c>
      <c r="G15">
        <f t="shared" si="3"/>
        <v>90000</v>
      </c>
      <c r="H15">
        <f t="shared" si="4"/>
        <v>90000</v>
      </c>
      <c r="I15">
        <f t="shared" si="5"/>
        <v>0.82010311282053572</v>
      </c>
    </row>
    <row r="16" spans="2:15" x14ac:dyDescent="0.2">
      <c r="B16">
        <v>8</v>
      </c>
      <c r="C16">
        <f t="shared" si="0"/>
        <v>2</v>
      </c>
      <c r="D16">
        <f t="shared" si="1"/>
        <v>0</v>
      </c>
      <c r="E16">
        <f t="shared" si="6"/>
        <v>92461.772851489455</v>
      </c>
      <c r="G16">
        <f t="shared" si="3"/>
        <v>92461.772851489455</v>
      </c>
      <c r="H16">
        <f t="shared" si="4"/>
        <v>92461.772851489455</v>
      </c>
      <c r="I16">
        <f t="shared" si="5"/>
        <v>0.79719387755102034</v>
      </c>
    </row>
    <row r="17" spans="2:9" x14ac:dyDescent="0.2">
      <c r="B17">
        <v>9</v>
      </c>
      <c r="C17">
        <f t="shared" si="0"/>
        <v>2.25</v>
      </c>
      <c r="D17">
        <f t="shared" si="1"/>
        <v>0</v>
      </c>
      <c r="E17">
        <f t="shared" si="6"/>
        <v>92461.772851489455</v>
      </c>
      <c r="G17">
        <f t="shared" si="3"/>
        <v>92461.772851489455</v>
      </c>
      <c r="H17">
        <f t="shared" si="4"/>
        <v>92461.772851489455</v>
      </c>
      <c r="I17">
        <f t="shared" si="5"/>
        <v>0.77492460212610159</v>
      </c>
    </row>
    <row r="18" spans="2:9" x14ac:dyDescent="0.2">
      <c r="B18">
        <v>10</v>
      </c>
      <c r="C18">
        <f t="shared" si="0"/>
        <v>2.5</v>
      </c>
      <c r="D18">
        <f t="shared" si="1"/>
        <v>0</v>
      </c>
      <c r="E18">
        <f t="shared" si="6"/>
        <v>92461.772851489455</v>
      </c>
      <c r="G18">
        <f t="shared" si="3"/>
        <v>92461.772851489455</v>
      </c>
      <c r="H18">
        <f t="shared" si="4"/>
        <v>92461.772851489455</v>
      </c>
      <c r="I18">
        <f t="shared" si="5"/>
        <v>0.75327740953688449</v>
      </c>
    </row>
    <row r="19" spans="2:9" x14ac:dyDescent="0.2">
      <c r="B19">
        <v>11</v>
      </c>
      <c r="C19">
        <f t="shared" si="0"/>
        <v>2.75</v>
      </c>
      <c r="D19">
        <f t="shared" si="1"/>
        <v>0</v>
      </c>
      <c r="E19">
        <f t="shared" si="6"/>
        <v>92461.772851489455</v>
      </c>
      <c r="G19">
        <f t="shared" si="3"/>
        <v>92461.772851489455</v>
      </c>
      <c r="H19">
        <f t="shared" si="4"/>
        <v>92461.772851489455</v>
      </c>
      <c r="I19">
        <f t="shared" si="5"/>
        <v>0.73223492216119268</v>
      </c>
    </row>
    <row r="20" spans="2:9" x14ac:dyDescent="0.2">
      <c r="B20">
        <v>12</v>
      </c>
      <c r="C20">
        <f t="shared" si="0"/>
        <v>3</v>
      </c>
      <c r="D20">
        <f t="shared" si="1"/>
        <v>0</v>
      </c>
      <c r="E20">
        <f t="shared" si="6"/>
        <v>94990.882653782595</v>
      </c>
      <c r="G20">
        <f t="shared" si="3"/>
        <v>94990.882653782595</v>
      </c>
      <c r="H20">
        <f t="shared" si="4"/>
        <v>94990.882653782595</v>
      </c>
      <c r="I20">
        <f t="shared" si="5"/>
        <v>0.71178024781341087</v>
      </c>
    </row>
    <row r="21" spans="2:9" x14ac:dyDescent="0.2">
      <c r="B21">
        <v>13</v>
      </c>
      <c r="C21">
        <f t="shared" si="0"/>
        <v>3.25</v>
      </c>
      <c r="D21">
        <f t="shared" si="1"/>
        <v>0</v>
      </c>
      <c r="E21">
        <f t="shared" si="6"/>
        <v>94990.882653782595</v>
      </c>
      <c r="G21">
        <f t="shared" si="3"/>
        <v>94990.882653782595</v>
      </c>
      <c r="H21">
        <f t="shared" si="4"/>
        <v>94990.882653782595</v>
      </c>
      <c r="I21">
        <f t="shared" si="5"/>
        <v>0.69189696618401919</v>
      </c>
    </row>
    <row r="22" spans="2:9" x14ac:dyDescent="0.2">
      <c r="B22">
        <v>14</v>
      </c>
      <c r="C22">
        <f t="shared" si="0"/>
        <v>3.5</v>
      </c>
      <c r="D22">
        <f t="shared" si="1"/>
        <v>0</v>
      </c>
      <c r="E22">
        <f t="shared" si="6"/>
        <v>94990.882653782595</v>
      </c>
      <c r="G22">
        <f t="shared" si="3"/>
        <v>94990.882653782595</v>
      </c>
      <c r="H22">
        <f t="shared" si="4"/>
        <v>94990.882653782595</v>
      </c>
      <c r="I22">
        <f t="shared" si="5"/>
        <v>0.67256911565793243</v>
      </c>
    </row>
    <row r="23" spans="2:9" x14ac:dyDescent="0.2">
      <c r="B23">
        <v>15</v>
      </c>
      <c r="C23">
        <f t="shared" si="0"/>
        <v>3.75</v>
      </c>
      <c r="D23">
        <f t="shared" si="1"/>
        <v>0</v>
      </c>
      <c r="E23">
        <f t="shared" si="6"/>
        <v>94990.882653782595</v>
      </c>
      <c r="G23">
        <f t="shared" si="3"/>
        <v>94990.882653782595</v>
      </c>
      <c r="H23">
        <f t="shared" si="4"/>
        <v>94990.882653782595</v>
      </c>
      <c r="I23">
        <f t="shared" si="5"/>
        <v>0.65378118050106482</v>
      </c>
    </row>
    <row r="24" spans="2:9" x14ac:dyDescent="0.2">
      <c r="B24">
        <v>16</v>
      </c>
      <c r="C24">
        <f t="shared" si="0"/>
        <v>4</v>
      </c>
      <c r="D24">
        <f t="shared" si="1"/>
        <v>0</v>
      </c>
      <c r="E24">
        <f t="shared" si="6"/>
        <v>97589.1712766282</v>
      </c>
      <c r="G24">
        <f t="shared" si="3"/>
        <v>97589.1712766282</v>
      </c>
      <c r="H24">
        <f t="shared" si="4"/>
        <v>97589.1712766282</v>
      </c>
      <c r="I24">
        <f t="shared" si="5"/>
        <v>0.63551807840483121</v>
      </c>
    </row>
    <row r="25" spans="2:9" x14ac:dyDescent="0.2">
      <c r="B25">
        <v>17</v>
      </c>
      <c r="C25">
        <f t="shared" si="0"/>
        <v>4.25</v>
      </c>
      <c r="D25">
        <f t="shared" si="1"/>
        <v>0</v>
      </c>
      <c r="E25">
        <f t="shared" si="6"/>
        <v>97589.1712766282</v>
      </c>
      <c r="G25">
        <f t="shared" si="3"/>
        <v>97589.1712766282</v>
      </c>
      <c r="H25">
        <f t="shared" si="4"/>
        <v>97589.1712766282</v>
      </c>
      <c r="I25">
        <f t="shared" si="5"/>
        <v>0.61776514837858854</v>
      </c>
    </row>
    <row r="26" spans="2:9" x14ac:dyDescent="0.2">
      <c r="B26">
        <v>18</v>
      </c>
      <c r="C26">
        <f t="shared" si="0"/>
        <v>4.5</v>
      </c>
      <c r="D26">
        <f t="shared" si="1"/>
        <v>0</v>
      </c>
      <c r="E26">
        <f t="shared" si="6"/>
        <v>97589.1712766282</v>
      </c>
      <c r="G26">
        <f t="shared" si="3"/>
        <v>97589.1712766282</v>
      </c>
      <c r="H26">
        <f t="shared" si="4"/>
        <v>97589.1712766282</v>
      </c>
      <c r="I26">
        <f t="shared" si="5"/>
        <v>0.60050813898029676</v>
      </c>
    </row>
    <row r="27" spans="2:9" x14ac:dyDescent="0.2">
      <c r="B27">
        <v>19</v>
      </c>
      <c r="C27">
        <f t="shared" si="0"/>
        <v>4.75</v>
      </c>
      <c r="D27">
        <f t="shared" si="1"/>
        <v>0</v>
      </c>
      <c r="E27">
        <f t="shared" si="6"/>
        <v>97589.1712766282</v>
      </c>
      <c r="G27">
        <f t="shared" si="3"/>
        <v>97589.1712766282</v>
      </c>
      <c r="H27">
        <f t="shared" si="4"/>
        <v>97589.1712766282</v>
      </c>
      <c r="I27">
        <f t="shared" si="5"/>
        <v>0.5837331968759506</v>
      </c>
    </row>
    <row r="28" spans="2:9" x14ac:dyDescent="0.2">
      <c r="B28">
        <v>20</v>
      </c>
      <c r="C28">
        <f t="shared" si="0"/>
        <v>5</v>
      </c>
      <c r="D28">
        <f t="shared" si="1"/>
        <v>0</v>
      </c>
      <c r="E28">
        <f t="shared" si="6"/>
        <v>100258.53097049662</v>
      </c>
      <c r="G28">
        <f t="shared" si="3"/>
        <v>100258.53097049662</v>
      </c>
      <c r="H28">
        <f t="shared" si="4"/>
        <v>100258.53097049662</v>
      </c>
      <c r="I28">
        <f t="shared" si="5"/>
        <v>0.56742685571859919</v>
      </c>
    </row>
    <row r="29" spans="2:9" x14ac:dyDescent="0.2">
      <c r="B29">
        <v>21</v>
      </c>
      <c r="C29">
        <f t="shared" si="0"/>
        <v>5.25</v>
      </c>
      <c r="D29">
        <f t="shared" si="1"/>
        <v>0</v>
      </c>
      <c r="E29">
        <f t="shared" si="6"/>
        <v>100258.53097049662</v>
      </c>
      <c r="G29">
        <f t="shared" si="3"/>
        <v>100258.53097049662</v>
      </c>
      <c r="H29">
        <f t="shared" si="4"/>
        <v>100258.53097049662</v>
      </c>
      <c r="I29">
        <f t="shared" si="5"/>
        <v>0.55157602533802541</v>
      </c>
    </row>
    <row r="30" spans="2:9" x14ac:dyDescent="0.2">
      <c r="B30">
        <v>22</v>
      </c>
      <c r="C30">
        <f t="shared" si="0"/>
        <v>5.5</v>
      </c>
      <c r="D30">
        <f t="shared" si="1"/>
        <v>0</v>
      </c>
      <c r="E30">
        <f t="shared" si="6"/>
        <v>100258.53097049662</v>
      </c>
      <c r="G30">
        <f t="shared" si="3"/>
        <v>100258.53097049662</v>
      </c>
      <c r="H30">
        <f t="shared" si="4"/>
        <v>100258.53097049662</v>
      </c>
      <c r="I30">
        <f t="shared" si="5"/>
        <v>0.53616798123240783</v>
      </c>
    </row>
    <row r="31" spans="2:9" x14ac:dyDescent="0.2">
      <c r="B31">
        <v>23</v>
      </c>
      <c r="C31">
        <f t="shared" si="0"/>
        <v>5.75</v>
      </c>
      <c r="D31">
        <f t="shared" si="1"/>
        <v>0</v>
      </c>
      <c r="E31">
        <f t="shared" si="6"/>
        <v>100258.53097049662</v>
      </c>
      <c r="F31">
        <f>$G$3</f>
        <v>6800000</v>
      </c>
      <c r="G31">
        <f t="shared" si="3"/>
        <v>6900258.5309704971</v>
      </c>
      <c r="H31">
        <f t="shared" si="4"/>
        <v>6900258.5309704971</v>
      </c>
      <c r="I31">
        <f t="shared" si="5"/>
        <v>0.52119035435352734</v>
      </c>
    </row>
    <row r="32" spans="2:9" x14ac:dyDescent="0.2">
      <c r="B32">
        <v>24</v>
      </c>
      <c r="C32">
        <f t="shared" si="0"/>
        <v>6</v>
      </c>
      <c r="D32">
        <f t="shared" si="1"/>
        <v>0</v>
      </c>
      <c r="E32">
        <f t="shared" si="6"/>
        <v>0</v>
      </c>
      <c r="G32">
        <f t="shared" si="3"/>
        <v>0</v>
      </c>
      <c r="H32">
        <f t="shared" si="4"/>
        <v>0</v>
      </c>
      <c r="I32">
        <f t="shared" si="5"/>
        <v>0.50663112117732068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2025-04-11T11:55:35Z</dcterms:created>
  <dcterms:modified xsi:type="dcterms:W3CDTF">2025-04-11T13:48:21Z</dcterms:modified>
</cp:coreProperties>
</file>