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661869C5-9C39-F740-B5E7-368CEC30C219}" xr6:coauthVersionLast="47" xr6:coauthVersionMax="47" xr10:uidLastSave="{00000000-0000-0000-0000-000000000000}"/>
  <bookViews>
    <workbookView xWindow="380" yWindow="500" windowWidth="28040" windowHeight="16940" xr2:uid="{106F498A-C4CB-1344-BAD2-4CAE00D0E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E8" i="1"/>
  <c r="E9" i="1"/>
  <c r="E10" i="1"/>
  <c r="F11" i="1" s="1"/>
  <c r="E11" i="1"/>
  <c r="F21" i="1" s="1"/>
  <c r="E12" i="1"/>
  <c r="F14" i="1" s="1"/>
  <c r="E13" i="1"/>
  <c r="F23" i="1" s="1"/>
  <c r="E14" i="1"/>
  <c r="F16" i="1" s="1"/>
  <c r="E15" i="1"/>
  <c r="F17" i="1" s="1"/>
  <c r="E16" i="1"/>
  <c r="E17" i="1"/>
  <c r="E18" i="1"/>
  <c r="E19" i="1"/>
  <c r="E20" i="1"/>
  <c r="E21" i="1"/>
  <c r="E22" i="1"/>
  <c r="E23" i="1"/>
  <c r="E24" i="1"/>
  <c r="E25" i="1"/>
  <c r="E26" i="1"/>
  <c r="E7" i="1"/>
  <c r="F7" i="1"/>
  <c r="F8" i="1"/>
  <c r="F9" i="1"/>
  <c r="F10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6" i="1"/>
  <c r="M6" i="1" l="1"/>
  <c r="F26" i="1"/>
  <c r="F25" i="1"/>
  <c r="F24" i="1"/>
  <c r="F15" i="1"/>
  <c r="F22" i="1"/>
  <c r="F13" i="1"/>
  <c r="F20" i="1"/>
  <c r="F12" i="1"/>
  <c r="F18" i="1"/>
  <c r="F19" i="1"/>
</calcChain>
</file>

<file path=xl/sharedStrings.xml><?xml version="1.0" encoding="utf-8"?>
<sst xmlns="http://schemas.openxmlformats.org/spreadsheetml/2006/main" count="23" uniqueCount="21">
  <si>
    <t>share price</t>
  </si>
  <si>
    <t>initial div</t>
  </si>
  <si>
    <t>div growth</t>
  </si>
  <si>
    <t>until t=</t>
  </si>
  <si>
    <t>-</t>
  </si>
  <si>
    <t>no. shares bought</t>
  </si>
  <si>
    <t>inflation</t>
  </si>
  <si>
    <t>constant</t>
  </si>
  <si>
    <t>real interest</t>
  </si>
  <si>
    <t>goalseek</t>
  </si>
  <si>
    <t>base dividend</t>
  </si>
  <si>
    <t>beg of time n+1</t>
  </si>
  <si>
    <t>divivdend payout</t>
  </si>
  <si>
    <t>yearly growth</t>
  </si>
  <si>
    <t>time (years)</t>
  </si>
  <si>
    <t>growth factor</t>
  </si>
  <si>
    <t>discount factor REAL</t>
  </si>
  <si>
    <t>inflation factor</t>
  </si>
  <si>
    <t>real dividends payout</t>
  </si>
  <si>
    <t>net cashfflows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</si>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</sst>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2469-7199-F441-B4CA-B10BBC439E1B}">
  <dimension ref="A1:M26"/>
  <sheetViews>
    <sheetView tabSelected="1" workbookViewId="0">
      <selection activeCell="G7" sqref="G7"/>
    </sheetView>
  </sheetViews>
  <sheetFormatPr baseColWidth="10" defaultRowHeight="16" x14ac:dyDescent="0.2"/>
  <cols>
    <col min="1" max="1" width="13.1640625" bestFit="1" customWidth="1"/>
  </cols>
  <sheetData>
    <row r="1" spans="1:13" x14ac:dyDescent="0.2">
      <c r="A1" s="1" t="s">
        <v>9</v>
      </c>
    </row>
    <row r="2" spans="1:13" x14ac:dyDescent="0.2">
      <c r="B2" t="s">
        <v>0</v>
      </c>
      <c r="C2">
        <v>46</v>
      </c>
      <c r="D2" t="s">
        <v>2</v>
      </c>
      <c r="E2">
        <v>0.02</v>
      </c>
      <c r="F2">
        <v>0.04</v>
      </c>
      <c r="G2" t="s">
        <v>5</v>
      </c>
      <c r="H2">
        <v>100000</v>
      </c>
      <c r="I2" t="s">
        <v>6</v>
      </c>
      <c r="J2">
        <v>0.04</v>
      </c>
      <c r="K2" t="s">
        <v>8</v>
      </c>
      <c r="L2" s="1">
        <v>2.4696238163231465E-2</v>
      </c>
    </row>
    <row r="3" spans="1:13" x14ac:dyDescent="0.2">
      <c r="B3" t="s">
        <v>1</v>
      </c>
      <c r="C3">
        <v>3</v>
      </c>
      <c r="D3" t="s">
        <v>3</v>
      </c>
      <c r="E3">
        <v>1</v>
      </c>
      <c r="F3" t="s">
        <v>4</v>
      </c>
      <c r="J3" t="s">
        <v>7</v>
      </c>
    </row>
    <row r="5" spans="1:13" x14ac:dyDescent="0.2">
      <c r="B5" t="s">
        <v>14</v>
      </c>
      <c r="C5" t="s">
        <v>0</v>
      </c>
      <c r="D5" t="s">
        <v>10</v>
      </c>
      <c r="E5" t="s">
        <v>13</v>
      </c>
      <c r="F5" t="s">
        <v>15</v>
      </c>
      <c r="G5" t="s">
        <v>12</v>
      </c>
      <c r="H5" t="s">
        <v>6</v>
      </c>
      <c r="I5" t="s">
        <v>17</v>
      </c>
      <c r="J5" t="s">
        <v>18</v>
      </c>
      <c r="K5" t="s">
        <v>19</v>
      </c>
      <c r="L5" t="s">
        <v>16</v>
      </c>
      <c r="M5" t="s">
        <v>20</v>
      </c>
    </row>
    <row r="6" spans="1:13" x14ac:dyDescent="0.2">
      <c r="A6" t="s">
        <v>11</v>
      </c>
      <c r="B6">
        <v>0</v>
      </c>
      <c r="C6">
        <f>-$H$2*$C$2</f>
        <v>-4600000</v>
      </c>
      <c r="E6">
        <v>1</v>
      </c>
      <c r="F6">
        <f>PRODUCT($E$6:E6)</f>
        <v>1</v>
      </c>
      <c r="G6">
        <f>D6*F6</f>
        <v>0</v>
      </c>
      <c r="H6">
        <v>1</v>
      </c>
      <c r="I6">
        <f>PRODUCT($H$6:H6)</f>
        <v>1</v>
      </c>
      <c r="J6">
        <f>G6/I6</f>
        <v>0</v>
      </c>
      <c r="K6">
        <f>C6+J6</f>
        <v>-4600000</v>
      </c>
      <c r="L6">
        <f>(1+$L$2)^(-B6)</f>
        <v>1</v>
      </c>
      <c r="M6">
        <f>SUMPRODUCT(K6:K26,L6:L26)</f>
        <v>-8.082049316726625E-5</v>
      </c>
    </row>
    <row r="7" spans="1:13" x14ac:dyDescent="0.2">
      <c r="B7">
        <v>1</v>
      </c>
      <c r="D7">
        <f t="shared" ref="D7:D26" si="0">$C$3*$H$2</f>
        <v>300000</v>
      </c>
      <c r="E7">
        <f>IF(B7&lt;=$E$3,1+$E$2,1+$F$2)</f>
        <v>1.02</v>
      </c>
      <c r="F7">
        <f>PRODUCT($E$6:E7)</f>
        <v>1.02</v>
      </c>
      <c r="G7">
        <f t="shared" ref="G7:G26" si="1">D7*F7</f>
        <v>306000</v>
      </c>
      <c r="H7">
        <f>(1+$F$2)</f>
        <v>1.04</v>
      </c>
      <c r="I7">
        <f>PRODUCT($H$6:H7)</f>
        <v>1.04</v>
      </c>
      <c r="J7">
        <f>G7/I7</f>
        <v>294230.76923076925</v>
      </c>
      <c r="K7">
        <f t="shared" ref="K7:K26" si="2">C7+J7</f>
        <v>294230.76923076925</v>
      </c>
      <c r="L7">
        <f>(1+$L$2)^(-B7)</f>
        <v>0.9758989666952429</v>
      </c>
    </row>
    <row r="8" spans="1:13" x14ac:dyDescent="0.2">
      <c r="B8">
        <v>2</v>
      </c>
      <c r="D8">
        <f t="shared" si="0"/>
        <v>300000</v>
      </c>
      <c r="E8">
        <f t="shared" ref="E8:E26" si="3">IF(B8&lt;=$E$3,1+$E$2,1+$F$2)</f>
        <v>1.04</v>
      </c>
      <c r="F8">
        <f>PRODUCT($E$6:E8)</f>
        <v>1.0608</v>
      </c>
      <c r="G8">
        <f t="shared" si="1"/>
        <v>318240</v>
      </c>
      <c r="H8">
        <f t="shared" ref="H8:H26" si="4">(1+$F$2)</f>
        <v>1.04</v>
      </c>
      <c r="I8">
        <f>PRODUCT($H$6:H8)</f>
        <v>1.0816000000000001</v>
      </c>
      <c r="J8">
        <f t="shared" ref="J8:J26" si="5">G8/I8</f>
        <v>294230.76923076919</v>
      </c>
      <c r="K8">
        <f t="shared" si="2"/>
        <v>294230.76923076919</v>
      </c>
      <c r="L8">
        <f>(1+$L$2)^(-B8)</f>
        <v>0.95237879319684282</v>
      </c>
    </row>
    <row r="9" spans="1:13" x14ac:dyDescent="0.2">
      <c r="B9">
        <v>3</v>
      </c>
      <c r="D9">
        <f t="shared" si="0"/>
        <v>300000</v>
      </c>
      <c r="E9">
        <f t="shared" si="3"/>
        <v>1.04</v>
      </c>
      <c r="F9">
        <f>PRODUCT($E$6:E9)</f>
        <v>1.103232</v>
      </c>
      <c r="G9">
        <f t="shared" si="1"/>
        <v>330969.59999999998</v>
      </c>
      <c r="H9">
        <f t="shared" si="4"/>
        <v>1.04</v>
      </c>
      <c r="I9">
        <f>PRODUCT($H$6:H9)</f>
        <v>1.1248640000000001</v>
      </c>
      <c r="J9">
        <f t="shared" si="5"/>
        <v>294230.76923076919</v>
      </c>
      <c r="K9">
        <f t="shared" si="2"/>
        <v>294230.76923076919</v>
      </c>
      <c r="L9">
        <f>(1+$L$2)^(-B9)</f>
        <v>0.92942548018326121</v>
      </c>
    </row>
    <row r="10" spans="1:13" x14ac:dyDescent="0.2">
      <c r="B10">
        <v>4</v>
      </c>
      <c r="D10">
        <f t="shared" si="0"/>
        <v>300000</v>
      </c>
      <c r="E10">
        <f t="shared" si="3"/>
        <v>1.04</v>
      </c>
      <c r="F10">
        <f>PRODUCT($E$6:E10)</f>
        <v>1.1473612799999999</v>
      </c>
      <c r="G10">
        <f t="shared" si="1"/>
        <v>344208.38399999996</v>
      </c>
      <c r="H10">
        <f t="shared" si="4"/>
        <v>1.04</v>
      </c>
      <c r="I10">
        <f>PRODUCT($H$6:H10)</f>
        <v>1.1698585600000002</v>
      </c>
      <c r="J10">
        <f t="shared" si="5"/>
        <v>294230.76923076913</v>
      </c>
      <c r="K10">
        <f t="shared" si="2"/>
        <v>294230.76923076913</v>
      </c>
      <c r="L10">
        <f>(1+$L$2)^(-B10)</f>
        <v>0.90702536573107451</v>
      </c>
    </row>
    <row r="11" spans="1:13" x14ac:dyDescent="0.2">
      <c r="B11">
        <v>5</v>
      </c>
      <c r="D11">
        <f t="shared" si="0"/>
        <v>300000</v>
      </c>
      <c r="E11">
        <f t="shared" si="3"/>
        <v>1.04</v>
      </c>
      <c r="F11">
        <f>PRODUCT($E$6:E11)</f>
        <v>1.1932557312000001</v>
      </c>
      <c r="G11">
        <f t="shared" si="1"/>
        <v>357976.71936000005</v>
      </c>
      <c r="H11">
        <f t="shared" si="4"/>
        <v>1.04</v>
      </c>
      <c r="I11">
        <f>PRODUCT($H$6:H11)</f>
        <v>1.2166529024000003</v>
      </c>
      <c r="J11">
        <f t="shared" si="5"/>
        <v>294230.76923076919</v>
      </c>
      <c r="K11">
        <f t="shared" si="2"/>
        <v>294230.76923076919</v>
      </c>
      <c r="L11">
        <f>(1+$L$2)^(-B11)</f>
        <v>0.88516511718333035</v>
      </c>
    </row>
    <row r="12" spans="1:13" x14ac:dyDescent="0.2">
      <c r="B12">
        <v>6</v>
      </c>
      <c r="D12">
        <f t="shared" si="0"/>
        <v>300000</v>
      </c>
      <c r="E12">
        <f t="shared" si="3"/>
        <v>1.04</v>
      </c>
      <c r="F12">
        <f>PRODUCT($E$6:E12)</f>
        <v>1.240985960448</v>
      </c>
      <c r="G12">
        <f t="shared" si="1"/>
        <v>372295.78813440003</v>
      </c>
      <c r="H12">
        <f t="shared" si="4"/>
        <v>1.04</v>
      </c>
      <c r="I12">
        <f>PRODUCT($H$6:H12)</f>
        <v>1.2653190184960004</v>
      </c>
      <c r="J12">
        <f t="shared" si="5"/>
        <v>294230.76923076919</v>
      </c>
      <c r="K12">
        <f t="shared" si="2"/>
        <v>294230.76923076919</v>
      </c>
      <c r="L12">
        <f>(1+$L$2)^(-B12)</f>
        <v>0.86383172321388579</v>
      </c>
    </row>
    <row r="13" spans="1:13" x14ac:dyDescent="0.2">
      <c r="B13">
        <v>7</v>
      </c>
      <c r="D13">
        <f t="shared" si="0"/>
        <v>300000</v>
      </c>
      <c r="E13">
        <f t="shared" si="3"/>
        <v>1.04</v>
      </c>
      <c r="F13">
        <f>PRODUCT($E$6:E13)</f>
        <v>1.29062539886592</v>
      </c>
      <c r="G13">
        <f t="shared" si="1"/>
        <v>387187.61965977598</v>
      </c>
      <c r="H13">
        <f t="shared" si="4"/>
        <v>1.04</v>
      </c>
      <c r="I13">
        <f>PRODUCT($H$6:H13)</f>
        <v>1.3159317792358405</v>
      </c>
      <c r="J13">
        <f t="shared" si="5"/>
        <v>294230.76923076913</v>
      </c>
      <c r="K13">
        <f t="shared" si="2"/>
        <v>294230.76923076913</v>
      </c>
      <c r="L13">
        <f>(1+$L$2)^(-B13)</f>
        <v>0.84301248608300217</v>
      </c>
    </row>
    <row r="14" spans="1:13" x14ac:dyDescent="0.2">
      <c r="B14">
        <v>8</v>
      </c>
      <c r="D14">
        <f t="shared" si="0"/>
        <v>300000</v>
      </c>
      <c r="E14">
        <f t="shared" si="3"/>
        <v>1.04</v>
      </c>
      <c r="F14">
        <f>PRODUCT($E$6:E14)</f>
        <v>1.3422504148205567</v>
      </c>
      <c r="G14">
        <f t="shared" si="1"/>
        <v>402675.12444616703</v>
      </c>
      <c r="H14">
        <f t="shared" si="4"/>
        <v>1.04</v>
      </c>
      <c r="I14">
        <f>PRODUCT($H$6:H14)</f>
        <v>1.3685690504052741</v>
      </c>
      <c r="J14">
        <f t="shared" si="5"/>
        <v>294230.76923076913</v>
      </c>
      <c r="K14">
        <f t="shared" si="2"/>
        <v>294230.76923076913</v>
      </c>
      <c r="L14">
        <f>(1+$L$2)^(-B14)</f>
        <v>0.82269501407958956</v>
      </c>
    </row>
    <row r="15" spans="1:13" x14ac:dyDescent="0.2">
      <c r="B15">
        <v>9</v>
      </c>
      <c r="D15">
        <f t="shared" si="0"/>
        <v>300000</v>
      </c>
      <c r="E15">
        <f t="shared" si="3"/>
        <v>1.04</v>
      </c>
      <c r="F15">
        <f>PRODUCT($E$6:E15)</f>
        <v>1.395940431413379</v>
      </c>
      <c r="G15">
        <f t="shared" si="1"/>
        <v>418782.12942401372</v>
      </c>
      <c r="H15">
        <f t="shared" si="4"/>
        <v>1.04</v>
      </c>
      <c r="I15">
        <f>PRODUCT($H$6:H15)</f>
        <v>1.4233118124214852</v>
      </c>
      <c r="J15">
        <f t="shared" si="5"/>
        <v>294230.76923076907</v>
      </c>
      <c r="K15">
        <f t="shared" si="2"/>
        <v>294230.76923076907</v>
      </c>
      <c r="L15">
        <f>(1+$L$2)^(-B15)</f>
        <v>0.80286721414559981</v>
      </c>
    </row>
    <row r="16" spans="1:13" x14ac:dyDescent="0.2">
      <c r="B16">
        <v>10</v>
      </c>
      <c r="D16">
        <f t="shared" si="0"/>
        <v>300000</v>
      </c>
      <c r="E16">
        <f t="shared" si="3"/>
        <v>1.04</v>
      </c>
      <c r="F16">
        <f>PRODUCT($E$6:E16)</f>
        <v>1.4517780486699141</v>
      </c>
      <c r="G16">
        <f t="shared" si="1"/>
        <v>435533.41460097424</v>
      </c>
      <c r="H16">
        <f t="shared" si="4"/>
        <v>1.04</v>
      </c>
      <c r="I16">
        <f>PRODUCT($H$6:H16)</f>
        <v>1.4802442849183446</v>
      </c>
      <c r="J16">
        <f t="shared" si="5"/>
        <v>294230.76923076907</v>
      </c>
      <c r="K16">
        <f t="shared" si="2"/>
        <v>294230.76923076907</v>
      </c>
      <c r="L16">
        <f>(1+$L$2)^(-B16)</f>
        <v>0.78351728467817916</v>
      </c>
    </row>
    <row r="17" spans="2:12" x14ac:dyDescent="0.2">
      <c r="B17">
        <v>11</v>
      </c>
      <c r="D17">
        <f t="shared" si="0"/>
        <v>300000</v>
      </c>
      <c r="E17">
        <f t="shared" si="3"/>
        <v>1.04</v>
      </c>
      <c r="F17">
        <f>PRODUCT($E$6:E17)</f>
        <v>1.5098491706167108</v>
      </c>
      <c r="G17">
        <f t="shared" si="1"/>
        <v>452954.75118501321</v>
      </c>
      <c r="H17">
        <f t="shared" si="4"/>
        <v>1.04</v>
      </c>
      <c r="I17">
        <f>PRODUCT($H$6:H17)</f>
        <v>1.5394540563150785</v>
      </c>
      <c r="J17">
        <f t="shared" si="5"/>
        <v>294230.76923076907</v>
      </c>
      <c r="K17">
        <f t="shared" si="2"/>
        <v>294230.76923076907</v>
      </c>
      <c r="L17">
        <f>(1+$L$2)^(-B17)</f>
        <v>0.76463370850529733</v>
      </c>
    </row>
    <row r="18" spans="2:12" x14ac:dyDescent="0.2">
      <c r="B18">
        <v>12</v>
      </c>
      <c r="D18">
        <f t="shared" si="0"/>
        <v>300000</v>
      </c>
      <c r="E18">
        <f t="shared" si="3"/>
        <v>1.04</v>
      </c>
      <c r="F18">
        <f>PRODUCT($E$6:E18)</f>
        <v>1.5702431374413792</v>
      </c>
      <c r="G18">
        <f t="shared" si="1"/>
        <v>471072.94123241375</v>
      </c>
      <c r="H18">
        <f t="shared" si="4"/>
        <v>1.04</v>
      </c>
      <c r="I18">
        <f>PRODUCT($H$6:H18)</f>
        <v>1.6010322185676817</v>
      </c>
      <c r="J18">
        <f t="shared" si="5"/>
        <v>294230.76923076902</v>
      </c>
      <c r="K18">
        <f t="shared" si="2"/>
        <v>294230.76923076902</v>
      </c>
      <c r="L18">
        <f>(1+$L$2)^(-B18)</f>
        <v>0.74620524603067118</v>
      </c>
    </row>
    <row r="19" spans="2:12" x14ac:dyDescent="0.2">
      <c r="B19">
        <v>13</v>
      </c>
      <c r="D19">
        <f t="shared" si="0"/>
        <v>300000</v>
      </c>
      <c r="E19">
        <f t="shared" si="3"/>
        <v>1.04</v>
      </c>
      <c r="F19">
        <f>PRODUCT($E$6:E19)</f>
        <v>1.6330528629390344</v>
      </c>
      <c r="G19">
        <f t="shared" si="1"/>
        <v>489915.85888171033</v>
      </c>
      <c r="H19">
        <f t="shared" si="4"/>
        <v>1.04</v>
      </c>
      <c r="I19">
        <f>PRODUCT($H$6:H19)</f>
        <v>1.6650735073103891</v>
      </c>
      <c r="J19">
        <f t="shared" si="5"/>
        <v>294230.76923076907</v>
      </c>
      <c r="K19">
        <f t="shared" si="2"/>
        <v>294230.76923076907</v>
      </c>
      <c r="L19">
        <f>(1+$L$2)^(-B19)</f>
        <v>0.72822092854390152</v>
      </c>
    </row>
    <row r="20" spans="2:12" x14ac:dyDescent="0.2">
      <c r="B20">
        <v>14</v>
      </c>
      <c r="D20">
        <f t="shared" si="0"/>
        <v>300000</v>
      </c>
      <c r="E20">
        <f t="shared" si="3"/>
        <v>1.04</v>
      </c>
      <c r="F20">
        <f>PRODUCT($E$6:E20)</f>
        <v>1.6983749774565959</v>
      </c>
      <c r="G20">
        <f t="shared" si="1"/>
        <v>509512.49323697877</v>
      </c>
      <c r="H20">
        <f t="shared" si="4"/>
        <v>1.04</v>
      </c>
      <c r="I20">
        <f>PRODUCT($H$6:H20)</f>
        <v>1.7316764476028046</v>
      </c>
      <c r="J20">
        <f t="shared" si="5"/>
        <v>294230.76923076907</v>
      </c>
      <c r="K20">
        <f t="shared" si="2"/>
        <v>294230.76923076907</v>
      </c>
      <c r="L20">
        <f>(1+$L$2)^(-B20)</f>
        <v>0.71067005169184383</v>
      </c>
    </row>
    <row r="21" spans="2:12" x14ac:dyDescent="0.2">
      <c r="B21">
        <v>15</v>
      </c>
      <c r="D21">
        <f t="shared" si="0"/>
        <v>300000</v>
      </c>
      <c r="E21">
        <f t="shared" si="3"/>
        <v>1.04</v>
      </c>
      <c r="F21">
        <f>PRODUCT($E$6:E21)</f>
        <v>1.7663099765548598</v>
      </c>
      <c r="G21">
        <f t="shared" si="1"/>
        <v>529892.99296645797</v>
      </c>
      <c r="H21">
        <f t="shared" si="4"/>
        <v>1.04</v>
      </c>
      <c r="I21">
        <f>PRODUCT($H$6:H21)</f>
        <v>1.8009435055069167</v>
      </c>
      <c r="J21">
        <f t="shared" si="5"/>
        <v>294230.76923076913</v>
      </c>
      <c r="K21">
        <f t="shared" si="2"/>
        <v>294230.76923076913</v>
      </c>
      <c r="L21">
        <f>(1+$L$2)^(-B21)</f>
        <v>0.69354216910732525</v>
      </c>
    </row>
    <row r="22" spans="2:12" x14ac:dyDescent="0.2">
      <c r="B22">
        <v>16</v>
      </c>
      <c r="D22">
        <f t="shared" si="0"/>
        <v>300000</v>
      </c>
      <c r="E22">
        <f t="shared" si="3"/>
        <v>1.04</v>
      </c>
      <c r="F22">
        <f>PRODUCT($E$6:E22)</f>
        <v>1.8369623756170543</v>
      </c>
      <c r="G22">
        <f t="shared" si="1"/>
        <v>551088.71268511633</v>
      </c>
      <c r="H22">
        <f t="shared" si="4"/>
        <v>1.04</v>
      </c>
      <c r="I22">
        <f>PRODUCT($H$6:H22)</f>
        <v>1.8729812457271935</v>
      </c>
      <c r="J22">
        <f t="shared" si="5"/>
        <v>294230.76923076913</v>
      </c>
      <c r="K22">
        <f t="shared" si="2"/>
        <v>294230.76923076913</v>
      </c>
      <c r="L22">
        <f>(1+$L$2)^(-B22)</f>
        <v>0.67682708619141607</v>
      </c>
    </row>
    <row r="23" spans="2:12" x14ac:dyDescent="0.2">
      <c r="B23">
        <v>17</v>
      </c>
      <c r="D23">
        <f t="shared" si="0"/>
        <v>300000</v>
      </c>
      <c r="E23">
        <f t="shared" si="3"/>
        <v>1.04</v>
      </c>
      <c r="F23">
        <f>PRODUCT($E$6:E23)</f>
        <v>1.9104408706417366</v>
      </c>
      <c r="G23">
        <f t="shared" si="1"/>
        <v>573132.26119252096</v>
      </c>
      <c r="H23">
        <f t="shared" si="4"/>
        <v>1.04</v>
      </c>
      <c r="I23">
        <f>PRODUCT($H$6:H23)</f>
        <v>1.9479004955562813</v>
      </c>
      <c r="J23">
        <f t="shared" si="5"/>
        <v>294230.76923076907</v>
      </c>
      <c r="K23">
        <f t="shared" si="2"/>
        <v>294230.76923076907</v>
      </c>
      <c r="L23">
        <f>(1+$L$2)^(-B23)</f>
        <v>0.66051485404555499</v>
      </c>
    </row>
    <row r="24" spans="2:12" x14ac:dyDescent="0.2">
      <c r="B24">
        <v>18</v>
      </c>
      <c r="D24">
        <f t="shared" si="0"/>
        <v>300000</v>
      </c>
      <c r="E24">
        <f t="shared" si="3"/>
        <v>1.04</v>
      </c>
      <c r="F24">
        <f>PRODUCT($E$6:E24)</f>
        <v>1.9868585054674062</v>
      </c>
      <c r="G24">
        <f t="shared" si="1"/>
        <v>596057.55164022185</v>
      </c>
      <c r="H24">
        <f t="shared" si="4"/>
        <v>1.04</v>
      </c>
      <c r="I24">
        <f>PRODUCT($H$6:H24)</f>
        <v>2.0258165153785326</v>
      </c>
      <c r="J24">
        <f t="shared" si="5"/>
        <v>294230.76923076913</v>
      </c>
      <c r="K24">
        <f t="shared" si="2"/>
        <v>294230.76923076913</v>
      </c>
      <c r="L24">
        <f>(1+$L$2)^(-B24)</f>
        <v>0.64459576354991621</v>
      </c>
    </row>
    <row r="25" spans="2:12" x14ac:dyDescent="0.2">
      <c r="B25">
        <v>19</v>
      </c>
      <c r="D25">
        <f t="shared" si="0"/>
        <v>300000</v>
      </c>
      <c r="E25">
        <f t="shared" si="3"/>
        <v>1.04</v>
      </c>
      <c r="F25">
        <f>PRODUCT($E$6:E25)</f>
        <v>2.0663328456861025</v>
      </c>
      <c r="G25">
        <f t="shared" si="1"/>
        <v>619899.85370583076</v>
      </c>
      <c r="H25">
        <f t="shared" si="4"/>
        <v>1.04</v>
      </c>
      <c r="I25">
        <f>PRODUCT($H$6:H25)</f>
        <v>2.1068491759936738</v>
      </c>
      <c r="J25">
        <f t="shared" si="5"/>
        <v>294230.76923076913</v>
      </c>
      <c r="K25">
        <f t="shared" si="2"/>
        <v>294230.76923076913</v>
      </c>
      <c r="L25">
        <f>(1+$L$2)^(-B25)</f>
        <v>0.62906033958449437</v>
      </c>
    </row>
    <row r="26" spans="2:12" x14ac:dyDescent="0.2">
      <c r="B26">
        <v>20</v>
      </c>
      <c r="D26">
        <f t="shared" si="0"/>
        <v>300000</v>
      </c>
      <c r="E26">
        <f t="shared" si="3"/>
        <v>1.04</v>
      </c>
      <c r="F26">
        <f>PRODUCT($E$6:E26)</f>
        <v>2.1489861595135467</v>
      </c>
      <c r="G26">
        <f t="shared" si="1"/>
        <v>644695.84785406396</v>
      </c>
      <c r="H26">
        <f t="shared" si="4"/>
        <v>1.04</v>
      </c>
      <c r="I26">
        <f>PRODUCT($H$6:H26)</f>
        <v>2.1911231430334208</v>
      </c>
      <c r="J26">
        <f t="shared" si="5"/>
        <v>294230.76923076913</v>
      </c>
      <c r="K26">
        <f t="shared" si="2"/>
        <v>294230.76923076913</v>
      </c>
      <c r="L26">
        <f>(1+$L$2)^(-B26)</f>
        <v>0.61389933538946662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2025-03-05T11:17:43Z</dcterms:created>
  <dcterms:modified xsi:type="dcterms:W3CDTF">2025-03-06T12:09:57Z</dcterms:modified>
</cp:coreProperties>
</file>