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 da\Experimental Dashboard Project for Motorcycle\"/>
    </mc:Choice>
  </mc:AlternateContent>
  <xr:revisionPtr revIDLastSave="0" documentId="13_ncr:1_{7ADE20F2-EA12-4D4F-A624-BA506C0DB961}" xr6:coauthVersionLast="47" xr6:coauthVersionMax="47" xr10:uidLastSave="{00000000-0000-0000-0000-000000000000}"/>
  <bookViews>
    <workbookView xWindow="-108" yWindow="-108" windowWidth="23256" windowHeight="12456" activeTab="2" xr2:uid="{EAFDA7BF-F288-4B32-94D4-0A064532F731}"/>
  </bookViews>
  <sheets>
    <sheet name="General Data" sheetId="1" r:id="rId1"/>
    <sheet name="MoM" sheetId="2" r:id="rId2"/>
    <sheet name="Clean Profit" sheetId="3" r:id="rId3"/>
  </sheets>
  <definedNames>
    <definedName name="_xlnm._FilterDatabase" localSheetId="0" hidden="1">'General Data'!$C$1:$C$1201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3" i="2"/>
  <c r="B3" i="2"/>
  <c r="B5" i="2"/>
  <c r="B4" i="2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/>
  <c r="D66" i="1" a="1"/>
  <c r="D66" i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/>
  <c r="D682" i="1" a="1"/>
  <c r="D682" i="1" s="1"/>
  <c r="D683" i="1" a="1"/>
  <c r="D683" i="1" s="1"/>
  <c r="D684" i="1" a="1"/>
  <c r="D684" i="1"/>
  <c r="D685" i="1" a="1"/>
  <c r="D685" i="1" s="1"/>
  <c r="D686" i="1" a="1"/>
  <c r="D686" i="1" s="1"/>
  <c r="D687" i="1" a="1"/>
  <c r="D687" i="1" s="1"/>
  <c r="D688" i="1" a="1"/>
  <c r="D688" i="1" s="1"/>
  <c r="D689" i="1" a="1"/>
  <c r="D689" i="1"/>
  <c r="D690" i="1" a="1"/>
  <c r="D690" i="1" s="1"/>
  <c r="D691" i="1" a="1"/>
  <c r="D691" i="1" s="1"/>
  <c r="D692" i="1" a="1"/>
  <c r="D692" i="1"/>
  <c r="D693" i="1" a="1"/>
  <c r="D693" i="1" s="1"/>
  <c r="D694" i="1" a="1"/>
  <c r="D694" i="1" s="1"/>
  <c r="D695" i="1" a="1"/>
  <c r="D695" i="1" s="1"/>
  <c r="D696" i="1" a="1"/>
  <c r="D696" i="1" s="1"/>
  <c r="D697" i="1" a="1"/>
  <c r="D697" i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/>
  <c r="D882" i="1" a="1"/>
  <c r="D882" i="1" s="1"/>
  <c r="D883" i="1" a="1"/>
  <c r="D883" i="1" s="1"/>
  <c r="D884" i="1" a="1"/>
  <c r="D884" i="1" s="1"/>
  <c r="D885" i="1" a="1"/>
  <c r="D885" i="1" s="1"/>
  <c r="D886" i="1" a="1"/>
  <c r="D886" i="1" s="1"/>
  <c r="D887" i="1" a="1"/>
  <c r="D887" i="1" s="1"/>
  <c r="D888" i="1" a="1"/>
  <c r="D888" i="1" s="1"/>
  <c r="D889" i="1" a="1"/>
  <c r="D889" i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2" i="1" a="1"/>
  <c r="D992" i="1" s="1"/>
  <c r="D993" i="1" a="1"/>
  <c r="D993" i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/>
  <c r="D1026" i="1" a="1"/>
  <c r="D1026" i="1" s="1"/>
  <c r="D1027" i="1" a="1"/>
  <c r="D1027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7" i="1" a="1"/>
  <c r="D1047" i="1" s="1"/>
  <c r="D1048" i="1" a="1"/>
  <c r="D1048" i="1" s="1"/>
  <c r="D1049" i="1" a="1"/>
  <c r="D1049" i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0" i="1" a="1"/>
  <c r="D1200" i="1" s="1"/>
  <c r="D1201" i="1" a="1"/>
  <c r="D1201" i="1"/>
  <c r="D2" i="1" a="1"/>
  <c r="D2" i="1" s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B2" i="1" l="1"/>
  <c r="H799" i="1"/>
  <c r="H800" i="1"/>
  <c r="H801" i="1"/>
  <c r="H802" i="1"/>
  <c r="H80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45" i="1"/>
  <c r="H746" i="1"/>
  <c r="H747" i="1"/>
  <c r="H748" i="1"/>
  <c r="H749" i="1"/>
  <c r="H750" i="1"/>
  <c r="H751" i="1"/>
  <c r="H752" i="1"/>
  <c r="H753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 l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3" i="1"/>
  <c r="B4" i="1"/>
  <c r="B5" i="1"/>
  <c r="B6" i="1"/>
  <c r="B7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<sst xmlns="http://schemas.openxmlformats.org/spreadsheetml/2006/main" count="3614" uniqueCount="49">
  <si>
    <t>No</t>
  </si>
  <si>
    <t>Order ID</t>
  </si>
  <si>
    <t>Month</t>
  </si>
  <si>
    <t>Type of Sales</t>
  </si>
  <si>
    <t>Direct Sale</t>
  </si>
  <si>
    <t>Pre Book</t>
  </si>
  <si>
    <t>Motorcycle Name</t>
  </si>
  <si>
    <t>FAZZIO NEO HYBRID OTR</t>
  </si>
  <si>
    <t>FAZZIO CONNECTED LUX OTR</t>
  </si>
  <si>
    <t>ALL NEW NMAX 155 OTR</t>
  </si>
  <si>
    <t>GEAR 125 OTR</t>
  </si>
  <si>
    <t>JUPITER Z CW FI OTR</t>
  </si>
  <si>
    <t>NEW MIO M3 CW OTR</t>
  </si>
  <si>
    <t>ALL NEW NMAX 155 S OTR</t>
  </si>
  <si>
    <t>LEXI LX 155 OTR</t>
  </si>
  <si>
    <t>MX KING 150 OTR</t>
  </si>
  <si>
    <t>Profit</t>
  </si>
  <si>
    <t>VEGA FORCE DB CW OTR</t>
  </si>
  <si>
    <t>FREE GO 125 C OTR</t>
  </si>
  <si>
    <t>GEAR 125 S OTR</t>
  </si>
  <si>
    <t>ALL NEW AEROX 155 OTR</t>
  </si>
  <si>
    <t>ALL NEW AEROX 155 CIBERCITY OTR</t>
  </si>
  <si>
    <t>LEXI LX 155 S OTR</t>
  </si>
  <si>
    <t>GRAND FILANO LUX OTR</t>
  </si>
  <si>
    <t>ALL NEW XSR 155 OTR</t>
  </si>
  <si>
    <t>FREE GO 125 OTR</t>
  </si>
  <si>
    <t>FAZZIO CONNECTED NEO OTR</t>
  </si>
  <si>
    <t>GRAND FILANO NEO HYBRID OTR</t>
  </si>
  <si>
    <t>WR 155 R OTR</t>
  </si>
  <si>
    <t>ALL NEW NMAX 155 ABS OTR</t>
  </si>
  <si>
    <t>ALL NEW AEROX 155 C ABS OTR</t>
  </si>
  <si>
    <t>LEXI LX 155 CONNECTED ABS OTR</t>
  </si>
  <si>
    <t>Leasing</t>
  </si>
  <si>
    <t>Credit</t>
  </si>
  <si>
    <t>Cash</t>
  </si>
  <si>
    <t>Sale Campaign</t>
  </si>
  <si>
    <t>Payment Type</t>
  </si>
  <si>
    <t>LEXI OTR</t>
  </si>
  <si>
    <t>ALL NEW R15 CONNECTED OTR</t>
  </si>
  <si>
    <t>ALL NEW VIXION OTR</t>
  </si>
  <si>
    <t>MT 15 OTR</t>
  </si>
  <si>
    <t>ALL NEW NMAX 155 CONNECTED OTR</t>
  </si>
  <si>
    <t>ALL NEW VIXION R OTR</t>
  </si>
  <si>
    <t>Motorcycle Type</t>
  </si>
  <si>
    <t>Sales</t>
  </si>
  <si>
    <t>Revenue</t>
  </si>
  <si>
    <t>MoM</t>
  </si>
  <si>
    <t xml:space="preserve">Revenue </t>
  </si>
  <si>
    <t>Clean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</si>
</sst>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2" xfId="0" applyFont="1" applyBorder="1"/>
    <xf numFmtId="1" fontId="0" fillId="0" borderId="0" xfId="0" applyNumberFormat="1"/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vertical="top"/>
    </xf>
    <xf numFmtId="3" fontId="0" fillId="0" borderId="0" xfId="0" applyNumberFormat="1"/>
    <xf numFmtId="0" fontId="1" fillId="0" borderId="4" xfId="0" applyFont="1" applyBorder="1"/>
    <xf numFmtId="0" fontId="1" fillId="0" borderId="4" xfId="0" quotePrefix="1" applyFont="1" applyBorder="1"/>
    <xf numFmtId="0" fontId="1" fillId="0" borderId="5" xfId="0" quotePrefix="1" applyFont="1" applyBorder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51F9-5997-49E6-BE8D-0B5272F56BB4}">
  <dimension ref="A1:I1203"/>
  <sheetViews>
    <sheetView topLeftCell="C1" zoomScaleNormal="100" workbookViewId="0">
      <selection activeCell="G2" sqref="G2"/>
    </sheetView>
  </sheetViews>
  <sheetFormatPr defaultRowHeight="14.4" x14ac:dyDescent="0.3"/>
  <cols>
    <col min="2" max="2" width="26.109375" customWidth="1"/>
    <col min="3" max="4" width="35.21875" customWidth="1"/>
    <col min="5" max="5" width="14.109375" customWidth="1"/>
    <col min="6" max="6" width="23.44140625" customWidth="1"/>
    <col min="7" max="7" width="19" style="5" customWidth="1"/>
    <col min="8" max="8" width="14.77734375" customWidth="1"/>
    <col min="9" max="9" width="18.21875" customWidth="1"/>
    <col min="10" max="10" width="14.5546875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43</v>
      </c>
      <c r="E1" t="s">
        <v>2</v>
      </c>
      <c r="F1" t="s">
        <v>3</v>
      </c>
      <c r="G1" s="5" t="s">
        <v>45</v>
      </c>
      <c r="H1" t="s">
        <v>16</v>
      </c>
      <c r="I1" t="s">
        <v>36</v>
      </c>
    </row>
    <row r="2" spans="1:9" x14ac:dyDescent="0.3">
      <c r="A2" s="1">
        <v>1</v>
      </c>
      <c r="B2" s="2">
        <f ca="1">RANDBETWEEN(1,1200)</f>
        <v>649</v>
      </c>
      <c r="C2" t="s">
        <v>17</v>
      </c>
      <c r="D2" t="str" cm="1">
        <f t="array" ref="D2">_xlfn.IFS(OR(C2="ALL NEW AEROX 155 C ABS OTR",C2="ALL NEW AEROX 155 CIBERCITY OTR",C2="ALL NEW AEROX 155 OTR",C2="ALL NEW NMAX 155 ABS OTR",C2="ALL NEW NMAX 155 CONNECTED OTR",C2="ALL NEW NMAX 155 OTR",C2="ALL NEW NMAX 155 S OTR",C2="LEXI LX 155 CONNECTED ABS OTR",C2="LEXI LX 155 OTR",C2="LEXI LX 155 S OTR",C2="LEXI OTR"),"MAXI",OR(C2="ALL NEW R15 CONNECTED OTR",C2="ALL NEW VIXION OTR",C2="ALL NEW VIXION R OTR",C2="ALL NEW XSR 155 OTR",C2="MT 15 OTR"),"SPORT",OR(C2="FAZZIO CONNECTED LUX OTR",C2="FAZZIO CONNECTED NEO OTR",C2="FAZZIO NEO HYBRID OTR",C2="GRAND FILANO LUX OTR",C2="GRAND FILANO NEO HYBRID OTR"),"CLASSY",OR(C2="FREE GO 125 C OTR",C2="FREE GO 125 OTR",C2="GEAR 125 S OTR",C2="GEAR 125 OTR",C2="NEW MIO M3 CW OTR"),"MATIC",OR(C2="WR 155 R OTR"),"OFFROAD",OR(C2="VEGA FORCE DB CW OTR",C2="JUPITER Z CW FI OTR",C2="MX KING 150 OTR"),"MOPED")</f>
        <v>MOPED</v>
      </c>
      <c r="E2">
        <v>4</v>
      </c>
      <c r="F2" s="3" t="s">
        <v>44</v>
      </c>
      <c r="G2" s="5">
        <v>20550000</v>
      </c>
      <c r="H2">
        <f>G2*10%</f>
        <v>2055000</v>
      </c>
      <c r="I2" s="3" t="s">
        <v>32</v>
      </c>
    </row>
    <row r="3" spans="1:9" x14ac:dyDescent="0.3">
      <c r="A3" s="1">
        <v>2</v>
      </c>
      <c r="B3" s="2">
        <f t="shared" ref="B3:B66" ca="1" si="0">RANDBETWEEN(1,1200)</f>
        <v>313</v>
      </c>
      <c r="C3" t="s">
        <v>13</v>
      </c>
      <c r="D3" t="str" cm="1">
        <f t="array" ref="D3">_xlfn.IFS(OR(C3="ALL NEW AEROX 155 C ABS OTR",C3="ALL NEW AEROX 155 CIBERCITY OTR",C3="ALL NEW AEROX 155 OTR",C3="ALL NEW NMAX 155 ABS OTR",C3="ALL NEW NMAX 155 CONNECTED OTR",C3="ALL NEW NMAX 155 OTR",C3="ALL NEW NMAX 155 S OTR",C3="LEXI LX 155 CONNECTED ABS OTR",C3="LEXI LX 155 OTR",C3="LEXI LX 155 S OTR",C3="LEXI OTR"),"MAXI",OR(C3="ALL NEW R15 CONNECTED OTR",C3="ALL NEW VIXION OTR",C3="ALL NEW VIXION R OTR",C3="ALL NEW XSR 155 OTR",C3="MT 15 OTR"),"SPORT",OR(C3="FAZZIO CONNECTED LUX OTR",C3="FAZZIO CONNECTED NEO OTR",C3="FAZZIO NEO HYBRID OTR",C3="GRAND FILANO LUX OTR",C3="GRAND FILANO NEO HYBRID OTR"),"CLASSY",OR(C3="FREE GO 125 C OTR",C3="FREE GO 125 OTR",C3="GEAR 125 S OTR",C3="GEAR 125 OTR",C3="NEW MIO M3 CW OTR"),"MATIC",OR(C3="WR 155 R OTR"),"OFFROAD",OR(C3="VEGA FORCE DB CW OTR",C3="JUPITER Z CW FI OTR",C3="MX KING 150 OTR"),"MOPED")</f>
        <v>MAXI</v>
      </c>
      <c r="E3">
        <v>4</v>
      </c>
      <c r="F3" s="3" t="s">
        <v>44</v>
      </c>
      <c r="G3" s="5">
        <v>36690000</v>
      </c>
      <c r="H3">
        <f t="shared" ref="H3:H66" si="1">G3*10%</f>
        <v>3669000</v>
      </c>
      <c r="I3" s="3" t="s">
        <v>33</v>
      </c>
    </row>
    <row r="4" spans="1:9" x14ac:dyDescent="0.3">
      <c r="A4" s="1">
        <v>3</v>
      </c>
      <c r="B4" s="2">
        <f t="shared" ca="1" si="0"/>
        <v>1096</v>
      </c>
      <c r="C4" t="s">
        <v>10</v>
      </c>
      <c r="D4" t="str" cm="1">
        <f t="array" ref="D4">_xlfn.IFS(OR(C4="ALL NEW AEROX 155 C ABS OTR",C4="ALL NEW AEROX 155 CIBERCITY OTR",C4="ALL NEW AEROX 155 OTR",C4="ALL NEW NMAX 155 ABS OTR",C4="ALL NEW NMAX 155 CONNECTED OTR",C4="ALL NEW NMAX 155 OTR",C4="ALL NEW NMAX 155 S OTR",C4="LEXI LX 155 CONNECTED ABS OTR",C4="LEXI LX 155 OTR",C4="LEXI LX 155 S OTR",C4="LEXI OTR"),"MAXI",OR(C4="ALL NEW R15 CONNECTED OTR",C4="ALL NEW VIXION OTR",C4="ALL NEW VIXION R OTR",C4="ALL NEW XSR 155 OTR",C4="MT 15 OTR"),"SPORT",OR(C4="FAZZIO CONNECTED LUX OTR",C4="FAZZIO CONNECTED NEO OTR",C4="FAZZIO NEO HYBRID OTR",C4="GRAND FILANO LUX OTR",C4="GRAND FILANO NEO HYBRID OTR"),"CLASSY",OR(C4="FREE GO 125 C OTR",C4="FREE GO 125 OTR",C4="GEAR 125 S OTR",C4="GEAR 125 OTR",C4="NEW MIO M3 CW OTR"),"MATIC",OR(C4="WR 155 R OTR"),"OFFROAD",OR(C4="VEGA FORCE DB CW OTR",C4="JUPITER Z CW FI OTR",C4="MX KING 150 OTR"),"MOPED")</f>
        <v>MATIC</v>
      </c>
      <c r="E4">
        <v>4</v>
      </c>
      <c r="F4" s="3" t="s">
        <v>44</v>
      </c>
      <c r="G4" s="5">
        <v>20725000</v>
      </c>
      <c r="H4">
        <f t="shared" si="1"/>
        <v>2072500</v>
      </c>
      <c r="I4" s="3" t="s">
        <v>33</v>
      </c>
    </row>
    <row r="5" spans="1:9" x14ac:dyDescent="0.3">
      <c r="A5" s="1">
        <v>4</v>
      </c>
      <c r="B5" s="2">
        <f t="shared" ca="1" si="0"/>
        <v>482</v>
      </c>
      <c r="C5" t="s">
        <v>13</v>
      </c>
      <c r="D5" t="str" cm="1">
        <f t="array" ref="D5">_xlfn.IFS(OR(C5="ALL NEW AEROX 155 C ABS OTR",C5="ALL NEW AEROX 155 CIBERCITY OTR",C5="ALL NEW AEROX 155 OTR",C5="ALL NEW NMAX 155 ABS OTR",C5="ALL NEW NMAX 155 CONNECTED OTR",C5="ALL NEW NMAX 155 OTR",C5="ALL NEW NMAX 155 S OTR",C5="LEXI LX 155 CONNECTED ABS OTR",C5="LEXI LX 155 OTR",C5="LEXI LX 155 S OTR",C5="LEXI OTR"),"MAXI",OR(C5="ALL NEW R15 CONNECTED OTR",C5="ALL NEW VIXION OTR",C5="ALL NEW VIXION R OTR",C5="ALL NEW XSR 155 OTR",C5="MT 15 OTR"),"SPORT",OR(C5="FAZZIO CONNECTED LUX OTR",C5="FAZZIO CONNECTED NEO OTR",C5="FAZZIO NEO HYBRID OTR",C5="GRAND FILANO LUX OTR",C5="GRAND FILANO NEO HYBRID OTR"),"CLASSY",OR(C5="FREE GO 125 C OTR",C5="FREE GO 125 OTR",C5="GEAR 125 S OTR",C5="GEAR 125 OTR",C5="NEW MIO M3 CW OTR"),"MATIC",OR(C5="WR 155 R OTR"),"OFFROAD",OR(C5="VEGA FORCE DB CW OTR",C5="JUPITER Z CW FI OTR",C5="MX KING 150 OTR"),"MOPED")</f>
        <v>MAXI</v>
      </c>
      <c r="E5">
        <v>4</v>
      </c>
      <c r="F5" s="3" t="s">
        <v>44</v>
      </c>
      <c r="G5" s="5">
        <v>36690000</v>
      </c>
      <c r="H5">
        <f t="shared" si="1"/>
        <v>3669000</v>
      </c>
      <c r="I5" s="3" t="s">
        <v>33</v>
      </c>
    </row>
    <row r="6" spans="1:9" x14ac:dyDescent="0.3">
      <c r="A6" s="1">
        <v>5</v>
      </c>
      <c r="B6" s="2">
        <f t="shared" ca="1" si="0"/>
        <v>1173</v>
      </c>
      <c r="C6" t="s">
        <v>18</v>
      </c>
      <c r="D6" t="str" cm="1">
        <f t="array" ref="D6">_xlfn.IFS(OR(C6="ALL NEW AEROX 155 C ABS OTR",C6="ALL NEW AEROX 155 CIBERCITY OTR",C6="ALL NEW AEROX 155 OTR",C6="ALL NEW NMAX 155 ABS OTR",C6="ALL NEW NMAX 155 CONNECTED OTR",C6="ALL NEW NMAX 155 OTR",C6="ALL NEW NMAX 155 S OTR",C6="LEXI LX 155 CONNECTED ABS OTR",C6="LEXI LX 155 OTR",C6="LEXI LX 155 S OTR",C6="LEXI OTR"),"MAXI",OR(C6="ALL NEW R15 CONNECTED OTR",C6="ALL NEW VIXION OTR",C6="ALL NEW VIXION R OTR",C6="ALL NEW XSR 155 OTR",C6="MT 15 OTR"),"SPORT",OR(C6="FAZZIO CONNECTED LUX OTR",C6="FAZZIO CONNECTED NEO OTR",C6="FAZZIO NEO HYBRID OTR",C6="GRAND FILANO LUX OTR",C6="GRAND FILANO NEO HYBRID OTR"),"CLASSY",OR(C6="FREE GO 125 C OTR",C6="FREE GO 125 OTR",C6="GEAR 125 S OTR",C6="GEAR 125 OTR",C6="NEW MIO M3 CW OTR"),"MATIC",OR(C6="WR 155 R OTR"),"OFFROAD",OR(C6="VEGA FORCE DB CW OTR",C6="JUPITER Z CW FI OTR",C6="MX KING 150 OTR"),"MOPED")</f>
        <v>MATIC</v>
      </c>
      <c r="E6">
        <v>4</v>
      </c>
      <c r="F6" s="3" t="s">
        <v>44</v>
      </c>
      <c r="G6" s="5">
        <v>26050000</v>
      </c>
      <c r="H6">
        <f t="shared" si="1"/>
        <v>2605000</v>
      </c>
      <c r="I6" s="3" t="s">
        <v>32</v>
      </c>
    </row>
    <row r="7" spans="1:9" x14ac:dyDescent="0.3">
      <c r="A7" s="1">
        <v>6</v>
      </c>
      <c r="B7" s="2">
        <f t="shared" ca="1" si="0"/>
        <v>950</v>
      </c>
      <c r="C7" t="s">
        <v>19</v>
      </c>
      <c r="D7" t="str" cm="1">
        <f t="array" ref="D7">_xlfn.IFS(OR(C7="ALL NEW AEROX 155 C ABS OTR",C7="ALL NEW AEROX 155 CIBERCITY OTR",C7="ALL NEW AEROX 155 OTR",C7="ALL NEW NMAX 155 ABS OTR",C7="ALL NEW NMAX 155 CONNECTED OTR",C7="ALL NEW NMAX 155 OTR",C7="ALL NEW NMAX 155 S OTR",C7="LEXI LX 155 CONNECTED ABS OTR",C7="LEXI LX 155 OTR",C7="LEXI LX 155 S OTR",C7="LEXI OTR"),"MAXI",OR(C7="ALL NEW R15 CONNECTED OTR",C7="ALL NEW VIXION OTR",C7="ALL NEW VIXION R OTR",C7="ALL NEW XSR 155 OTR",C7="MT 15 OTR"),"SPORT",OR(C7="FAZZIO CONNECTED LUX OTR",C7="FAZZIO CONNECTED NEO OTR",C7="FAZZIO NEO HYBRID OTR",C7="GRAND FILANO LUX OTR",C7="GRAND FILANO NEO HYBRID OTR"),"CLASSY",OR(C7="FREE GO 125 C OTR",C7="FREE GO 125 OTR",C7="GEAR 125 S OTR",C7="GEAR 125 OTR",C7="NEW MIO M3 CW OTR"),"MATIC",OR(C7="WR 155 R OTR"),"OFFROAD",OR(C7="VEGA FORCE DB CW OTR",C7="JUPITER Z CW FI OTR",C7="MX KING 150 OTR"),"MOPED")</f>
        <v>MATIC</v>
      </c>
      <c r="E7">
        <v>4</v>
      </c>
      <c r="F7" s="3" t="s">
        <v>4</v>
      </c>
      <c r="G7" s="5">
        <v>21460000</v>
      </c>
      <c r="H7">
        <f t="shared" si="1"/>
        <v>2146000</v>
      </c>
      <c r="I7" s="3" t="s">
        <v>33</v>
      </c>
    </row>
    <row r="8" spans="1:9" x14ac:dyDescent="0.3">
      <c r="A8" s="1">
        <v>7</v>
      </c>
      <c r="B8" s="2">
        <f t="shared" ca="1" si="0"/>
        <v>225</v>
      </c>
      <c r="C8" t="s">
        <v>20</v>
      </c>
      <c r="D8" t="str" cm="1">
        <f t="array" ref="D8">_xlfn.IFS(OR(C8="ALL NEW AEROX 155 C ABS OTR",C8="ALL NEW AEROX 155 CIBERCITY OTR",C8="ALL NEW AEROX 155 OTR",C8="ALL NEW NMAX 155 ABS OTR",C8="ALL NEW NMAX 155 CONNECTED OTR",C8="ALL NEW NMAX 155 OTR",C8="ALL NEW NMAX 155 S OTR",C8="LEXI LX 155 CONNECTED ABS OTR",C8="LEXI LX 155 OTR",C8="LEXI LX 155 S OTR",C8="LEXI OTR"),"MAXI",OR(C8="ALL NEW R15 CONNECTED OTR",C8="ALL NEW VIXION OTR",C8="ALL NEW VIXION R OTR",C8="ALL NEW XSR 155 OTR",C8="MT 15 OTR"),"SPORT",OR(C8="FAZZIO CONNECTED LUX OTR",C8="FAZZIO CONNECTED NEO OTR",C8="FAZZIO NEO HYBRID OTR",C8="GRAND FILANO LUX OTR",C8="GRAND FILANO NEO HYBRID OTR"),"CLASSY",OR(C8="FREE GO 125 C OTR",C8="FREE GO 125 OTR",C8="GEAR 125 S OTR",C8="GEAR 125 OTR",C8="NEW MIO M3 CW OTR"),"MATIC",OR(C8="WR 155 R OTR"),"OFFROAD",OR(C8="VEGA FORCE DB CW OTR",C8="JUPITER Z CW FI OTR",C8="MX KING 150 OTR"),"MOPED")</f>
        <v>MAXI</v>
      </c>
      <c r="E8">
        <v>4</v>
      </c>
      <c r="F8" s="2" t="s">
        <v>35</v>
      </c>
      <c r="G8" s="5">
        <v>30200000</v>
      </c>
      <c r="H8">
        <f t="shared" si="1"/>
        <v>3020000</v>
      </c>
      <c r="I8" s="3" t="s">
        <v>33</v>
      </c>
    </row>
    <row r="9" spans="1:9" x14ac:dyDescent="0.3">
      <c r="A9" s="1">
        <v>8</v>
      </c>
      <c r="B9" s="2">
        <f t="shared" ca="1" si="0"/>
        <v>507</v>
      </c>
      <c r="C9" t="s">
        <v>7</v>
      </c>
      <c r="D9" t="str" cm="1">
        <f t="array" ref="D9">_xlfn.IFS(OR(C9="ALL NEW AEROX 155 C ABS OTR",C9="ALL NEW AEROX 155 CIBERCITY OTR",C9="ALL NEW AEROX 155 OTR",C9="ALL NEW NMAX 155 ABS OTR",C9="ALL NEW NMAX 155 CONNECTED OTR",C9="ALL NEW NMAX 155 OTR",C9="ALL NEW NMAX 155 S OTR",C9="LEXI LX 155 CONNECTED ABS OTR",C9="LEXI LX 155 OTR",C9="LEXI LX 155 S OTR",C9="LEXI OTR"),"MAXI",OR(C9="ALL NEW R15 CONNECTED OTR",C9="ALL NEW VIXION OTR",C9="ALL NEW VIXION R OTR",C9="ALL NEW XSR 155 OTR",C9="MT 15 OTR"),"SPORT",OR(C9="FAZZIO CONNECTED LUX OTR",C9="FAZZIO CONNECTED NEO OTR",C9="FAZZIO NEO HYBRID OTR",C9="GRAND FILANO LUX OTR",C9="GRAND FILANO NEO HYBRID OTR"),"CLASSY",OR(C9="FREE GO 125 C OTR",C9="FREE GO 125 OTR",C9="GEAR 125 S OTR",C9="GEAR 125 OTR",C9="NEW MIO M3 CW OTR"),"MATIC",OR(C9="WR 155 R OTR"),"OFFROAD",OR(C9="VEGA FORCE DB CW OTR",C9="JUPITER Z CW FI OTR",C9="MX KING 150 OTR"),"MOPED")</f>
        <v>CLASSY</v>
      </c>
      <c r="E9">
        <v>4</v>
      </c>
      <c r="F9" s="2" t="s">
        <v>35</v>
      </c>
      <c r="G9" s="5">
        <v>24965000</v>
      </c>
      <c r="H9">
        <f t="shared" si="1"/>
        <v>2496500</v>
      </c>
      <c r="I9" s="3" t="s">
        <v>34</v>
      </c>
    </row>
    <row r="10" spans="1:9" x14ac:dyDescent="0.3">
      <c r="A10" s="1">
        <v>9</v>
      </c>
      <c r="B10" s="2">
        <f t="shared" ca="1" si="0"/>
        <v>272</v>
      </c>
      <c r="C10" t="s">
        <v>10</v>
      </c>
      <c r="D10" t="str" cm="1">
        <f t="array" ref="D10">_xlfn.IFS(OR(C10="ALL NEW AEROX 155 C ABS OTR",C10="ALL NEW AEROX 155 CIBERCITY OTR",C10="ALL NEW AEROX 155 OTR",C10="ALL NEW NMAX 155 ABS OTR",C10="ALL NEW NMAX 155 CONNECTED OTR",C10="ALL NEW NMAX 155 OTR",C10="ALL NEW NMAX 155 S OTR",C10="LEXI LX 155 CONNECTED ABS OTR",C10="LEXI LX 155 OTR",C10="LEXI LX 155 S OTR",C10="LEXI OTR"),"MAXI",OR(C10="ALL NEW R15 CONNECTED OTR",C10="ALL NEW VIXION OTR",C10="ALL NEW VIXION R OTR",C10="ALL NEW XSR 155 OTR",C10="MT 15 OTR"),"SPORT",OR(C10="FAZZIO CONNECTED LUX OTR",C10="FAZZIO CONNECTED NEO OTR",C10="FAZZIO NEO HYBRID OTR",C10="GRAND FILANO LUX OTR",C10="GRAND FILANO NEO HYBRID OTR"),"CLASSY",OR(C10="FREE GO 125 C OTR",C10="FREE GO 125 OTR",C10="GEAR 125 S OTR",C10="GEAR 125 OTR",C10="NEW MIO M3 CW OTR"),"MATIC",OR(C10="WR 155 R OTR"),"OFFROAD",OR(C10="VEGA FORCE DB CW OTR",C10="JUPITER Z CW FI OTR",C10="MX KING 150 OTR"),"MOPED")</f>
        <v>MATIC</v>
      </c>
      <c r="E10">
        <v>4</v>
      </c>
      <c r="F10" s="2" t="s">
        <v>35</v>
      </c>
      <c r="G10" s="5">
        <v>20725000</v>
      </c>
      <c r="H10">
        <f t="shared" si="1"/>
        <v>2072500</v>
      </c>
      <c r="I10" s="3" t="s">
        <v>33</v>
      </c>
    </row>
    <row r="11" spans="1:9" x14ac:dyDescent="0.3">
      <c r="A11" s="1">
        <v>10</v>
      </c>
      <c r="B11" s="2">
        <f t="shared" ca="1" si="0"/>
        <v>31</v>
      </c>
      <c r="C11" t="s">
        <v>9</v>
      </c>
      <c r="D11" t="str" cm="1">
        <f t="array" ref="D11">_xlfn.IFS(OR(C11="ALL NEW AEROX 155 C ABS OTR",C11="ALL NEW AEROX 155 CIBERCITY OTR",C11="ALL NEW AEROX 155 OTR",C11="ALL NEW NMAX 155 ABS OTR",C11="ALL NEW NMAX 155 CONNECTED OTR",C11="ALL NEW NMAX 155 OTR",C11="ALL NEW NMAX 155 S OTR",C11="LEXI LX 155 CONNECTED ABS OTR",C11="LEXI LX 155 OTR",C11="LEXI LX 155 S OTR",C11="LEXI OTR"),"MAXI",OR(C11="ALL NEW R15 CONNECTED OTR",C11="ALL NEW VIXION OTR",C11="ALL NEW VIXION R OTR",C11="ALL NEW XSR 155 OTR",C11="MT 15 OTR"),"SPORT",OR(C11="FAZZIO CONNECTED LUX OTR",C11="FAZZIO CONNECTED NEO OTR",C11="FAZZIO NEO HYBRID OTR",C11="GRAND FILANO LUX OTR",C11="GRAND FILANO NEO HYBRID OTR"),"CLASSY",OR(C11="FREE GO 125 C OTR",C11="FREE GO 125 OTR",C11="GEAR 125 S OTR",C11="GEAR 125 OTR",C11="NEW MIO M3 CW OTR"),"MATIC",OR(C11="WR 155 R OTR"),"OFFROAD",OR(C11="VEGA FORCE DB CW OTR",C11="JUPITER Z CW FI OTR",C11="MX KING 150 OTR"),"MOPED")</f>
        <v>MAXI</v>
      </c>
      <c r="E11">
        <v>4</v>
      </c>
      <c r="F11" s="2" t="s">
        <v>35</v>
      </c>
      <c r="G11" s="5">
        <v>35475000</v>
      </c>
      <c r="H11">
        <f t="shared" si="1"/>
        <v>3547500</v>
      </c>
      <c r="I11" s="3" t="s">
        <v>33</v>
      </c>
    </row>
    <row r="12" spans="1:9" x14ac:dyDescent="0.3">
      <c r="A12" s="1">
        <v>11</v>
      </c>
      <c r="B12" s="2">
        <f t="shared" ca="1" si="0"/>
        <v>395</v>
      </c>
      <c r="C12" t="s">
        <v>7</v>
      </c>
      <c r="D12" t="str" cm="1">
        <f t="array" ref="D12">_xlfn.IFS(OR(C12="ALL NEW AEROX 155 C ABS OTR",C12="ALL NEW AEROX 155 CIBERCITY OTR",C12="ALL NEW AEROX 155 OTR",C12="ALL NEW NMAX 155 ABS OTR",C12="ALL NEW NMAX 155 CONNECTED OTR",C12="ALL NEW NMAX 155 OTR",C12="ALL NEW NMAX 155 S OTR",C12="LEXI LX 155 CONNECTED ABS OTR",C12="LEXI LX 155 OTR",C12="LEXI LX 155 S OTR",C12="LEXI OTR"),"MAXI",OR(C12="ALL NEW R15 CONNECTED OTR",C12="ALL NEW VIXION OTR",C12="ALL NEW VIXION R OTR",C12="ALL NEW XSR 155 OTR",C12="MT 15 OTR"),"SPORT",OR(C12="FAZZIO CONNECTED LUX OTR",C12="FAZZIO CONNECTED NEO OTR",C12="FAZZIO NEO HYBRID OTR",C12="GRAND FILANO LUX OTR",C12="GRAND FILANO NEO HYBRID OTR"),"CLASSY",OR(C12="FREE GO 125 C OTR",C12="FREE GO 125 OTR",C12="GEAR 125 S OTR",C12="GEAR 125 OTR",C12="NEW MIO M3 CW OTR"),"MATIC",OR(C12="WR 155 R OTR"),"OFFROAD",OR(C12="VEGA FORCE DB CW OTR",C12="JUPITER Z CW FI OTR",C12="MX KING 150 OTR"),"MOPED")</f>
        <v>CLASSY</v>
      </c>
      <c r="E12">
        <v>4</v>
      </c>
      <c r="F12" s="2" t="s">
        <v>35</v>
      </c>
      <c r="G12" s="5">
        <v>24965000</v>
      </c>
      <c r="H12">
        <f t="shared" si="1"/>
        <v>2496500</v>
      </c>
      <c r="I12" s="3" t="s">
        <v>33</v>
      </c>
    </row>
    <row r="13" spans="1:9" x14ac:dyDescent="0.3">
      <c r="A13" s="1">
        <v>12</v>
      </c>
      <c r="B13" s="2">
        <f t="shared" ca="1" si="0"/>
        <v>611</v>
      </c>
      <c r="C13" t="s">
        <v>9</v>
      </c>
      <c r="D13" t="str" cm="1">
        <f t="array" ref="D13">_xlfn.IFS(OR(C13="ALL NEW AEROX 155 C ABS OTR",C13="ALL NEW AEROX 155 CIBERCITY OTR",C13="ALL NEW AEROX 155 OTR",C13="ALL NEW NMAX 155 ABS OTR",C13="ALL NEW NMAX 155 CONNECTED OTR",C13="ALL NEW NMAX 155 OTR",C13="ALL NEW NMAX 155 S OTR",C13="LEXI LX 155 CONNECTED ABS OTR",C13="LEXI LX 155 OTR",C13="LEXI LX 155 S OTR",C13="LEXI OTR"),"MAXI",OR(C13="ALL NEW R15 CONNECTED OTR",C13="ALL NEW VIXION OTR",C13="ALL NEW VIXION R OTR",C13="ALL NEW XSR 155 OTR",C13="MT 15 OTR"),"SPORT",OR(C13="FAZZIO CONNECTED LUX OTR",C13="FAZZIO CONNECTED NEO OTR",C13="FAZZIO NEO HYBRID OTR",C13="GRAND FILANO LUX OTR",C13="GRAND FILANO NEO HYBRID OTR"),"CLASSY",OR(C13="FREE GO 125 C OTR",C13="FREE GO 125 OTR",C13="GEAR 125 S OTR",C13="GEAR 125 OTR",C13="NEW MIO M3 CW OTR"),"MATIC",OR(C13="WR 155 R OTR"),"OFFROAD",OR(C13="VEGA FORCE DB CW OTR",C13="JUPITER Z CW FI OTR",C13="MX KING 150 OTR"),"MOPED")</f>
        <v>MAXI</v>
      </c>
      <c r="E13">
        <v>4</v>
      </c>
      <c r="F13" s="3" t="s">
        <v>44</v>
      </c>
      <c r="G13" s="5">
        <v>35475000</v>
      </c>
      <c r="H13">
        <f t="shared" si="1"/>
        <v>3547500</v>
      </c>
      <c r="I13" s="3" t="s">
        <v>32</v>
      </c>
    </row>
    <row r="14" spans="1:9" x14ac:dyDescent="0.3">
      <c r="A14" s="1">
        <v>13</v>
      </c>
      <c r="B14" s="2">
        <f t="shared" ca="1" si="0"/>
        <v>137</v>
      </c>
      <c r="C14" t="s">
        <v>13</v>
      </c>
      <c r="D14" t="str" cm="1">
        <f t="array" ref="D14">_xlfn.IFS(OR(C14="ALL NEW AEROX 155 C ABS OTR",C14="ALL NEW AEROX 155 CIBERCITY OTR",C14="ALL NEW AEROX 155 OTR",C14="ALL NEW NMAX 155 ABS OTR",C14="ALL NEW NMAX 155 CONNECTED OTR",C14="ALL NEW NMAX 155 OTR",C14="ALL NEW NMAX 155 S OTR",C14="LEXI LX 155 CONNECTED ABS OTR",C14="LEXI LX 155 OTR",C14="LEXI LX 155 S OTR",C14="LEXI OTR"),"MAXI",OR(C14="ALL NEW R15 CONNECTED OTR",C14="ALL NEW VIXION OTR",C14="ALL NEW VIXION R OTR",C14="ALL NEW XSR 155 OTR",C14="MT 15 OTR"),"SPORT",OR(C14="FAZZIO CONNECTED LUX OTR",C14="FAZZIO CONNECTED NEO OTR",C14="FAZZIO NEO HYBRID OTR",C14="GRAND FILANO LUX OTR",C14="GRAND FILANO NEO HYBRID OTR"),"CLASSY",OR(C14="FREE GO 125 C OTR",C14="FREE GO 125 OTR",C14="GEAR 125 S OTR",C14="GEAR 125 OTR",C14="NEW MIO M3 CW OTR"),"MATIC",OR(C14="WR 155 R OTR"),"OFFROAD",OR(C14="VEGA FORCE DB CW OTR",C14="JUPITER Z CW FI OTR",C14="MX KING 150 OTR"),"MOPED")</f>
        <v>MAXI</v>
      </c>
      <c r="E14">
        <v>4</v>
      </c>
      <c r="F14" s="3" t="s">
        <v>5</v>
      </c>
      <c r="G14" s="5">
        <v>36690000</v>
      </c>
      <c r="H14">
        <f t="shared" si="1"/>
        <v>3669000</v>
      </c>
      <c r="I14" s="3" t="s">
        <v>33</v>
      </c>
    </row>
    <row r="15" spans="1:9" x14ac:dyDescent="0.3">
      <c r="A15" s="1">
        <v>14</v>
      </c>
      <c r="B15" s="2">
        <f t="shared" ca="1" si="0"/>
        <v>614</v>
      </c>
      <c r="C15" t="s">
        <v>13</v>
      </c>
      <c r="D15" t="str" cm="1">
        <f t="array" ref="D15">_xlfn.IFS(OR(C15="ALL NEW AEROX 155 C ABS OTR",C15="ALL NEW AEROX 155 CIBERCITY OTR",C15="ALL NEW AEROX 155 OTR",C15="ALL NEW NMAX 155 ABS OTR",C15="ALL NEW NMAX 155 CONNECTED OTR",C15="ALL NEW NMAX 155 OTR",C15="ALL NEW NMAX 155 S OTR",C15="LEXI LX 155 CONNECTED ABS OTR",C15="LEXI LX 155 OTR",C15="LEXI LX 155 S OTR",C15="LEXI OTR"),"MAXI",OR(C15="ALL NEW R15 CONNECTED OTR",C15="ALL NEW VIXION OTR",C15="ALL NEW VIXION R OTR",C15="ALL NEW XSR 155 OTR",C15="MT 15 OTR"),"SPORT",OR(C15="FAZZIO CONNECTED LUX OTR",C15="FAZZIO CONNECTED NEO OTR",C15="FAZZIO NEO HYBRID OTR",C15="GRAND FILANO LUX OTR",C15="GRAND FILANO NEO HYBRID OTR"),"CLASSY",OR(C15="FREE GO 125 C OTR",C15="FREE GO 125 OTR",C15="GEAR 125 S OTR",C15="GEAR 125 OTR",C15="NEW MIO M3 CW OTR"),"MATIC",OR(C15="WR 155 R OTR"),"OFFROAD",OR(C15="VEGA FORCE DB CW OTR",C15="JUPITER Z CW FI OTR",C15="MX KING 150 OTR"),"MOPED")</f>
        <v>MAXI</v>
      </c>
      <c r="E15">
        <v>4</v>
      </c>
      <c r="F15" s="3" t="s">
        <v>5</v>
      </c>
      <c r="G15" s="5">
        <v>36690000</v>
      </c>
      <c r="H15">
        <f t="shared" si="1"/>
        <v>3669000</v>
      </c>
      <c r="I15" s="3" t="s">
        <v>33</v>
      </c>
    </row>
    <row r="16" spans="1:9" x14ac:dyDescent="0.3">
      <c r="A16" s="1">
        <v>15</v>
      </c>
      <c r="B16" s="2">
        <f t="shared" ca="1" si="0"/>
        <v>354</v>
      </c>
      <c r="C16" t="s">
        <v>21</v>
      </c>
      <c r="D16" t="str" cm="1">
        <f t="array" ref="D16">_xlfn.IFS(OR(C16="ALL NEW AEROX 155 C ABS OTR",C16="ALL NEW AEROX 155 CIBERCITY OTR",C16="ALL NEW AEROX 155 OTR",C16="ALL NEW NMAX 155 ABS OTR",C16="ALL NEW NMAX 155 CONNECTED OTR",C16="ALL NEW NMAX 155 OTR",C16="ALL NEW NMAX 155 S OTR",C16="LEXI LX 155 CONNECTED ABS OTR",C16="LEXI LX 155 OTR",C16="LEXI LX 155 S OTR",C16="LEXI OTR"),"MAXI",OR(C16="ALL NEW R15 CONNECTED OTR",C16="ALL NEW VIXION OTR",C16="ALL NEW VIXION R OTR",C16="ALL NEW XSR 155 OTR",C16="MT 15 OTR"),"SPORT",OR(C16="FAZZIO CONNECTED LUX OTR",C16="FAZZIO CONNECTED NEO OTR",C16="FAZZIO NEO HYBRID OTR",C16="GRAND FILANO LUX OTR",C16="GRAND FILANO NEO HYBRID OTR"),"CLASSY",OR(C16="FREE GO 125 C OTR",C16="FREE GO 125 OTR",C16="GEAR 125 S OTR",C16="GEAR 125 OTR",C16="NEW MIO M3 CW OTR"),"MATIC",OR(C16="WR 155 R OTR"),"OFFROAD",OR(C16="VEGA FORCE DB CW OTR",C16="JUPITER Z CW FI OTR",C16="MX KING 150 OTR"),"MOPED")</f>
        <v>MAXI</v>
      </c>
      <c r="E16">
        <v>4</v>
      </c>
      <c r="F16" s="3" t="s">
        <v>4</v>
      </c>
      <c r="G16" s="5">
        <v>30400000</v>
      </c>
      <c r="H16">
        <f t="shared" si="1"/>
        <v>3040000</v>
      </c>
      <c r="I16" s="3" t="s">
        <v>32</v>
      </c>
    </row>
    <row r="17" spans="1:9" x14ac:dyDescent="0.3">
      <c r="A17" s="1">
        <v>16</v>
      </c>
      <c r="B17" s="2">
        <f t="shared" ca="1" si="0"/>
        <v>613</v>
      </c>
      <c r="C17" t="s">
        <v>17</v>
      </c>
      <c r="D17" t="str" cm="1">
        <f t="array" ref="D17">_xlfn.IFS(OR(C17="ALL NEW AEROX 155 C ABS OTR",C17="ALL NEW AEROX 155 CIBERCITY OTR",C17="ALL NEW AEROX 155 OTR",C17="ALL NEW NMAX 155 ABS OTR",C17="ALL NEW NMAX 155 CONNECTED OTR",C17="ALL NEW NMAX 155 OTR",C17="ALL NEW NMAX 155 S OTR",C17="LEXI LX 155 CONNECTED ABS OTR",C17="LEXI LX 155 OTR",C17="LEXI LX 155 S OTR",C17="LEXI OTR"),"MAXI",OR(C17="ALL NEW R15 CONNECTED OTR",C17="ALL NEW VIXION OTR",C17="ALL NEW VIXION R OTR",C17="ALL NEW XSR 155 OTR",C17="MT 15 OTR"),"SPORT",OR(C17="FAZZIO CONNECTED LUX OTR",C17="FAZZIO CONNECTED NEO OTR",C17="FAZZIO NEO HYBRID OTR",C17="GRAND FILANO LUX OTR",C17="GRAND FILANO NEO HYBRID OTR"),"CLASSY",OR(C17="FREE GO 125 C OTR",C17="FREE GO 125 OTR",C17="GEAR 125 S OTR",C17="GEAR 125 OTR",C17="NEW MIO M3 CW OTR"),"MATIC",OR(C17="WR 155 R OTR"),"OFFROAD",OR(C17="VEGA FORCE DB CW OTR",C17="JUPITER Z CW FI OTR",C17="MX KING 150 OTR"),"MOPED")</f>
        <v>MOPED</v>
      </c>
      <c r="E17">
        <v>4</v>
      </c>
      <c r="F17" s="3" t="s">
        <v>44</v>
      </c>
      <c r="G17" s="5">
        <v>20300000</v>
      </c>
      <c r="H17">
        <f t="shared" si="1"/>
        <v>2030000</v>
      </c>
      <c r="I17" s="3" t="s">
        <v>32</v>
      </c>
    </row>
    <row r="18" spans="1:9" x14ac:dyDescent="0.3">
      <c r="A18" s="1">
        <v>17</v>
      </c>
      <c r="B18" s="2">
        <f t="shared" ca="1" si="0"/>
        <v>192</v>
      </c>
      <c r="C18" t="s">
        <v>9</v>
      </c>
      <c r="D18" t="str" cm="1">
        <f t="array" ref="D18">_xlfn.IFS(OR(C18="ALL NEW AEROX 155 C ABS OTR",C18="ALL NEW AEROX 155 CIBERCITY OTR",C18="ALL NEW AEROX 155 OTR",C18="ALL NEW NMAX 155 ABS OTR",C18="ALL NEW NMAX 155 CONNECTED OTR",C18="ALL NEW NMAX 155 OTR",C18="ALL NEW NMAX 155 S OTR",C18="LEXI LX 155 CONNECTED ABS OTR",C18="LEXI LX 155 OTR",C18="LEXI LX 155 S OTR",C18="LEXI OTR"),"MAXI",OR(C18="ALL NEW R15 CONNECTED OTR",C18="ALL NEW VIXION OTR",C18="ALL NEW VIXION R OTR",C18="ALL NEW XSR 155 OTR",C18="MT 15 OTR"),"SPORT",OR(C18="FAZZIO CONNECTED LUX OTR",C18="FAZZIO CONNECTED NEO OTR",C18="FAZZIO NEO HYBRID OTR",C18="GRAND FILANO LUX OTR",C18="GRAND FILANO NEO HYBRID OTR"),"CLASSY",OR(C18="FREE GO 125 C OTR",C18="FREE GO 125 OTR",C18="GEAR 125 S OTR",C18="GEAR 125 OTR",C18="NEW MIO M3 CW OTR"),"MATIC",OR(C18="WR 155 R OTR"),"OFFROAD",OR(C18="VEGA FORCE DB CW OTR",C18="JUPITER Z CW FI OTR",C18="MX KING 150 OTR"),"MOPED")</f>
        <v>MAXI</v>
      </c>
      <c r="E18">
        <v>4</v>
      </c>
      <c r="F18" s="3" t="s">
        <v>44</v>
      </c>
      <c r="G18" s="5">
        <v>35475000</v>
      </c>
      <c r="H18">
        <f t="shared" si="1"/>
        <v>3547500</v>
      </c>
      <c r="I18" s="3" t="s">
        <v>32</v>
      </c>
    </row>
    <row r="19" spans="1:9" x14ac:dyDescent="0.3">
      <c r="A19" s="1">
        <v>18</v>
      </c>
      <c r="B19" s="2">
        <f t="shared" ca="1" si="0"/>
        <v>823</v>
      </c>
      <c r="C19" t="s">
        <v>13</v>
      </c>
      <c r="D19" t="str" cm="1">
        <f t="array" ref="D19">_xlfn.IFS(OR(C19="ALL NEW AEROX 155 C ABS OTR",C19="ALL NEW AEROX 155 CIBERCITY OTR",C19="ALL NEW AEROX 155 OTR",C19="ALL NEW NMAX 155 ABS OTR",C19="ALL NEW NMAX 155 CONNECTED OTR",C19="ALL NEW NMAX 155 OTR",C19="ALL NEW NMAX 155 S OTR",C19="LEXI LX 155 CONNECTED ABS OTR",C19="LEXI LX 155 OTR",C19="LEXI LX 155 S OTR",C19="LEXI OTR"),"MAXI",OR(C19="ALL NEW R15 CONNECTED OTR",C19="ALL NEW VIXION OTR",C19="ALL NEW VIXION R OTR",C19="ALL NEW XSR 155 OTR",C19="MT 15 OTR"),"SPORT",OR(C19="FAZZIO CONNECTED LUX OTR",C19="FAZZIO CONNECTED NEO OTR",C19="FAZZIO NEO HYBRID OTR",C19="GRAND FILANO LUX OTR",C19="GRAND FILANO NEO HYBRID OTR"),"CLASSY",OR(C19="FREE GO 125 C OTR",C19="FREE GO 125 OTR",C19="GEAR 125 S OTR",C19="GEAR 125 OTR",C19="NEW MIO M3 CW OTR"),"MATIC",OR(C19="WR 155 R OTR"),"OFFROAD",OR(C19="VEGA FORCE DB CW OTR",C19="JUPITER Z CW FI OTR",C19="MX KING 150 OTR"),"MOPED")</f>
        <v>MAXI</v>
      </c>
      <c r="E19">
        <v>4</v>
      </c>
      <c r="F19" s="3" t="s">
        <v>5</v>
      </c>
      <c r="G19" s="5">
        <v>36690000</v>
      </c>
      <c r="H19">
        <f t="shared" si="1"/>
        <v>3669000</v>
      </c>
      <c r="I19" s="3" t="s">
        <v>32</v>
      </c>
    </row>
    <row r="20" spans="1:9" x14ac:dyDescent="0.3">
      <c r="A20" s="1">
        <v>19</v>
      </c>
      <c r="B20" s="2">
        <f t="shared" ca="1" si="0"/>
        <v>867</v>
      </c>
      <c r="C20" t="s">
        <v>8</v>
      </c>
      <c r="D20" t="str" cm="1">
        <f t="array" ref="D20">_xlfn.IFS(OR(C20="ALL NEW AEROX 155 C ABS OTR",C20="ALL NEW AEROX 155 CIBERCITY OTR",C20="ALL NEW AEROX 155 OTR",C20="ALL NEW NMAX 155 ABS OTR",C20="ALL NEW NMAX 155 CONNECTED OTR",C20="ALL NEW NMAX 155 OTR",C20="ALL NEW NMAX 155 S OTR",C20="LEXI LX 155 CONNECTED ABS OTR",C20="LEXI LX 155 OTR",C20="LEXI LX 155 S OTR",C20="LEXI OTR"),"MAXI",OR(C20="ALL NEW R15 CONNECTED OTR",C20="ALL NEW VIXION OTR",C20="ALL NEW VIXION R OTR",C20="ALL NEW XSR 155 OTR",C20="MT 15 OTR"),"SPORT",OR(C20="FAZZIO CONNECTED LUX OTR",C20="FAZZIO CONNECTED NEO OTR",C20="FAZZIO NEO HYBRID OTR",C20="GRAND FILANO LUX OTR",C20="GRAND FILANO NEO HYBRID OTR"),"CLASSY",OR(C20="FREE GO 125 C OTR",C20="FREE GO 125 OTR",C20="GEAR 125 S OTR",C20="GEAR 125 OTR",C20="NEW MIO M3 CW OTR"),"MATIC",OR(C20="WR 155 R OTR"),"OFFROAD",OR(C20="VEGA FORCE DB CW OTR",C20="JUPITER Z CW FI OTR",C20="MX KING 150 OTR"),"MOPED")</f>
        <v>CLASSY</v>
      </c>
      <c r="E20">
        <v>4</v>
      </c>
      <c r="F20" s="3" t="s">
        <v>4</v>
      </c>
      <c r="G20" s="5">
        <v>25615000</v>
      </c>
      <c r="H20">
        <f t="shared" si="1"/>
        <v>2561500</v>
      </c>
      <c r="I20" s="3" t="s">
        <v>34</v>
      </c>
    </row>
    <row r="21" spans="1:9" x14ac:dyDescent="0.3">
      <c r="A21" s="1">
        <v>20</v>
      </c>
      <c r="B21" s="2">
        <f t="shared" ca="1" si="0"/>
        <v>1145</v>
      </c>
      <c r="C21" t="s">
        <v>22</v>
      </c>
      <c r="D21" t="str" cm="1">
        <f t="array" ref="D21">_xlfn.IFS(OR(C21="ALL NEW AEROX 155 C ABS OTR",C21="ALL NEW AEROX 155 CIBERCITY OTR",C21="ALL NEW AEROX 155 OTR",C21="ALL NEW NMAX 155 ABS OTR",C21="ALL NEW NMAX 155 CONNECTED OTR",C21="ALL NEW NMAX 155 OTR",C21="ALL NEW NMAX 155 S OTR",C21="LEXI LX 155 CONNECTED ABS OTR",C21="LEXI LX 155 OTR",C21="LEXI LX 155 S OTR",C21="LEXI OTR"),"MAXI",OR(C21="ALL NEW R15 CONNECTED OTR",C21="ALL NEW VIXION OTR",C21="ALL NEW VIXION R OTR",C21="ALL NEW XSR 155 OTR",C21="MT 15 OTR"),"SPORT",OR(C21="FAZZIO CONNECTED LUX OTR",C21="FAZZIO CONNECTED NEO OTR",C21="FAZZIO NEO HYBRID OTR",C21="GRAND FILANO LUX OTR",C21="GRAND FILANO NEO HYBRID OTR"),"CLASSY",OR(C21="FREE GO 125 C OTR",C21="FREE GO 125 OTR",C21="GEAR 125 S OTR",C21="GEAR 125 OTR",C21="NEW MIO M3 CW OTR"),"MATIC",OR(C21="WR 155 R OTR"),"OFFROAD",OR(C21="VEGA FORCE DB CW OTR",C21="JUPITER Z CW FI OTR",C21="MX KING 150 OTR"),"MOPED")</f>
        <v>MAXI</v>
      </c>
      <c r="E21">
        <v>4</v>
      </c>
      <c r="F21" s="3" t="s">
        <v>44</v>
      </c>
      <c r="G21" s="5">
        <v>30256200</v>
      </c>
      <c r="H21">
        <f t="shared" si="1"/>
        <v>3025620</v>
      </c>
      <c r="I21" s="3" t="s">
        <v>34</v>
      </c>
    </row>
    <row r="22" spans="1:9" x14ac:dyDescent="0.3">
      <c r="A22" s="1">
        <v>21</v>
      </c>
      <c r="B22" s="2">
        <f t="shared" ca="1" si="0"/>
        <v>306</v>
      </c>
      <c r="C22" t="s">
        <v>21</v>
      </c>
      <c r="D22" t="str" cm="1">
        <f t="array" ref="D22">_xlfn.IFS(OR(C22="ALL NEW AEROX 155 C ABS OTR",C22="ALL NEW AEROX 155 CIBERCITY OTR",C22="ALL NEW AEROX 155 OTR",C22="ALL NEW NMAX 155 ABS OTR",C22="ALL NEW NMAX 155 CONNECTED OTR",C22="ALL NEW NMAX 155 OTR",C22="ALL NEW NMAX 155 S OTR",C22="LEXI LX 155 CONNECTED ABS OTR",C22="LEXI LX 155 OTR",C22="LEXI LX 155 S OTR",C22="LEXI OTR"),"MAXI",OR(C22="ALL NEW R15 CONNECTED OTR",C22="ALL NEW VIXION OTR",C22="ALL NEW VIXION R OTR",C22="ALL NEW XSR 155 OTR",C22="MT 15 OTR"),"SPORT",OR(C22="FAZZIO CONNECTED LUX OTR",C22="FAZZIO CONNECTED NEO OTR",C22="FAZZIO NEO HYBRID OTR",C22="GRAND FILANO LUX OTR",C22="GRAND FILANO NEO HYBRID OTR"),"CLASSY",OR(C22="FREE GO 125 C OTR",C22="FREE GO 125 OTR",C22="GEAR 125 S OTR",C22="GEAR 125 OTR",C22="NEW MIO M3 CW OTR"),"MATIC",OR(C22="WR 155 R OTR"),"OFFROAD",OR(C22="VEGA FORCE DB CW OTR",C22="JUPITER Z CW FI OTR",C22="MX KING 150 OTR"),"MOPED")</f>
        <v>MAXI</v>
      </c>
      <c r="E22">
        <v>4</v>
      </c>
      <c r="F22" s="3" t="s">
        <v>4</v>
      </c>
      <c r="G22" s="5">
        <v>30400000</v>
      </c>
      <c r="H22">
        <f t="shared" si="1"/>
        <v>3040000</v>
      </c>
      <c r="I22" s="3" t="s">
        <v>32</v>
      </c>
    </row>
    <row r="23" spans="1:9" x14ac:dyDescent="0.3">
      <c r="A23" s="1">
        <v>22</v>
      </c>
      <c r="B23" s="2">
        <f t="shared" ca="1" si="0"/>
        <v>972</v>
      </c>
      <c r="C23" t="s">
        <v>19</v>
      </c>
      <c r="D23" t="str" cm="1">
        <f t="array" ref="D23">_xlfn.IFS(OR(C23="ALL NEW AEROX 155 C ABS OTR",C23="ALL NEW AEROX 155 CIBERCITY OTR",C23="ALL NEW AEROX 155 OTR",C23="ALL NEW NMAX 155 ABS OTR",C23="ALL NEW NMAX 155 CONNECTED OTR",C23="ALL NEW NMAX 155 OTR",C23="ALL NEW NMAX 155 S OTR",C23="LEXI LX 155 CONNECTED ABS OTR",C23="LEXI LX 155 OTR",C23="LEXI LX 155 S OTR",C23="LEXI OTR"),"MAXI",OR(C23="ALL NEW R15 CONNECTED OTR",C23="ALL NEW VIXION OTR",C23="ALL NEW VIXION R OTR",C23="ALL NEW XSR 155 OTR",C23="MT 15 OTR"),"SPORT",OR(C23="FAZZIO CONNECTED LUX OTR",C23="FAZZIO CONNECTED NEO OTR",C23="FAZZIO NEO HYBRID OTR",C23="GRAND FILANO LUX OTR",C23="GRAND FILANO NEO HYBRID OTR"),"CLASSY",OR(C23="FREE GO 125 C OTR",C23="FREE GO 125 OTR",C23="GEAR 125 S OTR",C23="GEAR 125 OTR",C23="NEW MIO M3 CW OTR"),"MATIC",OR(C23="WR 155 R OTR"),"OFFROAD",OR(C23="VEGA FORCE DB CW OTR",C23="JUPITER Z CW FI OTR",C23="MX KING 150 OTR"),"MOPED")</f>
        <v>MATIC</v>
      </c>
      <c r="E23">
        <v>4</v>
      </c>
      <c r="F23" s="3" t="s">
        <v>4</v>
      </c>
      <c r="G23" s="5">
        <v>21460000</v>
      </c>
      <c r="H23">
        <f t="shared" si="1"/>
        <v>2146000</v>
      </c>
      <c r="I23" s="3" t="s">
        <v>32</v>
      </c>
    </row>
    <row r="24" spans="1:9" x14ac:dyDescent="0.3">
      <c r="A24" s="1">
        <v>23</v>
      </c>
      <c r="B24" s="2">
        <f t="shared" ca="1" si="0"/>
        <v>370</v>
      </c>
      <c r="C24" t="s">
        <v>9</v>
      </c>
      <c r="D24" t="str" cm="1">
        <f t="array" ref="D24">_xlfn.IFS(OR(C24="ALL NEW AEROX 155 C ABS OTR",C24="ALL NEW AEROX 155 CIBERCITY OTR",C24="ALL NEW AEROX 155 OTR",C24="ALL NEW NMAX 155 ABS OTR",C24="ALL NEW NMAX 155 CONNECTED OTR",C24="ALL NEW NMAX 155 OTR",C24="ALL NEW NMAX 155 S OTR",C24="LEXI LX 155 CONNECTED ABS OTR",C24="LEXI LX 155 OTR",C24="LEXI LX 155 S OTR",C24="LEXI OTR"),"MAXI",OR(C24="ALL NEW R15 CONNECTED OTR",C24="ALL NEW VIXION OTR",C24="ALL NEW VIXION R OTR",C24="ALL NEW XSR 155 OTR",C24="MT 15 OTR"),"SPORT",OR(C24="FAZZIO CONNECTED LUX OTR",C24="FAZZIO CONNECTED NEO OTR",C24="FAZZIO NEO HYBRID OTR",C24="GRAND FILANO LUX OTR",C24="GRAND FILANO NEO HYBRID OTR"),"CLASSY",OR(C24="FREE GO 125 C OTR",C24="FREE GO 125 OTR",C24="GEAR 125 S OTR",C24="GEAR 125 OTR",C24="NEW MIO M3 CW OTR"),"MATIC",OR(C24="WR 155 R OTR"),"OFFROAD",OR(C24="VEGA FORCE DB CW OTR",C24="JUPITER Z CW FI OTR",C24="MX KING 150 OTR"),"MOPED")</f>
        <v>MAXI</v>
      </c>
      <c r="E24">
        <v>4</v>
      </c>
      <c r="F24" s="3" t="s">
        <v>4</v>
      </c>
      <c r="G24" s="5">
        <v>35475000</v>
      </c>
      <c r="H24">
        <f t="shared" si="1"/>
        <v>3547500</v>
      </c>
      <c r="I24" s="3" t="s">
        <v>32</v>
      </c>
    </row>
    <row r="25" spans="1:9" x14ac:dyDescent="0.3">
      <c r="A25" s="1">
        <v>24</v>
      </c>
      <c r="B25" s="2">
        <f t="shared" ca="1" si="0"/>
        <v>637</v>
      </c>
      <c r="C25" t="s">
        <v>13</v>
      </c>
      <c r="D25" t="str" cm="1">
        <f t="array" ref="D25">_xlfn.IFS(OR(C25="ALL NEW AEROX 155 C ABS OTR",C25="ALL NEW AEROX 155 CIBERCITY OTR",C25="ALL NEW AEROX 155 OTR",C25="ALL NEW NMAX 155 ABS OTR",C25="ALL NEW NMAX 155 CONNECTED OTR",C25="ALL NEW NMAX 155 OTR",C25="ALL NEW NMAX 155 S OTR",C25="LEXI LX 155 CONNECTED ABS OTR",C25="LEXI LX 155 OTR",C25="LEXI LX 155 S OTR",C25="LEXI OTR"),"MAXI",OR(C25="ALL NEW R15 CONNECTED OTR",C25="ALL NEW VIXION OTR",C25="ALL NEW VIXION R OTR",C25="ALL NEW XSR 155 OTR",C25="MT 15 OTR"),"SPORT",OR(C25="FAZZIO CONNECTED LUX OTR",C25="FAZZIO CONNECTED NEO OTR",C25="FAZZIO NEO HYBRID OTR",C25="GRAND FILANO LUX OTR",C25="GRAND FILANO NEO HYBRID OTR"),"CLASSY",OR(C25="FREE GO 125 C OTR",C25="FREE GO 125 OTR",C25="GEAR 125 S OTR",C25="GEAR 125 OTR",C25="NEW MIO M3 CW OTR"),"MATIC",OR(C25="WR 155 R OTR"),"OFFROAD",OR(C25="VEGA FORCE DB CW OTR",C25="JUPITER Z CW FI OTR",C25="MX KING 150 OTR"),"MOPED")</f>
        <v>MAXI</v>
      </c>
      <c r="E25">
        <v>4</v>
      </c>
      <c r="F25" s="3" t="s">
        <v>44</v>
      </c>
      <c r="G25" s="5">
        <v>36690000</v>
      </c>
      <c r="H25">
        <f t="shared" si="1"/>
        <v>3669000</v>
      </c>
      <c r="I25" s="3" t="s">
        <v>32</v>
      </c>
    </row>
    <row r="26" spans="1:9" x14ac:dyDescent="0.3">
      <c r="A26" s="1">
        <v>25</v>
      </c>
      <c r="B26" s="2">
        <f t="shared" ca="1" si="0"/>
        <v>1098</v>
      </c>
      <c r="C26" t="s">
        <v>9</v>
      </c>
      <c r="D26" t="str" cm="1">
        <f t="array" ref="D26">_xlfn.IFS(OR(C26="ALL NEW AEROX 155 C ABS OTR",C26="ALL NEW AEROX 155 CIBERCITY OTR",C26="ALL NEW AEROX 155 OTR",C26="ALL NEW NMAX 155 ABS OTR",C26="ALL NEW NMAX 155 CONNECTED OTR",C26="ALL NEW NMAX 155 OTR",C26="ALL NEW NMAX 155 S OTR",C26="LEXI LX 155 CONNECTED ABS OTR",C26="LEXI LX 155 OTR",C26="LEXI LX 155 S OTR",C26="LEXI OTR"),"MAXI",OR(C26="ALL NEW R15 CONNECTED OTR",C26="ALL NEW VIXION OTR",C26="ALL NEW VIXION R OTR",C26="ALL NEW XSR 155 OTR",C26="MT 15 OTR"),"SPORT",OR(C26="FAZZIO CONNECTED LUX OTR",C26="FAZZIO CONNECTED NEO OTR",C26="FAZZIO NEO HYBRID OTR",C26="GRAND FILANO LUX OTR",C26="GRAND FILANO NEO HYBRID OTR"),"CLASSY",OR(C26="FREE GO 125 C OTR",C26="FREE GO 125 OTR",C26="GEAR 125 S OTR",C26="GEAR 125 OTR",C26="NEW MIO M3 CW OTR"),"MATIC",OR(C26="WR 155 R OTR"),"OFFROAD",OR(C26="VEGA FORCE DB CW OTR",C26="JUPITER Z CW FI OTR",C26="MX KING 150 OTR"),"MOPED")</f>
        <v>MAXI</v>
      </c>
      <c r="E26">
        <v>4</v>
      </c>
      <c r="F26" s="3" t="s">
        <v>44</v>
      </c>
      <c r="G26" s="5">
        <v>35475000</v>
      </c>
      <c r="H26">
        <f t="shared" si="1"/>
        <v>3547500</v>
      </c>
      <c r="I26" s="3" t="s">
        <v>32</v>
      </c>
    </row>
    <row r="27" spans="1:9" x14ac:dyDescent="0.3">
      <c r="A27" s="1">
        <v>26</v>
      </c>
      <c r="B27" s="2">
        <f t="shared" ca="1" si="0"/>
        <v>967</v>
      </c>
      <c r="C27" t="s">
        <v>10</v>
      </c>
      <c r="D27" t="str" cm="1">
        <f t="array" ref="D27">_xlfn.IFS(OR(C27="ALL NEW AEROX 155 C ABS OTR",C27="ALL NEW AEROX 155 CIBERCITY OTR",C27="ALL NEW AEROX 155 OTR",C27="ALL NEW NMAX 155 ABS OTR",C27="ALL NEW NMAX 155 CONNECTED OTR",C27="ALL NEW NMAX 155 OTR",C27="ALL NEW NMAX 155 S OTR",C27="LEXI LX 155 CONNECTED ABS OTR",C27="LEXI LX 155 OTR",C27="LEXI LX 155 S OTR",C27="LEXI OTR"),"MAXI",OR(C27="ALL NEW R15 CONNECTED OTR",C27="ALL NEW VIXION OTR",C27="ALL NEW VIXION R OTR",C27="ALL NEW XSR 155 OTR",C27="MT 15 OTR"),"SPORT",OR(C27="FAZZIO CONNECTED LUX OTR",C27="FAZZIO CONNECTED NEO OTR",C27="FAZZIO NEO HYBRID OTR",C27="GRAND FILANO LUX OTR",C27="GRAND FILANO NEO HYBRID OTR"),"CLASSY",OR(C27="FREE GO 125 C OTR",C27="FREE GO 125 OTR",C27="GEAR 125 S OTR",C27="GEAR 125 OTR",C27="NEW MIO M3 CW OTR"),"MATIC",OR(C27="WR 155 R OTR"),"OFFROAD",OR(C27="VEGA FORCE DB CW OTR",C27="JUPITER Z CW FI OTR",C27="MX KING 150 OTR"),"MOPED")</f>
        <v>MATIC</v>
      </c>
      <c r="E27">
        <v>4</v>
      </c>
      <c r="F27" s="3" t="s">
        <v>44</v>
      </c>
      <c r="G27" s="5">
        <v>20725000</v>
      </c>
      <c r="H27">
        <f t="shared" si="1"/>
        <v>2072500</v>
      </c>
      <c r="I27" s="3" t="s">
        <v>34</v>
      </c>
    </row>
    <row r="28" spans="1:9" x14ac:dyDescent="0.3">
      <c r="A28" s="1">
        <v>27</v>
      </c>
      <c r="B28" s="2">
        <f t="shared" ca="1" si="0"/>
        <v>22</v>
      </c>
      <c r="C28" t="s">
        <v>8</v>
      </c>
      <c r="D28" t="str" cm="1">
        <f t="array" ref="D28">_xlfn.IFS(OR(C28="ALL NEW AEROX 155 C ABS OTR",C28="ALL NEW AEROX 155 CIBERCITY OTR",C28="ALL NEW AEROX 155 OTR",C28="ALL NEW NMAX 155 ABS OTR",C28="ALL NEW NMAX 155 CONNECTED OTR",C28="ALL NEW NMAX 155 OTR",C28="ALL NEW NMAX 155 S OTR",C28="LEXI LX 155 CONNECTED ABS OTR",C28="LEXI LX 155 OTR",C28="LEXI LX 155 S OTR",C28="LEXI OTR"),"MAXI",OR(C28="ALL NEW R15 CONNECTED OTR",C28="ALL NEW VIXION OTR",C28="ALL NEW VIXION R OTR",C28="ALL NEW XSR 155 OTR",C28="MT 15 OTR"),"SPORT",OR(C28="FAZZIO CONNECTED LUX OTR",C28="FAZZIO CONNECTED NEO OTR",C28="FAZZIO NEO HYBRID OTR",C28="GRAND FILANO LUX OTR",C28="GRAND FILANO NEO HYBRID OTR"),"CLASSY",OR(C28="FREE GO 125 C OTR",C28="FREE GO 125 OTR",C28="GEAR 125 S OTR",C28="GEAR 125 OTR",C28="NEW MIO M3 CW OTR"),"MATIC",OR(C28="WR 155 R OTR"),"OFFROAD",OR(C28="VEGA FORCE DB CW OTR",C28="JUPITER Z CW FI OTR",C28="MX KING 150 OTR"),"MOPED")</f>
        <v>CLASSY</v>
      </c>
      <c r="E28">
        <v>4</v>
      </c>
      <c r="F28" s="3" t="s">
        <v>44</v>
      </c>
      <c r="G28" s="5">
        <v>25615000</v>
      </c>
      <c r="H28">
        <f t="shared" si="1"/>
        <v>2561500</v>
      </c>
      <c r="I28" s="3" t="s">
        <v>34</v>
      </c>
    </row>
    <row r="29" spans="1:9" x14ac:dyDescent="0.3">
      <c r="A29" s="1">
        <v>28</v>
      </c>
      <c r="B29" s="2">
        <f t="shared" ca="1" si="0"/>
        <v>792</v>
      </c>
      <c r="C29" t="s">
        <v>8</v>
      </c>
      <c r="D29" t="str" cm="1">
        <f t="array" ref="D29">_xlfn.IFS(OR(C29="ALL NEW AEROX 155 C ABS OTR",C29="ALL NEW AEROX 155 CIBERCITY OTR",C29="ALL NEW AEROX 155 OTR",C29="ALL NEW NMAX 155 ABS OTR",C29="ALL NEW NMAX 155 CONNECTED OTR",C29="ALL NEW NMAX 155 OTR",C29="ALL NEW NMAX 155 S OTR",C29="LEXI LX 155 CONNECTED ABS OTR",C29="LEXI LX 155 OTR",C29="LEXI LX 155 S OTR",C29="LEXI OTR"),"MAXI",OR(C29="ALL NEW R15 CONNECTED OTR",C29="ALL NEW VIXION OTR",C29="ALL NEW VIXION R OTR",C29="ALL NEW XSR 155 OTR",C29="MT 15 OTR"),"SPORT",OR(C29="FAZZIO CONNECTED LUX OTR",C29="FAZZIO CONNECTED NEO OTR",C29="FAZZIO NEO HYBRID OTR",C29="GRAND FILANO LUX OTR",C29="GRAND FILANO NEO HYBRID OTR"),"CLASSY",OR(C29="FREE GO 125 C OTR",C29="FREE GO 125 OTR",C29="GEAR 125 S OTR",C29="GEAR 125 OTR",C29="NEW MIO M3 CW OTR"),"MATIC",OR(C29="WR 155 R OTR"),"OFFROAD",OR(C29="VEGA FORCE DB CW OTR",C29="JUPITER Z CW FI OTR",C29="MX KING 150 OTR"),"MOPED")</f>
        <v>CLASSY</v>
      </c>
      <c r="E29">
        <v>4</v>
      </c>
      <c r="F29" s="3" t="s">
        <v>44</v>
      </c>
      <c r="G29" s="5">
        <v>25615000</v>
      </c>
      <c r="H29">
        <f t="shared" si="1"/>
        <v>2561500</v>
      </c>
      <c r="I29" s="3" t="s">
        <v>34</v>
      </c>
    </row>
    <row r="30" spans="1:9" x14ac:dyDescent="0.3">
      <c r="A30" s="1">
        <v>29</v>
      </c>
      <c r="B30" s="2">
        <f t="shared" ca="1" si="0"/>
        <v>174</v>
      </c>
      <c r="C30" t="s">
        <v>9</v>
      </c>
      <c r="D30" t="str" cm="1">
        <f t="array" ref="D30">_xlfn.IFS(OR(C30="ALL NEW AEROX 155 C ABS OTR",C30="ALL NEW AEROX 155 CIBERCITY OTR",C30="ALL NEW AEROX 155 OTR",C30="ALL NEW NMAX 155 ABS OTR",C30="ALL NEW NMAX 155 CONNECTED OTR",C30="ALL NEW NMAX 155 OTR",C30="ALL NEW NMAX 155 S OTR",C30="LEXI LX 155 CONNECTED ABS OTR",C30="LEXI LX 155 OTR",C30="LEXI LX 155 S OTR",C30="LEXI OTR"),"MAXI",OR(C30="ALL NEW R15 CONNECTED OTR",C30="ALL NEW VIXION OTR",C30="ALL NEW VIXION R OTR",C30="ALL NEW XSR 155 OTR",C30="MT 15 OTR"),"SPORT",OR(C30="FAZZIO CONNECTED LUX OTR",C30="FAZZIO CONNECTED NEO OTR",C30="FAZZIO NEO HYBRID OTR",C30="GRAND FILANO LUX OTR",C30="GRAND FILANO NEO HYBRID OTR"),"CLASSY",OR(C30="FREE GO 125 C OTR",C30="FREE GO 125 OTR",C30="GEAR 125 S OTR",C30="GEAR 125 OTR",C30="NEW MIO M3 CW OTR"),"MATIC",OR(C30="WR 155 R OTR"),"OFFROAD",OR(C30="VEGA FORCE DB CW OTR",C30="JUPITER Z CW FI OTR",C30="MX KING 150 OTR"),"MOPED")</f>
        <v>MAXI</v>
      </c>
      <c r="E30">
        <v>4</v>
      </c>
      <c r="F30" s="3" t="s">
        <v>44</v>
      </c>
      <c r="G30" s="5">
        <v>35475000</v>
      </c>
      <c r="H30">
        <f t="shared" si="1"/>
        <v>3547500</v>
      </c>
      <c r="I30" s="3" t="s">
        <v>32</v>
      </c>
    </row>
    <row r="31" spans="1:9" x14ac:dyDescent="0.3">
      <c r="A31" s="1">
        <v>30</v>
      </c>
      <c r="B31" s="2">
        <f t="shared" ca="1" si="0"/>
        <v>1185</v>
      </c>
      <c r="C31" t="s">
        <v>9</v>
      </c>
      <c r="D31" t="str" cm="1">
        <f t="array" ref="D31">_xlfn.IFS(OR(C31="ALL NEW AEROX 155 C ABS OTR",C31="ALL NEW AEROX 155 CIBERCITY OTR",C31="ALL NEW AEROX 155 OTR",C31="ALL NEW NMAX 155 ABS OTR",C31="ALL NEW NMAX 155 CONNECTED OTR",C31="ALL NEW NMAX 155 OTR",C31="ALL NEW NMAX 155 S OTR",C31="LEXI LX 155 CONNECTED ABS OTR",C31="LEXI LX 155 OTR",C31="LEXI LX 155 S OTR",C31="LEXI OTR"),"MAXI",OR(C31="ALL NEW R15 CONNECTED OTR",C31="ALL NEW VIXION OTR",C31="ALL NEW VIXION R OTR",C31="ALL NEW XSR 155 OTR",C31="MT 15 OTR"),"SPORT",OR(C31="FAZZIO CONNECTED LUX OTR",C31="FAZZIO CONNECTED NEO OTR",C31="FAZZIO NEO HYBRID OTR",C31="GRAND FILANO LUX OTR",C31="GRAND FILANO NEO HYBRID OTR"),"CLASSY",OR(C31="FREE GO 125 C OTR",C31="FREE GO 125 OTR",C31="GEAR 125 S OTR",C31="GEAR 125 OTR",C31="NEW MIO M3 CW OTR"),"MATIC",OR(C31="WR 155 R OTR"),"OFFROAD",OR(C31="VEGA FORCE DB CW OTR",C31="JUPITER Z CW FI OTR",C31="MX KING 150 OTR"),"MOPED")</f>
        <v>MAXI</v>
      </c>
      <c r="E31">
        <v>4</v>
      </c>
      <c r="F31" s="3" t="s">
        <v>44</v>
      </c>
      <c r="G31" s="5">
        <v>35475000</v>
      </c>
      <c r="H31">
        <f t="shared" si="1"/>
        <v>3547500</v>
      </c>
      <c r="I31" s="3" t="s">
        <v>34</v>
      </c>
    </row>
    <row r="32" spans="1:9" x14ac:dyDescent="0.3">
      <c r="A32" s="1">
        <v>31</v>
      </c>
      <c r="B32" s="2">
        <f t="shared" ca="1" si="0"/>
        <v>961</v>
      </c>
      <c r="C32" t="s">
        <v>9</v>
      </c>
      <c r="D32" t="str" cm="1">
        <f t="array" ref="D32">_xlfn.IFS(OR(C32="ALL NEW AEROX 155 C ABS OTR",C32="ALL NEW AEROX 155 CIBERCITY OTR",C32="ALL NEW AEROX 155 OTR",C32="ALL NEW NMAX 155 ABS OTR",C32="ALL NEW NMAX 155 CONNECTED OTR",C32="ALL NEW NMAX 155 OTR",C32="ALL NEW NMAX 155 S OTR",C32="LEXI LX 155 CONNECTED ABS OTR",C32="LEXI LX 155 OTR",C32="LEXI LX 155 S OTR",C32="LEXI OTR"),"MAXI",OR(C32="ALL NEW R15 CONNECTED OTR",C32="ALL NEW VIXION OTR",C32="ALL NEW VIXION R OTR",C32="ALL NEW XSR 155 OTR",C32="MT 15 OTR"),"SPORT",OR(C32="FAZZIO CONNECTED LUX OTR",C32="FAZZIO CONNECTED NEO OTR",C32="FAZZIO NEO HYBRID OTR",C32="GRAND FILANO LUX OTR",C32="GRAND FILANO NEO HYBRID OTR"),"CLASSY",OR(C32="FREE GO 125 C OTR",C32="FREE GO 125 OTR",C32="GEAR 125 S OTR",C32="GEAR 125 OTR",C32="NEW MIO M3 CW OTR"),"MATIC",OR(C32="WR 155 R OTR"),"OFFROAD",OR(C32="VEGA FORCE DB CW OTR",C32="JUPITER Z CW FI OTR",C32="MX KING 150 OTR"),"MOPED")</f>
        <v>MAXI</v>
      </c>
      <c r="E32">
        <v>4</v>
      </c>
      <c r="F32" s="3" t="s">
        <v>44</v>
      </c>
      <c r="G32" s="5">
        <v>35475000</v>
      </c>
      <c r="H32">
        <f t="shared" si="1"/>
        <v>3547500</v>
      </c>
      <c r="I32" s="3" t="s">
        <v>32</v>
      </c>
    </row>
    <row r="33" spans="1:9" x14ac:dyDescent="0.3">
      <c r="A33" s="1">
        <v>32</v>
      </c>
      <c r="B33" s="2">
        <f t="shared" ca="1" si="0"/>
        <v>345</v>
      </c>
      <c r="C33" t="s">
        <v>23</v>
      </c>
      <c r="D33" t="str" cm="1">
        <f t="array" ref="D33">_xlfn.IFS(OR(C33="ALL NEW AEROX 155 C ABS OTR",C33="ALL NEW AEROX 155 CIBERCITY OTR",C33="ALL NEW AEROX 155 OTR",C33="ALL NEW NMAX 155 ABS OTR",C33="ALL NEW NMAX 155 CONNECTED OTR",C33="ALL NEW NMAX 155 OTR",C33="ALL NEW NMAX 155 S OTR",C33="LEXI LX 155 CONNECTED ABS OTR",C33="LEXI LX 155 OTR",C33="LEXI LX 155 S OTR",C33="LEXI OTR"),"MAXI",OR(C33="ALL NEW R15 CONNECTED OTR",C33="ALL NEW VIXION OTR",C33="ALL NEW VIXION R OTR",C33="ALL NEW XSR 155 OTR",C33="MT 15 OTR"),"SPORT",OR(C33="FAZZIO CONNECTED LUX OTR",C33="FAZZIO CONNECTED NEO OTR",C33="FAZZIO NEO HYBRID OTR",C33="GRAND FILANO LUX OTR",C33="GRAND FILANO NEO HYBRID OTR"),"CLASSY",OR(C33="FREE GO 125 C OTR",C33="FREE GO 125 OTR",C33="GEAR 125 S OTR",C33="GEAR 125 OTR",C33="NEW MIO M3 CW OTR"),"MATIC",OR(C33="WR 155 R OTR"),"OFFROAD",OR(C33="VEGA FORCE DB CW OTR",C33="JUPITER Z CW FI OTR",C33="MX KING 150 OTR"),"MOPED")</f>
        <v>CLASSY</v>
      </c>
      <c r="E33">
        <v>4</v>
      </c>
      <c r="F33" s="3" t="s">
        <v>5</v>
      </c>
      <c r="G33" s="5">
        <v>30785000</v>
      </c>
      <c r="H33">
        <f t="shared" si="1"/>
        <v>3078500</v>
      </c>
      <c r="I33" s="3" t="s">
        <v>34</v>
      </c>
    </row>
    <row r="34" spans="1:9" x14ac:dyDescent="0.3">
      <c r="A34" s="1">
        <v>33</v>
      </c>
      <c r="B34" s="2">
        <f t="shared" ca="1" si="0"/>
        <v>1153</v>
      </c>
      <c r="C34" t="s">
        <v>13</v>
      </c>
      <c r="D34" t="str" cm="1">
        <f t="array" ref="D34">_xlfn.IFS(OR(C34="ALL NEW AEROX 155 C ABS OTR",C34="ALL NEW AEROX 155 CIBERCITY OTR",C34="ALL NEW AEROX 155 OTR",C34="ALL NEW NMAX 155 ABS OTR",C34="ALL NEW NMAX 155 CONNECTED OTR",C34="ALL NEW NMAX 155 OTR",C34="ALL NEW NMAX 155 S OTR",C34="LEXI LX 155 CONNECTED ABS OTR",C34="LEXI LX 155 OTR",C34="LEXI LX 155 S OTR",C34="LEXI OTR"),"MAXI",OR(C34="ALL NEW R15 CONNECTED OTR",C34="ALL NEW VIXION OTR",C34="ALL NEW VIXION R OTR",C34="ALL NEW XSR 155 OTR",C34="MT 15 OTR"),"SPORT",OR(C34="FAZZIO CONNECTED LUX OTR",C34="FAZZIO CONNECTED NEO OTR",C34="FAZZIO NEO HYBRID OTR",C34="GRAND FILANO LUX OTR",C34="GRAND FILANO NEO HYBRID OTR"),"CLASSY",OR(C34="FREE GO 125 C OTR",C34="FREE GO 125 OTR",C34="GEAR 125 S OTR",C34="GEAR 125 OTR",C34="NEW MIO M3 CW OTR"),"MATIC",OR(C34="WR 155 R OTR"),"OFFROAD",OR(C34="VEGA FORCE DB CW OTR",C34="JUPITER Z CW FI OTR",C34="MX KING 150 OTR"),"MOPED")</f>
        <v>MAXI</v>
      </c>
      <c r="E34">
        <v>4</v>
      </c>
      <c r="F34" s="3" t="s">
        <v>4</v>
      </c>
      <c r="G34" s="5">
        <v>36690000</v>
      </c>
      <c r="H34">
        <f t="shared" si="1"/>
        <v>3669000</v>
      </c>
      <c r="I34" s="3" t="s">
        <v>34</v>
      </c>
    </row>
    <row r="35" spans="1:9" x14ac:dyDescent="0.3">
      <c r="A35" s="1">
        <v>34</v>
      </c>
      <c r="B35" s="2">
        <f t="shared" ca="1" si="0"/>
        <v>664</v>
      </c>
      <c r="C35" t="s">
        <v>11</v>
      </c>
      <c r="D35" t="str" cm="1">
        <f t="array" ref="D35">_xlfn.IFS(OR(C35="ALL NEW AEROX 155 C ABS OTR",C35="ALL NEW AEROX 155 CIBERCITY OTR",C35="ALL NEW AEROX 155 OTR",C35="ALL NEW NMAX 155 ABS OTR",C35="ALL NEW NMAX 155 CONNECTED OTR",C35="ALL NEW NMAX 155 OTR",C35="ALL NEW NMAX 155 S OTR",C35="LEXI LX 155 CONNECTED ABS OTR",C35="LEXI LX 155 OTR",C35="LEXI LX 155 S OTR",C35="LEXI OTR"),"MAXI",OR(C35="ALL NEW R15 CONNECTED OTR",C35="ALL NEW VIXION OTR",C35="ALL NEW VIXION R OTR",C35="ALL NEW XSR 155 OTR",C35="MT 15 OTR"),"SPORT",OR(C35="FAZZIO CONNECTED LUX OTR",C35="FAZZIO CONNECTED NEO OTR",C35="FAZZIO NEO HYBRID OTR",C35="GRAND FILANO LUX OTR",C35="GRAND FILANO NEO HYBRID OTR"),"CLASSY",OR(C35="FREE GO 125 C OTR",C35="FREE GO 125 OTR",C35="GEAR 125 S OTR",C35="GEAR 125 OTR",C35="NEW MIO M3 CW OTR"),"MATIC",OR(C35="WR 155 R OTR"),"OFFROAD",OR(C35="VEGA FORCE DB CW OTR",C35="JUPITER Z CW FI OTR",C35="MX KING 150 OTR"),"MOPED")</f>
        <v>MOPED</v>
      </c>
      <c r="E35">
        <v>4</v>
      </c>
      <c r="F35" s="3" t="s">
        <v>5</v>
      </c>
      <c r="G35" s="5">
        <v>22605000</v>
      </c>
      <c r="H35">
        <f t="shared" si="1"/>
        <v>2260500</v>
      </c>
      <c r="I35" s="3" t="s">
        <v>32</v>
      </c>
    </row>
    <row r="36" spans="1:9" x14ac:dyDescent="0.3">
      <c r="A36" s="1">
        <v>35</v>
      </c>
      <c r="B36" s="2">
        <f t="shared" ca="1" si="0"/>
        <v>482</v>
      </c>
      <c r="C36" t="s">
        <v>12</v>
      </c>
      <c r="D36" t="str" cm="1">
        <f t="array" ref="D36">_xlfn.IFS(OR(C36="ALL NEW AEROX 155 C ABS OTR",C36="ALL NEW AEROX 155 CIBERCITY OTR",C36="ALL NEW AEROX 155 OTR",C36="ALL NEW NMAX 155 ABS OTR",C36="ALL NEW NMAX 155 CONNECTED OTR",C36="ALL NEW NMAX 155 OTR",C36="ALL NEW NMAX 155 S OTR",C36="LEXI LX 155 CONNECTED ABS OTR",C36="LEXI LX 155 OTR",C36="LEXI LX 155 S OTR",C36="LEXI OTR"),"MAXI",OR(C36="ALL NEW R15 CONNECTED OTR",C36="ALL NEW VIXION OTR",C36="ALL NEW VIXION R OTR",C36="ALL NEW XSR 155 OTR",C36="MT 15 OTR"),"SPORT",OR(C36="FAZZIO CONNECTED LUX OTR",C36="FAZZIO CONNECTED NEO OTR",C36="FAZZIO NEO HYBRID OTR",C36="GRAND FILANO LUX OTR",C36="GRAND FILANO NEO HYBRID OTR"),"CLASSY",OR(C36="FREE GO 125 C OTR",C36="FREE GO 125 OTR",C36="GEAR 125 S OTR",C36="GEAR 125 OTR",C36="NEW MIO M3 CW OTR"),"MATIC",OR(C36="WR 155 R OTR"),"OFFROAD",OR(C36="VEGA FORCE DB CW OTR",C36="JUPITER Z CW FI OTR",C36="MX KING 150 OTR"),"MOPED")</f>
        <v>MATIC</v>
      </c>
      <c r="E36">
        <v>4</v>
      </c>
      <c r="F36" s="3" t="s">
        <v>4</v>
      </c>
      <c r="G36" s="5">
        <v>19745000</v>
      </c>
      <c r="H36">
        <f t="shared" si="1"/>
        <v>1974500</v>
      </c>
      <c r="I36" s="3" t="s">
        <v>32</v>
      </c>
    </row>
    <row r="37" spans="1:9" x14ac:dyDescent="0.3">
      <c r="A37" s="1">
        <v>36</v>
      </c>
      <c r="B37" s="2">
        <f t="shared" ca="1" si="0"/>
        <v>575</v>
      </c>
      <c r="C37" t="s">
        <v>20</v>
      </c>
      <c r="D37" t="str" cm="1">
        <f t="array" ref="D37">_xlfn.IFS(OR(C37="ALL NEW AEROX 155 C ABS OTR",C37="ALL NEW AEROX 155 CIBERCITY OTR",C37="ALL NEW AEROX 155 OTR",C37="ALL NEW NMAX 155 ABS OTR",C37="ALL NEW NMAX 155 CONNECTED OTR",C37="ALL NEW NMAX 155 OTR",C37="ALL NEW NMAX 155 S OTR",C37="LEXI LX 155 CONNECTED ABS OTR",C37="LEXI LX 155 OTR",C37="LEXI LX 155 S OTR",C37="LEXI OTR"),"MAXI",OR(C37="ALL NEW R15 CONNECTED OTR",C37="ALL NEW VIXION OTR",C37="ALL NEW VIXION R OTR",C37="ALL NEW XSR 155 OTR",C37="MT 15 OTR"),"SPORT",OR(C37="FAZZIO CONNECTED LUX OTR",C37="FAZZIO CONNECTED NEO OTR",C37="FAZZIO NEO HYBRID OTR",C37="GRAND FILANO LUX OTR",C37="GRAND FILANO NEO HYBRID OTR"),"CLASSY",OR(C37="FREE GO 125 C OTR",C37="FREE GO 125 OTR",C37="GEAR 125 S OTR",C37="GEAR 125 OTR",C37="NEW MIO M3 CW OTR"),"MATIC",OR(C37="WR 155 R OTR"),"OFFROAD",OR(C37="VEGA FORCE DB CW OTR",C37="JUPITER Z CW FI OTR",C37="MX KING 150 OTR"),"MOPED")</f>
        <v>MAXI</v>
      </c>
      <c r="E37">
        <v>4</v>
      </c>
      <c r="F37" s="3" t="s">
        <v>44</v>
      </c>
      <c r="G37" s="5">
        <v>30200000</v>
      </c>
      <c r="H37">
        <f t="shared" si="1"/>
        <v>3020000</v>
      </c>
      <c r="I37" s="3" t="s">
        <v>32</v>
      </c>
    </row>
    <row r="38" spans="1:9" x14ac:dyDescent="0.3">
      <c r="A38" s="1">
        <v>37</v>
      </c>
      <c r="B38" s="2">
        <f t="shared" ca="1" si="0"/>
        <v>611</v>
      </c>
      <c r="C38" t="s">
        <v>9</v>
      </c>
      <c r="D38" t="str" cm="1">
        <f t="array" ref="D38">_xlfn.IFS(OR(C38="ALL NEW AEROX 155 C ABS OTR",C38="ALL NEW AEROX 155 CIBERCITY OTR",C38="ALL NEW AEROX 155 OTR",C38="ALL NEW NMAX 155 ABS OTR",C38="ALL NEW NMAX 155 CONNECTED OTR",C38="ALL NEW NMAX 155 OTR",C38="ALL NEW NMAX 155 S OTR",C38="LEXI LX 155 CONNECTED ABS OTR",C38="LEXI LX 155 OTR",C38="LEXI LX 155 S OTR",C38="LEXI OTR"),"MAXI",OR(C38="ALL NEW R15 CONNECTED OTR",C38="ALL NEW VIXION OTR",C38="ALL NEW VIXION R OTR",C38="ALL NEW XSR 155 OTR",C38="MT 15 OTR"),"SPORT",OR(C38="FAZZIO CONNECTED LUX OTR",C38="FAZZIO CONNECTED NEO OTR",C38="FAZZIO NEO HYBRID OTR",C38="GRAND FILANO LUX OTR",C38="GRAND FILANO NEO HYBRID OTR"),"CLASSY",OR(C38="FREE GO 125 C OTR",C38="FREE GO 125 OTR",C38="GEAR 125 S OTR",C38="GEAR 125 OTR",C38="NEW MIO M3 CW OTR"),"MATIC",OR(C38="WR 155 R OTR"),"OFFROAD",OR(C38="VEGA FORCE DB CW OTR",C38="JUPITER Z CW FI OTR",C38="MX KING 150 OTR"),"MOPED")</f>
        <v>MAXI</v>
      </c>
      <c r="E38">
        <v>4</v>
      </c>
      <c r="F38" s="3" t="s">
        <v>44</v>
      </c>
      <c r="G38" s="5">
        <v>35475000</v>
      </c>
      <c r="H38">
        <f t="shared" si="1"/>
        <v>3547500</v>
      </c>
      <c r="I38" s="3" t="s">
        <v>32</v>
      </c>
    </row>
    <row r="39" spans="1:9" x14ac:dyDescent="0.3">
      <c r="A39" s="1">
        <v>38</v>
      </c>
      <c r="B39" s="2">
        <f t="shared" ca="1" si="0"/>
        <v>747</v>
      </c>
      <c r="C39" t="s">
        <v>9</v>
      </c>
      <c r="D39" t="str" cm="1">
        <f t="array" ref="D39">_xlfn.IFS(OR(C39="ALL NEW AEROX 155 C ABS OTR",C39="ALL NEW AEROX 155 CIBERCITY OTR",C39="ALL NEW AEROX 155 OTR",C39="ALL NEW NMAX 155 ABS OTR",C39="ALL NEW NMAX 155 CONNECTED OTR",C39="ALL NEW NMAX 155 OTR",C39="ALL NEW NMAX 155 S OTR",C39="LEXI LX 155 CONNECTED ABS OTR",C39="LEXI LX 155 OTR",C39="LEXI LX 155 S OTR",C39="LEXI OTR"),"MAXI",OR(C39="ALL NEW R15 CONNECTED OTR",C39="ALL NEW VIXION OTR",C39="ALL NEW VIXION R OTR",C39="ALL NEW XSR 155 OTR",C39="MT 15 OTR"),"SPORT",OR(C39="FAZZIO CONNECTED LUX OTR",C39="FAZZIO CONNECTED NEO OTR",C39="FAZZIO NEO HYBRID OTR",C39="GRAND FILANO LUX OTR",C39="GRAND FILANO NEO HYBRID OTR"),"CLASSY",OR(C39="FREE GO 125 C OTR",C39="FREE GO 125 OTR",C39="GEAR 125 S OTR",C39="GEAR 125 OTR",C39="NEW MIO M3 CW OTR"),"MATIC",OR(C39="WR 155 R OTR"),"OFFROAD",OR(C39="VEGA FORCE DB CW OTR",C39="JUPITER Z CW FI OTR",C39="MX KING 150 OTR"),"MOPED")</f>
        <v>MAXI</v>
      </c>
      <c r="E39">
        <v>4</v>
      </c>
      <c r="F39" s="3" t="s">
        <v>5</v>
      </c>
      <c r="G39" s="5">
        <v>35475000</v>
      </c>
      <c r="H39">
        <f t="shared" si="1"/>
        <v>3547500</v>
      </c>
      <c r="I39" s="3" t="s">
        <v>32</v>
      </c>
    </row>
    <row r="40" spans="1:9" x14ac:dyDescent="0.3">
      <c r="A40" s="1">
        <v>39</v>
      </c>
      <c r="B40" s="2">
        <f t="shared" ca="1" si="0"/>
        <v>1069</v>
      </c>
      <c r="C40" t="s">
        <v>14</v>
      </c>
      <c r="D40" t="str" cm="1">
        <f t="array" ref="D40">_xlfn.IFS(OR(C40="ALL NEW AEROX 155 C ABS OTR",C40="ALL NEW AEROX 155 CIBERCITY OTR",C40="ALL NEW AEROX 155 OTR",C40="ALL NEW NMAX 155 ABS OTR",C40="ALL NEW NMAX 155 CONNECTED OTR",C40="ALL NEW NMAX 155 OTR",C40="ALL NEW NMAX 155 S OTR",C40="LEXI LX 155 CONNECTED ABS OTR",C40="LEXI LX 155 OTR",C40="LEXI LX 155 S OTR",C40="LEXI OTR"),"MAXI",OR(C40="ALL NEW R15 CONNECTED OTR",C40="ALL NEW VIXION OTR",C40="ALL NEW VIXION R OTR",C40="ALL NEW XSR 155 OTR",C40="MT 15 OTR"),"SPORT",OR(C40="FAZZIO CONNECTED LUX OTR",C40="FAZZIO CONNECTED NEO OTR",C40="FAZZIO NEO HYBRID OTR",C40="GRAND FILANO LUX OTR",C40="GRAND FILANO NEO HYBRID OTR"),"CLASSY",OR(C40="FREE GO 125 C OTR",C40="FREE GO 125 OTR",C40="GEAR 125 S OTR",C40="GEAR 125 OTR",C40="NEW MIO M3 CW OTR"),"MATIC",OR(C40="WR 155 R OTR"),"OFFROAD",OR(C40="VEGA FORCE DB CW OTR",C40="JUPITER Z CW FI OTR",C40="MX KING 150 OTR"),"MOPED")</f>
        <v>MAXI</v>
      </c>
      <c r="E40">
        <v>4</v>
      </c>
      <c r="F40" s="3" t="s">
        <v>44</v>
      </c>
      <c r="G40" s="5">
        <v>28395200</v>
      </c>
      <c r="H40">
        <f t="shared" si="1"/>
        <v>2839520</v>
      </c>
      <c r="I40" s="3" t="s">
        <v>34</v>
      </c>
    </row>
    <row r="41" spans="1:9" x14ac:dyDescent="0.3">
      <c r="A41" s="1">
        <v>40</v>
      </c>
      <c r="B41" s="2">
        <f t="shared" ca="1" si="0"/>
        <v>932</v>
      </c>
      <c r="C41" t="s">
        <v>9</v>
      </c>
      <c r="D41" t="str" cm="1">
        <f t="array" ref="D41">_xlfn.IFS(OR(C41="ALL NEW AEROX 155 C ABS OTR",C41="ALL NEW AEROX 155 CIBERCITY OTR",C41="ALL NEW AEROX 155 OTR",C41="ALL NEW NMAX 155 ABS OTR",C41="ALL NEW NMAX 155 CONNECTED OTR",C41="ALL NEW NMAX 155 OTR",C41="ALL NEW NMAX 155 S OTR",C41="LEXI LX 155 CONNECTED ABS OTR",C41="LEXI LX 155 OTR",C41="LEXI LX 155 S OTR",C41="LEXI OTR"),"MAXI",OR(C41="ALL NEW R15 CONNECTED OTR",C41="ALL NEW VIXION OTR",C41="ALL NEW VIXION R OTR",C41="ALL NEW XSR 155 OTR",C41="MT 15 OTR"),"SPORT",OR(C41="FAZZIO CONNECTED LUX OTR",C41="FAZZIO CONNECTED NEO OTR",C41="FAZZIO NEO HYBRID OTR",C41="GRAND FILANO LUX OTR",C41="GRAND FILANO NEO HYBRID OTR"),"CLASSY",OR(C41="FREE GO 125 C OTR",C41="FREE GO 125 OTR",C41="GEAR 125 S OTR",C41="GEAR 125 OTR",C41="NEW MIO M3 CW OTR"),"MATIC",OR(C41="WR 155 R OTR"),"OFFROAD",OR(C41="VEGA FORCE DB CW OTR",C41="JUPITER Z CW FI OTR",C41="MX KING 150 OTR"),"MOPED")</f>
        <v>MAXI</v>
      </c>
      <c r="E41">
        <v>4</v>
      </c>
      <c r="F41" s="3" t="s">
        <v>4</v>
      </c>
      <c r="G41" s="5">
        <v>35475000</v>
      </c>
      <c r="H41">
        <f t="shared" si="1"/>
        <v>3547500</v>
      </c>
      <c r="I41" s="3" t="s">
        <v>32</v>
      </c>
    </row>
    <row r="42" spans="1:9" x14ac:dyDescent="0.3">
      <c r="A42" s="1">
        <v>41</v>
      </c>
      <c r="B42" s="2">
        <f t="shared" ca="1" si="0"/>
        <v>788</v>
      </c>
      <c r="C42" t="s">
        <v>15</v>
      </c>
      <c r="D42" t="str" cm="1">
        <f t="array" ref="D42">_xlfn.IFS(OR(C42="ALL NEW AEROX 155 C ABS OTR",C42="ALL NEW AEROX 155 CIBERCITY OTR",C42="ALL NEW AEROX 155 OTR",C42="ALL NEW NMAX 155 ABS OTR",C42="ALL NEW NMAX 155 CONNECTED OTR",C42="ALL NEW NMAX 155 OTR",C42="ALL NEW NMAX 155 S OTR",C42="LEXI LX 155 CONNECTED ABS OTR",C42="LEXI LX 155 OTR",C42="LEXI LX 155 S OTR",C42="LEXI OTR"),"MAXI",OR(C42="ALL NEW R15 CONNECTED OTR",C42="ALL NEW VIXION OTR",C42="ALL NEW VIXION R OTR",C42="ALL NEW XSR 155 OTR",C42="MT 15 OTR"),"SPORT",OR(C42="FAZZIO CONNECTED LUX OTR",C42="FAZZIO CONNECTED NEO OTR",C42="FAZZIO NEO HYBRID OTR",C42="GRAND FILANO LUX OTR",C42="GRAND FILANO NEO HYBRID OTR"),"CLASSY",OR(C42="FREE GO 125 C OTR",C42="FREE GO 125 OTR",C42="GEAR 125 S OTR",C42="GEAR 125 OTR",C42="NEW MIO M3 CW OTR"),"MATIC",OR(C42="WR 155 R OTR"),"OFFROAD",OR(C42="VEGA FORCE DB CW OTR",C42="JUPITER Z CW FI OTR",C42="MX KING 150 OTR"),"MOPED")</f>
        <v>MOPED</v>
      </c>
      <c r="E42">
        <v>4</v>
      </c>
      <c r="F42" s="3" t="s">
        <v>44</v>
      </c>
      <c r="G42" s="5">
        <v>28255000</v>
      </c>
      <c r="H42">
        <f t="shared" si="1"/>
        <v>2825500</v>
      </c>
      <c r="I42" s="3" t="s">
        <v>32</v>
      </c>
    </row>
    <row r="43" spans="1:9" x14ac:dyDescent="0.3">
      <c r="A43" s="1">
        <v>42</v>
      </c>
      <c r="B43" s="2">
        <f t="shared" ca="1" si="0"/>
        <v>162</v>
      </c>
      <c r="C43" t="s">
        <v>15</v>
      </c>
      <c r="D43" t="str" cm="1">
        <f t="array" ref="D43">_xlfn.IFS(OR(C43="ALL NEW AEROX 155 C ABS OTR",C43="ALL NEW AEROX 155 CIBERCITY OTR",C43="ALL NEW AEROX 155 OTR",C43="ALL NEW NMAX 155 ABS OTR",C43="ALL NEW NMAX 155 CONNECTED OTR",C43="ALL NEW NMAX 155 OTR",C43="ALL NEW NMAX 155 S OTR",C43="LEXI LX 155 CONNECTED ABS OTR",C43="LEXI LX 155 OTR",C43="LEXI LX 155 S OTR",C43="LEXI OTR"),"MAXI",OR(C43="ALL NEW R15 CONNECTED OTR",C43="ALL NEW VIXION OTR",C43="ALL NEW VIXION R OTR",C43="ALL NEW XSR 155 OTR",C43="MT 15 OTR"),"SPORT",OR(C43="FAZZIO CONNECTED LUX OTR",C43="FAZZIO CONNECTED NEO OTR",C43="FAZZIO NEO HYBRID OTR",C43="GRAND FILANO LUX OTR",C43="GRAND FILANO NEO HYBRID OTR"),"CLASSY",OR(C43="FREE GO 125 C OTR",C43="FREE GO 125 OTR",C43="GEAR 125 S OTR",C43="GEAR 125 OTR",C43="NEW MIO M3 CW OTR"),"MATIC",OR(C43="WR 155 R OTR"),"OFFROAD",OR(C43="VEGA FORCE DB CW OTR",C43="JUPITER Z CW FI OTR",C43="MX KING 150 OTR"),"MOPED")</f>
        <v>MOPED</v>
      </c>
      <c r="E43">
        <v>4</v>
      </c>
      <c r="F43" s="3" t="s">
        <v>44</v>
      </c>
      <c r="G43" s="5">
        <v>28255000</v>
      </c>
      <c r="H43">
        <f t="shared" si="1"/>
        <v>2825500</v>
      </c>
      <c r="I43" s="3" t="s">
        <v>32</v>
      </c>
    </row>
    <row r="44" spans="1:9" x14ac:dyDescent="0.3">
      <c r="A44" s="1">
        <v>43</v>
      </c>
      <c r="B44" s="2">
        <f t="shared" ca="1" si="0"/>
        <v>637</v>
      </c>
      <c r="C44" t="s">
        <v>11</v>
      </c>
      <c r="D44" t="str" cm="1">
        <f t="array" ref="D44">_xlfn.IFS(OR(C44="ALL NEW AEROX 155 C ABS OTR",C44="ALL NEW AEROX 155 CIBERCITY OTR",C44="ALL NEW AEROX 155 OTR",C44="ALL NEW NMAX 155 ABS OTR",C44="ALL NEW NMAX 155 CONNECTED OTR",C44="ALL NEW NMAX 155 OTR",C44="ALL NEW NMAX 155 S OTR",C44="LEXI LX 155 CONNECTED ABS OTR",C44="LEXI LX 155 OTR",C44="LEXI LX 155 S OTR",C44="LEXI OTR"),"MAXI",OR(C44="ALL NEW R15 CONNECTED OTR",C44="ALL NEW VIXION OTR",C44="ALL NEW VIXION R OTR",C44="ALL NEW XSR 155 OTR",C44="MT 15 OTR"),"SPORT",OR(C44="FAZZIO CONNECTED LUX OTR",C44="FAZZIO CONNECTED NEO OTR",C44="FAZZIO NEO HYBRID OTR",C44="GRAND FILANO LUX OTR",C44="GRAND FILANO NEO HYBRID OTR"),"CLASSY",OR(C44="FREE GO 125 C OTR",C44="FREE GO 125 OTR",C44="GEAR 125 S OTR",C44="GEAR 125 OTR",C44="NEW MIO M3 CW OTR"),"MATIC",OR(C44="WR 155 R OTR"),"OFFROAD",OR(C44="VEGA FORCE DB CW OTR",C44="JUPITER Z CW FI OTR",C44="MX KING 150 OTR"),"MOPED")</f>
        <v>MOPED</v>
      </c>
      <c r="E44">
        <v>4</v>
      </c>
      <c r="F44" s="3" t="s">
        <v>44</v>
      </c>
      <c r="G44" s="5">
        <v>22605000</v>
      </c>
      <c r="H44">
        <f t="shared" si="1"/>
        <v>2260500</v>
      </c>
      <c r="I44" s="3" t="s">
        <v>32</v>
      </c>
    </row>
    <row r="45" spans="1:9" x14ac:dyDescent="0.3">
      <c r="A45" s="1">
        <v>44</v>
      </c>
      <c r="B45" s="2">
        <f t="shared" ca="1" si="0"/>
        <v>479</v>
      </c>
      <c r="C45" t="s">
        <v>15</v>
      </c>
      <c r="D45" t="str" cm="1">
        <f t="array" ref="D45">_xlfn.IFS(OR(C45="ALL NEW AEROX 155 C ABS OTR",C45="ALL NEW AEROX 155 CIBERCITY OTR",C45="ALL NEW AEROX 155 OTR",C45="ALL NEW NMAX 155 ABS OTR",C45="ALL NEW NMAX 155 CONNECTED OTR",C45="ALL NEW NMAX 155 OTR",C45="ALL NEW NMAX 155 S OTR",C45="LEXI LX 155 CONNECTED ABS OTR",C45="LEXI LX 155 OTR",C45="LEXI LX 155 S OTR",C45="LEXI OTR"),"MAXI",OR(C45="ALL NEW R15 CONNECTED OTR",C45="ALL NEW VIXION OTR",C45="ALL NEW VIXION R OTR",C45="ALL NEW XSR 155 OTR",C45="MT 15 OTR"),"SPORT",OR(C45="FAZZIO CONNECTED LUX OTR",C45="FAZZIO CONNECTED NEO OTR",C45="FAZZIO NEO HYBRID OTR",C45="GRAND FILANO LUX OTR",C45="GRAND FILANO NEO HYBRID OTR"),"CLASSY",OR(C45="FREE GO 125 C OTR",C45="FREE GO 125 OTR",C45="GEAR 125 S OTR",C45="GEAR 125 OTR",C45="NEW MIO M3 CW OTR"),"MATIC",OR(C45="WR 155 R OTR"),"OFFROAD",OR(C45="VEGA FORCE DB CW OTR",C45="JUPITER Z CW FI OTR",C45="MX KING 150 OTR"),"MOPED")</f>
        <v>MOPED</v>
      </c>
      <c r="E45">
        <v>4</v>
      </c>
      <c r="F45" s="2" t="s">
        <v>35</v>
      </c>
      <c r="G45" s="5">
        <v>28255000</v>
      </c>
      <c r="H45">
        <f t="shared" si="1"/>
        <v>2825500</v>
      </c>
      <c r="I45" s="3" t="s">
        <v>32</v>
      </c>
    </row>
    <row r="46" spans="1:9" x14ac:dyDescent="0.3">
      <c r="A46" s="1">
        <v>45</v>
      </c>
      <c r="B46" s="2">
        <f t="shared" ca="1" si="0"/>
        <v>266</v>
      </c>
      <c r="C46" t="s">
        <v>12</v>
      </c>
      <c r="D46" t="str" cm="1">
        <f t="array" ref="D46">_xlfn.IFS(OR(C46="ALL NEW AEROX 155 C ABS OTR",C46="ALL NEW AEROX 155 CIBERCITY OTR",C46="ALL NEW AEROX 155 OTR",C46="ALL NEW NMAX 155 ABS OTR",C46="ALL NEW NMAX 155 CONNECTED OTR",C46="ALL NEW NMAX 155 OTR",C46="ALL NEW NMAX 155 S OTR",C46="LEXI LX 155 CONNECTED ABS OTR",C46="LEXI LX 155 OTR",C46="LEXI LX 155 S OTR",C46="LEXI OTR"),"MAXI",OR(C46="ALL NEW R15 CONNECTED OTR",C46="ALL NEW VIXION OTR",C46="ALL NEW VIXION R OTR",C46="ALL NEW XSR 155 OTR",C46="MT 15 OTR"),"SPORT",OR(C46="FAZZIO CONNECTED LUX OTR",C46="FAZZIO CONNECTED NEO OTR",C46="FAZZIO NEO HYBRID OTR",C46="GRAND FILANO LUX OTR",C46="GRAND FILANO NEO HYBRID OTR"),"CLASSY",OR(C46="FREE GO 125 C OTR",C46="FREE GO 125 OTR",C46="GEAR 125 S OTR",C46="GEAR 125 OTR",C46="NEW MIO M3 CW OTR"),"MATIC",OR(C46="WR 155 R OTR"),"OFFROAD",OR(C46="VEGA FORCE DB CW OTR",C46="JUPITER Z CW FI OTR",C46="MX KING 150 OTR"),"MOPED")</f>
        <v>MATIC</v>
      </c>
      <c r="E46">
        <v>4</v>
      </c>
      <c r="F46" s="2" t="s">
        <v>35</v>
      </c>
      <c r="G46" s="5">
        <v>19745000</v>
      </c>
      <c r="H46">
        <f t="shared" si="1"/>
        <v>1974500</v>
      </c>
      <c r="I46" s="3" t="s">
        <v>32</v>
      </c>
    </row>
    <row r="47" spans="1:9" x14ac:dyDescent="0.3">
      <c r="A47" s="1">
        <v>46</v>
      </c>
      <c r="B47" s="2">
        <f t="shared" ca="1" si="0"/>
        <v>1186</v>
      </c>
      <c r="C47" t="s">
        <v>11</v>
      </c>
      <c r="D47" t="str" cm="1">
        <f t="array" ref="D47">_xlfn.IFS(OR(C47="ALL NEW AEROX 155 C ABS OTR",C47="ALL NEW AEROX 155 CIBERCITY OTR",C47="ALL NEW AEROX 155 OTR",C47="ALL NEW NMAX 155 ABS OTR",C47="ALL NEW NMAX 155 CONNECTED OTR",C47="ALL NEW NMAX 155 OTR",C47="ALL NEW NMAX 155 S OTR",C47="LEXI LX 155 CONNECTED ABS OTR",C47="LEXI LX 155 OTR",C47="LEXI LX 155 S OTR",C47="LEXI OTR"),"MAXI",OR(C47="ALL NEW R15 CONNECTED OTR",C47="ALL NEW VIXION OTR",C47="ALL NEW VIXION R OTR",C47="ALL NEW XSR 155 OTR",C47="MT 15 OTR"),"SPORT",OR(C47="FAZZIO CONNECTED LUX OTR",C47="FAZZIO CONNECTED NEO OTR",C47="FAZZIO NEO HYBRID OTR",C47="GRAND FILANO LUX OTR",C47="GRAND FILANO NEO HYBRID OTR"),"CLASSY",OR(C47="FREE GO 125 C OTR",C47="FREE GO 125 OTR",C47="GEAR 125 S OTR",C47="GEAR 125 OTR",C47="NEW MIO M3 CW OTR"),"MATIC",OR(C47="WR 155 R OTR"),"OFFROAD",OR(C47="VEGA FORCE DB CW OTR",C47="JUPITER Z CW FI OTR",C47="MX KING 150 OTR"),"MOPED")</f>
        <v>MOPED</v>
      </c>
      <c r="E47">
        <v>4</v>
      </c>
      <c r="F47" s="2" t="s">
        <v>35</v>
      </c>
      <c r="G47" s="5">
        <v>22605000</v>
      </c>
      <c r="H47">
        <f t="shared" si="1"/>
        <v>2260500</v>
      </c>
      <c r="I47" s="3" t="s">
        <v>32</v>
      </c>
    </row>
    <row r="48" spans="1:9" x14ac:dyDescent="0.3">
      <c r="A48" s="1">
        <v>47</v>
      </c>
      <c r="B48" s="2">
        <f t="shared" ca="1" si="0"/>
        <v>985</v>
      </c>
      <c r="C48" t="s">
        <v>11</v>
      </c>
      <c r="D48" t="str" cm="1">
        <f t="array" ref="D48">_xlfn.IFS(OR(C48="ALL NEW AEROX 155 C ABS OTR",C48="ALL NEW AEROX 155 CIBERCITY OTR",C48="ALL NEW AEROX 155 OTR",C48="ALL NEW NMAX 155 ABS OTR",C48="ALL NEW NMAX 155 CONNECTED OTR",C48="ALL NEW NMAX 155 OTR",C48="ALL NEW NMAX 155 S OTR",C48="LEXI LX 155 CONNECTED ABS OTR",C48="LEXI LX 155 OTR",C48="LEXI LX 155 S OTR",C48="LEXI OTR"),"MAXI",OR(C48="ALL NEW R15 CONNECTED OTR",C48="ALL NEW VIXION OTR",C48="ALL NEW VIXION R OTR",C48="ALL NEW XSR 155 OTR",C48="MT 15 OTR"),"SPORT",OR(C48="FAZZIO CONNECTED LUX OTR",C48="FAZZIO CONNECTED NEO OTR",C48="FAZZIO NEO HYBRID OTR",C48="GRAND FILANO LUX OTR",C48="GRAND FILANO NEO HYBRID OTR"),"CLASSY",OR(C48="FREE GO 125 C OTR",C48="FREE GO 125 OTR",C48="GEAR 125 S OTR",C48="GEAR 125 OTR",C48="NEW MIO M3 CW OTR"),"MATIC",OR(C48="WR 155 R OTR"),"OFFROAD",OR(C48="VEGA FORCE DB CW OTR",C48="JUPITER Z CW FI OTR",C48="MX KING 150 OTR"),"MOPED")</f>
        <v>MOPED</v>
      </c>
      <c r="E48">
        <v>4</v>
      </c>
      <c r="F48" s="2" t="s">
        <v>35</v>
      </c>
      <c r="G48" s="5">
        <v>22605000</v>
      </c>
      <c r="H48">
        <f t="shared" si="1"/>
        <v>2260500</v>
      </c>
      <c r="I48" s="3" t="s">
        <v>32</v>
      </c>
    </row>
    <row r="49" spans="1:9" x14ac:dyDescent="0.3">
      <c r="A49" s="1">
        <v>48</v>
      </c>
      <c r="B49" s="2">
        <f t="shared" ca="1" si="0"/>
        <v>1056</v>
      </c>
      <c r="C49" t="s">
        <v>20</v>
      </c>
      <c r="D49" t="str" cm="1">
        <f t="array" ref="D49">_xlfn.IFS(OR(C49="ALL NEW AEROX 155 C ABS OTR",C49="ALL NEW AEROX 155 CIBERCITY OTR",C49="ALL NEW AEROX 155 OTR",C49="ALL NEW NMAX 155 ABS OTR",C49="ALL NEW NMAX 155 CONNECTED OTR",C49="ALL NEW NMAX 155 OTR",C49="ALL NEW NMAX 155 S OTR",C49="LEXI LX 155 CONNECTED ABS OTR",C49="LEXI LX 155 OTR",C49="LEXI LX 155 S OTR",C49="LEXI OTR"),"MAXI",OR(C49="ALL NEW R15 CONNECTED OTR",C49="ALL NEW VIXION OTR",C49="ALL NEW VIXION R OTR",C49="ALL NEW XSR 155 OTR",C49="MT 15 OTR"),"SPORT",OR(C49="FAZZIO CONNECTED LUX OTR",C49="FAZZIO CONNECTED NEO OTR",C49="FAZZIO NEO HYBRID OTR",C49="GRAND FILANO LUX OTR",C49="GRAND FILANO NEO HYBRID OTR"),"CLASSY",OR(C49="FREE GO 125 C OTR",C49="FREE GO 125 OTR",C49="GEAR 125 S OTR",C49="GEAR 125 OTR",C49="NEW MIO M3 CW OTR"),"MATIC",OR(C49="WR 155 R OTR"),"OFFROAD",OR(C49="VEGA FORCE DB CW OTR",C49="JUPITER Z CW FI OTR",C49="MX KING 150 OTR"),"MOPED")</f>
        <v>MAXI</v>
      </c>
      <c r="E49">
        <v>4</v>
      </c>
      <c r="F49" s="2" t="s">
        <v>35</v>
      </c>
      <c r="G49" s="5">
        <v>30200000</v>
      </c>
      <c r="H49">
        <f t="shared" si="1"/>
        <v>3020000</v>
      </c>
      <c r="I49" s="3" t="s">
        <v>32</v>
      </c>
    </row>
    <row r="50" spans="1:9" x14ac:dyDescent="0.3">
      <c r="A50" s="1">
        <v>49</v>
      </c>
      <c r="B50" s="2">
        <f t="shared" ca="1" si="0"/>
        <v>327</v>
      </c>
      <c r="C50" t="s">
        <v>11</v>
      </c>
      <c r="D50" t="str" cm="1">
        <f t="array" ref="D50">_xlfn.IFS(OR(C50="ALL NEW AEROX 155 C ABS OTR",C50="ALL NEW AEROX 155 CIBERCITY OTR",C50="ALL NEW AEROX 155 OTR",C50="ALL NEW NMAX 155 ABS OTR",C50="ALL NEW NMAX 155 CONNECTED OTR",C50="ALL NEW NMAX 155 OTR",C50="ALL NEW NMAX 155 S OTR",C50="LEXI LX 155 CONNECTED ABS OTR",C50="LEXI LX 155 OTR",C50="LEXI LX 155 S OTR",C50="LEXI OTR"),"MAXI",OR(C50="ALL NEW R15 CONNECTED OTR",C50="ALL NEW VIXION OTR",C50="ALL NEW VIXION R OTR",C50="ALL NEW XSR 155 OTR",C50="MT 15 OTR"),"SPORT",OR(C50="FAZZIO CONNECTED LUX OTR",C50="FAZZIO CONNECTED NEO OTR",C50="FAZZIO NEO HYBRID OTR",C50="GRAND FILANO LUX OTR",C50="GRAND FILANO NEO HYBRID OTR"),"CLASSY",OR(C50="FREE GO 125 C OTR",C50="FREE GO 125 OTR",C50="GEAR 125 S OTR",C50="GEAR 125 OTR",C50="NEW MIO M3 CW OTR"),"MATIC",OR(C50="WR 155 R OTR"),"OFFROAD",OR(C50="VEGA FORCE DB CW OTR",C50="JUPITER Z CW FI OTR",C50="MX KING 150 OTR"),"MOPED")</f>
        <v>MOPED</v>
      </c>
      <c r="E50">
        <v>4</v>
      </c>
      <c r="F50" s="3" t="s">
        <v>44</v>
      </c>
      <c r="G50" s="5">
        <v>22605000</v>
      </c>
      <c r="H50">
        <f t="shared" si="1"/>
        <v>2260500</v>
      </c>
      <c r="I50" s="3" t="s">
        <v>32</v>
      </c>
    </row>
    <row r="51" spans="1:9" x14ac:dyDescent="0.3">
      <c r="A51" s="1">
        <v>50</v>
      </c>
      <c r="B51" s="2">
        <f t="shared" ca="1" si="0"/>
        <v>200</v>
      </c>
      <c r="C51" t="s">
        <v>24</v>
      </c>
      <c r="D51" t="str" cm="1">
        <f t="array" ref="D51">_xlfn.IFS(OR(C51="ALL NEW AEROX 155 C ABS OTR",C51="ALL NEW AEROX 155 CIBERCITY OTR",C51="ALL NEW AEROX 155 OTR",C51="ALL NEW NMAX 155 ABS OTR",C51="ALL NEW NMAX 155 CONNECTED OTR",C51="ALL NEW NMAX 155 OTR",C51="ALL NEW NMAX 155 S OTR",C51="LEXI LX 155 CONNECTED ABS OTR",C51="LEXI LX 155 OTR",C51="LEXI LX 155 S OTR",C51="LEXI OTR"),"MAXI",OR(C51="ALL NEW R15 CONNECTED OTR",C51="ALL NEW VIXION OTR",C51="ALL NEW VIXION R OTR",C51="ALL NEW XSR 155 OTR",C51="MT 15 OTR"),"SPORT",OR(C51="FAZZIO CONNECTED LUX OTR",C51="FAZZIO CONNECTED NEO OTR",C51="FAZZIO NEO HYBRID OTR",C51="GRAND FILANO LUX OTR",C51="GRAND FILANO NEO HYBRID OTR"),"CLASSY",OR(C51="FREE GO 125 C OTR",C51="FREE GO 125 OTR",C51="GEAR 125 S OTR",C51="GEAR 125 OTR",C51="NEW MIO M3 CW OTR"),"MATIC",OR(C51="WR 155 R OTR"),"OFFROAD",OR(C51="VEGA FORCE DB CW OTR",C51="JUPITER Z CW FI OTR",C51="MX KING 150 OTR"),"MOPED")</f>
        <v>SPORT</v>
      </c>
      <c r="E51">
        <v>4</v>
      </c>
      <c r="F51" s="3" t="s">
        <v>44</v>
      </c>
      <c r="G51" s="5">
        <v>41950000</v>
      </c>
      <c r="H51">
        <f t="shared" si="1"/>
        <v>4195000</v>
      </c>
      <c r="I51" s="3" t="s">
        <v>32</v>
      </c>
    </row>
    <row r="52" spans="1:9" x14ac:dyDescent="0.3">
      <c r="A52" s="1">
        <v>51</v>
      </c>
      <c r="B52" s="2">
        <f t="shared" ca="1" si="0"/>
        <v>926</v>
      </c>
      <c r="C52" t="s">
        <v>7</v>
      </c>
      <c r="D52" t="str" cm="1">
        <f t="array" ref="D52">_xlfn.IFS(OR(C52="ALL NEW AEROX 155 C ABS OTR",C52="ALL NEW AEROX 155 CIBERCITY OTR",C52="ALL NEW AEROX 155 OTR",C52="ALL NEW NMAX 155 ABS OTR",C52="ALL NEW NMAX 155 CONNECTED OTR",C52="ALL NEW NMAX 155 OTR",C52="ALL NEW NMAX 155 S OTR",C52="LEXI LX 155 CONNECTED ABS OTR",C52="LEXI LX 155 OTR",C52="LEXI LX 155 S OTR",C52="LEXI OTR"),"MAXI",OR(C52="ALL NEW R15 CONNECTED OTR",C52="ALL NEW VIXION OTR",C52="ALL NEW VIXION R OTR",C52="ALL NEW XSR 155 OTR",C52="MT 15 OTR"),"SPORT",OR(C52="FAZZIO CONNECTED LUX OTR",C52="FAZZIO CONNECTED NEO OTR",C52="FAZZIO NEO HYBRID OTR",C52="GRAND FILANO LUX OTR",C52="GRAND FILANO NEO HYBRID OTR"),"CLASSY",OR(C52="FREE GO 125 C OTR",C52="FREE GO 125 OTR",C52="GEAR 125 S OTR",C52="GEAR 125 OTR",C52="NEW MIO M3 CW OTR"),"MATIC",OR(C52="WR 155 R OTR"),"OFFROAD",OR(C52="VEGA FORCE DB CW OTR",C52="JUPITER Z CW FI OTR",C52="MX KING 150 OTR"),"MOPED")</f>
        <v>CLASSY</v>
      </c>
      <c r="E52">
        <v>4</v>
      </c>
      <c r="F52" s="3" t="s">
        <v>44</v>
      </c>
      <c r="G52" s="5">
        <v>24965000</v>
      </c>
      <c r="H52">
        <f t="shared" si="1"/>
        <v>2496500</v>
      </c>
      <c r="I52" s="3" t="s">
        <v>32</v>
      </c>
    </row>
    <row r="53" spans="1:9" x14ac:dyDescent="0.3">
      <c r="A53" s="1">
        <v>52</v>
      </c>
      <c r="B53" s="2">
        <f t="shared" ca="1" si="0"/>
        <v>314</v>
      </c>
      <c r="C53" t="s">
        <v>11</v>
      </c>
      <c r="D53" t="str" cm="1">
        <f t="array" ref="D53">_xlfn.IFS(OR(C53="ALL NEW AEROX 155 C ABS OTR",C53="ALL NEW AEROX 155 CIBERCITY OTR",C53="ALL NEW AEROX 155 OTR",C53="ALL NEW NMAX 155 ABS OTR",C53="ALL NEW NMAX 155 CONNECTED OTR",C53="ALL NEW NMAX 155 OTR",C53="ALL NEW NMAX 155 S OTR",C53="LEXI LX 155 CONNECTED ABS OTR",C53="LEXI LX 155 OTR",C53="LEXI LX 155 S OTR",C53="LEXI OTR"),"MAXI",OR(C53="ALL NEW R15 CONNECTED OTR",C53="ALL NEW VIXION OTR",C53="ALL NEW VIXION R OTR",C53="ALL NEW XSR 155 OTR",C53="MT 15 OTR"),"SPORT",OR(C53="FAZZIO CONNECTED LUX OTR",C53="FAZZIO CONNECTED NEO OTR",C53="FAZZIO NEO HYBRID OTR",C53="GRAND FILANO LUX OTR",C53="GRAND FILANO NEO HYBRID OTR"),"CLASSY",OR(C53="FREE GO 125 C OTR",C53="FREE GO 125 OTR",C53="GEAR 125 S OTR",C53="GEAR 125 OTR",C53="NEW MIO M3 CW OTR"),"MATIC",OR(C53="WR 155 R OTR"),"OFFROAD",OR(C53="VEGA FORCE DB CW OTR",C53="JUPITER Z CW FI OTR",C53="MX KING 150 OTR"),"MOPED")</f>
        <v>MOPED</v>
      </c>
      <c r="E53">
        <v>4</v>
      </c>
      <c r="F53" s="3" t="s">
        <v>44</v>
      </c>
      <c r="G53" s="5">
        <v>22605000</v>
      </c>
      <c r="H53">
        <f t="shared" si="1"/>
        <v>2260500</v>
      </c>
      <c r="I53" s="3" t="s">
        <v>32</v>
      </c>
    </row>
    <row r="54" spans="1:9" x14ac:dyDescent="0.3">
      <c r="A54" s="1">
        <v>53</v>
      </c>
      <c r="B54" s="2">
        <f t="shared" ca="1" si="0"/>
        <v>576</v>
      </c>
      <c r="C54" t="s">
        <v>21</v>
      </c>
      <c r="D54" t="str" cm="1">
        <f t="array" ref="D54">_xlfn.IFS(OR(C54="ALL NEW AEROX 155 C ABS OTR",C54="ALL NEW AEROX 155 CIBERCITY OTR",C54="ALL NEW AEROX 155 OTR",C54="ALL NEW NMAX 155 ABS OTR",C54="ALL NEW NMAX 155 CONNECTED OTR",C54="ALL NEW NMAX 155 OTR",C54="ALL NEW NMAX 155 S OTR",C54="LEXI LX 155 CONNECTED ABS OTR",C54="LEXI LX 155 OTR",C54="LEXI LX 155 S OTR",C54="LEXI OTR"),"MAXI",OR(C54="ALL NEW R15 CONNECTED OTR",C54="ALL NEW VIXION OTR",C54="ALL NEW VIXION R OTR",C54="ALL NEW XSR 155 OTR",C54="MT 15 OTR"),"SPORT",OR(C54="FAZZIO CONNECTED LUX OTR",C54="FAZZIO CONNECTED NEO OTR",C54="FAZZIO NEO HYBRID OTR",C54="GRAND FILANO LUX OTR",C54="GRAND FILANO NEO HYBRID OTR"),"CLASSY",OR(C54="FREE GO 125 C OTR",C54="FREE GO 125 OTR",C54="GEAR 125 S OTR",C54="GEAR 125 OTR",C54="NEW MIO M3 CW OTR"),"MATIC",OR(C54="WR 155 R OTR"),"OFFROAD",OR(C54="VEGA FORCE DB CW OTR",C54="JUPITER Z CW FI OTR",C54="MX KING 150 OTR"),"MOPED")</f>
        <v>MAXI</v>
      </c>
      <c r="E54">
        <v>4</v>
      </c>
      <c r="F54" s="3" t="s">
        <v>44</v>
      </c>
      <c r="G54" s="5">
        <v>30400000</v>
      </c>
      <c r="H54">
        <f t="shared" si="1"/>
        <v>3040000</v>
      </c>
      <c r="I54" s="3" t="s">
        <v>32</v>
      </c>
    </row>
    <row r="55" spans="1:9" x14ac:dyDescent="0.3">
      <c r="A55" s="1">
        <v>54</v>
      </c>
      <c r="B55" s="2">
        <f t="shared" ca="1" si="0"/>
        <v>486</v>
      </c>
      <c r="C55" t="s">
        <v>25</v>
      </c>
      <c r="D55" t="str" cm="1">
        <f t="array" ref="D55">_xlfn.IFS(OR(C55="ALL NEW AEROX 155 C ABS OTR",C55="ALL NEW AEROX 155 CIBERCITY OTR",C55="ALL NEW AEROX 155 OTR",C55="ALL NEW NMAX 155 ABS OTR",C55="ALL NEW NMAX 155 CONNECTED OTR",C55="ALL NEW NMAX 155 OTR",C55="ALL NEW NMAX 155 S OTR",C55="LEXI LX 155 CONNECTED ABS OTR",C55="LEXI LX 155 OTR",C55="LEXI LX 155 S OTR",C55="LEXI OTR"),"MAXI",OR(C55="ALL NEW R15 CONNECTED OTR",C55="ALL NEW VIXION OTR",C55="ALL NEW VIXION R OTR",C55="ALL NEW XSR 155 OTR",C55="MT 15 OTR"),"SPORT",OR(C55="FAZZIO CONNECTED LUX OTR",C55="FAZZIO CONNECTED NEO OTR",C55="FAZZIO NEO HYBRID OTR",C55="GRAND FILANO LUX OTR",C55="GRAND FILANO NEO HYBRID OTR"),"CLASSY",OR(C55="FREE GO 125 C OTR",C55="FREE GO 125 OTR",C55="GEAR 125 S OTR",C55="GEAR 125 OTR",C55="NEW MIO M3 CW OTR"),"MATIC",OR(C55="WR 155 R OTR"),"OFFROAD",OR(C55="VEGA FORCE DB CW OTR",C55="JUPITER Z CW FI OTR",C55="MX KING 150 OTR"),"MOPED")</f>
        <v>MATIC</v>
      </c>
      <c r="E55">
        <v>4</v>
      </c>
      <c r="F55" s="3" t="s">
        <v>44</v>
      </c>
      <c r="G55" s="5">
        <v>23930000</v>
      </c>
      <c r="H55">
        <f t="shared" si="1"/>
        <v>2393000</v>
      </c>
      <c r="I55" s="3" t="s">
        <v>34</v>
      </c>
    </row>
    <row r="56" spans="1:9" x14ac:dyDescent="0.3">
      <c r="A56" s="1">
        <v>55</v>
      </c>
      <c r="B56" s="2">
        <f t="shared" ca="1" si="0"/>
        <v>1169</v>
      </c>
      <c r="C56" t="s">
        <v>11</v>
      </c>
      <c r="D56" t="str" cm="1">
        <f t="array" ref="D56">_xlfn.IFS(OR(C56="ALL NEW AEROX 155 C ABS OTR",C56="ALL NEW AEROX 155 CIBERCITY OTR",C56="ALL NEW AEROX 155 OTR",C56="ALL NEW NMAX 155 ABS OTR",C56="ALL NEW NMAX 155 CONNECTED OTR",C56="ALL NEW NMAX 155 OTR",C56="ALL NEW NMAX 155 S OTR",C56="LEXI LX 155 CONNECTED ABS OTR",C56="LEXI LX 155 OTR",C56="LEXI LX 155 S OTR",C56="LEXI OTR"),"MAXI",OR(C56="ALL NEW R15 CONNECTED OTR",C56="ALL NEW VIXION OTR",C56="ALL NEW VIXION R OTR",C56="ALL NEW XSR 155 OTR",C56="MT 15 OTR"),"SPORT",OR(C56="FAZZIO CONNECTED LUX OTR",C56="FAZZIO CONNECTED NEO OTR",C56="FAZZIO NEO HYBRID OTR",C56="GRAND FILANO LUX OTR",C56="GRAND FILANO NEO HYBRID OTR"),"CLASSY",OR(C56="FREE GO 125 C OTR",C56="FREE GO 125 OTR",C56="GEAR 125 S OTR",C56="GEAR 125 OTR",C56="NEW MIO M3 CW OTR"),"MATIC",OR(C56="WR 155 R OTR"),"OFFROAD",OR(C56="VEGA FORCE DB CW OTR",C56="JUPITER Z CW FI OTR",C56="MX KING 150 OTR"),"MOPED")</f>
        <v>MOPED</v>
      </c>
      <c r="E56">
        <v>4</v>
      </c>
      <c r="F56" s="3" t="s">
        <v>44</v>
      </c>
      <c r="G56" s="5">
        <v>22855000</v>
      </c>
      <c r="H56">
        <f t="shared" si="1"/>
        <v>2285500</v>
      </c>
      <c r="I56" s="3" t="s">
        <v>32</v>
      </c>
    </row>
    <row r="57" spans="1:9" x14ac:dyDescent="0.3">
      <c r="A57" s="1">
        <v>56</v>
      </c>
      <c r="B57" s="2">
        <f t="shared" ca="1" si="0"/>
        <v>892</v>
      </c>
      <c r="C57" t="s">
        <v>11</v>
      </c>
      <c r="D57" t="str" cm="1">
        <f t="array" ref="D57">_xlfn.IFS(OR(C57="ALL NEW AEROX 155 C ABS OTR",C57="ALL NEW AEROX 155 CIBERCITY OTR",C57="ALL NEW AEROX 155 OTR",C57="ALL NEW NMAX 155 ABS OTR",C57="ALL NEW NMAX 155 CONNECTED OTR",C57="ALL NEW NMAX 155 OTR",C57="ALL NEW NMAX 155 S OTR",C57="LEXI LX 155 CONNECTED ABS OTR",C57="LEXI LX 155 OTR",C57="LEXI LX 155 S OTR",C57="LEXI OTR"),"MAXI",OR(C57="ALL NEW R15 CONNECTED OTR",C57="ALL NEW VIXION OTR",C57="ALL NEW VIXION R OTR",C57="ALL NEW XSR 155 OTR",C57="MT 15 OTR"),"SPORT",OR(C57="FAZZIO CONNECTED LUX OTR",C57="FAZZIO CONNECTED NEO OTR",C57="FAZZIO NEO HYBRID OTR",C57="GRAND FILANO LUX OTR",C57="GRAND FILANO NEO HYBRID OTR"),"CLASSY",OR(C57="FREE GO 125 C OTR",C57="FREE GO 125 OTR",C57="GEAR 125 S OTR",C57="GEAR 125 OTR",C57="NEW MIO M3 CW OTR"),"MATIC",OR(C57="WR 155 R OTR"),"OFFROAD",OR(C57="VEGA FORCE DB CW OTR",C57="JUPITER Z CW FI OTR",C57="MX KING 150 OTR"),"MOPED")</f>
        <v>MOPED</v>
      </c>
      <c r="E57">
        <v>4</v>
      </c>
      <c r="F57" s="3" t="s">
        <v>44</v>
      </c>
      <c r="G57" s="5">
        <v>22855000</v>
      </c>
      <c r="H57">
        <f t="shared" si="1"/>
        <v>2285500</v>
      </c>
      <c r="I57" s="3" t="s">
        <v>32</v>
      </c>
    </row>
    <row r="58" spans="1:9" x14ac:dyDescent="0.3">
      <c r="A58" s="1">
        <v>57</v>
      </c>
      <c r="B58" s="2">
        <f t="shared" ca="1" si="0"/>
        <v>841</v>
      </c>
      <c r="C58" t="s">
        <v>7</v>
      </c>
      <c r="D58" t="str" cm="1">
        <f t="array" ref="D58">_xlfn.IFS(OR(C58="ALL NEW AEROX 155 C ABS OTR",C58="ALL NEW AEROX 155 CIBERCITY OTR",C58="ALL NEW AEROX 155 OTR",C58="ALL NEW NMAX 155 ABS OTR",C58="ALL NEW NMAX 155 CONNECTED OTR",C58="ALL NEW NMAX 155 OTR",C58="ALL NEW NMAX 155 S OTR",C58="LEXI LX 155 CONNECTED ABS OTR",C58="LEXI LX 155 OTR",C58="LEXI LX 155 S OTR",C58="LEXI OTR"),"MAXI",OR(C58="ALL NEW R15 CONNECTED OTR",C58="ALL NEW VIXION OTR",C58="ALL NEW VIXION R OTR",C58="ALL NEW XSR 155 OTR",C58="MT 15 OTR"),"SPORT",OR(C58="FAZZIO CONNECTED LUX OTR",C58="FAZZIO CONNECTED NEO OTR",C58="FAZZIO NEO HYBRID OTR",C58="GRAND FILANO LUX OTR",C58="GRAND FILANO NEO HYBRID OTR"),"CLASSY",OR(C58="FREE GO 125 C OTR",C58="FREE GO 125 OTR",C58="GEAR 125 S OTR",C58="GEAR 125 OTR",C58="NEW MIO M3 CW OTR"),"MATIC",OR(C58="WR 155 R OTR"),"OFFROAD",OR(C58="VEGA FORCE DB CW OTR",C58="JUPITER Z CW FI OTR",C58="MX KING 150 OTR"),"MOPED")</f>
        <v>CLASSY</v>
      </c>
      <c r="E58">
        <v>4</v>
      </c>
      <c r="F58" s="3" t="s">
        <v>44</v>
      </c>
      <c r="G58" s="5">
        <v>24965000</v>
      </c>
      <c r="H58">
        <f t="shared" si="1"/>
        <v>2496500</v>
      </c>
      <c r="I58" s="3" t="s">
        <v>32</v>
      </c>
    </row>
    <row r="59" spans="1:9" x14ac:dyDescent="0.3">
      <c r="A59" s="1">
        <v>58</v>
      </c>
      <c r="B59" s="2">
        <f t="shared" ca="1" si="0"/>
        <v>418</v>
      </c>
      <c r="C59" t="s">
        <v>20</v>
      </c>
      <c r="D59" t="str" cm="1">
        <f t="array" ref="D59">_xlfn.IFS(OR(C59="ALL NEW AEROX 155 C ABS OTR",C59="ALL NEW AEROX 155 CIBERCITY OTR",C59="ALL NEW AEROX 155 OTR",C59="ALL NEW NMAX 155 ABS OTR",C59="ALL NEW NMAX 155 CONNECTED OTR",C59="ALL NEW NMAX 155 OTR",C59="ALL NEW NMAX 155 S OTR",C59="LEXI LX 155 CONNECTED ABS OTR",C59="LEXI LX 155 OTR",C59="LEXI LX 155 S OTR",C59="LEXI OTR"),"MAXI",OR(C59="ALL NEW R15 CONNECTED OTR",C59="ALL NEW VIXION OTR",C59="ALL NEW VIXION R OTR",C59="ALL NEW XSR 155 OTR",C59="MT 15 OTR"),"SPORT",OR(C59="FAZZIO CONNECTED LUX OTR",C59="FAZZIO CONNECTED NEO OTR",C59="FAZZIO NEO HYBRID OTR",C59="GRAND FILANO LUX OTR",C59="GRAND FILANO NEO HYBRID OTR"),"CLASSY",OR(C59="FREE GO 125 C OTR",C59="FREE GO 125 OTR",C59="GEAR 125 S OTR",C59="GEAR 125 OTR",C59="NEW MIO M3 CW OTR"),"MATIC",OR(C59="WR 155 R OTR"),"OFFROAD",OR(C59="VEGA FORCE DB CW OTR",C59="JUPITER Z CW FI OTR",C59="MX KING 150 OTR"),"MOPED")</f>
        <v>MAXI</v>
      </c>
      <c r="E59">
        <v>4</v>
      </c>
      <c r="F59" s="3" t="s">
        <v>44</v>
      </c>
      <c r="G59" s="5">
        <v>30200000</v>
      </c>
      <c r="H59">
        <f t="shared" si="1"/>
        <v>3020000</v>
      </c>
      <c r="I59" s="3" t="s">
        <v>32</v>
      </c>
    </row>
    <row r="60" spans="1:9" x14ac:dyDescent="0.3">
      <c r="A60" s="1">
        <v>59</v>
      </c>
      <c r="B60" s="2">
        <f t="shared" ca="1" si="0"/>
        <v>347</v>
      </c>
      <c r="C60" t="s">
        <v>9</v>
      </c>
      <c r="D60" t="str" cm="1">
        <f t="array" ref="D60">_xlfn.IFS(OR(C60="ALL NEW AEROX 155 C ABS OTR",C60="ALL NEW AEROX 155 CIBERCITY OTR",C60="ALL NEW AEROX 155 OTR",C60="ALL NEW NMAX 155 ABS OTR",C60="ALL NEW NMAX 155 CONNECTED OTR",C60="ALL NEW NMAX 155 OTR",C60="ALL NEW NMAX 155 S OTR",C60="LEXI LX 155 CONNECTED ABS OTR",C60="LEXI LX 155 OTR",C60="LEXI LX 155 S OTR",C60="LEXI OTR"),"MAXI",OR(C60="ALL NEW R15 CONNECTED OTR",C60="ALL NEW VIXION OTR",C60="ALL NEW VIXION R OTR",C60="ALL NEW XSR 155 OTR",C60="MT 15 OTR"),"SPORT",OR(C60="FAZZIO CONNECTED LUX OTR",C60="FAZZIO CONNECTED NEO OTR",C60="FAZZIO NEO HYBRID OTR",C60="GRAND FILANO LUX OTR",C60="GRAND FILANO NEO HYBRID OTR"),"CLASSY",OR(C60="FREE GO 125 C OTR",C60="FREE GO 125 OTR",C60="GEAR 125 S OTR",C60="GEAR 125 OTR",C60="NEW MIO M3 CW OTR"),"MATIC",OR(C60="WR 155 R OTR"),"OFFROAD",OR(C60="VEGA FORCE DB CW OTR",C60="JUPITER Z CW FI OTR",C60="MX KING 150 OTR"),"MOPED")</f>
        <v>MAXI</v>
      </c>
      <c r="E60">
        <v>4</v>
      </c>
      <c r="F60" s="3" t="s">
        <v>44</v>
      </c>
      <c r="G60" s="5">
        <v>35475000</v>
      </c>
      <c r="H60">
        <f t="shared" si="1"/>
        <v>3547500</v>
      </c>
      <c r="I60" s="3" t="s">
        <v>32</v>
      </c>
    </row>
    <row r="61" spans="1:9" x14ac:dyDescent="0.3">
      <c r="A61" s="1">
        <v>60</v>
      </c>
      <c r="B61" s="2">
        <f t="shared" ca="1" si="0"/>
        <v>877</v>
      </c>
      <c r="C61" t="s">
        <v>9</v>
      </c>
      <c r="D61" t="str" cm="1">
        <f t="array" ref="D61">_xlfn.IFS(OR(C61="ALL NEW AEROX 155 C ABS OTR",C61="ALL NEW AEROX 155 CIBERCITY OTR",C61="ALL NEW AEROX 155 OTR",C61="ALL NEW NMAX 155 ABS OTR",C61="ALL NEW NMAX 155 CONNECTED OTR",C61="ALL NEW NMAX 155 OTR",C61="ALL NEW NMAX 155 S OTR",C61="LEXI LX 155 CONNECTED ABS OTR",C61="LEXI LX 155 OTR",C61="LEXI LX 155 S OTR",C61="LEXI OTR"),"MAXI",OR(C61="ALL NEW R15 CONNECTED OTR",C61="ALL NEW VIXION OTR",C61="ALL NEW VIXION R OTR",C61="ALL NEW XSR 155 OTR",C61="MT 15 OTR"),"SPORT",OR(C61="FAZZIO CONNECTED LUX OTR",C61="FAZZIO CONNECTED NEO OTR",C61="FAZZIO NEO HYBRID OTR",C61="GRAND FILANO LUX OTR",C61="GRAND FILANO NEO HYBRID OTR"),"CLASSY",OR(C61="FREE GO 125 C OTR",C61="FREE GO 125 OTR",C61="GEAR 125 S OTR",C61="GEAR 125 OTR",C61="NEW MIO M3 CW OTR"),"MATIC",OR(C61="WR 155 R OTR"),"OFFROAD",OR(C61="VEGA FORCE DB CW OTR",C61="JUPITER Z CW FI OTR",C61="MX KING 150 OTR"),"MOPED")</f>
        <v>MAXI</v>
      </c>
      <c r="E61">
        <v>4</v>
      </c>
      <c r="F61" s="3" t="s">
        <v>5</v>
      </c>
      <c r="G61" s="5">
        <v>35475000</v>
      </c>
      <c r="H61">
        <f t="shared" si="1"/>
        <v>3547500</v>
      </c>
      <c r="I61" s="3" t="s">
        <v>32</v>
      </c>
    </row>
    <row r="62" spans="1:9" x14ac:dyDescent="0.3">
      <c r="A62" s="1">
        <v>61</v>
      </c>
      <c r="B62" s="2">
        <f t="shared" ca="1" si="0"/>
        <v>855</v>
      </c>
      <c r="C62" t="s">
        <v>10</v>
      </c>
      <c r="D62" t="str" cm="1">
        <f t="array" ref="D62">_xlfn.IFS(OR(C62="ALL NEW AEROX 155 C ABS OTR",C62="ALL NEW AEROX 155 CIBERCITY OTR",C62="ALL NEW AEROX 155 OTR",C62="ALL NEW NMAX 155 ABS OTR",C62="ALL NEW NMAX 155 CONNECTED OTR",C62="ALL NEW NMAX 155 OTR",C62="ALL NEW NMAX 155 S OTR",C62="LEXI LX 155 CONNECTED ABS OTR",C62="LEXI LX 155 OTR",C62="LEXI LX 155 S OTR",C62="LEXI OTR"),"MAXI",OR(C62="ALL NEW R15 CONNECTED OTR",C62="ALL NEW VIXION OTR",C62="ALL NEW VIXION R OTR",C62="ALL NEW XSR 155 OTR",C62="MT 15 OTR"),"SPORT",OR(C62="FAZZIO CONNECTED LUX OTR",C62="FAZZIO CONNECTED NEO OTR",C62="FAZZIO NEO HYBRID OTR",C62="GRAND FILANO LUX OTR",C62="GRAND FILANO NEO HYBRID OTR"),"CLASSY",OR(C62="FREE GO 125 C OTR",C62="FREE GO 125 OTR",C62="GEAR 125 S OTR",C62="GEAR 125 OTR",C62="NEW MIO M3 CW OTR"),"MATIC",OR(C62="WR 155 R OTR"),"OFFROAD",OR(C62="VEGA FORCE DB CW OTR",C62="JUPITER Z CW FI OTR",C62="MX KING 150 OTR"),"MOPED")</f>
        <v>MATIC</v>
      </c>
      <c r="E62">
        <v>4</v>
      </c>
      <c r="F62" s="3" t="s">
        <v>4</v>
      </c>
      <c r="G62" s="5">
        <v>20725000</v>
      </c>
      <c r="H62">
        <f t="shared" si="1"/>
        <v>2072500</v>
      </c>
      <c r="I62" s="3" t="s">
        <v>32</v>
      </c>
    </row>
    <row r="63" spans="1:9" x14ac:dyDescent="0.3">
      <c r="A63" s="1">
        <v>62</v>
      </c>
      <c r="B63" s="2">
        <f t="shared" ca="1" si="0"/>
        <v>232</v>
      </c>
      <c r="C63" t="s">
        <v>15</v>
      </c>
      <c r="D63" t="str" cm="1">
        <f t="array" ref="D63">_xlfn.IFS(OR(C63="ALL NEW AEROX 155 C ABS OTR",C63="ALL NEW AEROX 155 CIBERCITY OTR",C63="ALL NEW AEROX 155 OTR",C63="ALL NEW NMAX 155 ABS OTR",C63="ALL NEW NMAX 155 CONNECTED OTR",C63="ALL NEW NMAX 155 OTR",C63="ALL NEW NMAX 155 S OTR",C63="LEXI LX 155 CONNECTED ABS OTR",C63="LEXI LX 155 OTR",C63="LEXI LX 155 S OTR",C63="LEXI OTR"),"MAXI",OR(C63="ALL NEW R15 CONNECTED OTR",C63="ALL NEW VIXION OTR",C63="ALL NEW VIXION R OTR",C63="ALL NEW XSR 155 OTR",C63="MT 15 OTR"),"SPORT",OR(C63="FAZZIO CONNECTED LUX OTR",C63="FAZZIO CONNECTED NEO OTR",C63="FAZZIO NEO HYBRID OTR",C63="GRAND FILANO LUX OTR",C63="GRAND FILANO NEO HYBRID OTR"),"CLASSY",OR(C63="FREE GO 125 C OTR",C63="FREE GO 125 OTR",C63="GEAR 125 S OTR",C63="GEAR 125 OTR",C63="NEW MIO M3 CW OTR"),"MATIC",OR(C63="WR 155 R OTR"),"OFFROAD",OR(C63="VEGA FORCE DB CW OTR",C63="JUPITER Z CW FI OTR",C63="MX KING 150 OTR"),"MOPED")</f>
        <v>MOPED</v>
      </c>
      <c r="E63">
        <v>4</v>
      </c>
      <c r="F63" s="2" t="s">
        <v>4</v>
      </c>
      <c r="G63" s="5">
        <v>28255000</v>
      </c>
      <c r="H63">
        <f t="shared" si="1"/>
        <v>2825500</v>
      </c>
      <c r="I63" s="2" t="s">
        <v>34</v>
      </c>
    </row>
    <row r="64" spans="1:9" x14ac:dyDescent="0.3">
      <c r="A64" s="1">
        <v>63</v>
      </c>
      <c r="B64" s="2">
        <f t="shared" ca="1" si="0"/>
        <v>960</v>
      </c>
      <c r="C64" t="s">
        <v>11</v>
      </c>
      <c r="D64" t="str" cm="1">
        <f t="array" ref="D64">_xlfn.IFS(OR(C64="ALL NEW AEROX 155 C ABS OTR",C64="ALL NEW AEROX 155 CIBERCITY OTR",C64="ALL NEW AEROX 155 OTR",C64="ALL NEW NMAX 155 ABS OTR",C64="ALL NEW NMAX 155 CONNECTED OTR",C64="ALL NEW NMAX 155 OTR",C64="ALL NEW NMAX 155 S OTR",C64="LEXI LX 155 CONNECTED ABS OTR",C64="LEXI LX 155 OTR",C64="LEXI LX 155 S OTR",C64="LEXI OTR"),"MAXI",OR(C64="ALL NEW R15 CONNECTED OTR",C64="ALL NEW VIXION OTR",C64="ALL NEW VIXION R OTR",C64="ALL NEW XSR 155 OTR",C64="MT 15 OTR"),"SPORT",OR(C64="FAZZIO CONNECTED LUX OTR",C64="FAZZIO CONNECTED NEO OTR",C64="FAZZIO NEO HYBRID OTR",C64="GRAND FILANO LUX OTR",C64="GRAND FILANO NEO HYBRID OTR"),"CLASSY",OR(C64="FREE GO 125 C OTR",C64="FREE GO 125 OTR",C64="GEAR 125 S OTR",C64="GEAR 125 OTR",C64="NEW MIO M3 CW OTR"),"MATIC",OR(C64="WR 155 R OTR"),"OFFROAD",OR(C64="VEGA FORCE DB CW OTR",C64="JUPITER Z CW FI OTR",C64="MX KING 150 OTR"),"MOPED")</f>
        <v>MOPED</v>
      </c>
      <c r="E64">
        <v>4</v>
      </c>
      <c r="F64" s="2" t="s">
        <v>4</v>
      </c>
      <c r="G64" s="5">
        <v>22605000</v>
      </c>
      <c r="H64">
        <f t="shared" si="1"/>
        <v>2260500</v>
      </c>
      <c r="I64" s="2" t="s">
        <v>34</v>
      </c>
    </row>
    <row r="65" spans="1:9" x14ac:dyDescent="0.3">
      <c r="A65" s="1">
        <v>64</v>
      </c>
      <c r="B65" s="2">
        <f t="shared" ca="1" si="0"/>
        <v>7</v>
      </c>
      <c r="C65" t="s">
        <v>11</v>
      </c>
      <c r="D65" t="str" cm="1">
        <f t="array" ref="D65">_xlfn.IFS(OR(C65="ALL NEW AEROX 155 C ABS OTR",C65="ALL NEW AEROX 155 CIBERCITY OTR",C65="ALL NEW AEROX 155 OTR",C65="ALL NEW NMAX 155 ABS OTR",C65="ALL NEW NMAX 155 CONNECTED OTR",C65="ALL NEW NMAX 155 OTR",C65="ALL NEW NMAX 155 S OTR",C65="LEXI LX 155 CONNECTED ABS OTR",C65="LEXI LX 155 OTR",C65="LEXI LX 155 S OTR",C65="LEXI OTR"),"MAXI",OR(C65="ALL NEW R15 CONNECTED OTR",C65="ALL NEW VIXION OTR",C65="ALL NEW VIXION R OTR",C65="ALL NEW XSR 155 OTR",C65="MT 15 OTR"),"SPORT",OR(C65="FAZZIO CONNECTED LUX OTR",C65="FAZZIO CONNECTED NEO OTR",C65="FAZZIO NEO HYBRID OTR",C65="GRAND FILANO LUX OTR",C65="GRAND FILANO NEO HYBRID OTR"),"CLASSY",OR(C65="FREE GO 125 C OTR",C65="FREE GO 125 OTR",C65="GEAR 125 S OTR",C65="GEAR 125 OTR",C65="NEW MIO M3 CW OTR"),"MATIC",OR(C65="WR 155 R OTR"),"OFFROAD",OR(C65="VEGA FORCE DB CW OTR",C65="JUPITER Z CW FI OTR",C65="MX KING 150 OTR"),"MOPED")</f>
        <v>MOPED</v>
      </c>
      <c r="E65">
        <v>4</v>
      </c>
      <c r="F65" s="2" t="s">
        <v>4</v>
      </c>
      <c r="G65" s="5">
        <v>22605000</v>
      </c>
      <c r="H65">
        <f t="shared" si="1"/>
        <v>2260500</v>
      </c>
      <c r="I65" s="2" t="s">
        <v>34</v>
      </c>
    </row>
    <row r="66" spans="1:9" x14ac:dyDescent="0.3">
      <c r="A66" s="1">
        <v>65</v>
      </c>
      <c r="B66" s="2">
        <f t="shared" ca="1" si="0"/>
        <v>675</v>
      </c>
      <c r="C66" t="s">
        <v>13</v>
      </c>
      <c r="D66" t="str" cm="1">
        <f t="array" ref="D66">_xlfn.IFS(OR(C66="ALL NEW AEROX 155 C ABS OTR",C66="ALL NEW AEROX 155 CIBERCITY OTR",C66="ALL NEW AEROX 155 OTR",C66="ALL NEW NMAX 155 ABS OTR",C66="ALL NEW NMAX 155 CONNECTED OTR",C66="ALL NEW NMAX 155 OTR",C66="ALL NEW NMAX 155 S OTR",C66="LEXI LX 155 CONNECTED ABS OTR",C66="LEXI LX 155 OTR",C66="LEXI LX 155 S OTR",C66="LEXI OTR"),"MAXI",OR(C66="ALL NEW R15 CONNECTED OTR",C66="ALL NEW VIXION OTR",C66="ALL NEW VIXION R OTR",C66="ALL NEW XSR 155 OTR",C66="MT 15 OTR"),"SPORT",OR(C66="FAZZIO CONNECTED LUX OTR",C66="FAZZIO CONNECTED NEO OTR",C66="FAZZIO NEO HYBRID OTR",C66="GRAND FILANO LUX OTR",C66="GRAND FILANO NEO HYBRID OTR"),"CLASSY",OR(C66="FREE GO 125 C OTR",C66="FREE GO 125 OTR",C66="GEAR 125 S OTR",C66="GEAR 125 OTR",C66="NEW MIO M3 CW OTR"),"MATIC",OR(C66="WR 155 R OTR"),"OFFROAD",OR(C66="VEGA FORCE DB CW OTR",C66="JUPITER Z CW FI OTR",C66="MX KING 150 OTR"),"MOPED")</f>
        <v>MAXI</v>
      </c>
      <c r="E66">
        <v>4</v>
      </c>
      <c r="F66" s="2" t="s">
        <v>44</v>
      </c>
      <c r="G66" s="5">
        <v>36690000</v>
      </c>
      <c r="H66">
        <f t="shared" si="1"/>
        <v>3669000</v>
      </c>
      <c r="I66" s="2" t="s">
        <v>34</v>
      </c>
    </row>
    <row r="67" spans="1:9" x14ac:dyDescent="0.3">
      <c r="A67" s="1">
        <v>66</v>
      </c>
      <c r="B67" s="2">
        <f t="shared" ref="B67:B130" ca="1" si="2">RANDBETWEEN(1,1200)</f>
        <v>162</v>
      </c>
      <c r="C67" t="s">
        <v>26</v>
      </c>
      <c r="D67" t="str" cm="1">
        <f t="array" ref="D67">_xlfn.IFS(OR(C67="ALL NEW AEROX 155 C ABS OTR",C67="ALL NEW AEROX 155 CIBERCITY OTR",C67="ALL NEW AEROX 155 OTR",C67="ALL NEW NMAX 155 ABS OTR",C67="ALL NEW NMAX 155 CONNECTED OTR",C67="ALL NEW NMAX 155 OTR",C67="ALL NEW NMAX 155 S OTR",C67="LEXI LX 155 CONNECTED ABS OTR",C67="LEXI LX 155 OTR",C67="LEXI LX 155 S OTR",C67="LEXI OTR"),"MAXI",OR(C67="ALL NEW R15 CONNECTED OTR",C67="ALL NEW VIXION OTR",C67="ALL NEW VIXION R OTR",C67="ALL NEW XSR 155 OTR",C67="MT 15 OTR"),"SPORT",OR(C67="FAZZIO CONNECTED LUX OTR",C67="FAZZIO CONNECTED NEO OTR",C67="FAZZIO NEO HYBRID OTR",C67="GRAND FILANO LUX OTR",C67="GRAND FILANO NEO HYBRID OTR"),"CLASSY",OR(C67="FREE GO 125 C OTR",C67="FREE GO 125 OTR",C67="GEAR 125 S OTR",C67="GEAR 125 OTR",C67="NEW MIO M3 CW OTR"),"MATIC",OR(C67="WR 155 R OTR"),"OFFROAD",OR(C67="VEGA FORCE DB CW OTR",C67="JUPITER Z CW FI OTR",C67="MX KING 150 OTR"),"MOPED")</f>
        <v>CLASSY</v>
      </c>
      <c r="E67">
        <v>4</v>
      </c>
      <c r="F67" s="2" t="s">
        <v>5</v>
      </c>
      <c r="G67" s="5">
        <v>25215000</v>
      </c>
      <c r="H67">
        <f t="shared" ref="H67:H130" si="3">G67*10%</f>
        <v>2521500</v>
      </c>
      <c r="I67" s="2" t="s">
        <v>34</v>
      </c>
    </row>
    <row r="68" spans="1:9" x14ac:dyDescent="0.3">
      <c r="A68" s="1">
        <v>67</v>
      </c>
      <c r="B68" s="2">
        <f t="shared" ca="1" si="2"/>
        <v>492</v>
      </c>
      <c r="C68" t="s">
        <v>27</v>
      </c>
      <c r="D68" t="str" cm="1">
        <f t="array" ref="D68">_xlfn.IFS(OR(C68="ALL NEW AEROX 155 C ABS OTR",C68="ALL NEW AEROX 155 CIBERCITY OTR",C68="ALL NEW AEROX 155 OTR",C68="ALL NEW NMAX 155 ABS OTR",C68="ALL NEW NMAX 155 CONNECTED OTR",C68="ALL NEW NMAX 155 OTR",C68="ALL NEW NMAX 155 S OTR",C68="LEXI LX 155 CONNECTED ABS OTR",C68="LEXI LX 155 OTR",C68="LEXI LX 155 S OTR",C68="LEXI OTR"),"MAXI",OR(C68="ALL NEW R15 CONNECTED OTR",C68="ALL NEW VIXION OTR",C68="ALL NEW VIXION R OTR",C68="ALL NEW XSR 155 OTR",C68="MT 15 OTR"),"SPORT",OR(C68="FAZZIO CONNECTED LUX OTR",C68="FAZZIO CONNECTED NEO OTR",C68="FAZZIO NEO HYBRID OTR",C68="GRAND FILANO LUX OTR",C68="GRAND FILANO NEO HYBRID OTR"),"CLASSY",OR(C68="FREE GO 125 C OTR",C68="FREE GO 125 OTR",C68="GEAR 125 S OTR",C68="GEAR 125 OTR",C68="NEW MIO M3 CW OTR"),"MATIC",OR(C68="WR 155 R OTR"),"OFFROAD",OR(C68="VEGA FORCE DB CW OTR",C68="JUPITER Z CW FI OTR",C68="MX KING 150 OTR"),"MOPED")</f>
        <v>CLASSY</v>
      </c>
      <c r="E68">
        <v>4</v>
      </c>
      <c r="F68" s="3" t="s">
        <v>44</v>
      </c>
      <c r="G68" s="5">
        <v>30130000</v>
      </c>
      <c r="H68">
        <f t="shared" si="3"/>
        <v>3013000</v>
      </c>
      <c r="I68" s="3" t="s">
        <v>32</v>
      </c>
    </row>
    <row r="69" spans="1:9" x14ac:dyDescent="0.3">
      <c r="A69" s="1">
        <v>68</v>
      </c>
      <c r="B69" s="2">
        <f t="shared" ca="1" si="2"/>
        <v>833</v>
      </c>
      <c r="C69" t="s">
        <v>13</v>
      </c>
      <c r="D69" t="str" cm="1">
        <f t="array" ref="D69">_xlfn.IFS(OR(C69="ALL NEW AEROX 155 C ABS OTR",C69="ALL NEW AEROX 155 CIBERCITY OTR",C69="ALL NEW AEROX 155 OTR",C69="ALL NEW NMAX 155 ABS OTR",C69="ALL NEW NMAX 155 CONNECTED OTR",C69="ALL NEW NMAX 155 OTR",C69="ALL NEW NMAX 155 S OTR",C69="LEXI LX 155 CONNECTED ABS OTR",C69="LEXI LX 155 OTR",C69="LEXI LX 155 S OTR",C69="LEXI OTR"),"MAXI",OR(C69="ALL NEW R15 CONNECTED OTR",C69="ALL NEW VIXION OTR",C69="ALL NEW VIXION R OTR",C69="ALL NEW XSR 155 OTR",C69="MT 15 OTR"),"SPORT",OR(C69="FAZZIO CONNECTED LUX OTR",C69="FAZZIO CONNECTED NEO OTR",C69="FAZZIO NEO HYBRID OTR",C69="GRAND FILANO LUX OTR",C69="GRAND FILANO NEO HYBRID OTR"),"CLASSY",OR(C69="FREE GO 125 C OTR",C69="FREE GO 125 OTR",C69="GEAR 125 S OTR",C69="GEAR 125 OTR",C69="NEW MIO M3 CW OTR"),"MATIC",OR(C69="WR 155 R OTR"),"OFFROAD",OR(C69="VEGA FORCE DB CW OTR",C69="JUPITER Z CW FI OTR",C69="MX KING 150 OTR"),"MOPED")</f>
        <v>MAXI</v>
      </c>
      <c r="E69">
        <v>4</v>
      </c>
      <c r="F69" s="3" t="s">
        <v>44</v>
      </c>
      <c r="G69" s="5">
        <v>36690000</v>
      </c>
      <c r="H69">
        <f t="shared" si="3"/>
        <v>3669000</v>
      </c>
      <c r="I69" s="3" t="s">
        <v>32</v>
      </c>
    </row>
    <row r="70" spans="1:9" x14ac:dyDescent="0.3">
      <c r="A70" s="1">
        <v>69</v>
      </c>
      <c r="B70" s="2">
        <f t="shared" ca="1" si="2"/>
        <v>659</v>
      </c>
      <c r="C70" t="s">
        <v>15</v>
      </c>
      <c r="D70" t="str" cm="1">
        <f t="array" ref="D70">_xlfn.IFS(OR(C70="ALL NEW AEROX 155 C ABS OTR",C70="ALL NEW AEROX 155 CIBERCITY OTR",C70="ALL NEW AEROX 155 OTR",C70="ALL NEW NMAX 155 ABS OTR",C70="ALL NEW NMAX 155 CONNECTED OTR",C70="ALL NEW NMAX 155 OTR",C70="ALL NEW NMAX 155 S OTR",C70="LEXI LX 155 CONNECTED ABS OTR",C70="LEXI LX 155 OTR",C70="LEXI LX 155 S OTR",C70="LEXI OTR"),"MAXI",OR(C70="ALL NEW R15 CONNECTED OTR",C70="ALL NEW VIXION OTR",C70="ALL NEW VIXION R OTR",C70="ALL NEW XSR 155 OTR",C70="MT 15 OTR"),"SPORT",OR(C70="FAZZIO CONNECTED LUX OTR",C70="FAZZIO CONNECTED NEO OTR",C70="FAZZIO NEO HYBRID OTR",C70="GRAND FILANO LUX OTR",C70="GRAND FILANO NEO HYBRID OTR"),"CLASSY",OR(C70="FREE GO 125 C OTR",C70="FREE GO 125 OTR",C70="GEAR 125 S OTR",C70="GEAR 125 OTR",C70="NEW MIO M3 CW OTR"),"MATIC",OR(C70="WR 155 R OTR"),"OFFROAD",OR(C70="VEGA FORCE DB CW OTR",C70="JUPITER Z CW FI OTR",C70="MX KING 150 OTR"),"MOPED")</f>
        <v>MOPED</v>
      </c>
      <c r="E70">
        <v>4</v>
      </c>
      <c r="F70" s="3" t="s">
        <v>4</v>
      </c>
      <c r="G70" s="5">
        <v>28255000</v>
      </c>
      <c r="H70">
        <f t="shared" si="3"/>
        <v>2825500</v>
      </c>
      <c r="I70" s="3" t="s">
        <v>34</v>
      </c>
    </row>
    <row r="71" spans="1:9" x14ac:dyDescent="0.3">
      <c r="A71" s="1">
        <v>70</v>
      </c>
      <c r="B71" s="2">
        <f t="shared" ca="1" si="2"/>
        <v>705</v>
      </c>
      <c r="C71" t="s">
        <v>20</v>
      </c>
      <c r="D71" t="str" cm="1">
        <f t="array" ref="D71">_xlfn.IFS(OR(C71="ALL NEW AEROX 155 C ABS OTR",C71="ALL NEW AEROX 155 CIBERCITY OTR",C71="ALL NEW AEROX 155 OTR",C71="ALL NEW NMAX 155 ABS OTR",C71="ALL NEW NMAX 155 CONNECTED OTR",C71="ALL NEW NMAX 155 OTR",C71="ALL NEW NMAX 155 S OTR",C71="LEXI LX 155 CONNECTED ABS OTR",C71="LEXI LX 155 OTR",C71="LEXI LX 155 S OTR",C71="LEXI OTR"),"MAXI",OR(C71="ALL NEW R15 CONNECTED OTR",C71="ALL NEW VIXION OTR",C71="ALL NEW VIXION R OTR",C71="ALL NEW XSR 155 OTR",C71="MT 15 OTR"),"SPORT",OR(C71="FAZZIO CONNECTED LUX OTR",C71="FAZZIO CONNECTED NEO OTR",C71="FAZZIO NEO HYBRID OTR",C71="GRAND FILANO LUX OTR",C71="GRAND FILANO NEO HYBRID OTR"),"CLASSY",OR(C71="FREE GO 125 C OTR",C71="FREE GO 125 OTR",C71="GEAR 125 S OTR",C71="GEAR 125 OTR",C71="NEW MIO M3 CW OTR"),"MATIC",OR(C71="WR 155 R OTR"),"OFFROAD",OR(C71="VEGA FORCE DB CW OTR",C71="JUPITER Z CW FI OTR",C71="MX KING 150 OTR"),"MOPED")</f>
        <v>MAXI</v>
      </c>
      <c r="E71">
        <v>4</v>
      </c>
      <c r="F71" s="3" t="s">
        <v>4</v>
      </c>
      <c r="G71" s="5">
        <v>30200000</v>
      </c>
      <c r="H71">
        <f t="shared" si="3"/>
        <v>3020000</v>
      </c>
      <c r="I71" s="3" t="s">
        <v>33</v>
      </c>
    </row>
    <row r="72" spans="1:9" x14ac:dyDescent="0.3">
      <c r="A72" s="1">
        <v>71</v>
      </c>
      <c r="B72" s="2">
        <f t="shared" ca="1" si="2"/>
        <v>579</v>
      </c>
      <c r="C72" t="s">
        <v>28</v>
      </c>
      <c r="D72" t="str" cm="1">
        <f t="array" ref="D72">_xlfn.IFS(OR(C72="ALL NEW AEROX 155 C ABS OTR",C72="ALL NEW AEROX 155 CIBERCITY OTR",C72="ALL NEW AEROX 155 OTR",C72="ALL NEW NMAX 155 ABS OTR",C72="ALL NEW NMAX 155 CONNECTED OTR",C72="ALL NEW NMAX 155 OTR",C72="ALL NEW NMAX 155 S OTR",C72="LEXI LX 155 CONNECTED ABS OTR",C72="LEXI LX 155 OTR",C72="LEXI LX 155 S OTR",C72="LEXI OTR"),"MAXI",OR(C72="ALL NEW R15 CONNECTED OTR",C72="ALL NEW VIXION OTR",C72="ALL NEW VIXION R OTR",C72="ALL NEW XSR 155 OTR",C72="MT 15 OTR"),"SPORT",OR(C72="FAZZIO CONNECTED LUX OTR",C72="FAZZIO CONNECTED NEO OTR",C72="FAZZIO NEO HYBRID OTR",C72="GRAND FILANO LUX OTR",C72="GRAND FILANO NEO HYBRID OTR"),"CLASSY",OR(C72="FREE GO 125 C OTR",C72="FREE GO 125 OTR",C72="GEAR 125 S OTR",C72="GEAR 125 OTR",C72="NEW MIO M3 CW OTR"),"MATIC",OR(C72="WR 155 R OTR"),"OFFROAD",OR(C72="VEGA FORCE DB CW OTR",C72="JUPITER Z CW FI OTR",C72="MX KING 150 OTR"),"MOPED")</f>
        <v>OFFROAD</v>
      </c>
      <c r="E72">
        <v>4</v>
      </c>
      <c r="F72" s="3" t="s">
        <v>4</v>
      </c>
      <c r="G72" s="5">
        <v>42860000</v>
      </c>
      <c r="H72">
        <f t="shared" si="3"/>
        <v>4286000</v>
      </c>
      <c r="I72" s="3" t="s">
        <v>33</v>
      </c>
    </row>
    <row r="73" spans="1:9" x14ac:dyDescent="0.3">
      <c r="A73" s="1">
        <v>72</v>
      </c>
      <c r="B73" s="2">
        <f t="shared" ca="1" si="2"/>
        <v>669</v>
      </c>
      <c r="C73" t="s">
        <v>28</v>
      </c>
      <c r="D73" t="str" cm="1">
        <f t="array" ref="D73">_xlfn.IFS(OR(C73="ALL NEW AEROX 155 C ABS OTR",C73="ALL NEW AEROX 155 CIBERCITY OTR",C73="ALL NEW AEROX 155 OTR",C73="ALL NEW NMAX 155 ABS OTR",C73="ALL NEW NMAX 155 CONNECTED OTR",C73="ALL NEW NMAX 155 OTR",C73="ALL NEW NMAX 155 S OTR",C73="LEXI LX 155 CONNECTED ABS OTR",C73="LEXI LX 155 OTR",C73="LEXI LX 155 S OTR",C73="LEXI OTR"),"MAXI",OR(C73="ALL NEW R15 CONNECTED OTR",C73="ALL NEW VIXION OTR",C73="ALL NEW VIXION R OTR",C73="ALL NEW XSR 155 OTR",C73="MT 15 OTR"),"SPORT",OR(C73="FAZZIO CONNECTED LUX OTR",C73="FAZZIO CONNECTED NEO OTR",C73="FAZZIO NEO HYBRID OTR",C73="GRAND FILANO LUX OTR",C73="GRAND FILANO NEO HYBRID OTR"),"CLASSY",OR(C73="FREE GO 125 C OTR",C73="FREE GO 125 OTR",C73="GEAR 125 S OTR",C73="GEAR 125 OTR",C73="NEW MIO M3 CW OTR"),"MATIC",OR(C73="WR 155 R OTR"),"OFFROAD",OR(C73="VEGA FORCE DB CW OTR",C73="JUPITER Z CW FI OTR",C73="MX KING 150 OTR"),"MOPED")</f>
        <v>OFFROAD</v>
      </c>
      <c r="E73">
        <v>4</v>
      </c>
      <c r="F73" s="3" t="s">
        <v>44</v>
      </c>
      <c r="G73" s="5">
        <v>42860000</v>
      </c>
      <c r="H73">
        <f t="shared" si="3"/>
        <v>4286000</v>
      </c>
      <c r="I73" s="3" t="s">
        <v>34</v>
      </c>
    </row>
    <row r="74" spans="1:9" x14ac:dyDescent="0.3">
      <c r="A74" s="1">
        <v>73</v>
      </c>
      <c r="B74" s="2">
        <f t="shared" ca="1" si="2"/>
        <v>1160</v>
      </c>
      <c r="C74" t="s">
        <v>24</v>
      </c>
      <c r="D74" t="str" cm="1">
        <f t="array" ref="D74">_xlfn.IFS(OR(C74="ALL NEW AEROX 155 C ABS OTR",C74="ALL NEW AEROX 155 CIBERCITY OTR",C74="ALL NEW AEROX 155 OTR",C74="ALL NEW NMAX 155 ABS OTR",C74="ALL NEW NMAX 155 CONNECTED OTR",C74="ALL NEW NMAX 155 OTR",C74="ALL NEW NMAX 155 S OTR",C74="LEXI LX 155 CONNECTED ABS OTR",C74="LEXI LX 155 OTR",C74="LEXI LX 155 S OTR",C74="LEXI OTR"),"MAXI",OR(C74="ALL NEW R15 CONNECTED OTR",C74="ALL NEW VIXION OTR",C74="ALL NEW VIXION R OTR",C74="ALL NEW XSR 155 OTR",C74="MT 15 OTR"),"SPORT",OR(C74="FAZZIO CONNECTED LUX OTR",C74="FAZZIO CONNECTED NEO OTR",C74="FAZZIO NEO HYBRID OTR",C74="GRAND FILANO LUX OTR",C74="GRAND FILANO NEO HYBRID OTR"),"CLASSY",OR(C74="FREE GO 125 C OTR",C74="FREE GO 125 OTR",C74="GEAR 125 S OTR",C74="GEAR 125 OTR",C74="NEW MIO M3 CW OTR"),"MATIC",OR(C74="WR 155 R OTR"),"OFFROAD",OR(C74="VEGA FORCE DB CW OTR",C74="JUPITER Z CW FI OTR",C74="MX KING 150 OTR"),"MOPED")</f>
        <v>SPORT</v>
      </c>
      <c r="E74">
        <v>4</v>
      </c>
      <c r="F74" s="3" t="s">
        <v>44</v>
      </c>
      <c r="G74" s="5">
        <v>41950000</v>
      </c>
      <c r="H74">
        <f t="shared" si="3"/>
        <v>4195000</v>
      </c>
      <c r="I74" s="3" t="s">
        <v>33</v>
      </c>
    </row>
    <row r="75" spans="1:9" x14ac:dyDescent="0.3">
      <c r="A75" s="1">
        <v>74</v>
      </c>
      <c r="B75" s="2">
        <f t="shared" ca="1" si="2"/>
        <v>672</v>
      </c>
      <c r="C75" t="s">
        <v>25</v>
      </c>
      <c r="D75" t="str" cm="1">
        <f t="array" ref="D75">_xlfn.IFS(OR(C75="ALL NEW AEROX 155 C ABS OTR",C75="ALL NEW AEROX 155 CIBERCITY OTR",C75="ALL NEW AEROX 155 OTR",C75="ALL NEW NMAX 155 ABS OTR",C75="ALL NEW NMAX 155 CONNECTED OTR",C75="ALL NEW NMAX 155 OTR",C75="ALL NEW NMAX 155 S OTR",C75="LEXI LX 155 CONNECTED ABS OTR",C75="LEXI LX 155 OTR",C75="LEXI LX 155 S OTR",C75="LEXI OTR"),"MAXI",OR(C75="ALL NEW R15 CONNECTED OTR",C75="ALL NEW VIXION OTR",C75="ALL NEW VIXION R OTR",C75="ALL NEW XSR 155 OTR",C75="MT 15 OTR"),"SPORT",OR(C75="FAZZIO CONNECTED LUX OTR",C75="FAZZIO CONNECTED NEO OTR",C75="FAZZIO NEO HYBRID OTR",C75="GRAND FILANO LUX OTR",C75="GRAND FILANO NEO HYBRID OTR"),"CLASSY",OR(C75="FREE GO 125 C OTR",C75="FREE GO 125 OTR",C75="GEAR 125 S OTR",C75="GEAR 125 OTR",C75="NEW MIO M3 CW OTR"),"MATIC",OR(C75="WR 155 R OTR"),"OFFROAD",OR(C75="VEGA FORCE DB CW OTR",C75="JUPITER Z CW FI OTR",C75="MX KING 150 OTR"),"MOPED")</f>
        <v>MATIC</v>
      </c>
      <c r="E75">
        <v>4</v>
      </c>
      <c r="F75" s="3" t="s">
        <v>44</v>
      </c>
      <c r="G75" s="5">
        <v>23930000</v>
      </c>
      <c r="H75">
        <f t="shared" si="3"/>
        <v>2393000</v>
      </c>
      <c r="I75" s="3" t="s">
        <v>33</v>
      </c>
    </row>
    <row r="76" spans="1:9" x14ac:dyDescent="0.3">
      <c r="A76" s="1">
        <v>75</v>
      </c>
      <c r="B76" s="2">
        <f t="shared" ca="1" si="2"/>
        <v>161</v>
      </c>
      <c r="C76" t="s">
        <v>11</v>
      </c>
      <c r="D76" t="str" cm="1">
        <f t="array" ref="D76">_xlfn.IFS(OR(C76="ALL NEW AEROX 155 C ABS OTR",C76="ALL NEW AEROX 155 CIBERCITY OTR",C76="ALL NEW AEROX 155 OTR",C76="ALL NEW NMAX 155 ABS OTR",C76="ALL NEW NMAX 155 CONNECTED OTR",C76="ALL NEW NMAX 155 OTR",C76="ALL NEW NMAX 155 S OTR",C76="LEXI LX 155 CONNECTED ABS OTR",C76="LEXI LX 155 OTR",C76="LEXI LX 155 S OTR",C76="LEXI OTR"),"MAXI",OR(C76="ALL NEW R15 CONNECTED OTR",C76="ALL NEW VIXION OTR",C76="ALL NEW VIXION R OTR",C76="ALL NEW XSR 155 OTR",C76="MT 15 OTR"),"SPORT",OR(C76="FAZZIO CONNECTED LUX OTR",C76="FAZZIO CONNECTED NEO OTR",C76="FAZZIO NEO HYBRID OTR",C76="GRAND FILANO LUX OTR",C76="GRAND FILANO NEO HYBRID OTR"),"CLASSY",OR(C76="FREE GO 125 C OTR",C76="FREE GO 125 OTR",C76="GEAR 125 S OTR",C76="GEAR 125 OTR",C76="NEW MIO M3 CW OTR"),"MATIC",OR(C76="WR 155 R OTR"),"OFFROAD",OR(C76="VEGA FORCE DB CW OTR",C76="JUPITER Z CW FI OTR",C76="MX KING 150 OTR"),"MOPED")</f>
        <v>MOPED</v>
      </c>
      <c r="E76">
        <v>4</v>
      </c>
      <c r="F76" s="3" t="s">
        <v>44</v>
      </c>
      <c r="G76" s="5">
        <v>22605000</v>
      </c>
      <c r="H76">
        <f t="shared" si="3"/>
        <v>2260500</v>
      </c>
      <c r="I76" s="3" t="s">
        <v>33</v>
      </c>
    </row>
    <row r="77" spans="1:9" x14ac:dyDescent="0.3">
      <c r="A77" s="1">
        <v>76</v>
      </c>
      <c r="B77" s="2">
        <f t="shared" ca="1" si="2"/>
        <v>12</v>
      </c>
      <c r="C77" t="s">
        <v>20</v>
      </c>
      <c r="D77" t="str" cm="1">
        <f t="array" ref="D77">_xlfn.IFS(OR(C77="ALL NEW AEROX 155 C ABS OTR",C77="ALL NEW AEROX 155 CIBERCITY OTR",C77="ALL NEW AEROX 155 OTR",C77="ALL NEW NMAX 155 ABS OTR",C77="ALL NEW NMAX 155 CONNECTED OTR",C77="ALL NEW NMAX 155 OTR",C77="ALL NEW NMAX 155 S OTR",C77="LEXI LX 155 CONNECTED ABS OTR",C77="LEXI LX 155 OTR",C77="LEXI LX 155 S OTR",C77="LEXI OTR"),"MAXI",OR(C77="ALL NEW R15 CONNECTED OTR",C77="ALL NEW VIXION OTR",C77="ALL NEW VIXION R OTR",C77="ALL NEW XSR 155 OTR",C77="MT 15 OTR"),"SPORT",OR(C77="FAZZIO CONNECTED LUX OTR",C77="FAZZIO CONNECTED NEO OTR",C77="FAZZIO NEO HYBRID OTR",C77="GRAND FILANO LUX OTR",C77="GRAND FILANO NEO HYBRID OTR"),"CLASSY",OR(C77="FREE GO 125 C OTR",C77="FREE GO 125 OTR",C77="GEAR 125 S OTR",C77="GEAR 125 OTR",C77="NEW MIO M3 CW OTR"),"MATIC",OR(C77="WR 155 R OTR"),"OFFROAD",OR(C77="VEGA FORCE DB CW OTR",C77="JUPITER Z CW FI OTR",C77="MX KING 150 OTR"),"MOPED")</f>
        <v>MAXI</v>
      </c>
      <c r="E77">
        <v>4</v>
      </c>
      <c r="F77" s="3" t="s">
        <v>5</v>
      </c>
      <c r="G77" s="5">
        <v>30200000</v>
      </c>
      <c r="H77">
        <f t="shared" si="3"/>
        <v>3020000</v>
      </c>
      <c r="I77" s="3" t="s">
        <v>33</v>
      </c>
    </row>
    <row r="78" spans="1:9" x14ac:dyDescent="0.3">
      <c r="A78" s="1">
        <v>77</v>
      </c>
      <c r="B78" s="2">
        <f t="shared" ca="1" si="2"/>
        <v>114</v>
      </c>
      <c r="C78" t="s">
        <v>15</v>
      </c>
      <c r="D78" t="str" cm="1">
        <f t="array" ref="D78">_xlfn.IFS(OR(C78="ALL NEW AEROX 155 C ABS OTR",C78="ALL NEW AEROX 155 CIBERCITY OTR",C78="ALL NEW AEROX 155 OTR",C78="ALL NEW NMAX 155 ABS OTR",C78="ALL NEW NMAX 155 CONNECTED OTR",C78="ALL NEW NMAX 155 OTR",C78="ALL NEW NMAX 155 S OTR",C78="LEXI LX 155 CONNECTED ABS OTR",C78="LEXI LX 155 OTR",C78="LEXI LX 155 S OTR",C78="LEXI OTR"),"MAXI",OR(C78="ALL NEW R15 CONNECTED OTR",C78="ALL NEW VIXION OTR",C78="ALL NEW VIXION R OTR",C78="ALL NEW XSR 155 OTR",C78="MT 15 OTR"),"SPORT",OR(C78="FAZZIO CONNECTED LUX OTR",C78="FAZZIO CONNECTED NEO OTR",C78="FAZZIO NEO HYBRID OTR",C78="GRAND FILANO LUX OTR",C78="GRAND FILANO NEO HYBRID OTR"),"CLASSY",OR(C78="FREE GO 125 C OTR",C78="FREE GO 125 OTR",C78="GEAR 125 S OTR",C78="GEAR 125 OTR",C78="NEW MIO M3 CW OTR"),"MATIC",OR(C78="WR 155 R OTR"),"OFFROAD",OR(C78="VEGA FORCE DB CW OTR",C78="JUPITER Z CW FI OTR",C78="MX KING 150 OTR"),"MOPED")</f>
        <v>MOPED</v>
      </c>
      <c r="E78">
        <v>4</v>
      </c>
      <c r="F78" s="3" t="s">
        <v>5</v>
      </c>
      <c r="G78" s="5">
        <v>28255000</v>
      </c>
      <c r="H78">
        <f t="shared" si="3"/>
        <v>2825500</v>
      </c>
      <c r="I78" s="3" t="s">
        <v>33</v>
      </c>
    </row>
    <row r="79" spans="1:9" x14ac:dyDescent="0.3">
      <c r="A79" s="1">
        <v>78</v>
      </c>
      <c r="B79" s="2">
        <f t="shared" ca="1" si="2"/>
        <v>544</v>
      </c>
      <c r="C79" t="s">
        <v>13</v>
      </c>
      <c r="D79" t="str" cm="1">
        <f t="array" ref="D79">_xlfn.IFS(OR(C79="ALL NEW AEROX 155 C ABS OTR",C79="ALL NEW AEROX 155 CIBERCITY OTR",C79="ALL NEW AEROX 155 OTR",C79="ALL NEW NMAX 155 ABS OTR",C79="ALL NEW NMAX 155 CONNECTED OTR",C79="ALL NEW NMAX 155 OTR",C79="ALL NEW NMAX 155 S OTR",C79="LEXI LX 155 CONNECTED ABS OTR",C79="LEXI LX 155 OTR",C79="LEXI LX 155 S OTR",C79="LEXI OTR"),"MAXI",OR(C79="ALL NEW R15 CONNECTED OTR",C79="ALL NEW VIXION OTR",C79="ALL NEW VIXION R OTR",C79="ALL NEW XSR 155 OTR",C79="MT 15 OTR"),"SPORT",OR(C79="FAZZIO CONNECTED LUX OTR",C79="FAZZIO CONNECTED NEO OTR",C79="FAZZIO NEO HYBRID OTR",C79="GRAND FILANO LUX OTR",C79="GRAND FILANO NEO HYBRID OTR"),"CLASSY",OR(C79="FREE GO 125 C OTR",C79="FREE GO 125 OTR",C79="GEAR 125 S OTR",C79="GEAR 125 OTR",C79="NEW MIO M3 CW OTR"),"MATIC",OR(C79="WR 155 R OTR"),"OFFROAD",OR(C79="VEGA FORCE DB CW OTR",C79="JUPITER Z CW FI OTR",C79="MX KING 150 OTR"),"MOPED")</f>
        <v>MAXI</v>
      </c>
      <c r="E79">
        <v>4</v>
      </c>
      <c r="F79" s="3" t="s">
        <v>4</v>
      </c>
      <c r="G79" s="5">
        <v>36690000</v>
      </c>
      <c r="H79">
        <f t="shared" si="3"/>
        <v>3669000</v>
      </c>
      <c r="I79" s="3" t="s">
        <v>32</v>
      </c>
    </row>
    <row r="80" spans="1:9" x14ac:dyDescent="0.3">
      <c r="A80" s="1">
        <v>79</v>
      </c>
      <c r="B80" s="2">
        <f t="shared" ca="1" si="2"/>
        <v>299</v>
      </c>
      <c r="C80" t="s">
        <v>27</v>
      </c>
      <c r="D80" t="str" cm="1">
        <f t="array" ref="D80">_xlfn.IFS(OR(C80="ALL NEW AEROX 155 C ABS OTR",C80="ALL NEW AEROX 155 CIBERCITY OTR",C80="ALL NEW AEROX 155 OTR",C80="ALL NEW NMAX 155 ABS OTR",C80="ALL NEW NMAX 155 CONNECTED OTR",C80="ALL NEW NMAX 155 OTR",C80="ALL NEW NMAX 155 S OTR",C80="LEXI LX 155 CONNECTED ABS OTR",C80="LEXI LX 155 OTR",C80="LEXI LX 155 S OTR",C80="LEXI OTR"),"MAXI",OR(C80="ALL NEW R15 CONNECTED OTR",C80="ALL NEW VIXION OTR",C80="ALL NEW VIXION R OTR",C80="ALL NEW XSR 155 OTR",C80="MT 15 OTR"),"SPORT",OR(C80="FAZZIO CONNECTED LUX OTR",C80="FAZZIO CONNECTED NEO OTR",C80="FAZZIO NEO HYBRID OTR",C80="GRAND FILANO LUX OTR",C80="GRAND FILANO NEO HYBRID OTR"),"CLASSY",OR(C80="FREE GO 125 C OTR",C80="FREE GO 125 OTR",C80="GEAR 125 S OTR",C80="GEAR 125 OTR",C80="NEW MIO M3 CW OTR"),"MATIC",OR(C80="WR 155 R OTR"),"OFFROAD",OR(C80="VEGA FORCE DB CW OTR",C80="JUPITER Z CW FI OTR",C80="MX KING 150 OTR"),"MOPED")</f>
        <v>CLASSY</v>
      </c>
      <c r="E80">
        <v>4</v>
      </c>
      <c r="F80" s="3" t="s">
        <v>44</v>
      </c>
      <c r="G80" s="5">
        <v>30130000</v>
      </c>
      <c r="H80">
        <f t="shared" si="3"/>
        <v>3013000</v>
      </c>
      <c r="I80" s="3" t="s">
        <v>32</v>
      </c>
    </row>
    <row r="81" spans="1:9" x14ac:dyDescent="0.3">
      <c r="A81" s="1">
        <v>80</v>
      </c>
      <c r="B81" s="2">
        <f t="shared" ca="1" si="2"/>
        <v>979</v>
      </c>
      <c r="C81" t="s">
        <v>10</v>
      </c>
      <c r="D81" t="str" cm="1">
        <f t="array" ref="D81">_xlfn.IFS(OR(C81="ALL NEW AEROX 155 C ABS OTR",C81="ALL NEW AEROX 155 CIBERCITY OTR",C81="ALL NEW AEROX 155 OTR",C81="ALL NEW NMAX 155 ABS OTR",C81="ALL NEW NMAX 155 CONNECTED OTR",C81="ALL NEW NMAX 155 OTR",C81="ALL NEW NMAX 155 S OTR",C81="LEXI LX 155 CONNECTED ABS OTR",C81="LEXI LX 155 OTR",C81="LEXI LX 155 S OTR",C81="LEXI OTR"),"MAXI",OR(C81="ALL NEW R15 CONNECTED OTR",C81="ALL NEW VIXION OTR",C81="ALL NEW VIXION R OTR",C81="ALL NEW XSR 155 OTR",C81="MT 15 OTR"),"SPORT",OR(C81="FAZZIO CONNECTED LUX OTR",C81="FAZZIO CONNECTED NEO OTR",C81="FAZZIO NEO HYBRID OTR",C81="GRAND FILANO LUX OTR",C81="GRAND FILANO NEO HYBRID OTR"),"CLASSY",OR(C81="FREE GO 125 C OTR",C81="FREE GO 125 OTR",C81="GEAR 125 S OTR",C81="GEAR 125 OTR",C81="NEW MIO M3 CW OTR"),"MATIC",OR(C81="WR 155 R OTR"),"OFFROAD",OR(C81="VEGA FORCE DB CW OTR",C81="JUPITER Z CW FI OTR",C81="MX KING 150 OTR"),"MOPED")</f>
        <v>MATIC</v>
      </c>
      <c r="E81">
        <v>4</v>
      </c>
      <c r="F81" s="3" t="s">
        <v>44</v>
      </c>
      <c r="G81" s="5">
        <v>20725000</v>
      </c>
      <c r="H81">
        <f t="shared" si="3"/>
        <v>2072500</v>
      </c>
      <c r="I81" s="3" t="s">
        <v>32</v>
      </c>
    </row>
    <row r="82" spans="1:9" x14ac:dyDescent="0.3">
      <c r="A82" s="1">
        <v>81</v>
      </c>
      <c r="B82" s="2">
        <f t="shared" ca="1" si="2"/>
        <v>869</v>
      </c>
      <c r="C82" t="s">
        <v>7</v>
      </c>
      <c r="D82" t="str" cm="1">
        <f t="array" ref="D82">_xlfn.IFS(OR(C82="ALL NEW AEROX 155 C ABS OTR",C82="ALL NEW AEROX 155 CIBERCITY OTR",C82="ALL NEW AEROX 155 OTR",C82="ALL NEW NMAX 155 ABS OTR",C82="ALL NEW NMAX 155 CONNECTED OTR",C82="ALL NEW NMAX 155 OTR",C82="ALL NEW NMAX 155 S OTR",C82="LEXI LX 155 CONNECTED ABS OTR",C82="LEXI LX 155 OTR",C82="LEXI LX 155 S OTR",C82="LEXI OTR"),"MAXI",OR(C82="ALL NEW R15 CONNECTED OTR",C82="ALL NEW VIXION OTR",C82="ALL NEW VIXION R OTR",C82="ALL NEW XSR 155 OTR",C82="MT 15 OTR"),"SPORT",OR(C82="FAZZIO CONNECTED LUX OTR",C82="FAZZIO CONNECTED NEO OTR",C82="FAZZIO NEO HYBRID OTR",C82="GRAND FILANO LUX OTR",C82="GRAND FILANO NEO HYBRID OTR"),"CLASSY",OR(C82="FREE GO 125 C OTR",C82="FREE GO 125 OTR",C82="GEAR 125 S OTR",C82="GEAR 125 OTR",C82="NEW MIO M3 CW OTR"),"MATIC",OR(C82="WR 155 R OTR"),"OFFROAD",OR(C82="VEGA FORCE DB CW OTR",C82="JUPITER Z CW FI OTR",C82="MX KING 150 OTR"),"MOPED")</f>
        <v>CLASSY</v>
      </c>
      <c r="E82">
        <v>4</v>
      </c>
      <c r="F82" s="3" t="s">
        <v>44</v>
      </c>
      <c r="G82" s="5">
        <v>24965000</v>
      </c>
      <c r="H82">
        <f t="shared" si="3"/>
        <v>2496500</v>
      </c>
      <c r="I82" s="3" t="s">
        <v>32</v>
      </c>
    </row>
    <row r="83" spans="1:9" x14ac:dyDescent="0.3">
      <c r="A83" s="1">
        <v>82</v>
      </c>
      <c r="B83" s="2">
        <f t="shared" ca="1" si="2"/>
        <v>501</v>
      </c>
      <c r="C83" t="s">
        <v>8</v>
      </c>
      <c r="D83" t="str" cm="1">
        <f t="array" ref="D83">_xlfn.IFS(OR(C83="ALL NEW AEROX 155 C ABS OTR",C83="ALL NEW AEROX 155 CIBERCITY OTR",C83="ALL NEW AEROX 155 OTR",C83="ALL NEW NMAX 155 ABS OTR",C83="ALL NEW NMAX 155 CONNECTED OTR",C83="ALL NEW NMAX 155 OTR",C83="ALL NEW NMAX 155 S OTR",C83="LEXI LX 155 CONNECTED ABS OTR",C83="LEXI LX 155 OTR",C83="LEXI LX 155 S OTR",C83="LEXI OTR"),"MAXI",OR(C83="ALL NEW R15 CONNECTED OTR",C83="ALL NEW VIXION OTR",C83="ALL NEW VIXION R OTR",C83="ALL NEW XSR 155 OTR",C83="MT 15 OTR"),"SPORT",OR(C83="FAZZIO CONNECTED LUX OTR",C83="FAZZIO CONNECTED NEO OTR",C83="FAZZIO NEO HYBRID OTR",C83="GRAND FILANO LUX OTR",C83="GRAND FILANO NEO HYBRID OTR"),"CLASSY",OR(C83="FREE GO 125 C OTR",C83="FREE GO 125 OTR",C83="GEAR 125 S OTR",C83="GEAR 125 OTR",C83="NEW MIO M3 CW OTR"),"MATIC",OR(C83="WR 155 R OTR"),"OFFROAD",OR(C83="VEGA FORCE DB CW OTR",C83="JUPITER Z CW FI OTR",C83="MX KING 150 OTR"),"MOPED")</f>
        <v>CLASSY</v>
      </c>
      <c r="E83">
        <v>4</v>
      </c>
      <c r="F83" s="3" t="s">
        <v>44</v>
      </c>
      <c r="G83" s="5">
        <v>25615000</v>
      </c>
      <c r="H83">
        <f t="shared" si="3"/>
        <v>2561500</v>
      </c>
      <c r="I83" s="3" t="s">
        <v>32</v>
      </c>
    </row>
    <row r="84" spans="1:9" x14ac:dyDescent="0.3">
      <c r="A84" s="1">
        <v>83</v>
      </c>
      <c r="B84" s="2">
        <f t="shared" ca="1" si="2"/>
        <v>583</v>
      </c>
      <c r="C84" t="s">
        <v>11</v>
      </c>
      <c r="D84" t="str" cm="1">
        <f t="array" ref="D84">_xlfn.IFS(OR(C84="ALL NEW AEROX 155 C ABS OTR",C84="ALL NEW AEROX 155 CIBERCITY OTR",C84="ALL NEW AEROX 155 OTR",C84="ALL NEW NMAX 155 ABS OTR",C84="ALL NEW NMAX 155 CONNECTED OTR",C84="ALL NEW NMAX 155 OTR",C84="ALL NEW NMAX 155 S OTR",C84="LEXI LX 155 CONNECTED ABS OTR",C84="LEXI LX 155 OTR",C84="LEXI LX 155 S OTR",C84="LEXI OTR"),"MAXI",OR(C84="ALL NEW R15 CONNECTED OTR",C84="ALL NEW VIXION OTR",C84="ALL NEW VIXION R OTR",C84="ALL NEW XSR 155 OTR",C84="MT 15 OTR"),"SPORT",OR(C84="FAZZIO CONNECTED LUX OTR",C84="FAZZIO CONNECTED NEO OTR",C84="FAZZIO NEO HYBRID OTR",C84="GRAND FILANO LUX OTR",C84="GRAND FILANO NEO HYBRID OTR"),"CLASSY",OR(C84="FREE GO 125 C OTR",C84="FREE GO 125 OTR",C84="GEAR 125 S OTR",C84="GEAR 125 OTR",C84="NEW MIO M3 CW OTR"),"MATIC",OR(C84="WR 155 R OTR"),"OFFROAD",OR(C84="VEGA FORCE DB CW OTR",C84="JUPITER Z CW FI OTR",C84="MX KING 150 OTR"),"MOPED")</f>
        <v>MOPED</v>
      </c>
      <c r="E84">
        <v>4</v>
      </c>
      <c r="F84" s="3" t="s">
        <v>44</v>
      </c>
      <c r="G84" s="5">
        <v>22605000</v>
      </c>
      <c r="H84">
        <f t="shared" si="3"/>
        <v>2260500</v>
      </c>
      <c r="I84" s="3" t="s">
        <v>32</v>
      </c>
    </row>
    <row r="85" spans="1:9" x14ac:dyDescent="0.3">
      <c r="A85" s="1">
        <v>84</v>
      </c>
      <c r="B85" s="2">
        <f t="shared" ca="1" si="2"/>
        <v>630</v>
      </c>
      <c r="C85" t="s">
        <v>15</v>
      </c>
      <c r="D85" t="str" cm="1">
        <f t="array" ref="D85">_xlfn.IFS(OR(C85="ALL NEW AEROX 155 C ABS OTR",C85="ALL NEW AEROX 155 CIBERCITY OTR",C85="ALL NEW AEROX 155 OTR",C85="ALL NEW NMAX 155 ABS OTR",C85="ALL NEW NMAX 155 CONNECTED OTR",C85="ALL NEW NMAX 155 OTR",C85="ALL NEW NMAX 155 S OTR",C85="LEXI LX 155 CONNECTED ABS OTR",C85="LEXI LX 155 OTR",C85="LEXI LX 155 S OTR",C85="LEXI OTR"),"MAXI",OR(C85="ALL NEW R15 CONNECTED OTR",C85="ALL NEW VIXION OTR",C85="ALL NEW VIXION R OTR",C85="ALL NEW XSR 155 OTR",C85="MT 15 OTR"),"SPORT",OR(C85="FAZZIO CONNECTED LUX OTR",C85="FAZZIO CONNECTED NEO OTR",C85="FAZZIO NEO HYBRID OTR",C85="GRAND FILANO LUX OTR",C85="GRAND FILANO NEO HYBRID OTR"),"CLASSY",OR(C85="FREE GO 125 C OTR",C85="FREE GO 125 OTR",C85="GEAR 125 S OTR",C85="GEAR 125 OTR",C85="NEW MIO M3 CW OTR"),"MATIC",OR(C85="WR 155 R OTR"),"OFFROAD",OR(C85="VEGA FORCE DB CW OTR",C85="JUPITER Z CW FI OTR",C85="MX KING 150 OTR"),"MOPED")</f>
        <v>MOPED</v>
      </c>
      <c r="E85">
        <v>4</v>
      </c>
      <c r="F85" s="3" t="s">
        <v>4</v>
      </c>
      <c r="G85" s="5">
        <v>28255000</v>
      </c>
      <c r="H85">
        <f t="shared" si="3"/>
        <v>2825500</v>
      </c>
      <c r="I85" s="3" t="s">
        <v>32</v>
      </c>
    </row>
    <row r="86" spans="1:9" x14ac:dyDescent="0.3">
      <c r="A86" s="1">
        <v>85</v>
      </c>
      <c r="B86" s="2">
        <f t="shared" ca="1" si="2"/>
        <v>470</v>
      </c>
      <c r="C86" t="s">
        <v>14</v>
      </c>
      <c r="D86" t="str" cm="1">
        <f t="array" ref="D86">_xlfn.IFS(OR(C86="ALL NEW AEROX 155 C ABS OTR",C86="ALL NEW AEROX 155 CIBERCITY OTR",C86="ALL NEW AEROX 155 OTR",C86="ALL NEW NMAX 155 ABS OTR",C86="ALL NEW NMAX 155 CONNECTED OTR",C86="ALL NEW NMAX 155 OTR",C86="ALL NEW NMAX 155 S OTR",C86="LEXI LX 155 CONNECTED ABS OTR",C86="LEXI LX 155 OTR",C86="LEXI LX 155 S OTR",C86="LEXI OTR"),"MAXI",OR(C86="ALL NEW R15 CONNECTED OTR",C86="ALL NEW VIXION OTR",C86="ALL NEW VIXION R OTR",C86="ALL NEW XSR 155 OTR",C86="MT 15 OTR"),"SPORT",OR(C86="FAZZIO CONNECTED LUX OTR",C86="FAZZIO CONNECTED NEO OTR",C86="FAZZIO NEO HYBRID OTR",C86="GRAND FILANO LUX OTR",C86="GRAND FILANO NEO HYBRID OTR"),"CLASSY",OR(C86="FREE GO 125 C OTR",C86="FREE GO 125 OTR",C86="GEAR 125 S OTR",C86="GEAR 125 OTR",C86="NEW MIO M3 CW OTR"),"MATIC",OR(C86="WR 155 R OTR"),"OFFROAD",OR(C86="VEGA FORCE DB CW OTR",C86="JUPITER Z CW FI OTR",C86="MX KING 150 OTR"),"MOPED")</f>
        <v>MAXI</v>
      </c>
      <c r="E86">
        <v>4</v>
      </c>
      <c r="F86" s="3" t="s">
        <v>5</v>
      </c>
      <c r="G86" s="5">
        <v>28395200</v>
      </c>
      <c r="H86">
        <f t="shared" si="3"/>
        <v>2839520</v>
      </c>
      <c r="I86" s="3" t="s">
        <v>32</v>
      </c>
    </row>
    <row r="87" spans="1:9" x14ac:dyDescent="0.3">
      <c r="A87" s="1">
        <v>86</v>
      </c>
      <c r="B87" s="2">
        <f t="shared" ca="1" si="2"/>
        <v>1095</v>
      </c>
      <c r="C87" t="s">
        <v>11</v>
      </c>
      <c r="D87" t="str" cm="1">
        <f t="array" ref="D87">_xlfn.IFS(OR(C87="ALL NEW AEROX 155 C ABS OTR",C87="ALL NEW AEROX 155 CIBERCITY OTR",C87="ALL NEW AEROX 155 OTR",C87="ALL NEW NMAX 155 ABS OTR",C87="ALL NEW NMAX 155 CONNECTED OTR",C87="ALL NEW NMAX 155 OTR",C87="ALL NEW NMAX 155 S OTR",C87="LEXI LX 155 CONNECTED ABS OTR",C87="LEXI LX 155 OTR",C87="LEXI LX 155 S OTR",C87="LEXI OTR"),"MAXI",OR(C87="ALL NEW R15 CONNECTED OTR",C87="ALL NEW VIXION OTR",C87="ALL NEW VIXION R OTR",C87="ALL NEW XSR 155 OTR",C87="MT 15 OTR"),"SPORT",OR(C87="FAZZIO CONNECTED LUX OTR",C87="FAZZIO CONNECTED NEO OTR",C87="FAZZIO NEO HYBRID OTR",C87="GRAND FILANO LUX OTR",C87="GRAND FILANO NEO HYBRID OTR"),"CLASSY",OR(C87="FREE GO 125 C OTR",C87="FREE GO 125 OTR",C87="GEAR 125 S OTR",C87="GEAR 125 OTR",C87="NEW MIO M3 CW OTR"),"MATIC",OR(C87="WR 155 R OTR"),"OFFROAD",OR(C87="VEGA FORCE DB CW OTR",C87="JUPITER Z CW FI OTR",C87="MX KING 150 OTR"),"MOPED")</f>
        <v>MOPED</v>
      </c>
      <c r="E87">
        <v>4</v>
      </c>
      <c r="F87" s="3" t="s">
        <v>44</v>
      </c>
      <c r="G87" s="5">
        <v>22605000</v>
      </c>
      <c r="H87">
        <f t="shared" si="3"/>
        <v>2260500</v>
      </c>
      <c r="I87" s="3" t="s">
        <v>32</v>
      </c>
    </row>
    <row r="88" spans="1:9" x14ac:dyDescent="0.3">
      <c r="A88" s="1">
        <v>87</v>
      </c>
      <c r="B88" s="2">
        <f t="shared" ca="1" si="2"/>
        <v>225</v>
      </c>
      <c r="C88" t="s">
        <v>20</v>
      </c>
      <c r="D88" t="str" cm="1">
        <f t="array" ref="D88">_xlfn.IFS(OR(C88="ALL NEW AEROX 155 C ABS OTR",C88="ALL NEW AEROX 155 CIBERCITY OTR",C88="ALL NEW AEROX 155 OTR",C88="ALL NEW NMAX 155 ABS OTR",C88="ALL NEW NMAX 155 CONNECTED OTR",C88="ALL NEW NMAX 155 OTR",C88="ALL NEW NMAX 155 S OTR",C88="LEXI LX 155 CONNECTED ABS OTR",C88="LEXI LX 155 OTR",C88="LEXI LX 155 S OTR",C88="LEXI OTR"),"MAXI",OR(C88="ALL NEW R15 CONNECTED OTR",C88="ALL NEW VIXION OTR",C88="ALL NEW VIXION R OTR",C88="ALL NEW XSR 155 OTR",C88="MT 15 OTR"),"SPORT",OR(C88="FAZZIO CONNECTED LUX OTR",C88="FAZZIO CONNECTED NEO OTR",C88="FAZZIO NEO HYBRID OTR",C88="GRAND FILANO LUX OTR",C88="GRAND FILANO NEO HYBRID OTR"),"CLASSY",OR(C88="FREE GO 125 C OTR",C88="FREE GO 125 OTR",C88="GEAR 125 S OTR",C88="GEAR 125 OTR",C88="NEW MIO M3 CW OTR"),"MATIC",OR(C88="WR 155 R OTR"),"OFFROAD",OR(C88="VEGA FORCE DB CW OTR",C88="JUPITER Z CW FI OTR",C88="MX KING 150 OTR"),"MOPED")</f>
        <v>MAXI</v>
      </c>
      <c r="E88">
        <v>4</v>
      </c>
      <c r="F88" s="3" t="s">
        <v>44</v>
      </c>
      <c r="G88" s="5">
        <v>30200000</v>
      </c>
      <c r="H88">
        <f t="shared" si="3"/>
        <v>3020000</v>
      </c>
      <c r="I88" s="3" t="s">
        <v>33</v>
      </c>
    </row>
    <row r="89" spans="1:9" x14ac:dyDescent="0.3">
      <c r="A89" s="1">
        <v>88</v>
      </c>
      <c r="B89" s="2">
        <f t="shared" ca="1" si="2"/>
        <v>813</v>
      </c>
      <c r="C89" t="s">
        <v>27</v>
      </c>
      <c r="D89" t="str" cm="1">
        <f t="array" ref="D89">_xlfn.IFS(OR(C89="ALL NEW AEROX 155 C ABS OTR",C89="ALL NEW AEROX 155 CIBERCITY OTR",C89="ALL NEW AEROX 155 OTR",C89="ALL NEW NMAX 155 ABS OTR",C89="ALL NEW NMAX 155 CONNECTED OTR",C89="ALL NEW NMAX 155 OTR",C89="ALL NEW NMAX 155 S OTR",C89="LEXI LX 155 CONNECTED ABS OTR",C89="LEXI LX 155 OTR",C89="LEXI LX 155 S OTR",C89="LEXI OTR"),"MAXI",OR(C89="ALL NEW R15 CONNECTED OTR",C89="ALL NEW VIXION OTR",C89="ALL NEW VIXION R OTR",C89="ALL NEW XSR 155 OTR",C89="MT 15 OTR"),"SPORT",OR(C89="FAZZIO CONNECTED LUX OTR",C89="FAZZIO CONNECTED NEO OTR",C89="FAZZIO NEO HYBRID OTR",C89="GRAND FILANO LUX OTR",C89="GRAND FILANO NEO HYBRID OTR"),"CLASSY",OR(C89="FREE GO 125 C OTR",C89="FREE GO 125 OTR",C89="GEAR 125 S OTR",C89="GEAR 125 OTR",C89="NEW MIO M3 CW OTR"),"MATIC",OR(C89="WR 155 R OTR"),"OFFROAD",OR(C89="VEGA FORCE DB CW OTR",C89="JUPITER Z CW FI OTR",C89="MX KING 150 OTR"),"MOPED")</f>
        <v>CLASSY</v>
      </c>
      <c r="E89">
        <v>4</v>
      </c>
      <c r="F89" s="3" t="s">
        <v>5</v>
      </c>
      <c r="G89" s="5">
        <v>30130000</v>
      </c>
      <c r="H89">
        <f t="shared" si="3"/>
        <v>3013000</v>
      </c>
      <c r="I89" s="3" t="s">
        <v>32</v>
      </c>
    </row>
    <row r="90" spans="1:9" x14ac:dyDescent="0.3">
      <c r="A90" s="1">
        <v>89</v>
      </c>
      <c r="B90" s="2">
        <f t="shared" ca="1" si="2"/>
        <v>498</v>
      </c>
      <c r="C90" t="s">
        <v>11</v>
      </c>
      <c r="D90" t="str" cm="1">
        <f t="array" ref="D90">_xlfn.IFS(OR(C90="ALL NEW AEROX 155 C ABS OTR",C90="ALL NEW AEROX 155 CIBERCITY OTR",C90="ALL NEW AEROX 155 OTR",C90="ALL NEW NMAX 155 ABS OTR",C90="ALL NEW NMAX 155 CONNECTED OTR",C90="ALL NEW NMAX 155 OTR",C90="ALL NEW NMAX 155 S OTR",C90="LEXI LX 155 CONNECTED ABS OTR",C90="LEXI LX 155 OTR",C90="LEXI LX 155 S OTR",C90="LEXI OTR"),"MAXI",OR(C90="ALL NEW R15 CONNECTED OTR",C90="ALL NEW VIXION OTR",C90="ALL NEW VIXION R OTR",C90="ALL NEW XSR 155 OTR",C90="MT 15 OTR"),"SPORT",OR(C90="FAZZIO CONNECTED LUX OTR",C90="FAZZIO CONNECTED NEO OTR",C90="FAZZIO NEO HYBRID OTR",C90="GRAND FILANO LUX OTR",C90="GRAND FILANO NEO HYBRID OTR"),"CLASSY",OR(C90="FREE GO 125 C OTR",C90="FREE GO 125 OTR",C90="GEAR 125 S OTR",C90="GEAR 125 OTR",C90="NEW MIO M3 CW OTR"),"MATIC",OR(C90="WR 155 R OTR"),"OFFROAD",OR(C90="VEGA FORCE DB CW OTR",C90="JUPITER Z CW FI OTR",C90="MX KING 150 OTR"),"MOPED")</f>
        <v>MOPED</v>
      </c>
      <c r="E90">
        <v>4</v>
      </c>
      <c r="F90" s="3" t="s">
        <v>44</v>
      </c>
      <c r="G90" s="5">
        <v>22605000</v>
      </c>
      <c r="H90">
        <f t="shared" si="3"/>
        <v>2260500</v>
      </c>
      <c r="I90" s="3" t="s">
        <v>32</v>
      </c>
    </row>
    <row r="91" spans="1:9" x14ac:dyDescent="0.3">
      <c r="A91" s="1">
        <v>90</v>
      </c>
      <c r="B91" s="2">
        <f t="shared" ca="1" si="2"/>
        <v>953</v>
      </c>
      <c r="C91" t="s">
        <v>20</v>
      </c>
      <c r="D91" t="str" cm="1">
        <f t="array" ref="D91">_xlfn.IFS(OR(C91="ALL NEW AEROX 155 C ABS OTR",C91="ALL NEW AEROX 155 CIBERCITY OTR",C91="ALL NEW AEROX 155 OTR",C91="ALL NEW NMAX 155 ABS OTR",C91="ALL NEW NMAX 155 CONNECTED OTR",C91="ALL NEW NMAX 155 OTR",C91="ALL NEW NMAX 155 S OTR",C91="LEXI LX 155 CONNECTED ABS OTR",C91="LEXI LX 155 OTR",C91="LEXI LX 155 S OTR",C91="LEXI OTR"),"MAXI",OR(C91="ALL NEW R15 CONNECTED OTR",C91="ALL NEW VIXION OTR",C91="ALL NEW VIXION R OTR",C91="ALL NEW XSR 155 OTR",C91="MT 15 OTR"),"SPORT",OR(C91="FAZZIO CONNECTED LUX OTR",C91="FAZZIO CONNECTED NEO OTR",C91="FAZZIO NEO HYBRID OTR",C91="GRAND FILANO LUX OTR",C91="GRAND FILANO NEO HYBRID OTR"),"CLASSY",OR(C91="FREE GO 125 C OTR",C91="FREE GO 125 OTR",C91="GEAR 125 S OTR",C91="GEAR 125 OTR",C91="NEW MIO M3 CW OTR"),"MATIC",OR(C91="WR 155 R OTR"),"OFFROAD",OR(C91="VEGA FORCE DB CW OTR",C91="JUPITER Z CW FI OTR",C91="MX KING 150 OTR"),"MOPED")</f>
        <v>MAXI</v>
      </c>
      <c r="E91">
        <v>4</v>
      </c>
      <c r="F91" s="2" t="s">
        <v>35</v>
      </c>
      <c r="G91" s="5">
        <v>30200000</v>
      </c>
      <c r="H91">
        <f t="shared" si="3"/>
        <v>3020000</v>
      </c>
      <c r="I91" s="3" t="s">
        <v>32</v>
      </c>
    </row>
    <row r="92" spans="1:9" x14ac:dyDescent="0.3">
      <c r="A92" s="1">
        <v>91</v>
      </c>
      <c r="B92" s="2">
        <f t="shared" ca="1" si="2"/>
        <v>878</v>
      </c>
      <c r="C92" t="s">
        <v>10</v>
      </c>
      <c r="D92" t="str" cm="1">
        <f t="array" ref="D92">_xlfn.IFS(OR(C92="ALL NEW AEROX 155 C ABS OTR",C92="ALL NEW AEROX 155 CIBERCITY OTR",C92="ALL NEW AEROX 155 OTR",C92="ALL NEW NMAX 155 ABS OTR",C92="ALL NEW NMAX 155 CONNECTED OTR",C92="ALL NEW NMAX 155 OTR",C92="ALL NEW NMAX 155 S OTR",C92="LEXI LX 155 CONNECTED ABS OTR",C92="LEXI LX 155 OTR",C92="LEXI LX 155 S OTR",C92="LEXI OTR"),"MAXI",OR(C92="ALL NEW R15 CONNECTED OTR",C92="ALL NEW VIXION OTR",C92="ALL NEW VIXION R OTR",C92="ALL NEW XSR 155 OTR",C92="MT 15 OTR"),"SPORT",OR(C92="FAZZIO CONNECTED LUX OTR",C92="FAZZIO CONNECTED NEO OTR",C92="FAZZIO NEO HYBRID OTR",C92="GRAND FILANO LUX OTR",C92="GRAND FILANO NEO HYBRID OTR"),"CLASSY",OR(C92="FREE GO 125 C OTR",C92="FREE GO 125 OTR",C92="GEAR 125 S OTR",C92="GEAR 125 OTR",C92="NEW MIO M3 CW OTR"),"MATIC",OR(C92="WR 155 R OTR"),"OFFROAD",OR(C92="VEGA FORCE DB CW OTR",C92="JUPITER Z CW FI OTR",C92="MX KING 150 OTR"),"MOPED")</f>
        <v>MATIC</v>
      </c>
      <c r="E92">
        <v>4</v>
      </c>
      <c r="F92" s="2" t="s">
        <v>35</v>
      </c>
      <c r="G92" s="5">
        <v>20725000</v>
      </c>
      <c r="H92">
        <f t="shared" si="3"/>
        <v>2072500</v>
      </c>
      <c r="I92" s="3" t="s">
        <v>34</v>
      </c>
    </row>
    <row r="93" spans="1:9" x14ac:dyDescent="0.3">
      <c r="A93" s="1">
        <v>92</v>
      </c>
      <c r="B93" s="2">
        <f t="shared" ca="1" si="2"/>
        <v>1021</v>
      </c>
      <c r="C93" t="s">
        <v>27</v>
      </c>
      <c r="D93" t="str" cm="1">
        <f t="array" ref="D93">_xlfn.IFS(OR(C93="ALL NEW AEROX 155 C ABS OTR",C93="ALL NEW AEROX 155 CIBERCITY OTR",C93="ALL NEW AEROX 155 OTR",C93="ALL NEW NMAX 155 ABS OTR",C93="ALL NEW NMAX 155 CONNECTED OTR",C93="ALL NEW NMAX 155 OTR",C93="ALL NEW NMAX 155 S OTR",C93="LEXI LX 155 CONNECTED ABS OTR",C93="LEXI LX 155 OTR",C93="LEXI LX 155 S OTR",C93="LEXI OTR"),"MAXI",OR(C93="ALL NEW R15 CONNECTED OTR",C93="ALL NEW VIXION OTR",C93="ALL NEW VIXION R OTR",C93="ALL NEW XSR 155 OTR",C93="MT 15 OTR"),"SPORT",OR(C93="FAZZIO CONNECTED LUX OTR",C93="FAZZIO CONNECTED NEO OTR",C93="FAZZIO NEO HYBRID OTR",C93="GRAND FILANO LUX OTR",C93="GRAND FILANO NEO HYBRID OTR"),"CLASSY",OR(C93="FREE GO 125 C OTR",C93="FREE GO 125 OTR",C93="GEAR 125 S OTR",C93="GEAR 125 OTR",C93="NEW MIO M3 CW OTR"),"MATIC",OR(C93="WR 155 R OTR"),"OFFROAD",OR(C93="VEGA FORCE DB CW OTR",C93="JUPITER Z CW FI OTR",C93="MX KING 150 OTR"),"MOPED")</f>
        <v>CLASSY</v>
      </c>
      <c r="E93">
        <v>4</v>
      </c>
      <c r="F93" s="2" t="s">
        <v>35</v>
      </c>
      <c r="G93" s="5">
        <v>30130000</v>
      </c>
      <c r="H93">
        <f t="shared" si="3"/>
        <v>3013000</v>
      </c>
      <c r="I93" s="3" t="s">
        <v>33</v>
      </c>
    </row>
    <row r="94" spans="1:9" x14ac:dyDescent="0.3">
      <c r="A94" s="1">
        <v>93</v>
      </c>
      <c r="B94" s="2">
        <f t="shared" ca="1" si="2"/>
        <v>187</v>
      </c>
      <c r="C94" t="s">
        <v>28</v>
      </c>
      <c r="D94" t="str" cm="1">
        <f t="array" ref="D94">_xlfn.IFS(OR(C94="ALL NEW AEROX 155 C ABS OTR",C94="ALL NEW AEROX 155 CIBERCITY OTR",C94="ALL NEW AEROX 155 OTR",C94="ALL NEW NMAX 155 ABS OTR",C94="ALL NEW NMAX 155 CONNECTED OTR",C94="ALL NEW NMAX 155 OTR",C94="ALL NEW NMAX 155 S OTR",C94="LEXI LX 155 CONNECTED ABS OTR",C94="LEXI LX 155 OTR",C94="LEXI LX 155 S OTR",C94="LEXI OTR"),"MAXI",OR(C94="ALL NEW R15 CONNECTED OTR",C94="ALL NEW VIXION OTR",C94="ALL NEW VIXION R OTR",C94="ALL NEW XSR 155 OTR",C94="MT 15 OTR"),"SPORT",OR(C94="FAZZIO CONNECTED LUX OTR",C94="FAZZIO CONNECTED NEO OTR",C94="FAZZIO NEO HYBRID OTR",C94="GRAND FILANO LUX OTR",C94="GRAND FILANO NEO HYBRID OTR"),"CLASSY",OR(C94="FREE GO 125 C OTR",C94="FREE GO 125 OTR",C94="GEAR 125 S OTR",C94="GEAR 125 OTR",C94="NEW MIO M3 CW OTR"),"MATIC",OR(C94="WR 155 R OTR"),"OFFROAD",OR(C94="VEGA FORCE DB CW OTR",C94="JUPITER Z CW FI OTR",C94="MX KING 150 OTR"),"MOPED")</f>
        <v>OFFROAD</v>
      </c>
      <c r="E94">
        <v>4</v>
      </c>
      <c r="F94" s="2" t="s">
        <v>35</v>
      </c>
      <c r="G94" s="5">
        <v>42860000</v>
      </c>
      <c r="H94">
        <f t="shared" si="3"/>
        <v>4286000</v>
      </c>
      <c r="I94" s="3" t="s">
        <v>33</v>
      </c>
    </row>
    <row r="95" spans="1:9" x14ac:dyDescent="0.3">
      <c r="A95" s="1">
        <v>94</v>
      </c>
      <c r="B95" s="2">
        <f t="shared" ca="1" si="2"/>
        <v>1091</v>
      </c>
      <c r="C95" t="s">
        <v>19</v>
      </c>
      <c r="D95" t="str" cm="1">
        <f t="array" ref="D95">_xlfn.IFS(OR(C95="ALL NEW AEROX 155 C ABS OTR",C95="ALL NEW AEROX 155 CIBERCITY OTR",C95="ALL NEW AEROX 155 OTR",C95="ALL NEW NMAX 155 ABS OTR",C95="ALL NEW NMAX 155 CONNECTED OTR",C95="ALL NEW NMAX 155 OTR",C95="ALL NEW NMAX 155 S OTR",C95="LEXI LX 155 CONNECTED ABS OTR",C95="LEXI LX 155 OTR",C95="LEXI LX 155 S OTR",C95="LEXI OTR"),"MAXI",OR(C95="ALL NEW R15 CONNECTED OTR",C95="ALL NEW VIXION OTR",C95="ALL NEW VIXION R OTR",C95="ALL NEW XSR 155 OTR",C95="MT 15 OTR"),"SPORT",OR(C95="FAZZIO CONNECTED LUX OTR",C95="FAZZIO CONNECTED NEO OTR",C95="FAZZIO NEO HYBRID OTR",C95="GRAND FILANO LUX OTR",C95="GRAND FILANO NEO HYBRID OTR"),"CLASSY",OR(C95="FREE GO 125 C OTR",C95="FREE GO 125 OTR",C95="GEAR 125 S OTR",C95="GEAR 125 OTR",C95="NEW MIO M3 CW OTR"),"MATIC",OR(C95="WR 155 R OTR"),"OFFROAD",OR(C95="VEGA FORCE DB CW OTR",C95="JUPITER Z CW FI OTR",C95="MX KING 150 OTR"),"MOPED")</f>
        <v>MATIC</v>
      </c>
      <c r="E95">
        <v>4</v>
      </c>
      <c r="F95" s="2" t="s">
        <v>35</v>
      </c>
      <c r="G95" s="5">
        <v>21460000</v>
      </c>
      <c r="H95">
        <f t="shared" si="3"/>
        <v>2146000</v>
      </c>
      <c r="I95" s="3" t="s">
        <v>32</v>
      </c>
    </row>
    <row r="96" spans="1:9" x14ac:dyDescent="0.3">
      <c r="A96" s="1">
        <v>95</v>
      </c>
      <c r="B96" s="2">
        <f t="shared" ca="1" si="2"/>
        <v>826</v>
      </c>
      <c r="C96" t="s">
        <v>23</v>
      </c>
      <c r="D96" t="str" cm="1">
        <f t="array" ref="D96">_xlfn.IFS(OR(C96="ALL NEW AEROX 155 C ABS OTR",C96="ALL NEW AEROX 155 CIBERCITY OTR",C96="ALL NEW AEROX 155 OTR",C96="ALL NEW NMAX 155 ABS OTR",C96="ALL NEW NMAX 155 CONNECTED OTR",C96="ALL NEW NMAX 155 OTR",C96="ALL NEW NMAX 155 S OTR",C96="LEXI LX 155 CONNECTED ABS OTR",C96="LEXI LX 155 OTR",C96="LEXI LX 155 S OTR",C96="LEXI OTR"),"MAXI",OR(C96="ALL NEW R15 CONNECTED OTR",C96="ALL NEW VIXION OTR",C96="ALL NEW VIXION R OTR",C96="ALL NEW XSR 155 OTR",C96="MT 15 OTR"),"SPORT",OR(C96="FAZZIO CONNECTED LUX OTR",C96="FAZZIO CONNECTED NEO OTR",C96="FAZZIO NEO HYBRID OTR",C96="GRAND FILANO LUX OTR",C96="GRAND FILANO NEO HYBRID OTR"),"CLASSY",OR(C96="FREE GO 125 C OTR",C96="FREE GO 125 OTR",C96="GEAR 125 S OTR",C96="GEAR 125 OTR",C96="NEW MIO M3 CW OTR"),"MATIC",OR(C96="WR 155 R OTR"),"OFFROAD",OR(C96="VEGA FORCE DB CW OTR",C96="JUPITER Z CW FI OTR",C96="MX KING 150 OTR"),"MOPED")</f>
        <v>CLASSY</v>
      </c>
      <c r="E96">
        <v>4</v>
      </c>
      <c r="F96" s="3" t="s">
        <v>44</v>
      </c>
      <c r="G96" s="5">
        <v>30785000</v>
      </c>
      <c r="H96">
        <f t="shared" si="3"/>
        <v>3078500</v>
      </c>
      <c r="I96" s="3" t="s">
        <v>34</v>
      </c>
    </row>
    <row r="97" spans="1:9" x14ac:dyDescent="0.3">
      <c r="A97" s="1">
        <v>96</v>
      </c>
      <c r="B97" s="2">
        <f t="shared" ca="1" si="2"/>
        <v>711</v>
      </c>
      <c r="C97" t="s">
        <v>27</v>
      </c>
      <c r="D97" t="str" cm="1">
        <f t="array" ref="D97">_xlfn.IFS(OR(C97="ALL NEW AEROX 155 C ABS OTR",C97="ALL NEW AEROX 155 CIBERCITY OTR",C97="ALL NEW AEROX 155 OTR",C97="ALL NEW NMAX 155 ABS OTR",C97="ALL NEW NMAX 155 CONNECTED OTR",C97="ALL NEW NMAX 155 OTR",C97="ALL NEW NMAX 155 S OTR",C97="LEXI LX 155 CONNECTED ABS OTR",C97="LEXI LX 155 OTR",C97="LEXI LX 155 S OTR",C97="LEXI OTR"),"MAXI",OR(C97="ALL NEW R15 CONNECTED OTR",C97="ALL NEW VIXION OTR",C97="ALL NEW VIXION R OTR",C97="ALL NEW XSR 155 OTR",C97="MT 15 OTR"),"SPORT",OR(C97="FAZZIO CONNECTED LUX OTR",C97="FAZZIO CONNECTED NEO OTR",C97="FAZZIO NEO HYBRID OTR",C97="GRAND FILANO LUX OTR",C97="GRAND FILANO NEO HYBRID OTR"),"CLASSY",OR(C97="FREE GO 125 C OTR",C97="FREE GO 125 OTR",C97="GEAR 125 S OTR",C97="GEAR 125 OTR",C97="NEW MIO M3 CW OTR"),"MATIC",OR(C97="WR 155 R OTR"),"OFFROAD",OR(C97="VEGA FORCE DB CW OTR",C97="JUPITER Z CW FI OTR",C97="MX KING 150 OTR"),"MOPED")</f>
        <v>CLASSY</v>
      </c>
      <c r="E97">
        <v>4</v>
      </c>
      <c r="F97" s="3" t="s">
        <v>5</v>
      </c>
      <c r="G97" s="5">
        <v>30130000</v>
      </c>
      <c r="H97">
        <f t="shared" si="3"/>
        <v>3013000</v>
      </c>
      <c r="I97" s="3" t="s">
        <v>34</v>
      </c>
    </row>
    <row r="98" spans="1:9" x14ac:dyDescent="0.3">
      <c r="A98" s="1">
        <v>97</v>
      </c>
      <c r="B98" s="2">
        <f t="shared" ca="1" si="2"/>
        <v>244</v>
      </c>
      <c r="C98" t="s">
        <v>29</v>
      </c>
      <c r="D98" t="str" cm="1">
        <f t="array" ref="D98">_xlfn.IFS(OR(C98="ALL NEW AEROX 155 C ABS OTR",C98="ALL NEW AEROX 155 CIBERCITY OTR",C98="ALL NEW AEROX 155 OTR",C98="ALL NEW NMAX 155 ABS OTR",C98="ALL NEW NMAX 155 CONNECTED OTR",C98="ALL NEW NMAX 155 OTR",C98="ALL NEW NMAX 155 S OTR",C98="LEXI LX 155 CONNECTED ABS OTR",C98="LEXI LX 155 OTR",C98="LEXI LX 155 S OTR",C98="LEXI OTR"),"MAXI",OR(C98="ALL NEW R15 CONNECTED OTR",C98="ALL NEW VIXION OTR",C98="ALL NEW VIXION R OTR",C98="ALL NEW XSR 155 OTR",C98="MT 15 OTR"),"SPORT",OR(C98="FAZZIO CONNECTED LUX OTR",C98="FAZZIO CONNECTED NEO OTR",C98="FAZZIO NEO HYBRID OTR",C98="GRAND FILANO LUX OTR",C98="GRAND FILANO NEO HYBRID OTR"),"CLASSY",OR(C98="FREE GO 125 C OTR",C98="FREE GO 125 OTR",C98="GEAR 125 S OTR",C98="GEAR 125 OTR",C98="NEW MIO M3 CW OTR"),"MATIC",OR(C98="WR 155 R OTR"),"OFFROAD",OR(C98="VEGA FORCE DB CW OTR",C98="JUPITER Z CW FI OTR",C98="MX KING 150 OTR"),"MOPED")</f>
        <v>MAXI</v>
      </c>
      <c r="E98">
        <v>4</v>
      </c>
      <c r="F98" s="3" t="s">
        <v>5</v>
      </c>
      <c r="G98" s="5">
        <v>29500000</v>
      </c>
      <c r="H98">
        <f t="shared" si="3"/>
        <v>2950000</v>
      </c>
      <c r="I98" s="3" t="s">
        <v>34</v>
      </c>
    </row>
    <row r="99" spans="1:9" x14ac:dyDescent="0.3">
      <c r="A99" s="1">
        <v>98</v>
      </c>
      <c r="B99" s="2">
        <f t="shared" ca="1" si="2"/>
        <v>730</v>
      </c>
      <c r="C99" t="s">
        <v>7</v>
      </c>
      <c r="D99" t="str" cm="1">
        <f t="array" ref="D99">_xlfn.IFS(OR(C99="ALL NEW AEROX 155 C ABS OTR",C99="ALL NEW AEROX 155 CIBERCITY OTR",C99="ALL NEW AEROX 155 OTR",C99="ALL NEW NMAX 155 ABS OTR",C99="ALL NEW NMAX 155 CONNECTED OTR",C99="ALL NEW NMAX 155 OTR",C99="ALL NEW NMAX 155 S OTR",C99="LEXI LX 155 CONNECTED ABS OTR",C99="LEXI LX 155 OTR",C99="LEXI LX 155 S OTR",C99="LEXI OTR"),"MAXI",OR(C99="ALL NEW R15 CONNECTED OTR",C99="ALL NEW VIXION OTR",C99="ALL NEW VIXION R OTR",C99="ALL NEW XSR 155 OTR",C99="MT 15 OTR"),"SPORT",OR(C99="FAZZIO CONNECTED LUX OTR",C99="FAZZIO CONNECTED NEO OTR",C99="FAZZIO NEO HYBRID OTR",C99="GRAND FILANO LUX OTR",C99="GRAND FILANO NEO HYBRID OTR"),"CLASSY",OR(C99="FREE GO 125 C OTR",C99="FREE GO 125 OTR",C99="GEAR 125 S OTR",C99="GEAR 125 OTR",C99="NEW MIO M3 CW OTR"),"MATIC",OR(C99="WR 155 R OTR"),"OFFROAD",OR(C99="VEGA FORCE DB CW OTR",C99="JUPITER Z CW FI OTR",C99="MX KING 150 OTR"),"MOPED")</f>
        <v>CLASSY</v>
      </c>
      <c r="E99">
        <v>4</v>
      </c>
      <c r="F99" s="3" t="s">
        <v>44</v>
      </c>
      <c r="G99" s="5">
        <v>24965000</v>
      </c>
      <c r="H99">
        <f t="shared" si="3"/>
        <v>2496500</v>
      </c>
      <c r="I99" s="3" t="s">
        <v>34</v>
      </c>
    </row>
    <row r="100" spans="1:9" x14ac:dyDescent="0.3">
      <c r="A100" s="1">
        <v>99</v>
      </c>
      <c r="B100" s="2">
        <f t="shared" ca="1" si="2"/>
        <v>748</v>
      </c>
      <c r="C100" t="s">
        <v>12</v>
      </c>
      <c r="D100" t="str" cm="1">
        <f t="array" ref="D100">_xlfn.IFS(OR(C100="ALL NEW AEROX 155 C ABS OTR",C100="ALL NEW AEROX 155 CIBERCITY OTR",C100="ALL NEW AEROX 155 OTR",C100="ALL NEW NMAX 155 ABS OTR",C100="ALL NEW NMAX 155 CONNECTED OTR",C100="ALL NEW NMAX 155 OTR",C100="ALL NEW NMAX 155 S OTR",C100="LEXI LX 155 CONNECTED ABS OTR",C100="LEXI LX 155 OTR",C100="LEXI LX 155 S OTR",C100="LEXI OTR"),"MAXI",OR(C100="ALL NEW R15 CONNECTED OTR",C100="ALL NEW VIXION OTR",C100="ALL NEW VIXION R OTR",C100="ALL NEW XSR 155 OTR",C100="MT 15 OTR"),"SPORT",OR(C100="FAZZIO CONNECTED LUX OTR",C100="FAZZIO CONNECTED NEO OTR",C100="FAZZIO NEO HYBRID OTR",C100="GRAND FILANO LUX OTR",C100="GRAND FILANO NEO HYBRID OTR"),"CLASSY",OR(C100="FREE GO 125 C OTR",C100="FREE GO 125 OTR",C100="GEAR 125 S OTR",C100="GEAR 125 OTR",C100="NEW MIO M3 CW OTR"),"MATIC",OR(C100="WR 155 R OTR"),"OFFROAD",OR(C100="VEGA FORCE DB CW OTR",C100="JUPITER Z CW FI OTR",C100="MX KING 150 OTR"),"MOPED")</f>
        <v>MATIC</v>
      </c>
      <c r="E100">
        <v>4</v>
      </c>
      <c r="F100" s="3" t="s">
        <v>5</v>
      </c>
      <c r="G100" s="5">
        <v>19745000</v>
      </c>
      <c r="H100">
        <f t="shared" si="3"/>
        <v>1974500</v>
      </c>
      <c r="I100" s="3" t="s">
        <v>34</v>
      </c>
    </row>
    <row r="101" spans="1:9" x14ac:dyDescent="0.3">
      <c r="A101" s="1">
        <v>100</v>
      </c>
      <c r="B101" s="2">
        <f t="shared" ca="1" si="2"/>
        <v>211</v>
      </c>
      <c r="C101" t="s">
        <v>13</v>
      </c>
      <c r="D101" t="str" cm="1">
        <f t="array" ref="D101">_xlfn.IFS(OR(C101="ALL NEW AEROX 155 C ABS OTR",C101="ALL NEW AEROX 155 CIBERCITY OTR",C101="ALL NEW AEROX 155 OTR",C101="ALL NEW NMAX 155 ABS OTR",C101="ALL NEW NMAX 155 CONNECTED OTR",C101="ALL NEW NMAX 155 OTR",C101="ALL NEW NMAX 155 S OTR",C101="LEXI LX 155 CONNECTED ABS OTR",C101="LEXI LX 155 OTR",C101="LEXI LX 155 S OTR",C101="LEXI OTR"),"MAXI",OR(C101="ALL NEW R15 CONNECTED OTR",C101="ALL NEW VIXION OTR",C101="ALL NEW VIXION R OTR",C101="ALL NEW XSR 155 OTR",C101="MT 15 OTR"),"SPORT",OR(C101="FAZZIO CONNECTED LUX OTR",C101="FAZZIO CONNECTED NEO OTR",C101="FAZZIO NEO HYBRID OTR",C101="GRAND FILANO LUX OTR",C101="GRAND FILANO NEO HYBRID OTR"),"CLASSY",OR(C101="FREE GO 125 C OTR",C101="FREE GO 125 OTR",C101="GEAR 125 S OTR",C101="GEAR 125 OTR",C101="NEW MIO M3 CW OTR"),"MATIC",OR(C101="WR 155 R OTR"),"OFFROAD",OR(C101="VEGA FORCE DB CW OTR",C101="JUPITER Z CW FI OTR",C101="MX KING 150 OTR"),"MOPED")</f>
        <v>MAXI</v>
      </c>
      <c r="E101">
        <v>4</v>
      </c>
      <c r="F101" s="2" t="s">
        <v>35</v>
      </c>
      <c r="G101" s="5">
        <v>36690000</v>
      </c>
      <c r="H101">
        <f t="shared" si="3"/>
        <v>3669000</v>
      </c>
      <c r="I101" s="3" t="s">
        <v>33</v>
      </c>
    </row>
    <row r="102" spans="1:9" x14ac:dyDescent="0.3">
      <c r="A102" s="1">
        <v>101</v>
      </c>
      <c r="B102" s="2">
        <f t="shared" ca="1" si="2"/>
        <v>760</v>
      </c>
      <c r="C102" t="s">
        <v>15</v>
      </c>
      <c r="D102" t="str" cm="1">
        <f t="array" ref="D102">_xlfn.IFS(OR(C102="ALL NEW AEROX 155 C ABS OTR",C102="ALL NEW AEROX 155 CIBERCITY OTR",C102="ALL NEW AEROX 155 OTR",C102="ALL NEW NMAX 155 ABS OTR",C102="ALL NEW NMAX 155 CONNECTED OTR",C102="ALL NEW NMAX 155 OTR",C102="ALL NEW NMAX 155 S OTR",C102="LEXI LX 155 CONNECTED ABS OTR",C102="LEXI LX 155 OTR",C102="LEXI LX 155 S OTR",C102="LEXI OTR"),"MAXI",OR(C102="ALL NEW R15 CONNECTED OTR",C102="ALL NEW VIXION OTR",C102="ALL NEW VIXION R OTR",C102="ALL NEW XSR 155 OTR",C102="MT 15 OTR"),"SPORT",OR(C102="FAZZIO CONNECTED LUX OTR",C102="FAZZIO CONNECTED NEO OTR",C102="FAZZIO NEO HYBRID OTR",C102="GRAND FILANO LUX OTR",C102="GRAND FILANO NEO HYBRID OTR"),"CLASSY",OR(C102="FREE GO 125 C OTR",C102="FREE GO 125 OTR",C102="GEAR 125 S OTR",C102="GEAR 125 OTR",C102="NEW MIO M3 CW OTR"),"MATIC",OR(C102="WR 155 R OTR"),"OFFROAD",OR(C102="VEGA FORCE DB CW OTR",C102="JUPITER Z CW FI OTR",C102="MX KING 150 OTR"),"MOPED")</f>
        <v>MOPED</v>
      </c>
      <c r="E102">
        <v>4</v>
      </c>
      <c r="F102" s="2" t="s">
        <v>35</v>
      </c>
      <c r="G102" s="5">
        <v>28255000</v>
      </c>
      <c r="H102">
        <f t="shared" si="3"/>
        <v>2825500</v>
      </c>
      <c r="I102" s="3" t="s">
        <v>32</v>
      </c>
    </row>
    <row r="103" spans="1:9" x14ac:dyDescent="0.3">
      <c r="A103" s="1">
        <v>102</v>
      </c>
      <c r="B103" s="2">
        <f t="shared" ca="1" si="2"/>
        <v>529</v>
      </c>
      <c r="C103" t="s">
        <v>21</v>
      </c>
      <c r="D103" t="str" cm="1">
        <f t="array" ref="D103">_xlfn.IFS(OR(C103="ALL NEW AEROX 155 C ABS OTR",C103="ALL NEW AEROX 155 CIBERCITY OTR",C103="ALL NEW AEROX 155 OTR",C103="ALL NEW NMAX 155 ABS OTR",C103="ALL NEW NMAX 155 CONNECTED OTR",C103="ALL NEW NMAX 155 OTR",C103="ALL NEW NMAX 155 S OTR",C103="LEXI LX 155 CONNECTED ABS OTR",C103="LEXI LX 155 OTR",C103="LEXI LX 155 S OTR",C103="LEXI OTR"),"MAXI",OR(C103="ALL NEW R15 CONNECTED OTR",C103="ALL NEW VIXION OTR",C103="ALL NEW VIXION R OTR",C103="ALL NEW XSR 155 OTR",C103="MT 15 OTR"),"SPORT",OR(C103="FAZZIO CONNECTED LUX OTR",C103="FAZZIO CONNECTED NEO OTR",C103="FAZZIO NEO HYBRID OTR",C103="GRAND FILANO LUX OTR",C103="GRAND FILANO NEO HYBRID OTR"),"CLASSY",OR(C103="FREE GO 125 C OTR",C103="FREE GO 125 OTR",C103="GEAR 125 S OTR",C103="GEAR 125 OTR",C103="NEW MIO M3 CW OTR"),"MATIC",OR(C103="WR 155 R OTR"),"OFFROAD",OR(C103="VEGA FORCE DB CW OTR",C103="JUPITER Z CW FI OTR",C103="MX KING 150 OTR"),"MOPED")</f>
        <v>MAXI</v>
      </c>
      <c r="E103">
        <v>4</v>
      </c>
      <c r="F103" s="2" t="s">
        <v>35</v>
      </c>
      <c r="G103" s="5">
        <v>30400000</v>
      </c>
      <c r="H103">
        <f t="shared" si="3"/>
        <v>3040000</v>
      </c>
      <c r="I103" s="3" t="s">
        <v>32</v>
      </c>
    </row>
    <row r="104" spans="1:9" x14ac:dyDescent="0.3">
      <c r="A104" s="1">
        <v>103</v>
      </c>
      <c r="B104" s="2">
        <f t="shared" ca="1" si="2"/>
        <v>806</v>
      </c>
      <c r="C104" t="s">
        <v>21</v>
      </c>
      <c r="D104" t="str" cm="1">
        <f t="array" ref="D104">_xlfn.IFS(OR(C104="ALL NEW AEROX 155 C ABS OTR",C104="ALL NEW AEROX 155 CIBERCITY OTR",C104="ALL NEW AEROX 155 OTR",C104="ALL NEW NMAX 155 ABS OTR",C104="ALL NEW NMAX 155 CONNECTED OTR",C104="ALL NEW NMAX 155 OTR",C104="ALL NEW NMAX 155 S OTR",C104="LEXI LX 155 CONNECTED ABS OTR",C104="LEXI LX 155 OTR",C104="LEXI LX 155 S OTR",C104="LEXI OTR"),"MAXI",OR(C104="ALL NEW R15 CONNECTED OTR",C104="ALL NEW VIXION OTR",C104="ALL NEW VIXION R OTR",C104="ALL NEW XSR 155 OTR",C104="MT 15 OTR"),"SPORT",OR(C104="FAZZIO CONNECTED LUX OTR",C104="FAZZIO CONNECTED NEO OTR",C104="FAZZIO NEO HYBRID OTR",C104="GRAND FILANO LUX OTR",C104="GRAND FILANO NEO HYBRID OTR"),"CLASSY",OR(C104="FREE GO 125 C OTR",C104="FREE GO 125 OTR",C104="GEAR 125 S OTR",C104="GEAR 125 OTR",C104="NEW MIO M3 CW OTR"),"MATIC",OR(C104="WR 155 R OTR"),"OFFROAD",OR(C104="VEGA FORCE DB CW OTR",C104="JUPITER Z CW FI OTR",C104="MX KING 150 OTR"),"MOPED")</f>
        <v>MAXI</v>
      </c>
      <c r="E104">
        <v>4</v>
      </c>
      <c r="F104" s="2" t="s">
        <v>35</v>
      </c>
      <c r="G104" s="5">
        <v>30400000</v>
      </c>
      <c r="H104">
        <f t="shared" si="3"/>
        <v>3040000</v>
      </c>
      <c r="I104" s="3" t="s">
        <v>32</v>
      </c>
    </row>
    <row r="105" spans="1:9" x14ac:dyDescent="0.3">
      <c r="A105" s="1">
        <v>104</v>
      </c>
      <c r="B105" s="2">
        <f t="shared" ca="1" si="2"/>
        <v>140</v>
      </c>
      <c r="C105" t="s">
        <v>7</v>
      </c>
      <c r="D105" t="str" cm="1">
        <f t="array" ref="D105">_xlfn.IFS(OR(C105="ALL NEW AEROX 155 C ABS OTR",C105="ALL NEW AEROX 155 CIBERCITY OTR",C105="ALL NEW AEROX 155 OTR",C105="ALL NEW NMAX 155 ABS OTR",C105="ALL NEW NMAX 155 CONNECTED OTR",C105="ALL NEW NMAX 155 OTR",C105="ALL NEW NMAX 155 S OTR",C105="LEXI LX 155 CONNECTED ABS OTR",C105="LEXI LX 155 OTR",C105="LEXI LX 155 S OTR",C105="LEXI OTR"),"MAXI",OR(C105="ALL NEW R15 CONNECTED OTR",C105="ALL NEW VIXION OTR",C105="ALL NEW VIXION R OTR",C105="ALL NEW XSR 155 OTR",C105="MT 15 OTR"),"SPORT",OR(C105="FAZZIO CONNECTED LUX OTR",C105="FAZZIO CONNECTED NEO OTR",C105="FAZZIO NEO HYBRID OTR",C105="GRAND FILANO LUX OTR",C105="GRAND FILANO NEO HYBRID OTR"),"CLASSY",OR(C105="FREE GO 125 C OTR",C105="FREE GO 125 OTR",C105="GEAR 125 S OTR",C105="GEAR 125 OTR",C105="NEW MIO M3 CW OTR"),"MATIC",OR(C105="WR 155 R OTR"),"OFFROAD",OR(C105="VEGA FORCE DB CW OTR",C105="JUPITER Z CW FI OTR",C105="MX KING 150 OTR"),"MOPED")</f>
        <v>CLASSY</v>
      </c>
      <c r="E105">
        <v>4</v>
      </c>
      <c r="F105" s="2" t="s">
        <v>35</v>
      </c>
      <c r="G105" s="5">
        <v>24965000</v>
      </c>
      <c r="H105">
        <f t="shared" si="3"/>
        <v>2496500</v>
      </c>
      <c r="I105" s="3" t="s">
        <v>32</v>
      </c>
    </row>
    <row r="106" spans="1:9" x14ac:dyDescent="0.3">
      <c r="A106" s="1">
        <v>105</v>
      </c>
      <c r="B106" s="2">
        <f t="shared" ca="1" si="2"/>
        <v>303</v>
      </c>
      <c r="C106" t="s">
        <v>8</v>
      </c>
      <c r="D106" t="str" cm="1">
        <f t="array" ref="D106">_xlfn.IFS(OR(C106="ALL NEW AEROX 155 C ABS OTR",C106="ALL NEW AEROX 155 CIBERCITY OTR",C106="ALL NEW AEROX 155 OTR",C106="ALL NEW NMAX 155 ABS OTR",C106="ALL NEW NMAX 155 CONNECTED OTR",C106="ALL NEW NMAX 155 OTR",C106="ALL NEW NMAX 155 S OTR",C106="LEXI LX 155 CONNECTED ABS OTR",C106="LEXI LX 155 OTR",C106="LEXI LX 155 S OTR",C106="LEXI OTR"),"MAXI",OR(C106="ALL NEW R15 CONNECTED OTR",C106="ALL NEW VIXION OTR",C106="ALL NEW VIXION R OTR",C106="ALL NEW XSR 155 OTR",C106="MT 15 OTR"),"SPORT",OR(C106="FAZZIO CONNECTED LUX OTR",C106="FAZZIO CONNECTED NEO OTR",C106="FAZZIO NEO HYBRID OTR",C106="GRAND FILANO LUX OTR",C106="GRAND FILANO NEO HYBRID OTR"),"CLASSY",OR(C106="FREE GO 125 C OTR",C106="FREE GO 125 OTR",C106="GEAR 125 S OTR",C106="GEAR 125 OTR",C106="NEW MIO M3 CW OTR"),"MATIC",OR(C106="WR 155 R OTR"),"OFFROAD",OR(C106="VEGA FORCE DB CW OTR",C106="JUPITER Z CW FI OTR",C106="MX KING 150 OTR"),"MOPED")</f>
        <v>CLASSY</v>
      </c>
      <c r="E106">
        <v>4</v>
      </c>
      <c r="F106" s="3" t="s">
        <v>44</v>
      </c>
      <c r="G106" s="5">
        <v>25615000</v>
      </c>
      <c r="H106">
        <f t="shared" si="3"/>
        <v>2561500</v>
      </c>
      <c r="I106" s="3" t="s">
        <v>32</v>
      </c>
    </row>
    <row r="107" spans="1:9" x14ac:dyDescent="0.3">
      <c r="A107" s="1">
        <v>106</v>
      </c>
      <c r="B107" s="2">
        <f t="shared" ca="1" si="2"/>
        <v>775</v>
      </c>
      <c r="C107" t="s">
        <v>12</v>
      </c>
      <c r="D107" t="str" cm="1">
        <f t="array" ref="D107">_xlfn.IFS(OR(C107="ALL NEW AEROX 155 C ABS OTR",C107="ALL NEW AEROX 155 CIBERCITY OTR",C107="ALL NEW AEROX 155 OTR",C107="ALL NEW NMAX 155 ABS OTR",C107="ALL NEW NMAX 155 CONNECTED OTR",C107="ALL NEW NMAX 155 OTR",C107="ALL NEW NMAX 155 S OTR",C107="LEXI LX 155 CONNECTED ABS OTR",C107="LEXI LX 155 OTR",C107="LEXI LX 155 S OTR",C107="LEXI OTR"),"MAXI",OR(C107="ALL NEW R15 CONNECTED OTR",C107="ALL NEW VIXION OTR",C107="ALL NEW VIXION R OTR",C107="ALL NEW XSR 155 OTR",C107="MT 15 OTR"),"SPORT",OR(C107="FAZZIO CONNECTED LUX OTR",C107="FAZZIO CONNECTED NEO OTR",C107="FAZZIO NEO HYBRID OTR",C107="GRAND FILANO LUX OTR",C107="GRAND FILANO NEO HYBRID OTR"),"CLASSY",OR(C107="FREE GO 125 C OTR",C107="FREE GO 125 OTR",C107="GEAR 125 S OTR",C107="GEAR 125 OTR",C107="NEW MIO M3 CW OTR"),"MATIC",OR(C107="WR 155 R OTR"),"OFFROAD",OR(C107="VEGA FORCE DB CW OTR",C107="JUPITER Z CW FI OTR",C107="MX KING 150 OTR"),"MOPED")</f>
        <v>MATIC</v>
      </c>
      <c r="E107">
        <v>4</v>
      </c>
      <c r="F107" s="3" t="s">
        <v>44</v>
      </c>
      <c r="G107" s="5">
        <v>19745000</v>
      </c>
      <c r="H107">
        <f t="shared" si="3"/>
        <v>1974500</v>
      </c>
      <c r="I107" s="3" t="s">
        <v>32</v>
      </c>
    </row>
    <row r="108" spans="1:9" x14ac:dyDescent="0.3">
      <c r="A108" s="1">
        <v>107</v>
      </c>
      <c r="B108" s="2">
        <f t="shared" ca="1" si="2"/>
        <v>888</v>
      </c>
      <c r="C108" t="s">
        <v>9</v>
      </c>
      <c r="D108" t="str" cm="1">
        <f t="array" ref="D108">_xlfn.IFS(OR(C108="ALL NEW AEROX 155 C ABS OTR",C108="ALL NEW AEROX 155 CIBERCITY OTR",C108="ALL NEW AEROX 155 OTR",C108="ALL NEW NMAX 155 ABS OTR",C108="ALL NEW NMAX 155 CONNECTED OTR",C108="ALL NEW NMAX 155 OTR",C108="ALL NEW NMAX 155 S OTR",C108="LEXI LX 155 CONNECTED ABS OTR",C108="LEXI LX 155 OTR",C108="LEXI LX 155 S OTR",C108="LEXI OTR"),"MAXI",OR(C108="ALL NEW R15 CONNECTED OTR",C108="ALL NEW VIXION OTR",C108="ALL NEW VIXION R OTR",C108="ALL NEW XSR 155 OTR",C108="MT 15 OTR"),"SPORT",OR(C108="FAZZIO CONNECTED LUX OTR",C108="FAZZIO CONNECTED NEO OTR",C108="FAZZIO NEO HYBRID OTR",C108="GRAND FILANO LUX OTR",C108="GRAND FILANO NEO HYBRID OTR"),"CLASSY",OR(C108="FREE GO 125 C OTR",C108="FREE GO 125 OTR",C108="GEAR 125 S OTR",C108="GEAR 125 OTR",C108="NEW MIO M3 CW OTR"),"MATIC",OR(C108="WR 155 R OTR"),"OFFROAD",OR(C108="VEGA FORCE DB CW OTR",C108="JUPITER Z CW FI OTR",C108="MX KING 150 OTR"),"MOPED")</f>
        <v>MAXI</v>
      </c>
      <c r="E108">
        <v>4</v>
      </c>
      <c r="F108" s="3" t="s">
        <v>44</v>
      </c>
      <c r="G108" s="5">
        <v>35475000</v>
      </c>
      <c r="H108">
        <f t="shared" si="3"/>
        <v>3547500</v>
      </c>
      <c r="I108" s="3" t="s">
        <v>32</v>
      </c>
    </row>
    <row r="109" spans="1:9" x14ac:dyDescent="0.3">
      <c r="A109" s="1">
        <v>108</v>
      </c>
      <c r="B109" s="2">
        <f t="shared" ca="1" si="2"/>
        <v>624</v>
      </c>
      <c r="C109" t="s">
        <v>20</v>
      </c>
      <c r="D109" t="str" cm="1">
        <f t="array" ref="D109">_xlfn.IFS(OR(C109="ALL NEW AEROX 155 C ABS OTR",C109="ALL NEW AEROX 155 CIBERCITY OTR",C109="ALL NEW AEROX 155 OTR",C109="ALL NEW NMAX 155 ABS OTR",C109="ALL NEW NMAX 155 CONNECTED OTR",C109="ALL NEW NMAX 155 OTR",C109="ALL NEW NMAX 155 S OTR",C109="LEXI LX 155 CONNECTED ABS OTR",C109="LEXI LX 155 OTR",C109="LEXI LX 155 S OTR",C109="LEXI OTR"),"MAXI",OR(C109="ALL NEW R15 CONNECTED OTR",C109="ALL NEW VIXION OTR",C109="ALL NEW VIXION R OTR",C109="ALL NEW XSR 155 OTR",C109="MT 15 OTR"),"SPORT",OR(C109="FAZZIO CONNECTED LUX OTR",C109="FAZZIO CONNECTED NEO OTR",C109="FAZZIO NEO HYBRID OTR",C109="GRAND FILANO LUX OTR",C109="GRAND FILANO NEO HYBRID OTR"),"CLASSY",OR(C109="FREE GO 125 C OTR",C109="FREE GO 125 OTR",C109="GEAR 125 S OTR",C109="GEAR 125 OTR",C109="NEW MIO M3 CW OTR"),"MATIC",OR(C109="WR 155 R OTR"),"OFFROAD",OR(C109="VEGA FORCE DB CW OTR",C109="JUPITER Z CW FI OTR",C109="MX KING 150 OTR"),"MOPED")</f>
        <v>MAXI</v>
      </c>
      <c r="E109">
        <v>4</v>
      </c>
      <c r="F109" s="3" t="s">
        <v>44</v>
      </c>
      <c r="G109" s="5">
        <v>30200000</v>
      </c>
      <c r="H109">
        <f t="shared" si="3"/>
        <v>3020000</v>
      </c>
      <c r="I109" s="3" t="s">
        <v>32</v>
      </c>
    </row>
    <row r="110" spans="1:9" x14ac:dyDescent="0.3">
      <c r="A110" s="1">
        <v>109</v>
      </c>
      <c r="B110" s="2">
        <f t="shared" ca="1" si="2"/>
        <v>1121</v>
      </c>
      <c r="C110" t="s">
        <v>13</v>
      </c>
      <c r="D110" t="str" cm="1">
        <f t="array" ref="D110">_xlfn.IFS(OR(C110="ALL NEW AEROX 155 C ABS OTR",C110="ALL NEW AEROX 155 CIBERCITY OTR",C110="ALL NEW AEROX 155 OTR",C110="ALL NEW NMAX 155 ABS OTR",C110="ALL NEW NMAX 155 CONNECTED OTR",C110="ALL NEW NMAX 155 OTR",C110="ALL NEW NMAX 155 S OTR",C110="LEXI LX 155 CONNECTED ABS OTR",C110="LEXI LX 155 OTR",C110="LEXI LX 155 S OTR",C110="LEXI OTR"),"MAXI",OR(C110="ALL NEW R15 CONNECTED OTR",C110="ALL NEW VIXION OTR",C110="ALL NEW VIXION R OTR",C110="ALL NEW XSR 155 OTR",C110="MT 15 OTR"),"SPORT",OR(C110="FAZZIO CONNECTED LUX OTR",C110="FAZZIO CONNECTED NEO OTR",C110="FAZZIO NEO HYBRID OTR",C110="GRAND FILANO LUX OTR",C110="GRAND FILANO NEO HYBRID OTR"),"CLASSY",OR(C110="FREE GO 125 C OTR",C110="FREE GO 125 OTR",C110="GEAR 125 S OTR",C110="GEAR 125 OTR",C110="NEW MIO M3 CW OTR"),"MATIC",OR(C110="WR 155 R OTR"),"OFFROAD",OR(C110="VEGA FORCE DB CW OTR",C110="JUPITER Z CW FI OTR",C110="MX KING 150 OTR"),"MOPED")</f>
        <v>MAXI</v>
      </c>
      <c r="E110">
        <v>4</v>
      </c>
      <c r="F110" s="3" t="s">
        <v>5</v>
      </c>
      <c r="G110" s="5">
        <v>36690000</v>
      </c>
      <c r="H110">
        <f t="shared" si="3"/>
        <v>3669000</v>
      </c>
      <c r="I110" s="3" t="s">
        <v>32</v>
      </c>
    </row>
    <row r="111" spans="1:9" x14ac:dyDescent="0.3">
      <c r="A111" s="1">
        <v>110</v>
      </c>
      <c r="B111" s="2">
        <f t="shared" ca="1" si="2"/>
        <v>355</v>
      </c>
      <c r="C111" t="s">
        <v>29</v>
      </c>
      <c r="D111" t="str" cm="1">
        <f t="array" ref="D111">_xlfn.IFS(OR(C111="ALL NEW AEROX 155 C ABS OTR",C111="ALL NEW AEROX 155 CIBERCITY OTR",C111="ALL NEW AEROX 155 OTR",C111="ALL NEW NMAX 155 ABS OTR",C111="ALL NEW NMAX 155 CONNECTED OTR",C111="ALL NEW NMAX 155 OTR",C111="ALL NEW NMAX 155 S OTR",C111="LEXI LX 155 CONNECTED ABS OTR",C111="LEXI LX 155 OTR",C111="LEXI LX 155 S OTR",C111="LEXI OTR"),"MAXI",OR(C111="ALL NEW R15 CONNECTED OTR",C111="ALL NEW VIXION OTR",C111="ALL NEW VIXION R OTR",C111="ALL NEW XSR 155 OTR",C111="MT 15 OTR"),"SPORT",OR(C111="FAZZIO CONNECTED LUX OTR",C111="FAZZIO CONNECTED NEO OTR",C111="FAZZIO NEO HYBRID OTR",C111="GRAND FILANO LUX OTR",C111="GRAND FILANO NEO HYBRID OTR"),"CLASSY",OR(C111="FREE GO 125 C OTR",C111="FREE GO 125 OTR",C111="GEAR 125 S OTR",C111="GEAR 125 OTR",C111="NEW MIO M3 CW OTR"),"MATIC",OR(C111="WR 155 R OTR"),"OFFROAD",OR(C111="VEGA FORCE DB CW OTR",C111="JUPITER Z CW FI OTR",C111="MX KING 150 OTR"),"MOPED")</f>
        <v>MAXI</v>
      </c>
      <c r="E111">
        <v>4</v>
      </c>
      <c r="F111" s="3" t="s">
        <v>4</v>
      </c>
      <c r="G111" s="5">
        <v>39875000</v>
      </c>
      <c r="H111">
        <f t="shared" si="3"/>
        <v>3987500</v>
      </c>
      <c r="I111" s="3" t="s">
        <v>32</v>
      </c>
    </row>
    <row r="112" spans="1:9" x14ac:dyDescent="0.3">
      <c r="A112" s="1">
        <v>111</v>
      </c>
      <c r="B112" s="2">
        <f t="shared" ca="1" si="2"/>
        <v>1177</v>
      </c>
      <c r="C112" t="s">
        <v>12</v>
      </c>
      <c r="D112" t="str" cm="1">
        <f t="array" ref="D112">_xlfn.IFS(OR(C112="ALL NEW AEROX 155 C ABS OTR",C112="ALL NEW AEROX 155 CIBERCITY OTR",C112="ALL NEW AEROX 155 OTR",C112="ALL NEW NMAX 155 ABS OTR",C112="ALL NEW NMAX 155 CONNECTED OTR",C112="ALL NEW NMAX 155 OTR",C112="ALL NEW NMAX 155 S OTR",C112="LEXI LX 155 CONNECTED ABS OTR",C112="LEXI LX 155 OTR",C112="LEXI LX 155 S OTR",C112="LEXI OTR"),"MAXI",OR(C112="ALL NEW R15 CONNECTED OTR",C112="ALL NEW VIXION OTR",C112="ALL NEW VIXION R OTR",C112="ALL NEW XSR 155 OTR",C112="MT 15 OTR"),"SPORT",OR(C112="FAZZIO CONNECTED LUX OTR",C112="FAZZIO CONNECTED NEO OTR",C112="FAZZIO NEO HYBRID OTR",C112="GRAND FILANO LUX OTR",C112="GRAND FILANO NEO HYBRID OTR"),"CLASSY",OR(C112="FREE GO 125 C OTR",C112="FREE GO 125 OTR",C112="GEAR 125 S OTR",C112="GEAR 125 OTR",C112="NEW MIO M3 CW OTR"),"MATIC",OR(C112="WR 155 R OTR"),"OFFROAD",OR(C112="VEGA FORCE DB CW OTR",C112="JUPITER Z CW FI OTR",C112="MX KING 150 OTR"),"MOPED")</f>
        <v>MATIC</v>
      </c>
      <c r="E112">
        <v>4</v>
      </c>
      <c r="F112" s="3" t="s">
        <v>44</v>
      </c>
      <c r="G112" s="5">
        <v>19995000</v>
      </c>
      <c r="H112">
        <f t="shared" si="3"/>
        <v>1999500</v>
      </c>
      <c r="I112" s="3" t="s">
        <v>34</v>
      </c>
    </row>
    <row r="113" spans="1:9" x14ac:dyDescent="0.3">
      <c r="A113" s="1">
        <v>112</v>
      </c>
      <c r="B113" s="2">
        <f t="shared" ca="1" si="2"/>
        <v>656</v>
      </c>
      <c r="C113" t="s">
        <v>15</v>
      </c>
      <c r="D113" t="str" cm="1">
        <f t="array" ref="D113">_xlfn.IFS(OR(C113="ALL NEW AEROX 155 C ABS OTR",C113="ALL NEW AEROX 155 CIBERCITY OTR",C113="ALL NEW AEROX 155 OTR",C113="ALL NEW NMAX 155 ABS OTR",C113="ALL NEW NMAX 155 CONNECTED OTR",C113="ALL NEW NMAX 155 OTR",C113="ALL NEW NMAX 155 S OTR",C113="LEXI LX 155 CONNECTED ABS OTR",C113="LEXI LX 155 OTR",C113="LEXI LX 155 S OTR",C113="LEXI OTR"),"MAXI",OR(C113="ALL NEW R15 CONNECTED OTR",C113="ALL NEW VIXION OTR",C113="ALL NEW VIXION R OTR",C113="ALL NEW XSR 155 OTR",C113="MT 15 OTR"),"SPORT",OR(C113="FAZZIO CONNECTED LUX OTR",C113="FAZZIO CONNECTED NEO OTR",C113="FAZZIO NEO HYBRID OTR",C113="GRAND FILANO LUX OTR",C113="GRAND FILANO NEO HYBRID OTR"),"CLASSY",OR(C113="FREE GO 125 C OTR",C113="FREE GO 125 OTR",C113="GEAR 125 S OTR",C113="GEAR 125 OTR",C113="NEW MIO M3 CW OTR"),"MATIC",OR(C113="WR 155 R OTR"),"OFFROAD",OR(C113="VEGA FORCE DB CW OTR",C113="JUPITER Z CW FI OTR",C113="MX KING 150 OTR"),"MOPED")</f>
        <v>MOPED</v>
      </c>
      <c r="E113">
        <v>4</v>
      </c>
      <c r="F113" s="3" t="s">
        <v>44</v>
      </c>
      <c r="G113" s="5">
        <v>28505000</v>
      </c>
      <c r="H113">
        <f t="shared" si="3"/>
        <v>2850500</v>
      </c>
      <c r="I113" s="3" t="s">
        <v>32</v>
      </c>
    </row>
    <row r="114" spans="1:9" x14ac:dyDescent="0.3">
      <c r="A114" s="1">
        <v>113</v>
      </c>
      <c r="B114" s="2">
        <f t="shared" ca="1" si="2"/>
        <v>856</v>
      </c>
      <c r="C114" t="s">
        <v>11</v>
      </c>
      <c r="D114" t="str" cm="1">
        <f t="array" ref="D114">_xlfn.IFS(OR(C114="ALL NEW AEROX 155 C ABS OTR",C114="ALL NEW AEROX 155 CIBERCITY OTR",C114="ALL NEW AEROX 155 OTR",C114="ALL NEW NMAX 155 ABS OTR",C114="ALL NEW NMAX 155 CONNECTED OTR",C114="ALL NEW NMAX 155 OTR",C114="ALL NEW NMAX 155 S OTR",C114="LEXI LX 155 CONNECTED ABS OTR",C114="LEXI LX 155 OTR",C114="LEXI LX 155 S OTR",C114="LEXI OTR"),"MAXI",OR(C114="ALL NEW R15 CONNECTED OTR",C114="ALL NEW VIXION OTR",C114="ALL NEW VIXION R OTR",C114="ALL NEW XSR 155 OTR",C114="MT 15 OTR"),"SPORT",OR(C114="FAZZIO CONNECTED LUX OTR",C114="FAZZIO CONNECTED NEO OTR",C114="FAZZIO NEO HYBRID OTR",C114="GRAND FILANO LUX OTR",C114="GRAND FILANO NEO HYBRID OTR"),"CLASSY",OR(C114="FREE GO 125 C OTR",C114="FREE GO 125 OTR",C114="GEAR 125 S OTR",C114="GEAR 125 OTR",C114="NEW MIO M3 CW OTR"),"MATIC",OR(C114="WR 155 R OTR"),"OFFROAD",OR(C114="VEGA FORCE DB CW OTR",C114="JUPITER Z CW FI OTR",C114="MX KING 150 OTR"),"MOPED")</f>
        <v>MOPED</v>
      </c>
      <c r="E114">
        <v>4</v>
      </c>
      <c r="F114" s="3" t="s">
        <v>44</v>
      </c>
      <c r="G114" s="5">
        <v>22855000</v>
      </c>
      <c r="H114">
        <f t="shared" si="3"/>
        <v>2285500</v>
      </c>
      <c r="I114" s="3" t="s">
        <v>34</v>
      </c>
    </row>
    <row r="115" spans="1:9" x14ac:dyDescent="0.3">
      <c r="A115" s="1">
        <v>114</v>
      </c>
      <c r="B115" s="2">
        <f t="shared" ca="1" si="2"/>
        <v>814</v>
      </c>
      <c r="C115" t="s">
        <v>11</v>
      </c>
      <c r="D115" t="str" cm="1">
        <f t="array" ref="D115">_xlfn.IFS(OR(C115="ALL NEW AEROX 155 C ABS OTR",C115="ALL NEW AEROX 155 CIBERCITY OTR",C115="ALL NEW AEROX 155 OTR",C115="ALL NEW NMAX 155 ABS OTR",C115="ALL NEW NMAX 155 CONNECTED OTR",C115="ALL NEW NMAX 155 OTR",C115="ALL NEW NMAX 155 S OTR",C115="LEXI LX 155 CONNECTED ABS OTR",C115="LEXI LX 155 OTR",C115="LEXI LX 155 S OTR",C115="LEXI OTR"),"MAXI",OR(C115="ALL NEW R15 CONNECTED OTR",C115="ALL NEW VIXION OTR",C115="ALL NEW VIXION R OTR",C115="ALL NEW XSR 155 OTR",C115="MT 15 OTR"),"SPORT",OR(C115="FAZZIO CONNECTED LUX OTR",C115="FAZZIO CONNECTED NEO OTR",C115="FAZZIO NEO HYBRID OTR",C115="GRAND FILANO LUX OTR",C115="GRAND FILANO NEO HYBRID OTR"),"CLASSY",OR(C115="FREE GO 125 C OTR",C115="FREE GO 125 OTR",C115="GEAR 125 S OTR",C115="GEAR 125 OTR",C115="NEW MIO M3 CW OTR"),"MATIC",OR(C115="WR 155 R OTR"),"OFFROAD",OR(C115="VEGA FORCE DB CW OTR",C115="JUPITER Z CW FI OTR",C115="MX KING 150 OTR"),"MOPED")</f>
        <v>MOPED</v>
      </c>
      <c r="E115">
        <v>4</v>
      </c>
      <c r="F115" s="3" t="s">
        <v>5</v>
      </c>
      <c r="G115" s="5">
        <v>22855000</v>
      </c>
      <c r="H115">
        <f t="shared" si="3"/>
        <v>2285500</v>
      </c>
      <c r="I115" s="3" t="s">
        <v>34</v>
      </c>
    </row>
    <row r="116" spans="1:9" x14ac:dyDescent="0.3">
      <c r="A116" s="1">
        <v>115</v>
      </c>
      <c r="B116" s="2">
        <f t="shared" ca="1" si="2"/>
        <v>207</v>
      </c>
      <c r="C116" t="s">
        <v>27</v>
      </c>
      <c r="D116" t="str" cm="1">
        <f t="array" ref="D116">_xlfn.IFS(OR(C116="ALL NEW AEROX 155 C ABS OTR",C116="ALL NEW AEROX 155 CIBERCITY OTR",C116="ALL NEW AEROX 155 OTR",C116="ALL NEW NMAX 155 ABS OTR",C116="ALL NEW NMAX 155 CONNECTED OTR",C116="ALL NEW NMAX 155 OTR",C116="ALL NEW NMAX 155 S OTR",C116="LEXI LX 155 CONNECTED ABS OTR",C116="LEXI LX 155 OTR",C116="LEXI LX 155 S OTR",C116="LEXI OTR"),"MAXI",OR(C116="ALL NEW R15 CONNECTED OTR",C116="ALL NEW VIXION OTR",C116="ALL NEW VIXION R OTR",C116="ALL NEW XSR 155 OTR",C116="MT 15 OTR"),"SPORT",OR(C116="FAZZIO CONNECTED LUX OTR",C116="FAZZIO CONNECTED NEO OTR",C116="FAZZIO NEO HYBRID OTR",C116="GRAND FILANO LUX OTR",C116="GRAND FILANO NEO HYBRID OTR"),"CLASSY",OR(C116="FREE GO 125 C OTR",C116="FREE GO 125 OTR",C116="GEAR 125 S OTR",C116="GEAR 125 OTR",C116="NEW MIO M3 CW OTR"),"MATIC",OR(C116="WR 155 R OTR"),"OFFROAD",OR(C116="VEGA FORCE DB CW OTR",C116="JUPITER Z CW FI OTR",C116="MX KING 150 OTR"),"MOPED")</f>
        <v>CLASSY</v>
      </c>
      <c r="E116">
        <v>4</v>
      </c>
      <c r="F116" s="3" t="s">
        <v>44</v>
      </c>
      <c r="G116" s="5">
        <v>30130000</v>
      </c>
      <c r="H116">
        <f t="shared" si="3"/>
        <v>3013000</v>
      </c>
      <c r="I116" s="3" t="s">
        <v>34</v>
      </c>
    </row>
    <row r="117" spans="1:9" x14ac:dyDescent="0.3">
      <c r="A117" s="1">
        <v>116</v>
      </c>
      <c r="B117" s="2">
        <f t="shared" ca="1" si="2"/>
        <v>666</v>
      </c>
      <c r="C117" t="s">
        <v>15</v>
      </c>
      <c r="D117" t="str" cm="1">
        <f t="array" ref="D117">_xlfn.IFS(OR(C117="ALL NEW AEROX 155 C ABS OTR",C117="ALL NEW AEROX 155 CIBERCITY OTR",C117="ALL NEW AEROX 155 OTR",C117="ALL NEW NMAX 155 ABS OTR",C117="ALL NEW NMAX 155 CONNECTED OTR",C117="ALL NEW NMAX 155 OTR",C117="ALL NEW NMAX 155 S OTR",C117="LEXI LX 155 CONNECTED ABS OTR",C117="LEXI LX 155 OTR",C117="LEXI LX 155 S OTR",C117="LEXI OTR"),"MAXI",OR(C117="ALL NEW R15 CONNECTED OTR",C117="ALL NEW VIXION OTR",C117="ALL NEW VIXION R OTR",C117="ALL NEW XSR 155 OTR",C117="MT 15 OTR"),"SPORT",OR(C117="FAZZIO CONNECTED LUX OTR",C117="FAZZIO CONNECTED NEO OTR",C117="FAZZIO NEO HYBRID OTR",C117="GRAND FILANO LUX OTR",C117="GRAND FILANO NEO HYBRID OTR"),"CLASSY",OR(C117="FREE GO 125 C OTR",C117="FREE GO 125 OTR",C117="GEAR 125 S OTR",C117="GEAR 125 OTR",C117="NEW MIO M3 CW OTR"),"MATIC",OR(C117="WR 155 R OTR"),"OFFROAD",OR(C117="VEGA FORCE DB CW OTR",C117="JUPITER Z CW FI OTR",C117="MX KING 150 OTR"),"MOPED")</f>
        <v>MOPED</v>
      </c>
      <c r="E117">
        <v>4</v>
      </c>
      <c r="F117" s="3" t="s">
        <v>44</v>
      </c>
      <c r="G117" s="5">
        <v>28255000</v>
      </c>
      <c r="H117">
        <f t="shared" si="3"/>
        <v>2825500</v>
      </c>
      <c r="I117" s="3" t="s">
        <v>32</v>
      </c>
    </row>
    <row r="118" spans="1:9" x14ac:dyDescent="0.3">
      <c r="A118" s="1">
        <v>117</v>
      </c>
      <c r="B118" s="2">
        <f t="shared" ca="1" si="2"/>
        <v>124</v>
      </c>
      <c r="C118" t="s">
        <v>12</v>
      </c>
      <c r="D118" t="str" cm="1">
        <f t="array" ref="D118">_xlfn.IFS(OR(C118="ALL NEW AEROX 155 C ABS OTR",C118="ALL NEW AEROX 155 CIBERCITY OTR",C118="ALL NEW AEROX 155 OTR",C118="ALL NEW NMAX 155 ABS OTR",C118="ALL NEW NMAX 155 CONNECTED OTR",C118="ALL NEW NMAX 155 OTR",C118="ALL NEW NMAX 155 S OTR",C118="LEXI LX 155 CONNECTED ABS OTR",C118="LEXI LX 155 OTR",C118="LEXI LX 155 S OTR",C118="LEXI OTR"),"MAXI",OR(C118="ALL NEW R15 CONNECTED OTR",C118="ALL NEW VIXION OTR",C118="ALL NEW VIXION R OTR",C118="ALL NEW XSR 155 OTR",C118="MT 15 OTR"),"SPORT",OR(C118="FAZZIO CONNECTED LUX OTR",C118="FAZZIO CONNECTED NEO OTR",C118="FAZZIO NEO HYBRID OTR",C118="GRAND FILANO LUX OTR",C118="GRAND FILANO NEO HYBRID OTR"),"CLASSY",OR(C118="FREE GO 125 C OTR",C118="FREE GO 125 OTR",C118="GEAR 125 S OTR",C118="GEAR 125 OTR",C118="NEW MIO M3 CW OTR"),"MATIC",OR(C118="WR 155 R OTR"),"OFFROAD",OR(C118="VEGA FORCE DB CW OTR",C118="JUPITER Z CW FI OTR",C118="MX KING 150 OTR"),"MOPED")</f>
        <v>MATIC</v>
      </c>
      <c r="E118">
        <v>4</v>
      </c>
      <c r="F118" s="3" t="s">
        <v>44</v>
      </c>
      <c r="G118" s="5">
        <v>19745000</v>
      </c>
      <c r="H118">
        <f t="shared" si="3"/>
        <v>1974500</v>
      </c>
      <c r="I118" s="3" t="s">
        <v>32</v>
      </c>
    </row>
    <row r="119" spans="1:9" x14ac:dyDescent="0.3">
      <c r="A119" s="1">
        <v>118</v>
      </c>
      <c r="B119" s="2">
        <f t="shared" ca="1" si="2"/>
        <v>1017</v>
      </c>
      <c r="C119" t="s">
        <v>15</v>
      </c>
      <c r="D119" t="str" cm="1">
        <f t="array" ref="D119">_xlfn.IFS(OR(C119="ALL NEW AEROX 155 C ABS OTR",C119="ALL NEW AEROX 155 CIBERCITY OTR",C119="ALL NEW AEROX 155 OTR",C119="ALL NEW NMAX 155 ABS OTR",C119="ALL NEW NMAX 155 CONNECTED OTR",C119="ALL NEW NMAX 155 OTR",C119="ALL NEW NMAX 155 S OTR",C119="LEXI LX 155 CONNECTED ABS OTR",C119="LEXI LX 155 OTR",C119="LEXI LX 155 S OTR",C119="LEXI OTR"),"MAXI",OR(C119="ALL NEW R15 CONNECTED OTR",C119="ALL NEW VIXION OTR",C119="ALL NEW VIXION R OTR",C119="ALL NEW XSR 155 OTR",C119="MT 15 OTR"),"SPORT",OR(C119="FAZZIO CONNECTED LUX OTR",C119="FAZZIO CONNECTED NEO OTR",C119="FAZZIO NEO HYBRID OTR",C119="GRAND FILANO LUX OTR",C119="GRAND FILANO NEO HYBRID OTR"),"CLASSY",OR(C119="FREE GO 125 C OTR",C119="FREE GO 125 OTR",C119="GEAR 125 S OTR",C119="GEAR 125 OTR",C119="NEW MIO M3 CW OTR"),"MATIC",OR(C119="WR 155 R OTR"),"OFFROAD",OR(C119="VEGA FORCE DB CW OTR",C119="JUPITER Z CW FI OTR",C119="MX KING 150 OTR"),"MOPED")</f>
        <v>MOPED</v>
      </c>
      <c r="E119">
        <v>4</v>
      </c>
      <c r="F119" s="3" t="s">
        <v>44</v>
      </c>
      <c r="G119" s="5">
        <v>28255000</v>
      </c>
      <c r="H119">
        <f t="shared" si="3"/>
        <v>2825500</v>
      </c>
      <c r="I119" s="3" t="s">
        <v>32</v>
      </c>
    </row>
    <row r="120" spans="1:9" x14ac:dyDescent="0.3">
      <c r="A120" s="1">
        <v>119</v>
      </c>
      <c r="B120" s="2">
        <f t="shared" ca="1" si="2"/>
        <v>587</v>
      </c>
      <c r="C120" t="s">
        <v>9</v>
      </c>
      <c r="D120" t="str" cm="1">
        <f t="array" ref="D120">_xlfn.IFS(OR(C120="ALL NEW AEROX 155 C ABS OTR",C120="ALL NEW AEROX 155 CIBERCITY OTR",C120="ALL NEW AEROX 155 OTR",C120="ALL NEW NMAX 155 ABS OTR",C120="ALL NEW NMAX 155 CONNECTED OTR",C120="ALL NEW NMAX 155 OTR",C120="ALL NEW NMAX 155 S OTR",C120="LEXI LX 155 CONNECTED ABS OTR",C120="LEXI LX 155 OTR",C120="LEXI LX 155 S OTR",C120="LEXI OTR"),"MAXI",OR(C120="ALL NEW R15 CONNECTED OTR",C120="ALL NEW VIXION OTR",C120="ALL NEW VIXION R OTR",C120="ALL NEW XSR 155 OTR",C120="MT 15 OTR"),"SPORT",OR(C120="FAZZIO CONNECTED LUX OTR",C120="FAZZIO CONNECTED NEO OTR",C120="FAZZIO NEO HYBRID OTR",C120="GRAND FILANO LUX OTR",C120="GRAND FILANO NEO HYBRID OTR"),"CLASSY",OR(C120="FREE GO 125 C OTR",C120="FREE GO 125 OTR",C120="GEAR 125 S OTR",C120="GEAR 125 OTR",C120="NEW MIO M3 CW OTR"),"MATIC",OR(C120="WR 155 R OTR"),"OFFROAD",OR(C120="VEGA FORCE DB CW OTR",C120="JUPITER Z CW FI OTR",C120="MX KING 150 OTR"),"MOPED")</f>
        <v>MAXI</v>
      </c>
      <c r="E120">
        <v>4</v>
      </c>
      <c r="F120" s="3" t="s">
        <v>4</v>
      </c>
      <c r="G120" s="5">
        <v>35475000</v>
      </c>
      <c r="H120">
        <f t="shared" si="3"/>
        <v>3547500</v>
      </c>
      <c r="I120" s="3" t="s">
        <v>32</v>
      </c>
    </row>
    <row r="121" spans="1:9" x14ac:dyDescent="0.3">
      <c r="A121" s="1">
        <v>120</v>
      </c>
      <c r="B121" s="2">
        <f t="shared" ca="1" si="2"/>
        <v>173</v>
      </c>
      <c r="C121" t="s">
        <v>20</v>
      </c>
      <c r="D121" t="str" cm="1">
        <f t="array" ref="D121">_xlfn.IFS(OR(C121="ALL NEW AEROX 155 C ABS OTR",C121="ALL NEW AEROX 155 CIBERCITY OTR",C121="ALL NEW AEROX 155 OTR",C121="ALL NEW NMAX 155 ABS OTR",C121="ALL NEW NMAX 155 CONNECTED OTR",C121="ALL NEW NMAX 155 OTR",C121="ALL NEW NMAX 155 S OTR",C121="LEXI LX 155 CONNECTED ABS OTR",C121="LEXI LX 155 OTR",C121="LEXI LX 155 S OTR",C121="LEXI OTR"),"MAXI",OR(C121="ALL NEW R15 CONNECTED OTR",C121="ALL NEW VIXION OTR",C121="ALL NEW VIXION R OTR",C121="ALL NEW XSR 155 OTR",C121="MT 15 OTR"),"SPORT",OR(C121="FAZZIO CONNECTED LUX OTR",C121="FAZZIO CONNECTED NEO OTR",C121="FAZZIO NEO HYBRID OTR",C121="GRAND FILANO LUX OTR",C121="GRAND FILANO NEO HYBRID OTR"),"CLASSY",OR(C121="FREE GO 125 C OTR",C121="FREE GO 125 OTR",C121="GEAR 125 S OTR",C121="GEAR 125 OTR",C121="NEW MIO M3 CW OTR"),"MATIC",OR(C121="WR 155 R OTR"),"OFFROAD",OR(C121="VEGA FORCE DB CW OTR",C121="JUPITER Z CW FI OTR",C121="MX KING 150 OTR"),"MOPED")</f>
        <v>MAXI</v>
      </c>
      <c r="E121">
        <v>4</v>
      </c>
      <c r="F121" s="3" t="s">
        <v>44</v>
      </c>
      <c r="G121" s="5">
        <v>30200000</v>
      </c>
      <c r="H121">
        <f t="shared" si="3"/>
        <v>3020000</v>
      </c>
      <c r="I121" s="3" t="s">
        <v>32</v>
      </c>
    </row>
    <row r="122" spans="1:9" x14ac:dyDescent="0.3">
      <c r="A122" s="1">
        <v>121</v>
      </c>
      <c r="B122" s="2">
        <f t="shared" ca="1" si="2"/>
        <v>132</v>
      </c>
      <c r="C122" t="s">
        <v>13</v>
      </c>
      <c r="D122" t="str" cm="1">
        <f t="array" ref="D122">_xlfn.IFS(OR(C122="ALL NEW AEROX 155 C ABS OTR",C122="ALL NEW AEROX 155 CIBERCITY OTR",C122="ALL NEW AEROX 155 OTR",C122="ALL NEW NMAX 155 ABS OTR",C122="ALL NEW NMAX 155 CONNECTED OTR",C122="ALL NEW NMAX 155 OTR",C122="ALL NEW NMAX 155 S OTR",C122="LEXI LX 155 CONNECTED ABS OTR",C122="LEXI LX 155 OTR",C122="LEXI LX 155 S OTR",C122="LEXI OTR"),"MAXI",OR(C122="ALL NEW R15 CONNECTED OTR",C122="ALL NEW VIXION OTR",C122="ALL NEW VIXION R OTR",C122="ALL NEW XSR 155 OTR",C122="MT 15 OTR"),"SPORT",OR(C122="FAZZIO CONNECTED LUX OTR",C122="FAZZIO CONNECTED NEO OTR",C122="FAZZIO NEO HYBRID OTR",C122="GRAND FILANO LUX OTR",C122="GRAND FILANO NEO HYBRID OTR"),"CLASSY",OR(C122="FREE GO 125 C OTR",C122="FREE GO 125 OTR",C122="GEAR 125 S OTR",C122="GEAR 125 OTR",C122="NEW MIO M3 CW OTR"),"MATIC",OR(C122="WR 155 R OTR"),"OFFROAD",OR(C122="VEGA FORCE DB CW OTR",C122="JUPITER Z CW FI OTR",C122="MX KING 150 OTR"),"MOPED")</f>
        <v>MAXI</v>
      </c>
      <c r="E122">
        <v>4</v>
      </c>
      <c r="F122" s="3" t="s">
        <v>4</v>
      </c>
      <c r="G122" s="5">
        <v>36690000</v>
      </c>
      <c r="H122">
        <f t="shared" si="3"/>
        <v>3669000</v>
      </c>
      <c r="I122" s="3" t="s">
        <v>34</v>
      </c>
    </row>
    <row r="123" spans="1:9" x14ac:dyDescent="0.3">
      <c r="A123" s="1">
        <v>122</v>
      </c>
      <c r="B123" s="2">
        <f t="shared" ca="1" si="2"/>
        <v>140</v>
      </c>
      <c r="C123" t="s">
        <v>9</v>
      </c>
      <c r="D123" t="str" cm="1">
        <f t="array" ref="D123">_xlfn.IFS(OR(C123="ALL NEW AEROX 155 C ABS OTR",C123="ALL NEW AEROX 155 CIBERCITY OTR",C123="ALL NEW AEROX 155 OTR",C123="ALL NEW NMAX 155 ABS OTR",C123="ALL NEW NMAX 155 CONNECTED OTR",C123="ALL NEW NMAX 155 OTR",C123="ALL NEW NMAX 155 S OTR",C123="LEXI LX 155 CONNECTED ABS OTR",C123="LEXI LX 155 OTR",C123="LEXI LX 155 S OTR",C123="LEXI OTR"),"MAXI",OR(C123="ALL NEW R15 CONNECTED OTR",C123="ALL NEW VIXION OTR",C123="ALL NEW VIXION R OTR",C123="ALL NEW XSR 155 OTR",C123="MT 15 OTR"),"SPORT",OR(C123="FAZZIO CONNECTED LUX OTR",C123="FAZZIO CONNECTED NEO OTR",C123="FAZZIO NEO HYBRID OTR",C123="GRAND FILANO LUX OTR",C123="GRAND FILANO NEO HYBRID OTR"),"CLASSY",OR(C123="FREE GO 125 C OTR",C123="FREE GO 125 OTR",C123="GEAR 125 S OTR",C123="GEAR 125 OTR",C123="NEW MIO M3 CW OTR"),"MATIC",OR(C123="WR 155 R OTR"),"OFFROAD",OR(C123="VEGA FORCE DB CW OTR",C123="JUPITER Z CW FI OTR",C123="MX KING 150 OTR"),"MOPED")</f>
        <v>MAXI</v>
      </c>
      <c r="E123">
        <v>4</v>
      </c>
      <c r="F123" s="3" t="s">
        <v>44</v>
      </c>
      <c r="G123" s="5">
        <v>35475000</v>
      </c>
      <c r="H123">
        <f t="shared" si="3"/>
        <v>3547500</v>
      </c>
      <c r="I123" s="3" t="s">
        <v>33</v>
      </c>
    </row>
    <row r="124" spans="1:9" x14ac:dyDescent="0.3">
      <c r="A124" s="1">
        <v>123</v>
      </c>
      <c r="B124" s="2">
        <f t="shared" ca="1" si="2"/>
        <v>212</v>
      </c>
      <c r="C124" t="s">
        <v>9</v>
      </c>
      <c r="D124" t="str" cm="1">
        <f t="array" ref="D124">_xlfn.IFS(OR(C124="ALL NEW AEROX 155 C ABS OTR",C124="ALL NEW AEROX 155 CIBERCITY OTR",C124="ALL NEW AEROX 155 OTR",C124="ALL NEW NMAX 155 ABS OTR",C124="ALL NEW NMAX 155 CONNECTED OTR",C124="ALL NEW NMAX 155 OTR",C124="ALL NEW NMAX 155 S OTR",C124="LEXI LX 155 CONNECTED ABS OTR",C124="LEXI LX 155 OTR",C124="LEXI LX 155 S OTR",C124="LEXI OTR"),"MAXI",OR(C124="ALL NEW R15 CONNECTED OTR",C124="ALL NEW VIXION OTR",C124="ALL NEW VIXION R OTR",C124="ALL NEW XSR 155 OTR",C124="MT 15 OTR"),"SPORT",OR(C124="FAZZIO CONNECTED LUX OTR",C124="FAZZIO CONNECTED NEO OTR",C124="FAZZIO NEO HYBRID OTR",C124="GRAND FILANO LUX OTR",C124="GRAND FILANO NEO HYBRID OTR"),"CLASSY",OR(C124="FREE GO 125 C OTR",C124="FREE GO 125 OTR",C124="GEAR 125 S OTR",C124="GEAR 125 OTR",C124="NEW MIO M3 CW OTR"),"MATIC",OR(C124="WR 155 R OTR"),"OFFROAD",OR(C124="VEGA FORCE DB CW OTR",C124="JUPITER Z CW FI OTR",C124="MX KING 150 OTR"),"MOPED")</f>
        <v>MAXI</v>
      </c>
      <c r="E124">
        <v>4</v>
      </c>
      <c r="F124" s="3" t="s">
        <v>5</v>
      </c>
      <c r="G124" s="5">
        <v>35475000</v>
      </c>
      <c r="H124">
        <f t="shared" si="3"/>
        <v>3547500</v>
      </c>
      <c r="I124" s="3" t="s">
        <v>34</v>
      </c>
    </row>
    <row r="125" spans="1:9" x14ac:dyDescent="0.3">
      <c r="A125" s="1">
        <v>124</v>
      </c>
      <c r="B125" s="2">
        <f t="shared" ca="1" si="2"/>
        <v>350</v>
      </c>
      <c r="C125" t="s">
        <v>21</v>
      </c>
      <c r="D125" t="str" cm="1">
        <f t="array" ref="D125">_xlfn.IFS(OR(C125="ALL NEW AEROX 155 C ABS OTR",C125="ALL NEW AEROX 155 CIBERCITY OTR",C125="ALL NEW AEROX 155 OTR",C125="ALL NEW NMAX 155 ABS OTR",C125="ALL NEW NMAX 155 CONNECTED OTR",C125="ALL NEW NMAX 155 OTR",C125="ALL NEW NMAX 155 S OTR",C125="LEXI LX 155 CONNECTED ABS OTR",C125="LEXI LX 155 OTR",C125="LEXI LX 155 S OTR",C125="LEXI OTR"),"MAXI",OR(C125="ALL NEW R15 CONNECTED OTR",C125="ALL NEW VIXION OTR",C125="ALL NEW VIXION R OTR",C125="ALL NEW XSR 155 OTR",C125="MT 15 OTR"),"SPORT",OR(C125="FAZZIO CONNECTED LUX OTR",C125="FAZZIO CONNECTED NEO OTR",C125="FAZZIO NEO HYBRID OTR",C125="GRAND FILANO LUX OTR",C125="GRAND FILANO NEO HYBRID OTR"),"CLASSY",OR(C125="FREE GO 125 C OTR",C125="FREE GO 125 OTR",C125="GEAR 125 S OTR",C125="GEAR 125 OTR",C125="NEW MIO M3 CW OTR"),"MATIC",OR(C125="WR 155 R OTR"),"OFFROAD",OR(C125="VEGA FORCE DB CW OTR",C125="JUPITER Z CW FI OTR",C125="MX KING 150 OTR"),"MOPED")</f>
        <v>MAXI</v>
      </c>
      <c r="E125">
        <v>4</v>
      </c>
      <c r="F125" s="3" t="s">
        <v>44</v>
      </c>
      <c r="G125" s="5">
        <v>30400000</v>
      </c>
      <c r="H125">
        <f t="shared" si="3"/>
        <v>3040000</v>
      </c>
      <c r="I125" s="3" t="s">
        <v>32</v>
      </c>
    </row>
    <row r="126" spans="1:9" x14ac:dyDescent="0.3">
      <c r="A126" s="1">
        <v>125</v>
      </c>
      <c r="B126" s="2">
        <f t="shared" ca="1" si="2"/>
        <v>154</v>
      </c>
      <c r="C126" t="s">
        <v>12</v>
      </c>
      <c r="D126" t="str" cm="1">
        <f t="array" ref="D126">_xlfn.IFS(OR(C126="ALL NEW AEROX 155 C ABS OTR",C126="ALL NEW AEROX 155 CIBERCITY OTR",C126="ALL NEW AEROX 155 OTR",C126="ALL NEW NMAX 155 ABS OTR",C126="ALL NEW NMAX 155 CONNECTED OTR",C126="ALL NEW NMAX 155 OTR",C126="ALL NEW NMAX 155 S OTR",C126="LEXI LX 155 CONNECTED ABS OTR",C126="LEXI LX 155 OTR",C126="LEXI LX 155 S OTR",C126="LEXI OTR"),"MAXI",OR(C126="ALL NEW R15 CONNECTED OTR",C126="ALL NEW VIXION OTR",C126="ALL NEW VIXION R OTR",C126="ALL NEW XSR 155 OTR",C126="MT 15 OTR"),"SPORT",OR(C126="FAZZIO CONNECTED LUX OTR",C126="FAZZIO CONNECTED NEO OTR",C126="FAZZIO NEO HYBRID OTR",C126="GRAND FILANO LUX OTR",C126="GRAND FILANO NEO HYBRID OTR"),"CLASSY",OR(C126="FREE GO 125 C OTR",C126="FREE GO 125 OTR",C126="GEAR 125 S OTR",C126="GEAR 125 OTR",C126="NEW MIO M3 CW OTR"),"MATIC",OR(C126="WR 155 R OTR"),"OFFROAD",OR(C126="VEGA FORCE DB CW OTR",C126="JUPITER Z CW FI OTR",C126="MX KING 150 OTR"),"MOPED")</f>
        <v>MATIC</v>
      </c>
      <c r="E126">
        <v>4</v>
      </c>
      <c r="F126" s="2" t="s">
        <v>35</v>
      </c>
      <c r="G126" s="5">
        <v>19745000</v>
      </c>
      <c r="H126">
        <f t="shared" si="3"/>
        <v>1974500</v>
      </c>
      <c r="I126" s="3" t="s">
        <v>32</v>
      </c>
    </row>
    <row r="127" spans="1:9" x14ac:dyDescent="0.3">
      <c r="A127" s="1">
        <v>126</v>
      </c>
      <c r="B127" s="2">
        <f t="shared" ca="1" si="2"/>
        <v>956</v>
      </c>
      <c r="C127" t="s">
        <v>30</v>
      </c>
      <c r="D127" t="str" cm="1">
        <f t="array" ref="D127">_xlfn.IFS(OR(C127="ALL NEW AEROX 155 C ABS OTR",C127="ALL NEW AEROX 155 CIBERCITY OTR",C127="ALL NEW AEROX 155 OTR",C127="ALL NEW NMAX 155 ABS OTR",C127="ALL NEW NMAX 155 CONNECTED OTR",C127="ALL NEW NMAX 155 OTR",C127="ALL NEW NMAX 155 S OTR",C127="LEXI LX 155 CONNECTED ABS OTR",C127="LEXI LX 155 OTR",C127="LEXI LX 155 S OTR",C127="LEXI OTR"),"MAXI",OR(C127="ALL NEW R15 CONNECTED OTR",C127="ALL NEW VIXION OTR",C127="ALL NEW VIXION R OTR",C127="ALL NEW XSR 155 OTR",C127="MT 15 OTR"),"SPORT",OR(C127="FAZZIO CONNECTED LUX OTR",C127="FAZZIO CONNECTED NEO OTR",C127="FAZZIO NEO HYBRID OTR",C127="GRAND FILANO LUX OTR",C127="GRAND FILANO NEO HYBRID OTR"),"CLASSY",OR(C127="FREE GO 125 C OTR",C127="FREE GO 125 OTR",C127="GEAR 125 S OTR",C127="GEAR 125 OTR",C127="NEW MIO M3 CW OTR"),"MATIC",OR(C127="WR 155 R OTR"),"OFFROAD",OR(C127="VEGA FORCE DB CW OTR",C127="JUPITER Z CW FI OTR",C127="MX KING 150 OTR"),"MOPED")</f>
        <v>MAXI</v>
      </c>
      <c r="E127">
        <v>4</v>
      </c>
      <c r="F127" s="2" t="s">
        <v>35</v>
      </c>
      <c r="G127" s="5">
        <v>34380000</v>
      </c>
      <c r="H127">
        <f t="shared" si="3"/>
        <v>3438000</v>
      </c>
      <c r="I127" s="3" t="s">
        <v>33</v>
      </c>
    </row>
    <row r="128" spans="1:9" x14ac:dyDescent="0.3">
      <c r="A128" s="1">
        <v>127</v>
      </c>
      <c r="B128" s="2">
        <f t="shared" ca="1" si="2"/>
        <v>1200</v>
      </c>
      <c r="C128" t="s">
        <v>11</v>
      </c>
      <c r="D128" t="str" cm="1">
        <f t="array" ref="D128">_xlfn.IFS(OR(C128="ALL NEW AEROX 155 C ABS OTR",C128="ALL NEW AEROX 155 CIBERCITY OTR",C128="ALL NEW AEROX 155 OTR",C128="ALL NEW NMAX 155 ABS OTR",C128="ALL NEW NMAX 155 CONNECTED OTR",C128="ALL NEW NMAX 155 OTR",C128="ALL NEW NMAX 155 S OTR",C128="LEXI LX 155 CONNECTED ABS OTR",C128="LEXI LX 155 OTR",C128="LEXI LX 155 S OTR",C128="LEXI OTR"),"MAXI",OR(C128="ALL NEW R15 CONNECTED OTR",C128="ALL NEW VIXION OTR",C128="ALL NEW VIXION R OTR",C128="ALL NEW XSR 155 OTR",C128="MT 15 OTR"),"SPORT",OR(C128="FAZZIO CONNECTED LUX OTR",C128="FAZZIO CONNECTED NEO OTR",C128="FAZZIO NEO HYBRID OTR",C128="GRAND FILANO LUX OTR",C128="GRAND FILANO NEO HYBRID OTR"),"CLASSY",OR(C128="FREE GO 125 C OTR",C128="FREE GO 125 OTR",C128="GEAR 125 S OTR",C128="GEAR 125 OTR",C128="NEW MIO M3 CW OTR"),"MATIC",OR(C128="WR 155 R OTR"),"OFFROAD",OR(C128="VEGA FORCE DB CW OTR",C128="JUPITER Z CW FI OTR",C128="MX KING 150 OTR"),"MOPED")</f>
        <v>MOPED</v>
      </c>
      <c r="E128">
        <v>4</v>
      </c>
      <c r="F128" s="2" t="s">
        <v>35</v>
      </c>
      <c r="G128" s="5">
        <v>22605000</v>
      </c>
      <c r="H128">
        <f t="shared" si="3"/>
        <v>2260500</v>
      </c>
      <c r="I128" s="3" t="s">
        <v>33</v>
      </c>
    </row>
    <row r="129" spans="1:9" x14ac:dyDescent="0.3">
      <c r="A129" s="1">
        <v>128</v>
      </c>
      <c r="B129" s="2">
        <f t="shared" ca="1" si="2"/>
        <v>72</v>
      </c>
      <c r="C129" t="s">
        <v>11</v>
      </c>
      <c r="D129" t="str" cm="1">
        <f t="array" ref="D129">_xlfn.IFS(OR(C129="ALL NEW AEROX 155 C ABS OTR",C129="ALL NEW AEROX 155 CIBERCITY OTR",C129="ALL NEW AEROX 155 OTR",C129="ALL NEW NMAX 155 ABS OTR",C129="ALL NEW NMAX 155 CONNECTED OTR",C129="ALL NEW NMAX 155 OTR",C129="ALL NEW NMAX 155 S OTR",C129="LEXI LX 155 CONNECTED ABS OTR",C129="LEXI LX 155 OTR",C129="LEXI LX 155 S OTR",C129="LEXI OTR"),"MAXI",OR(C129="ALL NEW R15 CONNECTED OTR",C129="ALL NEW VIXION OTR",C129="ALL NEW VIXION R OTR",C129="ALL NEW XSR 155 OTR",C129="MT 15 OTR"),"SPORT",OR(C129="FAZZIO CONNECTED LUX OTR",C129="FAZZIO CONNECTED NEO OTR",C129="FAZZIO NEO HYBRID OTR",C129="GRAND FILANO LUX OTR",C129="GRAND FILANO NEO HYBRID OTR"),"CLASSY",OR(C129="FREE GO 125 C OTR",C129="FREE GO 125 OTR",C129="GEAR 125 S OTR",C129="GEAR 125 OTR",C129="NEW MIO M3 CW OTR"),"MATIC",OR(C129="WR 155 R OTR"),"OFFROAD",OR(C129="VEGA FORCE DB CW OTR",C129="JUPITER Z CW FI OTR",C129="MX KING 150 OTR"),"MOPED")</f>
        <v>MOPED</v>
      </c>
      <c r="E129">
        <v>4</v>
      </c>
      <c r="F129" s="2" t="s">
        <v>35</v>
      </c>
      <c r="G129" s="5">
        <v>22605000</v>
      </c>
      <c r="H129">
        <f t="shared" si="3"/>
        <v>2260500</v>
      </c>
      <c r="I129" s="3" t="s">
        <v>32</v>
      </c>
    </row>
    <row r="130" spans="1:9" x14ac:dyDescent="0.3">
      <c r="A130" s="1">
        <v>129</v>
      </c>
      <c r="B130" s="2">
        <f t="shared" ca="1" si="2"/>
        <v>350</v>
      </c>
      <c r="C130" t="s">
        <v>15</v>
      </c>
      <c r="D130" t="str" cm="1">
        <f t="array" ref="D130">_xlfn.IFS(OR(C130="ALL NEW AEROX 155 C ABS OTR",C130="ALL NEW AEROX 155 CIBERCITY OTR",C130="ALL NEW AEROX 155 OTR",C130="ALL NEW NMAX 155 ABS OTR",C130="ALL NEW NMAX 155 CONNECTED OTR",C130="ALL NEW NMAX 155 OTR",C130="ALL NEW NMAX 155 S OTR",C130="LEXI LX 155 CONNECTED ABS OTR",C130="LEXI LX 155 OTR",C130="LEXI LX 155 S OTR",C130="LEXI OTR"),"MAXI",OR(C130="ALL NEW R15 CONNECTED OTR",C130="ALL NEW VIXION OTR",C130="ALL NEW VIXION R OTR",C130="ALL NEW XSR 155 OTR",C130="MT 15 OTR"),"SPORT",OR(C130="FAZZIO CONNECTED LUX OTR",C130="FAZZIO CONNECTED NEO OTR",C130="FAZZIO NEO HYBRID OTR",C130="GRAND FILANO LUX OTR",C130="GRAND FILANO NEO HYBRID OTR"),"CLASSY",OR(C130="FREE GO 125 C OTR",C130="FREE GO 125 OTR",C130="GEAR 125 S OTR",C130="GEAR 125 OTR",C130="NEW MIO M3 CW OTR"),"MATIC",OR(C130="WR 155 R OTR"),"OFFROAD",OR(C130="VEGA FORCE DB CW OTR",C130="JUPITER Z CW FI OTR",C130="MX KING 150 OTR"),"MOPED")</f>
        <v>MOPED</v>
      </c>
      <c r="E130">
        <v>4</v>
      </c>
      <c r="F130" s="2" t="s">
        <v>35</v>
      </c>
      <c r="G130" s="5">
        <v>28255000</v>
      </c>
      <c r="H130">
        <f t="shared" si="3"/>
        <v>2825500</v>
      </c>
      <c r="I130" s="3" t="s">
        <v>32</v>
      </c>
    </row>
    <row r="131" spans="1:9" x14ac:dyDescent="0.3">
      <c r="A131" s="1">
        <v>130</v>
      </c>
      <c r="B131" s="2">
        <f t="shared" ref="B131:B194" ca="1" si="4">RANDBETWEEN(1,1200)</f>
        <v>75</v>
      </c>
      <c r="C131" t="s">
        <v>15</v>
      </c>
      <c r="D131" t="str" cm="1">
        <f t="array" ref="D131">_xlfn.IFS(OR(C131="ALL NEW AEROX 155 C ABS OTR",C131="ALL NEW AEROX 155 CIBERCITY OTR",C131="ALL NEW AEROX 155 OTR",C131="ALL NEW NMAX 155 ABS OTR",C131="ALL NEW NMAX 155 CONNECTED OTR",C131="ALL NEW NMAX 155 OTR",C131="ALL NEW NMAX 155 S OTR",C131="LEXI LX 155 CONNECTED ABS OTR",C131="LEXI LX 155 OTR",C131="LEXI LX 155 S OTR",C131="LEXI OTR"),"MAXI",OR(C131="ALL NEW R15 CONNECTED OTR",C131="ALL NEW VIXION OTR",C131="ALL NEW VIXION R OTR",C131="ALL NEW XSR 155 OTR",C131="MT 15 OTR"),"SPORT",OR(C131="FAZZIO CONNECTED LUX OTR",C131="FAZZIO CONNECTED NEO OTR",C131="FAZZIO NEO HYBRID OTR",C131="GRAND FILANO LUX OTR",C131="GRAND FILANO NEO HYBRID OTR"),"CLASSY",OR(C131="FREE GO 125 C OTR",C131="FREE GO 125 OTR",C131="GEAR 125 S OTR",C131="GEAR 125 OTR",C131="NEW MIO M3 CW OTR"),"MATIC",OR(C131="WR 155 R OTR"),"OFFROAD",OR(C131="VEGA FORCE DB CW OTR",C131="JUPITER Z CW FI OTR",C131="MX KING 150 OTR"),"MOPED")</f>
        <v>MOPED</v>
      </c>
      <c r="E131">
        <v>4</v>
      </c>
      <c r="F131" s="3" t="s">
        <v>44</v>
      </c>
      <c r="G131" s="5">
        <v>28255000</v>
      </c>
      <c r="H131">
        <f t="shared" ref="H131:H194" si="5">G131*10%</f>
        <v>2825500</v>
      </c>
      <c r="I131" s="3" t="s">
        <v>32</v>
      </c>
    </row>
    <row r="132" spans="1:9" x14ac:dyDescent="0.3">
      <c r="A132" s="1">
        <v>131</v>
      </c>
      <c r="B132" s="2">
        <f t="shared" ca="1" si="4"/>
        <v>363</v>
      </c>
      <c r="C132" t="s">
        <v>15</v>
      </c>
      <c r="D132" t="str" cm="1">
        <f t="array" ref="D132">_xlfn.IFS(OR(C132="ALL NEW AEROX 155 C ABS OTR",C132="ALL NEW AEROX 155 CIBERCITY OTR",C132="ALL NEW AEROX 155 OTR",C132="ALL NEW NMAX 155 ABS OTR",C132="ALL NEW NMAX 155 CONNECTED OTR",C132="ALL NEW NMAX 155 OTR",C132="ALL NEW NMAX 155 S OTR",C132="LEXI LX 155 CONNECTED ABS OTR",C132="LEXI LX 155 OTR",C132="LEXI LX 155 S OTR",C132="LEXI OTR"),"MAXI",OR(C132="ALL NEW R15 CONNECTED OTR",C132="ALL NEW VIXION OTR",C132="ALL NEW VIXION R OTR",C132="ALL NEW XSR 155 OTR",C132="MT 15 OTR"),"SPORT",OR(C132="FAZZIO CONNECTED LUX OTR",C132="FAZZIO CONNECTED NEO OTR",C132="FAZZIO NEO HYBRID OTR",C132="GRAND FILANO LUX OTR",C132="GRAND FILANO NEO HYBRID OTR"),"CLASSY",OR(C132="FREE GO 125 C OTR",C132="FREE GO 125 OTR",C132="GEAR 125 S OTR",C132="GEAR 125 OTR",C132="NEW MIO M3 CW OTR"),"MATIC",OR(C132="WR 155 R OTR"),"OFFROAD",OR(C132="VEGA FORCE DB CW OTR",C132="JUPITER Z CW FI OTR",C132="MX KING 150 OTR"),"MOPED")</f>
        <v>MOPED</v>
      </c>
      <c r="E132">
        <v>4</v>
      </c>
      <c r="F132" s="2" t="s">
        <v>35</v>
      </c>
      <c r="G132" s="5">
        <v>28255000</v>
      </c>
      <c r="H132">
        <f t="shared" si="5"/>
        <v>2825500</v>
      </c>
      <c r="I132" s="3" t="s">
        <v>33</v>
      </c>
    </row>
    <row r="133" spans="1:9" x14ac:dyDescent="0.3">
      <c r="A133" s="1">
        <v>132</v>
      </c>
      <c r="B133" s="2">
        <f t="shared" ca="1" si="4"/>
        <v>650</v>
      </c>
      <c r="C133" t="s">
        <v>15</v>
      </c>
      <c r="D133" t="str" cm="1">
        <f t="array" ref="D133">_xlfn.IFS(OR(C133="ALL NEW AEROX 155 C ABS OTR",C133="ALL NEW AEROX 155 CIBERCITY OTR",C133="ALL NEW AEROX 155 OTR",C133="ALL NEW NMAX 155 ABS OTR",C133="ALL NEW NMAX 155 CONNECTED OTR",C133="ALL NEW NMAX 155 OTR",C133="ALL NEW NMAX 155 S OTR",C133="LEXI LX 155 CONNECTED ABS OTR",C133="LEXI LX 155 OTR",C133="LEXI LX 155 S OTR",C133="LEXI OTR"),"MAXI",OR(C133="ALL NEW R15 CONNECTED OTR",C133="ALL NEW VIXION OTR",C133="ALL NEW VIXION R OTR",C133="ALL NEW XSR 155 OTR",C133="MT 15 OTR"),"SPORT",OR(C133="FAZZIO CONNECTED LUX OTR",C133="FAZZIO CONNECTED NEO OTR",C133="FAZZIO NEO HYBRID OTR",C133="GRAND FILANO LUX OTR",C133="GRAND FILANO NEO HYBRID OTR"),"CLASSY",OR(C133="FREE GO 125 C OTR",C133="FREE GO 125 OTR",C133="GEAR 125 S OTR",C133="GEAR 125 OTR",C133="NEW MIO M3 CW OTR"),"MATIC",OR(C133="WR 155 R OTR"),"OFFROAD",OR(C133="VEGA FORCE DB CW OTR",C133="JUPITER Z CW FI OTR",C133="MX KING 150 OTR"),"MOPED")</f>
        <v>MOPED</v>
      </c>
      <c r="E133">
        <v>4</v>
      </c>
      <c r="F133" s="2" t="s">
        <v>35</v>
      </c>
      <c r="G133" s="5">
        <v>28255000</v>
      </c>
      <c r="H133">
        <f t="shared" si="5"/>
        <v>2825500</v>
      </c>
      <c r="I133" s="3" t="s">
        <v>32</v>
      </c>
    </row>
    <row r="134" spans="1:9" x14ac:dyDescent="0.3">
      <c r="A134" s="1">
        <v>133</v>
      </c>
      <c r="B134" s="2">
        <f t="shared" ca="1" si="4"/>
        <v>1018</v>
      </c>
      <c r="C134" t="s">
        <v>28</v>
      </c>
      <c r="D134" t="str" cm="1">
        <f t="array" ref="D134">_xlfn.IFS(OR(C134="ALL NEW AEROX 155 C ABS OTR",C134="ALL NEW AEROX 155 CIBERCITY OTR",C134="ALL NEW AEROX 155 OTR",C134="ALL NEW NMAX 155 ABS OTR",C134="ALL NEW NMAX 155 CONNECTED OTR",C134="ALL NEW NMAX 155 OTR",C134="ALL NEW NMAX 155 S OTR",C134="LEXI LX 155 CONNECTED ABS OTR",C134="LEXI LX 155 OTR",C134="LEXI LX 155 S OTR",C134="LEXI OTR"),"MAXI",OR(C134="ALL NEW R15 CONNECTED OTR",C134="ALL NEW VIXION OTR",C134="ALL NEW VIXION R OTR",C134="ALL NEW XSR 155 OTR",C134="MT 15 OTR"),"SPORT",OR(C134="FAZZIO CONNECTED LUX OTR",C134="FAZZIO CONNECTED NEO OTR",C134="FAZZIO NEO HYBRID OTR",C134="GRAND FILANO LUX OTR",C134="GRAND FILANO NEO HYBRID OTR"),"CLASSY",OR(C134="FREE GO 125 C OTR",C134="FREE GO 125 OTR",C134="GEAR 125 S OTR",C134="GEAR 125 OTR",C134="NEW MIO M3 CW OTR"),"MATIC",OR(C134="WR 155 R OTR"),"OFFROAD",OR(C134="VEGA FORCE DB CW OTR",C134="JUPITER Z CW FI OTR",C134="MX KING 150 OTR"),"MOPED")</f>
        <v>OFFROAD</v>
      </c>
      <c r="E134">
        <v>4</v>
      </c>
      <c r="F134" s="2" t="s">
        <v>35</v>
      </c>
      <c r="G134" s="5">
        <v>42860000</v>
      </c>
      <c r="H134">
        <f t="shared" si="5"/>
        <v>4286000</v>
      </c>
      <c r="I134" s="3" t="s">
        <v>32</v>
      </c>
    </row>
    <row r="135" spans="1:9" x14ac:dyDescent="0.3">
      <c r="A135" s="1">
        <v>134</v>
      </c>
      <c r="B135" s="2">
        <f t="shared" ca="1" si="4"/>
        <v>1019</v>
      </c>
      <c r="C135" t="s">
        <v>8</v>
      </c>
      <c r="D135" t="str" cm="1">
        <f t="array" ref="D135">_xlfn.IFS(OR(C135="ALL NEW AEROX 155 C ABS OTR",C135="ALL NEW AEROX 155 CIBERCITY OTR",C135="ALL NEW AEROX 155 OTR",C135="ALL NEW NMAX 155 ABS OTR",C135="ALL NEW NMAX 155 CONNECTED OTR",C135="ALL NEW NMAX 155 OTR",C135="ALL NEW NMAX 155 S OTR",C135="LEXI LX 155 CONNECTED ABS OTR",C135="LEXI LX 155 OTR",C135="LEXI LX 155 S OTR",C135="LEXI OTR"),"MAXI",OR(C135="ALL NEW R15 CONNECTED OTR",C135="ALL NEW VIXION OTR",C135="ALL NEW VIXION R OTR",C135="ALL NEW XSR 155 OTR",C135="MT 15 OTR"),"SPORT",OR(C135="FAZZIO CONNECTED LUX OTR",C135="FAZZIO CONNECTED NEO OTR",C135="FAZZIO NEO HYBRID OTR",C135="GRAND FILANO LUX OTR",C135="GRAND FILANO NEO HYBRID OTR"),"CLASSY",OR(C135="FREE GO 125 C OTR",C135="FREE GO 125 OTR",C135="GEAR 125 S OTR",C135="GEAR 125 OTR",C135="NEW MIO M3 CW OTR"),"MATIC",OR(C135="WR 155 R OTR"),"OFFROAD",OR(C135="VEGA FORCE DB CW OTR",C135="JUPITER Z CW FI OTR",C135="MX KING 150 OTR"),"MOPED")</f>
        <v>CLASSY</v>
      </c>
      <c r="E135">
        <v>4</v>
      </c>
      <c r="F135" s="2" t="s">
        <v>35</v>
      </c>
      <c r="G135" s="5">
        <v>25615000</v>
      </c>
      <c r="H135">
        <f t="shared" si="5"/>
        <v>2561500</v>
      </c>
      <c r="I135" s="3" t="s">
        <v>32</v>
      </c>
    </row>
    <row r="136" spans="1:9" x14ac:dyDescent="0.3">
      <c r="A136" s="1">
        <v>135</v>
      </c>
      <c r="B136" s="2">
        <f t="shared" ca="1" si="4"/>
        <v>561</v>
      </c>
      <c r="C136" t="s">
        <v>20</v>
      </c>
      <c r="D136" t="str" cm="1">
        <f t="array" ref="D136">_xlfn.IFS(OR(C136="ALL NEW AEROX 155 C ABS OTR",C136="ALL NEW AEROX 155 CIBERCITY OTR",C136="ALL NEW AEROX 155 OTR",C136="ALL NEW NMAX 155 ABS OTR",C136="ALL NEW NMAX 155 CONNECTED OTR",C136="ALL NEW NMAX 155 OTR",C136="ALL NEW NMAX 155 S OTR",C136="LEXI LX 155 CONNECTED ABS OTR",C136="LEXI LX 155 OTR",C136="LEXI LX 155 S OTR",C136="LEXI OTR"),"MAXI",OR(C136="ALL NEW R15 CONNECTED OTR",C136="ALL NEW VIXION OTR",C136="ALL NEW VIXION R OTR",C136="ALL NEW XSR 155 OTR",C136="MT 15 OTR"),"SPORT",OR(C136="FAZZIO CONNECTED LUX OTR",C136="FAZZIO CONNECTED NEO OTR",C136="FAZZIO NEO HYBRID OTR",C136="GRAND FILANO LUX OTR",C136="GRAND FILANO NEO HYBRID OTR"),"CLASSY",OR(C136="FREE GO 125 C OTR",C136="FREE GO 125 OTR",C136="GEAR 125 S OTR",C136="GEAR 125 OTR",C136="NEW MIO M3 CW OTR"),"MATIC",OR(C136="WR 155 R OTR"),"OFFROAD",OR(C136="VEGA FORCE DB CW OTR",C136="JUPITER Z CW FI OTR",C136="MX KING 150 OTR"),"MOPED")</f>
        <v>MAXI</v>
      </c>
      <c r="E136">
        <v>4</v>
      </c>
      <c r="F136" s="2" t="s">
        <v>35</v>
      </c>
      <c r="G136" s="5">
        <v>30200000</v>
      </c>
      <c r="H136">
        <f t="shared" si="5"/>
        <v>3020000</v>
      </c>
      <c r="I136" s="3" t="s">
        <v>32</v>
      </c>
    </row>
    <row r="137" spans="1:9" x14ac:dyDescent="0.3">
      <c r="A137" s="1">
        <v>136</v>
      </c>
      <c r="B137" s="2">
        <f t="shared" ca="1" si="4"/>
        <v>206</v>
      </c>
      <c r="C137" t="s">
        <v>13</v>
      </c>
      <c r="D137" t="str" cm="1">
        <f t="array" ref="D137">_xlfn.IFS(OR(C137="ALL NEW AEROX 155 C ABS OTR",C137="ALL NEW AEROX 155 CIBERCITY OTR",C137="ALL NEW AEROX 155 OTR",C137="ALL NEW NMAX 155 ABS OTR",C137="ALL NEW NMAX 155 CONNECTED OTR",C137="ALL NEW NMAX 155 OTR",C137="ALL NEW NMAX 155 S OTR",C137="LEXI LX 155 CONNECTED ABS OTR",C137="LEXI LX 155 OTR",C137="LEXI LX 155 S OTR",C137="LEXI OTR"),"MAXI",OR(C137="ALL NEW R15 CONNECTED OTR",C137="ALL NEW VIXION OTR",C137="ALL NEW VIXION R OTR",C137="ALL NEW XSR 155 OTR",C137="MT 15 OTR"),"SPORT",OR(C137="FAZZIO CONNECTED LUX OTR",C137="FAZZIO CONNECTED NEO OTR",C137="FAZZIO NEO HYBRID OTR",C137="GRAND FILANO LUX OTR",C137="GRAND FILANO NEO HYBRID OTR"),"CLASSY",OR(C137="FREE GO 125 C OTR",C137="FREE GO 125 OTR",C137="GEAR 125 S OTR",C137="GEAR 125 OTR",C137="NEW MIO M3 CW OTR"),"MATIC",OR(C137="WR 155 R OTR"),"OFFROAD",OR(C137="VEGA FORCE DB CW OTR",C137="JUPITER Z CW FI OTR",C137="MX KING 150 OTR"),"MOPED")</f>
        <v>MAXI</v>
      </c>
      <c r="E137">
        <v>4</v>
      </c>
      <c r="F137" s="3" t="s">
        <v>44</v>
      </c>
      <c r="G137" s="5">
        <v>36690000</v>
      </c>
      <c r="H137">
        <f t="shared" si="5"/>
        <v>3669000</v>
      </c>
      <c r="I137" s="3" t="s">
        <v>32</v>
      </c>
    </row>
    <row r="138" spans="1:9" x14ac:dyDescent="0.3">
      <c r="A138" s="1">
        <v>137</v>
      </c>
      <c r="B138" s="2">
        <f t="shared" ca="1" si="4"/>
        <v>840</v>
      </c>
      <c r="C138" t="s">
        <v>11</v>
      </c>
      <c r="D138" t="str" cm="1">
        <f t="array" ref="D138">_xlfn.IFS(OR(C138="ALL NEW AEROX 155 C ABS OTR",C138="ALL NEW AEROX 155 CIBERCITY OTR",C138="ALL NEW AEROX 155 OTR",C138="ALL NEW NMAX 155 ABS OTR",C138="ALL NEW NMAX 155 CONNECTED OTR",C138="ALL NEW NMAX 155 OTR",C138="ALL NEW NMAX 155 S OTR",C138="LEXI LX 155 CONNECTED ABS OTR",C138="LEXI LX 155 OTR",C138="LEXI LX 155 S OTR",C138="LEXI OTR"),"MAXI",OR(C138="ALL NEW R15 CONNECTED OTR",C138="ALL NEW VIXION OTR",C138="ALL NEW VIXION R OTR",C138="ALL NEW XSR 155 OTR",C138="MT 15 OTR"),"SPORT",OR(C138="FAZZIO CONNECTED LUX OTR",C138="FAZZIO CONNECTED NEO OTR",C138="FAZZIO NEO HYBRID OTR",C138="GRAND FILANO LUX OTR",C138="GRAND FILANO NEO HYBRID OTR"),"CLASSY",OR(C138="FREE GO 125 C OTR",C138="FREE GO 125 OTR",C138="GEAR 125 S OTR",C138="GEAR 125 OTR",C138="NEW MIO M3 CW OTR"),"MATIC",OR(C138="WR 155 R OTR"),"OFFROAD",OR(C138="VEGA FORCE DB CW OTR",C138="JUPITER Z CW FI OTR",C138="MX KING 150 OTR"),"MOPED")</f>
        <v>MOPED</v>
      </c>
      <c r="E138">
        <v>4</v>
      </c>
      <c r="F138" s="3" t="s">
        <v>44</v>
      </c>
      <c r="G138" s="5">
        <v>22605000</v>
      </c>
      <c r="H138">
        <f t="shared" si="5"/>
        <v>2260500</v>
      </c>
      <c r="I138" s="3" t="s">
        <v>33</v>
      </c>
    </row>
    <row r="139" spans="1:9" x14ac:dyDescent="0.3">
      <c r="A139" s="1">
        <v>138</v>
      </c>
      <c r="B139" s="2">
        <f t="shared" ca="1" si="4"/>
        <v>171</v>
      </c>
      <c r="C139" t="s">
        <v>9</v>
      </c>
      <c r="D139" t="str" cm="1">
        <f t="array" ref="D139">_xlfn.IFS(OR(C139="ALL NEW AEROX 155 C ABS OTR",C139="ALL NEW AEROX 155 CIBERCITY OTR",C139="ALL NEW AEROX 155 OTR",C139="ALL NEW NMAX 155 ABS OTR",C139="ALL NEW NMAX 155 CONNECTED OTR",C139="ALL NEW NMAX 155 OTR",C139="ALL NEW NMAX 155 S OTR",C139="LEXI LX 155 CONNECTED ABS OTR",C139="LEXI LX 155 OTR",C139="LEXI LX 155 S OTR",C139="LEXI OTR"),"MAXI",OR(C139="ALL NEW R15 CONNECTED OTR",C139="ALL NEW VIXION OTR",C139="ALL NEW VIXION R OTR",C139="ALL NEW XSR 155 OTR",C139="MT 15 OTR"),"SPORT",OR(C139="FAZZIO CONNECTED LUX OTR",C139="FAZZIO CONNECTED NEO OTR",C139="FAZZIO NEO HYBRID OTR",C139="GRAND FILANO LUX OTR",C139="GRAND FILANO NEO HYBRID OTR"),"CLASSY",OR(C139="FREE GO 125 C OTR",C139="FREE GO 125 OTR",C139="GEAR 125 S OTR",C139="GEAR 125 OTR",C139="NEW MIO M3 CW OTR"),"MATIC",OR(C139="WR 155 R OTR"),"OFFROAD",OR(C139="VEGA FORCE DB CW OTR",C139="JUPITER Z CW FI OTR",C139="MX KING 150 OTR"),"MOPED")</f>
        <v>MAXI</v>
      </c>
      <c r="E139">
        <v>4</v>
      </c>
      <c r="F139" s="3" t="s">
        <v>44</v>
      </c>
      <c r="G139" s="5">
        <v>35475000</v>
      </c>
      <c r="H139">
        <f t="shared" si="5"/>
        <v>3547500</v>
      </c>
      <c r="I139" s="3" t="s">
        <v>32</v>
      </c>
    </row>
    <row r="140" spans="1:9" x14ac:dyDescent="0.3">
      <c r="A140" s="1">
        <v>139</v>
      </c>
      <c r="B140" s="2">
        <f t="shared" ca="1" si="4"/>
        <v>1181</v>
      </c>
      <c r="C140" t="s">
        <v>13</v>
      </c>
      <c r="D140" t="str" cm="1">
        <f t="array" ref="D140">_xlfn.IFS(OR(C140="ALL NEW AEROX 155 C ABS OTR",C140="ALL NEW AEROX 155 CIBERCITY OTR",C140="ALL NEW AEROX 155 OTR",C140="ALL NEW NMAX 155 ABS OTR",C140="ALL NEW NMAX 155 CONNECTED OTR",C140="ALL NEW NMAX 155 OTR",C140="ALL NEW NMAX 155 S OTR",C140="LEXI LX 155 CONNECTED ABS OTR",C140="LEXI LX 155 OTR",C140="LEXI LX 155 S OTR",C140="LEXI OTR"),"MAXI",OR(C140="ALL NEW R15 CONNECTED OTR",C140="ALL NEW VIXION OTR",C140="ALL NEW VIXION R OTR",C140="ALL NEW XSR 155 OTR",C140="MT 15 OTR"),"SPORT",OR(C140="FAZZIO CONNECTED LUX OTR",C140="FAZZIO CONNECTED NEO OTR",C140="FAZZIO NEO HYBRID OTR",C140="GRAND FILANO LUX OTR",C140="GRAND FILANO NEO HYBRID OTR"),"CLASSY",OR(C140="FREE GO 125 C OTR",C140="FREE GO 125 OTR",C140="GEAR 125 S OTR",C140="GEAR 125 OTR",C140="NEW MIO M3 CW OTR"),"MATIC",OR(C140="WR 155 R OTR"),"OFFROAD",OR(C140="VEGA FORCE DB CW OTR",C140="JUPITER Z CW FI OTR",C140="MX KING 150 OTR"),"MOPED")</f>
        <v>MAXI</v>
      </c>
      <c r="E140">
        <v>4</v>
      </c>
      <c r="F140" s="3" t="s">
        <v>44</v>
      </c>
      <c r="G140" s="5">
        <v>36690000</v>
      </c>
      <c r="H140">
        <f t="shared" si="5"/>
        <v>3669000</v>
      </c>
      <c r="I140" s="3" t="s">
        <v>32</v>
      </c>
    </row>
    <row r="141" spans="1:9" x14ac:dyDescent="0.3">
      <c r="A141" s="1">
        <v>140</v>
      </c>
      <c r="B141" s="2">
        <f t="shared" ca="1" si="4"/>
        <v>315</v>
      </c>
      <c r="C141" t="s">
        <v>28</v>
      </c>
      <c r="D141" t="str" cm="1">
        <f t="array" ref="D141">_xlfn.IFS(OR(C141="ALL NEW AEROX 155 C ABS OTR",C141="ALL NEW AEROX 155 CIBERCITY OTR",C141="ALL NEW AEROX 155 OTR",C141="ALL NEW NMAX 155 ABS OTR",C141="ALL NEW NMAX 155 CONNECTED OTR",C141="ALL NEW NMAX 155 OTR",C141="ALL NEW NMAX 155 S OTR",C141="LEXI LX 155 CONNECTED ABS OTR",C141="LEXI LX 155 OTR",C141="LEXI LX 155 S OTR",C141="LEXI OTR"),"MAXI",OR(C141="ALL NEW R15 CONNECTED OTR",C141="ALL NEW VIXION OTR",C141="ALL NEW VIXION R OTR",C141="ALL NEW XSR 155 OTR",C141="MT 15 OTR"),"SPORT",OR(C141="FAZZIO CONNECTED LUX OTR",C141="FAZZIO CONNECTED NEO OTR",C141="FAZZIO NEO HYBRID OTR",C141="GRAND FILANO LUX OTR",C141="GRAND FILANO NEO HYBRID OTR"),"CLASSY",OR(C141="FREE GO 125 C OTR",C141="FREE GO 125 OTR",C141="GEAR 125 S OTR",C141="GEAR 125 OTR",C141="NEW MIO M3 CW OTR"),"MATIC",OR(C141="WR 155 R OTR"),"OFFROAD",OR(C141="VEGA FORCE DB CW OTR",C141="JUPITER Z CW FI OTR",C141="MX KING 150 OTR"),"MOPED")</f>
        <v>OFFROAD</v>
      </c>
      <c r="E141">
        <v>4</v>
      </c>
      <c r="F141" s="3" t="s">
        <v>5</v>
      </c>
      <c r="G141" s="5">
        <v>42860000</v>
      </c>
      <c r="H141">
        <f t="shared" si="5"/>
        <v>4286000</v>
      </c>
      <c r="I141" s="3" t="s">
        <v>33</v>
      </c>
    </row>
    <row r="142" spans="1:9" x14ac:dyDescent="0.3">
      <c r="A142" s="1">
        <v>141</v>
      </c>
      <c r="B142" s="2">
        <f t="shared" ca="1" si="4"/>
        <v>900</v>
      </c>
      <c r="C142" t="s">
        <v>7</v>
      </c>
      <c r="D142" t="str" cm="1">
        <f t="array" ref="D142">_xlfn.IFS(OR(C142="ALL NEW AEROX 155 C ABS OTR",C142="ALL NEW AEROX 155 CIBERCITY OTR",C142="ALL NEW AEROX 155 OTR",C142="ALL NEW NMAX 155 ABS OTR",C142="ALL NEW NMAX 155 CONNECTED OTR",C142="ALL NEW NMAX 155 OTR",C142="ALL NEW NMAX 155 S OTR",C142="LEXI LX 155 CONNECTED ABS OTR",C142="LEXI LX 155 OTR",C142="LEXI LX 155 S OTR",C142="LEXI OTR"),"MAXI",OR(C142="ALL NEW R15 CONNECTED OTR",C142="ALL NEW VIXION OTR",C142="ALL NEW VIXION R OTR",C142="ALL NEW XSR 155 OTR",C142="MT 15 OTR"),"SPORT",OR(C142="FAZZIO CONNECTED LUX OTR",C142="FAZZIO CONNECTED NEO OTR",C142="FAZZIO NEO HYBRID OTR",C142="GRAND FILANO LUX OTR",C142="GRAND FILANO NEO HYBRID OTR"),"CLASSY",OR(C142="FREE GO 125 C OTR",C142="FREE GO 125 OTR",C142="GEAR 125 S OTR",C142="GEAR 125 OTR",C142="NEW MIO M3 CW OTR"),"MATIC",OR(C142="WR 155 R OTR"),"OFFROAD",OR(C142="VEGA FORCE DB CW OTR",C142="JUPITER Z CW FI OTR",C142="MX KING 150 OTR"),"MOPED")</f>
        <v>CLASSY</v>
      </c>
      <c r="E142">
        <v>4</v>
      </c>
      <c r="F142" s="3" t="s">
        <v>44</v>
      </c>
      <c r="G142" s="5">
        <v>24965000</v>
      </c>
      <c r="H142">
        <f t="shared" si="5"/>
        <v>2496500</v>
      </c>
      <c r="I142" s="3" t="s">
        <v>33</v>
      </c>
    </row>
    <row r="143" spans="1:9" x14ac:dyDescent="0.3">
      <c r="A143" s="1">
        <v>142</v>
      </c>
      <c r="B143" s="2">
        <f t="shared" ca="1" si="4"/>
        <v>957</v>
      </c>
      <c r="C143" t="s">
        <v>20</v>
      </c>
      <c r="D143" t="str" cm="1">
        <f t="array" ref="D143">_xlfn.IFS(OR(C143="ALL NEW AEROX 155 C ABS OTR",C143="ALL NEW AEROX 155 CIBERCITY OTR",C143="ALL NEW AEROX 155 OTR",C143="ALL NEW NMAX 155 ABS OTR",C143="ALL NEW NMAX 155 CONNECTED OTR",C143="ALL NEW NMAX 155 OTR",C143="ALL NEW NMAX 155 S OTR",C143="LEXI LX 155 CONNECTED ABS OTR",C143="LEXI LX 155 OTR",C143="LEXI LX 155 S OTR",C143="LEXI OTR"),"MAXI",OR(C143="ALL NEW R15 CONNECTED OTR",C143="ALL NEW VIXION OTR",C143="ALL NEW VIXION R OTR",C143="ALL NEW XSR 155 OTR",C143="MT 15 OTR"),"SPORT",OR(C143="FAZZIO CONNECTED LUX OTR",C143="FAZZIO CONNECTED NEO OTR",C143="FAZZIO NEO HYBRID OTR",C143="GRAND FILANO LUX OTR",C143="GRAND FILANO NEO HYBRID OTR"),"CLASSY",OR(C143="FREE GO 125 C OTR",C143="FREE GO 125 OTR",C143="GEAR 125 S OTR",C143="GEAR 125 OTR",C143="NEW MIO M3 CW OTR"),"MATIC",OR(C143="WR 155 R OTR"),"OFFROAD",OR(C143="VEGA FORCE DB CW OTR",C143="JUPITER Z CW FI OTR",C143="MX KING 150 OTR"),"MOPED")</f>
        <v>MAXI</v>
      </c>
      <c r="E143">
        <v>4</v>
      </c>
      <c r="F143" s="3" t="s">
        <v>44</v>
      </c>
      <c r="G143" s="5">
        <v>30200000</v>
      </c>
      <c r="H143">
        <f t="shared" si="5"/>
        <v>3020000</v>
      </c>
      <c r="I143" s="3" t="s">
        <v>34</v>
      </c>
    </row>
    <row r="144" spans="1:9" x14ac:dyDescent="0.3">
      <c r="A144" s="1">
        <v>143</v>
      </c>
      <c r="B144" s="2">
        <f t="shared" ca="1" si="4"/>
        <v>866</v>
      </c>
      <c r="C144" t="s">
        <v>11</v>
      </c>
      <c r="D144" t="str" cm="1">
        <f t="array" ref="D144">_xlfn.IFS(OR(C144="ALL NEW AEROX 155 C ABS OTR",C144="ALL NEW AEROX 155 CIBERCITY OTR",C144="ALL NEW AEROX 155 OTR",C144="ALL NEW NMAX 155 ABS OTR",C144="ALL NEW NMAX 155 CONNECTED OTR",C144="ALL NEW NMAX 155 OTR",C144="ALL NEW NMAX 155 S OTR",C144="LEXI LX 155 CONNECTED ABS OTR",C144="LEXI LX 155 OTR",C144="LEXI LX 155 S OTR",C144="LEXI OTR"),"MAXI",OR(C144="ALL NEW R15 CONNECTED OTR",C144="ALL NEW VIXION OTR",C144="ALL NEW VIXION R OTR",C144="ALL NEW XSR 155 OTR",C144="MT 15 OTR"),"SPORT",OR(C144="FAZZIO CONNECTED LUX OTR",C144="FAZZIO CONNECTED NEO OTR",C144="FAZZIO NEO HYBRID OTR",C144="GRAND FILANO LUX OTR",C144="GRAND FILANO NEO HYBRID OTR"),"CLASSY",OR(C144="FREE GO 125 C OTR",C144="FREE GO 125 OTR",C144="GEAR 125 S OTR",C144="GEAR 125 OTR",C144="NEW MIO M3 CW OTR"),"MATIC",OR(C144="WR 155 R OTR"),"OFFROAD",OR(C144="VEGA FORCE DB CW OTR",C144="JUPITER Z CW FI OTR",C144="MX KING 150 OTR"),"MOPED")</f>
        <v>MOPED</v>
      </c>
      <c r="E144">
        <v>4</v>
      </c>
      <c r="F144" s="3" t="s">
        <v>44</v>
      </c>
      <c r="G144" s="5">
        <v>22605000</v>
      </c>
      <c r="H144">
        <f t="shared" si="5"/>
        <v>2260500</v>
      </c>
      <c r="I144" s="3" t="s">
        <v>33</v>
      </c>
    </row>
    <row r="145" spans="1:9" x14ac:dyDescent="0.3">
      <c r="A145" s="1">
        <v>144</v>
      </c>
      <c r="B145" s="2">
        <f t="shared" ca="1" si="4"/>
        <v>385</v>
      </c>
      <c r="C145" t="s">
        <v>7</v>
      </c>
      <c r="D145" t="str" cm="1">
        <f t="array" ref="D145">_xlfn.IFS(OR(C145="ALL NEW AEROX 155 C ABS OTR",C145="ALL NEW AEROX 155 CIBERCITY OTR",C145="ALL NEW AEROX 155 OTR",C145="ALL NEW NMAX 155 ABS OTR",C145="ALL NEW NMAX 155 CONNECTED OTR",C145="ALL NEW NMAX 155 OTR",C145="ALL NEW NMAX 155 S OTR",C145="LEXI LX 155 CONNECTED ABS OTR",C145="LEXI LX 155 OTR",C145="LEXI LX 155 S OTR",C145="LEXI OTR"),"MAXI",OR(C145="ALL NEW R15 CONNECTED OTR",C145="ALL NEW VIXION OTR",C145="ALL NEW VIXION R OTR",C145="ALL NEW XSR 155 OTR",C145="MT 15 OTR"),"SPORT",OR(C145="FAZZIO CONNECTED LUX OTR",C145="FAZZIO CONNECTED NEO OTR",C145="FAZZIO NEO HYBRID OTR",C145="GRAND FILANO LUX OTR",C145="GRAND FILANO NEO HYBRID OTR"),"CLASSY",OR(C145="FREE GO 125 C OTR",C145="FREE GO 125 OTR",C145="GEAR 125 S OTR",C145="GEAR 125 OTR",C145="NEW MIO M3 CW OTR"),"MATIC",OR(C145="WR 155 R OTR"),"OFFROAD",OR(C145="VEGA FORCE DB CW OTR",C145="JUPITER Z CW FI OTR",C145="MX KING 150 OTR"),"MOPED")</f>
        <v>CLASSY</v>
      </c>
      <c r="E145">
        <v>4</v>
      </c>
      <c r="F145" s="3" t="s">
        <v>5</v>
      </c>
      <c r="G145" s="5">
        <v>24965000</v>
      </c>
      <c r="H145">
        <f t="shared" si="5"/>
        <v>2496500</v>
      </c>
      <c r="I145" s="3" t="s">
        <v>34</v>
      </c>
    </row>
    <row r="146" spans="1:9" x14ac:dyDescent="0.3">
      <c r="A146" s="1">
        <v>145</v>
      </c>
      <c r="B146" s="2">
        <f t="shared" ca="1" si="4"/>
        <v>75</v>
      </c>
      <c r="C146" t="s">
        <v>15</v>
      </c>
      <c r="D146" t="str" cm="1">
        <f t="array" ref="D146">_xlfn.IFS(OR(C146="ALL NEW AEROX 155 C ABS OTR",C146="ALL NEW AEROX 155 CIBERCITY OTR",C146="ALL NEW AEROX 155 OTR",C146="ALL NEW NMAX 155 ABS OTR",C146="ALL NEW NMAX 155 CONNECTED OTR",C146="ALL NEW NMAX 155 OTR",C146="ALL NEW NMAX 155 S OTR",C146="LEXI LX 155 CONNECTED ABS OTR",C146="LEXI LX 155 OTR",C146="LEXI LX 155 S OTR",C146="LEXI OTR"),"MAXI",OR(C146="ALL NEW R15 CONNECTED OTR",C146="ALL NEW VIXION OTR",C146="ALL NEW VIXION R OTR",C146="ALL NEW XSR 155 OTR",C146="MT 15 OTR"),"SPORT",OR(C146="FAZZIO CONNECTED LUX OTR",C146="FAZZIO CONNECTED NEO OTR",C146="FAZZIO NEO HYBRID OTR",C146="GRAND FILANO LUX OTR",C146="GRAND FILANO NEO HYBRID OTR"),"CLASSY",OR(C146="FREE GO 125 C OTR",C146="FREE GO 125 OTR",C146="GEAR 125 S OTR",C146="GEAR 125 OTR",C146="NEW MIO M3 CW OTR"),"MATIC",OR(C146="WR 155 R OTR"),"OFFROAD",OR(C146="VEGA FORCE DB CW OTR",C146="JUPITER Z CW FI OTR",C146="MX KING 150 OTR"),"MOPED")</f>
        <v>MOPED</v>
      </c>
      <c r="E146">
        <v>4</v>
      </c>
      <c r="F146" s="3" t="s">
        <v>4</v>
      </c>
      <c r="G146" s="5">
        <v>28255000</v>
      </c>
      <c r="H146">
        <f t="shared" si="5"/>
        <v>2825500</v>
      </c>
      <c r="I146" s="3" t="s">
        <v>34</v>
      </c>
    </row>
    <row r="147" spans="1:9" x14ac:dyDescent="0.3">
      <c r="A147" s="1">
        <v>146</v>
      </c>
      <c r="B147" s="2">
        <f t="shared" ca="1" si="4"/>
        <v>639</v>
      </c>
      <c r="C147" t="s">
        <v>9</v>
      </c>
      <c r="D147" t="str" cm="1">
        <f t="array" ref="D147">_xlfn.IFS(OR(C147="ALL NEW AEROX 155 C ABS OTR",C147="ALL NEW AEROX 155 CIBERCITY OTR",C147="ALL NEW AEROX 155 OTR",C147="ALL NEW NMAX 155 ABS OTR",C147="ALL NEW NMAX 155 CONNECTED OTR",C147="ALL NEW NMAX 155 OTR",C147="ALL NEW NMAX 155 S OTR",C147="LEXI LX 155 CONNECTED ABS OTR",C147="LEXI LX 155 OTR",C147="LEXI LX 155 S OTR",C147="LEXI OTR"),"MAXI",OR(C147="ALL NEW R15 CONNECTED OTR",C147="ALL NEW VIXION OTR",C147="ALL NEW VIXION R OTR",C147="ALL NEW XSR 155 OTR",C147="MT 15 OTR"),"SPORT",OR(C147="FAZZIO CONNECTED LUX OTR",C147="FAZZIO CONNECTED NEO OTR",C147="FAZZIO NEO HYBRID OTR",C147="GRAND FILANO LUX OTR",C147="GRAND FILANO NEO HYBRID OTR"),"CLASSY",OR(C147="FREE GO 125 C OTR",C147="FREE GO 125 OTR",C147="GEAR 125 S OTR",C147="GEAR 125 OTR",C147="NEW MIO M3 CW OTR"),"MATIC",OR(C147="WR 155 R OTR"),"OFFROAD",OR(C147="VEGA FORCE DB CW OTR",C147="JUPITER Z CW FI OTR",C147="MX KING 150 OTR"),"MOPED")</f>
        <v>MAXI</v>
      </c>
      <c r="E147">
        <v>4</v>
      </c>
      <c r="F147" s="3" t="s">
        <v>4</v>
      </c>
      <c r="G147" s="5">
        <v>35475000</v>
      </c>
      <c r="H147">
        <f t="shared" si="5"/>
        <v>3547500</v>
      </c>
      <c r="I147" s="3" t="s">
        <v>32</v>
      </c>
    </row>
    <row r="148" spans="1:9" x14ac:dyDescent="0.3">
      <c r="A148" s="1">
        <v>147</v>
      </c>
      <c r="B148" s="2">
        <f t="shared" ca="1" si="4"/>
        <v>565</v>
      </c>
      <c r="C148" t="s">
        <v>9</v>
      </c>
      <c r="D148" t="str" cm="1">
        <f t="array" ref="D148">_xlfn.IFS(OR(C148="ALL NEW AEROX 155 C ABS OTR",C148="ALL NEW AEROX 155 CIBERCITY OTR",C148="ALL NEW AEROX 155 OTR",C148="ALL NEW NMAX 155 ABS OTR",C148="ALL NEW NMAX 155 CONNECTED OTR",C148="ALL NEW NMAX 155 OTR",C148="ALL NEW NMAX 155 S OTR",C148="LEXI LX 155 CONNECTED ABS OTR",C148="LEXI LX 155 OTR",C148="LEXI LX 155 S OTR",C148="LEXI OTR"),"MAXI",OR(C148="ALL NEW R15 CONNECTED OTR",C148="ALL NEW VIXION OTR",C148="ALL NEW VIXION R OTR",C148="ALL NEW XSR 155 OTR",C148="MT 15 OTR"),"SPORT",OR(C148="FAZZIO CONNECTED LUX OTR",C148="FAZZIO CONNECTED NEO OTR",C148="FAZZIO NEO HYBRID OTR",C148="GRAND FILANO LUX OTR",C148="GRAND FILANO NEO HYBRID OTR"),"CLASSY",OR(C148="FREE GO 125 C OTR",C148="FREE GO 125 OTR",C148="GEAR 125 S OTR",C148="GEAR 125 OTR",C148="NEW MIO M3 CW OTR"),"MATIC",OR(C148="WR 155 R OTR"),"OFFROAD",OR(C148="VEGA FORCE DB CW OTR",C148="JUPITER Z CW FI OTR",C148="MX KING 150 OTR"),"MOPED")</f>
        <v>MAXI</v>
      </c>
      <c r="E148">
        <v>4</v>
      </c>
      <c r="F148" s="3" t="s">
        <v>44</v>
      </c>
      <c r="G148" s="5">
        <v>35475000</v>
      </c>
      <c r="H148">
        <f t="shared" si="5"/>
        <v>3547500</v>
      </c>
      <c r="I148" s="3" t="s">
        <v>32</v>
      </c>
    </row>
    <row r="149" spans="1:9" x14ac:dyDescent="0.3">
      <c r="A149" s="1">
        <v>148</v>
      </c>
      <c r="B149" s="2">
        <f t="shared" ca="1" si="4"/>
        <v>246</v>
      </c>
      <c r="C149" t="s">
        <v>14</v>
      </c>
      <c r="D149" t="str" cm="1">
        <f t="array" ref="D149">_xlfn.IFS(OR(C149="ALL NEW AEROX 155 C ABS OTR",C149="ALL NEW AEROX 155 CIBERCITY OTR",C149="ALL NEW AEROX 155 OTR",C149="ALL NEW NMAX 155 ABS OTR",C149="ALL NEW NMAX 155 CONNECTED OTR",C149="ALL NEW NMAX 155 OTR",C149="ALL NEW NMAX 155 S OTR",C149="LEXI LX 155 CONNECTED ABS OTR",C149="LEXI LX 155 OTR",C149="LEXI LX 155 S OTR",C149="LEXI OTR"),"MAXI",OR(C149="ALL NEW R15 CONNECTED OTR",C149="ALL NEW VIXION OTR",C149="ALL NEW VIXION R OTR",C149="ALL NEW XSR 155 OTR",C149="MT 15 OTR"),"SPORT",OR(C149="FAZZIO CONNECTED LUX OTR",C149="FAZZIO CONNECTED NEO OTR",C149="FAZZIO NEO HYBRID OTR",C149="GRAND FILANO LUX OTR",C149="GRAND FILANO NEO HYBRID OTR"),"CLASSY",OR(C149="FREE GO 125 C OTR",C149="FREE GO 125 OTR",C149="GEAR 125 S OTR",C149="GEAR 125 OTR",C149="NEW MIO M3 CW OTR"),"MATIC",OR(C149="WR 155 R OTR"),"OFFROAD",OR(C149="VEGA FORCE DB CW OTR",C149="JUPITER Z CW FI OTR",C149="MX KING 150 OTR"),"MOPED")</f>
        <v>MAXI</v>
      </c>
      <c r="E149">
        <v>4</v>
      </c>
      <c r="F149" s="3" t="s">
        <v>44</v>
      </c>
      <c r="G149" s="5">
        <v>28395000</v>
      </c>
      <c r="H149">
        <f t="shared" si="5"/>
        <v>2839500</v>
      </c>
      <c r="I149" s="3" t="s">
        <v>32</v>
      </c>
    </row>
    <row r="150" spans="1:9" x14ac:dyDescent="0.3">
      <c r="A150" s="1">
        <v>149</v>
      </c>
      <c r="B150" s="2">
        <f t="shared" ca="1" si="4"/>
        <v>1190</v>
      </c>
      <c r="C150" t="s">
        <v>27</v>
      </c>
      <c r="D150" t="str" cm="1">
        <f t="array" ref="D150">_xlfn.IFS(OR(C150="ALL NEW AEROX 155 C ABS OTR",C150="ALL NEW AEROX 155 CIBERCITY OTR",C150="ALL NEW AEROX 155 OTR",C150="ALL NEW NMAX 155 ABS OTR",C150="ALL NEW NMAX 155 CONNECTED OTR",C150="ALL NEW NMAX 155 OTR",C150="ALL NEW NMAX 155 S OTR",C150="LEXI LX 155 CONNECTED ABS OTR",C150="LEXI LX 155 OTR",C150="LEXI LX 155 S OTR",C150="LEXI OTR"),"MAXI",OR(C150="ALL NEW R15 CONNECTED OTR",C150="ALL NEW VIXION OTR",C150="ALL NEW VIXION R OTR",C150="ALL NEW XSR 155 OTR",C150="MT 15 OTR"),"SPORT",OR(C150="FAZZIO CONNECTED LUX OTR",C150="FAZZIO CONNECTED NEO OTR",C150="FAZZIO NEO HYBRID OTR",C150="GRAND FILANO LUX OTR",C150="GRAND FILANO NEO HYBRID OTR"),"CLASSY",OR(C150="FREE GO 125 C OTR",C150="FREE GO 125 OTR",C150="GEAR 125 S OTR",C150="GEAR 125 OTR",C150="NEW MIO M3 CW OTR"),"MATIC",OR(C150="WR 155 R OTR"),"OFFROAD",OR(C150="VEGA FORCE DB CW OTR",C150="JUPITER Z CW FI OTR",C150="MX KING 150 OTR"),"MOPED")</f>
        <v>CLASSY</v>
      </c>
      <c r="E150">
        <v>4</v>
      </c>
      <c r="F150" s="3" t="s">
        <v>44</v>
      </c>
      <c r="G150" s="5">
        <v>30130000</v>
      </c>
      <c r="H150">
        <f t="shared" si="5"/>
        <v>3013000</v>
      </c>
      <c r="I150" s="3" t="s">
        <v>33</v>
      </c>
    </row>
    <row r="151" spans="1:9" x14ac:dyDescent="0.3">
      <c r="A151" s="1">
        <v>150</v>
      </c>
      <c r="B151" s="2">
        <f t="shared" ca="1" si="4"/>
        <v>604</v>
      </c>
      <c r="C151" t="s">
        <v>12</v>
      </c>
      <c r="D151" t="str" cm="1">
        <f t="array" ref="D151">_xlfn.IFS(OR(C151="ALL NEW AEROX 155 C ABS OTR",C151="ALL NEW AEROX 155 CIBERCITY OTR",C151="ALL NEW AEROX 155 OTR",C151="ALL NEW NMAX 155 ABS OTR",C151="ALL NEW NMAX 155 CONNECTED OTR",C151="ALL NEW NMAX 155 OTR",C151="ALL NEW NMAX 155 S OTR",C151="LEXI LX 155 CONNECTED ABS OTR",C151="LEXI LX 155 OTR",C151="LEXI LX 155 S OTR",C151="LEXI OTR"),"MAXI",OR(C151="ALL NEW R15 CONNECTED OTR",C151="ALL NEW VIXION OTR",C151="ALL NEW VIXION R OTR",C151="ALL NEW XSR 155 OTR",C151="MT 15 OTR"),"SPORT",OR(C151="FAZZIO CONNECTED LUX OTR",C151="FAZZIO CONNECTED NEO OTR",C151="FAZZIO NEO HYBRID OTR",C151="GRAND FILANO LUX OTR",C151="GRAND FILANO NEO HYBRID OTR"),"CLASSY",OR(C151="FREE GO 125 C OTR",C151="FREE GO 125 OTR",C151="GEAR 125 S OTR",C151="GEAR 125 OTR",C151="NEW MIO M3 CW OTR"),"MATIC",OR(C151="WR 155 R OTR"),"OFFROAD",OR(C151="VEGA FORCE DB CW OTR",C151="JUPITER Z CW FI OTR",C151="MX KING 150 OTR"),"MOPED")</f>
        <v>MATIC</v>
      </c>
      <c r="E151">
        <v>4</v>
      </c>
      <c r="F151" s="3" t="s">
        <v>44</v>
      </c>
      <c r="G151" s="5">
        <v>19745000</v>
      </c>
      <c r="H151">
        <f t="shared" si="5"/>
        <v>1974500</v>
      </c>
      <c r="I151" s="3" t="s">
        <v>33</v>
      </c>
    </row>
    <row r="152" spans="1:9" x14ac:dyDescent="0.3">
      <c r="A152" s="1">
        <v>151</v>
      </c>
      <c r="B152" s="2">
        <f t="shared" ca="1" si="4"/>
        <v>506</v>
      </c>
      <c r="C152" t="s">
        <v>28</v>
      </c>
      <c r="D152" t="str" cm="1">
        <f t="array" ref="D152">_xlfn.IFS(OR(C152="ALL NEW AEROX 155 C ABS OTR",C152="ALL NEW AEROX 155 CIBERCITY OTR",C152="ALL NEW AEROX 155 OTR",C152="ALL NEW NMAX 155 ABS OTR",C152="ALL NEW NMAX 155 CONNECTED OTR",C152="ALL NEW NMAX 155 OTR",C152="ALL NEW NMAX 155 S OTR",C152="LEXI LX 155 CONNECTED ABS OTR",C152="LEXI LX 155 OTR",C152="LEXI LX 155 S OTR",C152="LEXI OTR"),"MAXI",OR(C152="ALL NEW R15 CONNECTED OTR",C152="ALL NEW VIXION OTR",C152="ALL NEW VIXION R OTR",C152="ALL NEW XSR 155 OTR",C152="MT 15 OTR"),"SPORT",OR(C152="FAZZIO CONNECTED LUX OTR",C152="FAZZIO CONNECTED NEO OTR",C152="FAZZIO NEO HYBRID OTR",C152="GRAND FILANO LUX OTR",C152="GRAND FILANO NEO HYBRID OTR"),"CLASSY",OR(C152="FREE GO 125 C OTR",C152="FREE GO 125 OTR",C152="GEAR 125 S OTR",C152="GEAR 125 OTR",C152="NEW MIO M3 CW OTR"),"MATIC",OR(C152="WR 155 R OTR"),"OFFROAD",OR(C152="VEGA FORCE DB CW OTR",C152="JUPITER Z CW FI OTR",C152="MX KING 150 OTR"),"MOPED")</f>
        <v>OFFROAD</v>
      </c>
      <c r="E152">
        <v>4</v>
      </c>
      <c r="F152" s="3" t="s">
        <v>44</v>
      </c>
      <c r="G152" s="5">
        <v>42860000</v>
      </c>
      <c r="H152">
        <f t="shared" si="5"/>
        <v>4286000</v>
      </c>
      <c r="I152" s="3" t="s">
        <v>34</v>
      </c>
    </row>
    <row r="153" spans="1:9" x14ac:dyDescent="0.3">
      <c r="A153" s="1">
        <v>152</v>
      </c>
      <c r="B153" s="2">
        <f t="shared" ca="1" si="4"/>
        <v>972</v>
      </c>
      <c r="C153" t="s">
        <v>15</v>
      </c>
      <c r="D153" t="str" cm="1">
        <f t="array" ref="D153">_xlfn.IFS(OR(C153="ALL NEW AEROX 155 C ABS OTR",C153="ALL NEW AEROX 155 CIBERCITY OTR",C153="ALL NEW AEROX 155 OTR",C153="ALL NEW NMAX 155 ABS OTR",C153="ALL NEW NMAX 155 CONNECTED OTR",C153="ALL NEW NMAX 155 OTR",C153="ALL NEW NMAX 155 S OTR",C153="LEXI LX 155 CONNECTED ABS OTR",C153="LEXI LX 155 OTR",C153="LEXI LX 155 S OTR",C153="LEXI OTR"),"MAXI",OR(C153="ALL NEW R15 CONNECTED OTR",C153="ALL NEW VIXION OTR",C153="ALL NEW VIXION R OTR",C153="ALL NEW XSR 155 OTR",C153="MT 15 OTR"),"SPORT",OR(C153="FAZZIO CONNECTED LUX OTR",C153="FAZZIO CONNECTED NEO OTR",C153="FAZZIO NEO HYBRID OTR",C153="GRAND FILANO LUX OTR",C153="GRAND FILANO NEO HYBRID OTR"),"CLASSY",OR(C153="FREE GO 125 C OTR",C153="FREE GO 125 OTR",C153="GEAR 125 S OTR",C153="GEAR 125 OTR",C153="NEW MIO M3 CW OTR"),"MATIC",OR(C153="WR 155 R OTR"),"OFFROAD",OR(C153="VEGA FORCE DB CW OTR",C153="JUPITER Z CW FI OTR",C153="MX KING 150 OTR"),"MOPED")</f>
        <v>MOPED</v>
      </c>
      <c r="E153">
        <v>4</v>
      </c>
      <c r="F153" s="3" t="s">
        <v>44</v>
      </c>
      <c r="G153" s="5">
        <v>28255000</v>
      </c>
      <c r="H153">
        <f t="shared" si="5"/>
        <v>2825500</v>
      </c>
      <c r="I153" s="3" t="s">
        <v>34</v>
      </c>
    </row>
    <row r="154" spans="1:9" x14ac:dyDescent="0.3">
      <c r="A154" s="1">
        <v>153</v>
      </c>
      <c r="B154" s="2">
        <f t="shared" ca="1" si="4"/>
        <v>322</v>
      </c>
      <c r="C154" t="s">
        <v>11</v>
      </c>
      <c r="D154" t="str" cm="1">
        <f t="array" ref="D154">_xlfn.IFS(OR(C154="ALL NEW AEROX 155 C ABS OTR",C154="ALL NEW AEROX 155 CIBERCITY OTR",C154="ALL NEW AEROX 155 OTR",C154="ALL NEW NMAX 155 ABS OTR",C154="ALL NEW NMAX 155 CONNECTED OTR",C154="ALL NEW NMAX 155 OTR",C154="ALL NEW NMAX 155 S OTR",C154="LEXI LX 155 CONNECTED ABS OTR",C154="LEXI LX 155 OTR",C154="LEXI LX 155 S OTR",C154="LEXI OTR"),"MAXI",OR(C154="ALL NEW R15 CONNECTED OTR",C154="ALL NEW VIXION OTR",C154="ALL NEW VIXION R OTR",C154="ALL NEW XSR 155 OTR",C154="MT 15 OTR"),"SPORT",OR(C154="FAZZIO CONNECTED LUX OTR",C154="FAZZIO CONNECTED NEO OTR",C154="FAZZIO NEO HYBRID OTR",C154="GRAND FILANO LUX OTR",C154="GRAND FILANO NEO HYBRID OTR"),"CLASSY",OR(C154="FREE GO 125 C OTR",C154="FREE GO 125 OTR",C154="GEAR 125 S OTR",C154="GEAR 125 OTR",C154="NEW MIO M3 CW OTR"),"MATIC",OR(C154="WR 155 R OTR"),"OFFROAD",OR(C154="VEGA FORCE DB CW OTR",C154="JUPITER Z CW FI OTR",C154="MX KING 150 OTR"),"MOPED")</f>
        <v>MOPED</v>
      </c>
      <c r="E154">
        <v>4</v>
      </c>
      <c r="F154" s="3" t="s">
        <v>5</v>
      </c>
      <c r="G154" s="5">
        <v>22605000</v>
      </c>
      <c r="H154">
        <f t="shared" si="5"/>
        <v>2260500</v>
      </c>
      <c r="I154" s="3" t="s">
        <v>33</v>
      </c>
    </row>
    <row r="155" spans="1:9" x14ac:dyDescent="0.3">
      <c r="A155" s="1">
        <v>154</v>
      </c>
      <c r="B155" s="2">
        <f t="shared" ca="1" si="4"/>
        <v>33</v>
      </c>
      <c r="C155" t="s">
        <v>7</v>
      </c>
      <c r="D155" t="str" cm="1">
        <f t="array" ref="D155">_xlfn.IFS(OR(C155="ALL NEW AEROX 155 C ABS OTR",C155="ALL NEW AEROX 155 CIBERCITY OTR",C155="ALL NEW AEROX 155 OTR",C155="ALL NEW NMAX 155 ABS OTR",C155="ALL NEW NMAX 155 CONNECTED OTR",C155="ALL NEW NMAX 155 OTR",C155="ALL NEW NMAX 155 S OTR",C155="LEXI LX 155 CONNECTED ABS OTR",C155="LEXI LX 155 OTR",C155="LEXI LX 155 S OTR",C155="LEXI OTR"),"MAXI",OR(C155="ALL NEW R15 CONNECTED OTR",C155="ALL NEW VIXION OTR",C155="ALL NEW VIXION R OTR",C155="ALL NEW XSR 155 OTR",C155="MT 15 OTR"),"SPORT",OR(C155="FAZZIO CONNECTED LUX OTR",C155="FAZZIO CONNECTED NEO OTR",C155="FAZZIO NEO HYBRID OTR",C155="GRAND FILANO LUX OTR",C155="GRAND FILANO NEO HYBRID OTR"),"CLASSY",OR(C155="FREE GO 125 C OTR",C155="FREE GO 125 OTR",C155="GEAR 125 S OTR",C155="GEAR 125 OTR",C155="NEW MIO M3 CW OTR"),"MATIC",OR(C155="WR 155 R OTR"),"OFFROAD",OR(C155="VEGA FORCE DB CW OTR",C155="JUPITER Z CW FI OTR",C155="MX KING 150 OTR"),"MOPED")</f>
        <v>CLASSY</v>
      </c>
      <c r="E155">
        <v>4</v>
      </c>
      <c r="F155" s="3" t="s">
        <v>44</v>
      </c>
      <c r="G155" s="5">
        <v>24965000</v>
      </c>
      <c r="H155">
        <f t="shared" si="5"/>
        <v>2496500</v>
      </c>
      <c r="I155" s="3" t="s">
        <v>32</v>
      </c>
    </row>
    <row r="156" spans="1:9" x14ac:dyDescent="0.3">
      <c r="A156" s="1">
        <v>155</v>
      </c>
      <c r="B156" s="2">
        <f t="shared" ca="1" si="4"/>
        <v>411</v>
      </c>
      <c r="C156" t="s">
        <v>8</v>
      </c>
      <c r="D156" t="str" cm="1">
        <f t="array" ref="D156">_xlfn.IFS(OR(C156="ALL NEW AEROX 155 C ABS OTR",C156="ALL NEW AEROX 155 CIBERCITY OTR",C156="ALL NEW AEROX 155 OTR",C156="ALL NEW NMAX 155 ABS OTR",C156="ALL NEW NMAX 155 CONNECTED OTR",C156="ALL NEW NMAX 155 OTR",C156="ALL NEW NMAX 155 S OTR",C156="LEXI LX 155 CONNECTED ABS OTR",C156="LEXI LX 155 OTR",C156="LEXI LX 155 S OTR",C156="LEXI OTR"),"MAXI",OR(C156="ALL NEW R15 CONNECTED OTR",C156="ALL NEW VIXION OTR",C156="ALL NEW VIXION R OTR",C156="ALL NEW XSR 155 OTR",C156="MT 15 OTR"),"SPORT",OR(C156="FAZZIO CONNECTED LUX OTR",C156="FAZZIO CONNECTED NEO OTR",C156="FAZZIO NEO HYBRID OTR",C156="GRAND FILANO LUX OTR",C156="GRAND FILANO NEO HYBRID OTR"),"CLASSY",OR(C156="FREE GO 125 C OTR",C156="FREE GO 125 OTR",C156="GEAR 125 S OTR",C156="GEAR 125 OTR",C156="NEW MIO M3 CW OTR"),"MATIC",OR(C156="WR 155 R OTR"),"OFFROAD",OR(C156="VEGA FORCE DB CW OTR",C156="JUPITER Z CW FI OTR",C156="MX KING 150 OTR"),"MOPED")</f>
        <v>CLASSY</v>
      </c>
      <c r="E156">
        <v>4</v>
      </c>
      <c r="F156" s="3" t="s">
        <v>44</v>
      </c>
      <c r="G156" s="5">
        <v>25615000</v>
      </c>
      <c r="H156">
        <f t="shared" si="5"/>
        <v>2561500</v>
      </c>
      <c r="I156" s="3" t="s">
        <v>32</v>
      </c>
    </row>
    <row r="157" spans="1:9" x14ac:dyDescent="0.3">
      <c r="A157" s="1">
        <v>156</v>
      </c>
      <c r="B157" s="2">
        <f t="shared" ca="1" si="4"/>
        <v>614</v>
      </c>
      <c r="C157" t="s">
        <v>15</v>
      </c>
      <c r="D157" t="str" cm="1">
        <f t="array" ref="D157">_xlfn.IFS(OR(C157="ALL NEW AEROX 155 C ABS OTR",C157="ALL NEW AEROX 155 CIBERCITY OTR",C157="ALL NEW AEROX 155 OTR",C157="ALL NEW NMAX 155 ABS OTR",C157="ALL NEW NMAX 155 CONNECTED OTR",C157="ALL NEW NMAX 155 OTR",C157="ALL NEW NMAX 155 S OTR",C157="LEXI LX 155 CONNECTED ABS OTR",C157="LEXI LX 155 OTR",C157="LEXI LX 155 S OTR",C157="LEXI OTR"),"MAXI",OR(C157="ALL NEW R15 CONNECTED OTR",C157="ALL NEW VIXION OTR",C157="ALL NEW VIXION R OTR",C157="ALL NEW XSR 155 OTR",C157="MT 15 OTR"),"SPORT",OR(C157="FAZZIO CONNECTED LUX OTR",C157="FAZZIO CONNECTED NEO OTR",C157="FAZZIO NEO HYBRID OTR",C157="GRAND FILANO LUX OTR",C157="GRAND FILANO NEO HYBRID OTR"),"CLASSY",OR(C157="FREE GO 125 C OTR",C157="FREE GO 125 OTR",C157="GEAR 125 S OTR",C157="GEAR 125 OTR",C157="NEW MIO M3 CW OTR"),"MATIC",OR(C157="WR 155 R OTR"),"OFFROAD",OR(C157="VEGA FORCE DB CW OTR",C157="JUPITER Z CW FI OTR",C157="MX KING 150 OTR"),"MOPED")</f>
        <v>MOPED</v>
      </c>
      <c r="E157">
        <v>4</v>
      </c>
      <c r="F157" s="2" t="s">
        <v>35</v>
      </c>
      <c r="G157" s="5">
        <v>28255000</v>
      </c>
      <c r="H157">
        <f t="shared" si="5"/>
        <v>2825500</v>
      </c>
      <c r="I157" s="3" t="s">
        <v>32</v>
      </c>
    </row>
    <row r="158" spans="1:9" x14ac:dyDescent="0.3">
      <c r="A158" s="1">
        <v>157</v>
      </c>
      <c r="B158" s="2">
        <f t="shared" ca="1" si="4"/>
        <v>800</v>
      </c>
      <c r="C158" t="s">
        <v>27</v>
      </c>
      <c r="D158" t="str" cm="1">
        <f t="array" ref="D158">_xlfn.IFS(OR(C158="ALL NEW AEROX 155 C ABS OTR",C158="ALL NEW AEROX 155 CIBERCITY OTR",C158="ALL NEW AEROX 155 OTR",C158="ALL NEW NMAX 155 ABS OTR",C158="ALL NEW NMAX 155 CONNECTED OTR",C158="ALL NEW NMAX 155 OTR",C158="ALL NEW NMAX 155 S OTR",C158="LEXI LX 155 CONNECTED ABS OTR",C158="LEXI LX 155 OTR",C158="LEXI LX 155 S OTR",C158="LEXI OTR"),"MAXI",OR(C158="ALL NEW R15 CONNECTED OTR",C158="ALL NEW VIXION OTR",C158="ALL NEW VIXION R OTR",C158="ALL NEW XSR 155 OTR",C158="MT 15 OTR"),"SPORT",OR(C158="FAZZIO CONNECTED LUX OTR",C158="FAZZIO CONNECTED NEO OTR",C158="FAZZIO NEO HYBRID OTR",C158="GRAND FILANO LUX OTR",C158="GRAND FILANO NEO HYBRID OTR"),"CLASSY",OR(C158="FREE GO 125 C OTR",C158="FREE GO 125 OTR",C158="GEAR 125 S OTR",C158="GEAR 125 OTR",C158="NEW MIO M3 CW OTR"),"MATIC",OR(C158="WR 155 R OTR"),"OFFROAD",OR(C158="VEGA FORCE DB CW OTR",C158="JUPITER Z CW FI OTR",C158="MX KING 150 OTR"),"MOPED")</f>
        <v>CLASSY</v>
      </c>
      <c r="E158">
        <v>4</v>
      </c>
      <c r="F158" s="2" t="s">
        <v>35</v>
      </c>
      <c r="G158" s="5">
        <v>30130000</v>
      </c>
      <c r="H158">
        <f t="shared" si="5"/>
        <v>3013000</v>
      </c>
      <c r="I158" s="3" t="s">
        <v>32</v>
      </c>
    </row>
    <row r="159" spans="1:9" x14ac:dyDescent="0.3">
      <c r="A159" s="1">
        <v>158</v>
      </c>
      <c r="B159" s="2">
        <f t="shared" ca="1" si="4"/>
        <v>680</v>
      </c>
      <c r="C159" t="s">
        <v>10</v>
      </c>
      <c r="D159" t="str" cm="1">
        <f t="array" ref="D159">_xlfn.IFS(OR(C159="ALL NEW AEROX 155 C ABS OTR",C159="ALL NEW AEROX 155 CIBERCITY OTR",C159="ALL NEW AEROX 155 OTR",C159="ALL NEW NMAX 155 ABS OTR",C159="ALL NEW NMAX 155 CONNECTED OTR",C159="ALL NEW NMAX 155 OTR",C159="ALL NEW NMAX 155 S OTR",C159="LEXI LX 155 CONNECTED ABS OTR",C159="LEXI LX 155 OTR",C159="LEXI LX 155 S OTR",C159="LEXI OTR"),"MAXI",OR(C159="ALL NEW R15 CONNECTED OTR",C159="ALL NEW VIXION OTR",C159="ALL NEW VIXION R OTR",C159="ALL NEW XSR 155 OTR",C159="MT 15 OTR"),"SPORT",OR(C159="FAZZIO CONNECTED LUX OTR",C159="FAZZIO CONNECTED NEO OTR",C159="FAZZIO NEO HYBRID OTR",C159="GRAND FILANO LUX OTR",C159="GRAND FILANO NEO HYBRID OTR"),"CLASSY",OR(C159="FREE GO 125 C OTR",C159="FREE GO 125 OTR",C159="GEAR 125 S OTR",C159="GEAR 125 OTR",C159="NEW MIO M3 CW OTR"),"MATIC",OR(C159="WR 155 R OTR"),"OFFROAD",OR(C159="VEGA FORCE DB CW OTR",C159="JUPITER Z CW FI OTR",C159="MX KING 150 OTR"),"MOPED")</f>
        <v>MATIC</v>
      </c>
      <c r="E159">
        <v>4</v>
      </c>
      <c r="F159" s="2" t="s">
        <v>35</v>
      </c>
      <c r="G159" s="5">
        <v>20725000</v>
      </c>
      <c r="H159">
        <f t="shared" si="5"/>
        <v>2072500</v>
      </c>
      <c r="I159" s="3" t="s">
        <v>32</v>
      </c>
    </row>
    <row r="160" spans="1:9" x14ac:dyDescent="0.3">
      <c r="A160" s="1">
        <v>159</v>
      </c>
      <c r="B160" s="2">
        <f t="shared" ca="1" si="4"/>
        <v>973</v>
      </c>
      <c r="C160" t="s">
        <v>8</v>
      </c>
      <c r="D160" t="str" cm="1">
        <f t="array" ref="D160">_xlfn.IFS(OR(C160="ALL NEW AEROX 155 C ABS OTR",C160="ALL NEW AEROX 155 CIBERCITY OTR",C160="ALL NEW AEROX 155 OTR",C160="ALL NEW NMAX 155 ABS OTR",C160="ALL NEW NMAX 155 CONNECTED OTR",C160="ALL NEW NMAX 155 OTR",C160="ALL NEW NMAX 155 S OTR",C160="LEXI LX 155 CONNECTED ABS OTR",C160="LEXI LX 155 OTR",C160="LEXI LX 155 S OTR",C160="LEXI OTR"),"MAXI",OR(C160="ALL NEW R15 CONNECTED OTR",C160="ALL NEW VIXION OTR",C160="ALL NEW VIXION R OTR",C160="ALL NEW XSR 155 OTR",C160="MT 15 OTR"),"SPORT",OR(C160="FAZZIO CONNECTED LUX OTR",C160="FAZZIO CONNECTED NEO OTR",C160="FAZZIO NEO HYBRID OTR",C160="GRAND FILANO LUX OTR",C160="GRAND FILANO NEO HYBRID OTR"),"CLASSY",OR(C160="FREE GO 125 C OTR",C160="FREE GO 125 OTR",C160="GEAR 125 S OTR",C160="GEAR 125 OTR",C160="NEW MIO M3 CW OTR"),"MATIC",OR(C160="WR 155 R OTR"),"OFFROAD",OR(C160="VEGA FORCE DB CW OTR",C160="JUPITER Z CW FI OTR",C160="MX KING 150 OTR"),"MOPED")</f>
        <v>CLASSY</v>
      </c>
      <c r="E160">
        <v>4</v>
      </c>
      <c r="F160" s="2" t="s">
        <v>35</v>
      </c>
      <c r="G160" s="5">
        <v>24965000</v>
      </c>
      <c r="H160">
        <f t="shared" si="5"/>
        <v>2496500</v>
      </c>
      <c r="I160" s="3" t="s">
        <v>32</v>
      </c>
    </row>
    <row r="161" spans="1:9" x14ac:dyDescent="0.3">
      <c r="A161" s="1">
        <v>160</v>
      </c>
      <c r="B161" s="2">
        <f t="shared" ca="1" si="4"/>
        <v>831</v>
      </c>
      <c r="C161" t="s">
        <v>21</v>
      </c>
      <c r="D161" t="str" cm="1">
        <f t="array" ref="D161">_xlfn.IFS(OR(C161="ALL NEW AEROX 155 C ABS OTR",C161="ALL NEW AEROX 155 CIBERCITY OTR",C161="ALL NEW AEROX 155 OTR",C161="ALL NEW NMAX 155 ABS OTR",C161="ALL NEW NMAX 155 CONNECTED OTR",C161="ALL NEW NMAX 155 OTR",C161="ALL NEW NMAX 155 S OTR",C161="LEXI LX 155 CONNECTED ABS OTR",C161="LEXI LX 155 OTR",C161="LEXI LX 155 S OTR",C161="LEXI OTR"),"MAXI",OR(C161="ALL NEW R15 CONNECTED OTR",C161="ALL NEW VIXION OTR",C161="ALL NEW VIXION R OTR",C161="ALL NEW XSR 155 OTR",C161="MT 15 OTR"),"SPORT",OR(C161="FAZZIO CONNECTED LUX OTR",C161="FAZZIO CONNECTED NEO OTR",C161="FAZZIO NEO HYBRID OTR",C161="GRAND FILANO LUX OTR",C161="GRAND FILANO NEO HYBRID OTR"),"CLASSY",OR(C161="FREE GO 125 C OTR",C161="FREE GO 125 OTR",C161="GEAR 125 S OTR",C161="GEAR 125 OTR",C161="NEW MIO M3 CW OTR"),"MATIC",OR(C161="WR 155 R OTR"),"OFFROAD",OR(C161="VEGA FORCE DB CW OTR",C161="JUPITER Z CW FI OTR",C161="MX KING 150 OTR"),"MOPED")</f>
        <v>MAXI</v>
      </c>
      <c r="E161">
        <v>4</v>
      </c>
      <c r="F161" s="2" t="s">
        <v>35</v>
      </c>
      <c r="G161" s="5">
        <v>30400000</v>
      </c>
      <c r="H161">
        <f t="shared" si="5"/>
        <v>3040000</v>
      </c>
      <c r="I161" s="3" t="s">
        <v>32</v>
      </c>
    </row>
    <row r="162" spans="1:9" x14ac:dyDescent="0.3">
      <c r="A162" s="1">
        <v>161</v>
      </c>
      <c r="B162" s="2">
        <f t="shared" ca="1" si="4"/>
        <v>1052</v>
      </c>
      <c r="C162" t="s">
        <v>24</v>
      </c>
      <c r="D162" t="str" cm="1">
        <f t="array" ref="D162">_xlfn.IFS(OR(C162="ALL NEW AEROX 155 C ABS OTR",C162="ALL NEW AEROX 155 CIBERCITY OTR",C162="ALL NEW AEROX 155 OTR",C162="ALL NEW NMAX 155 ABS OTR",C162="ALL NEW NMAX 155 CONNECTED OTR",C162="ALL NEW NMAX 155 OTR",C162="ALL NEW NMAX 155 S OTR",C162="LEXI LX 155 CONNECTED ABS OTR",C162="LEXI LX 155 OTR",C162="LEXI LX 155 S OTR",C162="LEXI OTR"),"MAXI",OR(C162="ALL NEW R15 CONNECTED OTR",C162="ALL NEW VIXION OTR",C162="ALL NEW VIXION R OTR",C162="ALL NEW XSR 155 OTR",C162="MT 15 OTR"),"SPORT",OR(C162="FAZZIO CONNECTED LUX OTR",C162="FAZZIO CONNECTED NEO OTR",C162="FAZZIO NEO HYBRID OTR",C162="GRAND FILANO LUX OTR",C162="GRAND FILANO NEO HYBRID OTR"),"CLASSY",OR(C162="FREE GO 125 C OTR",C162="FREE GO 125 OTR",C162="GEAR 125 S OTR",C162="GEAR 125 OTR",C162="NEW MIO M3 CW OTR"),"MATIC",OR(C162="WR 155 R OTR"),"OFFROAD",OR(C162="VEGA FORCE DB CW OTR",C162="JUPITER Z CW FI OTR",C162="MX KING 150 OTR"),"MOPED")</f>
        <v>SPORT</v>
      </c>
      <c r="E162">
        <v>4</v>
      </c>
      <c r="F162" s="3" t="s">
        <v>4</v>
      </c>
      <c r="G162" s="5">
        <v>41950000</v>
      </c>
      <c r="H162">
        <f t="shared" si="5"/>
        <v>4195000</v>
      </c>
      <c r="I162" s="3" t="s">
        <v>34</v>
      </c>
    </row>
    <row r="163" spans="1:9" x14ac:dyDescent="0.3">
      <c r="A163" s="1">
        <v>162</v>
      </c>
      <c r="B163" s="2">
        <f t="shared" ca="1" si="4"/>
        <v>865</v>
      </c>
      <c r="C163" t="s">
        <v>15</v>
      </c>
      <c r="D163" t="str" cm="1">
        <f t="array" ref="D163">_xlfn.IFS(OR(C163="ALL NEW AEROX 155 C ABS OTR",C163="ALL NEW AEROX 155 CIBERCITY OTR",C163="ALL NEW AEROX 155 OTR",C163="ALL NEW NMAX 155 ABS OTR",C163="ALL NEW NMAX 155 CONNECTED OTR",C163="ALL NEW NMAX 155 OTR",C163="ALL NEW NMAX 155 S OTR",C163="LEXI LX 155 CONNECTED ABS OTR",C163="LEXI LX 155 OTR",C163="LEXI LX 155 S OTR",C163="LEXI OTR"),"MAXI",OR(C163="ALL NEW R15 CONNECTED OTR",C163="ALL NEW VIXION OTR",C163="ALL NEW VIXION R OTR",C163="ALL NEW XSR 155 OTR",C163="MT 15 OTR"),"SPORT",OR(C163="FAZZIO CONNECTED LUX OTR",C163="FAZZIO CONNECTED NEO OTR",C163="FAZZIO NEO HYBRID OTR",C163="GRAND FILANO LUX OTR",C163="GRAND FILANO NEO HYBRID OTR"),"CLASSY",OR(C163="FREE GO 125 C OTR",C163="FREE GO 125 OTR",C163="GEAR 125 S OTR",C163="GEAR 125 OTR",C163="NEW MIO M3 CW OTR"),"MATIC",OR(C163="WR 155 R OTR"),"OFFROAD",OR(C163="VEGA FORCE DB CW OTR",C163="JUPITER Z CW FI OTR",C163="MX KING 150 OTR"),"MOPED")</f>
        <v>MOPED</v>
      </c>
      <c r="E163">
        <v>4</v>
      </c>
      <c r="F163" s="3" t="s">
        <v>4</v>
      </c>
      <c r="G163" s="5">
        <v>28255000</v>
      </c>
      <c r="H163">
        <f t="shared" si="5"/>
        <v>2825500</v>
      </c>
      <c r="I163" s="3" t="s">
        <v>32</v>
      </c>
    </row>
    <row r="164" spans="1:9" x14ac:dyDescent="0.3">
      <c r="A164" s="1">
        <v>163</v>
      </c>
      <c r="B164" s="2">
        <f t="shared" ca="1" si="4"/>
        <v>664</v>
      </c>
      <c r="C164" t="s">
        <v>12</v>
      </c>
      <c r="D164" t="str" cm="1">
        <f t="array" ref="D164">_xlfn.IFS(OR(C164="ALL NEW AEROX 155 C ABS OTR",C164="ALL NEW AEROX 155 CIBERCITY OTR",C164="ALL NEW AEROX 155 OTR",C164="ALL NEW NMAX 155 ABS OTR",C164="ALL NEW NMAX 155 CONNECTED OTR",C164="ALL NEW NMAX 155 OTR",C164="ALL NEW NMAX 155 S OTR",C164="LEXI LX 155 CONNECTED ABS OTR",C164="LEXI LX 155 OTR",C164="LEXI LX 155 S OTR",C164="LEXI OTR"),"MAXI",OR(C164="ALL NEW R15 CONNECTED OTR",C164="ALL NEW VIXION OTR",C164="ALL NEW VIXION R OTR",C164="ALL NEW XSR 155 OTR",C164="MT 15 OTR"),"SPORT",OR(C164="FAZZIO CONNECTED LUX OTR",C164="FAZZIO CONNECTED NEO OTR",C164="FAZZIO NEO HYBRID OTR",C164="GRAND FILANO LUX OTR",C164="GRAND FILANO NEO HYBRID OTR"),"CLASSY",OR(C164="FREE GO 125 C OTR",C164="FREE GO 125 OTR",C164="GEAR 125 S OTR",C164="GEAR 125 OTR",C164="NEW MIO M3 CW OTR"),"MATIC",OR(C164="WR 155 R OTR"),"OFFROAD",OR(C164="VEGA FORCE DB CW OTR",C164="JUPITER Z CW FI OTR",C164="MX KING 150 OTR"),"MOPED")</f>
        <v>MATIC</v>
      </c>
      <c r="E164">
        <v>4</v>
      </c>
      <c r="F164" s="3" t="s">
        <v>4</v>
      </c>
      <c r="G164" s="5">
        <v>19745000</v>
      </c>
      <c r="H164">
        <f t="shared" si="5"/>
        <v>1974500</v>
      </c>
      <c r="I164" s="3" t="s">
        <v>34</v>
      </c>
    </row>
    <row r="165" spans="1:9" x14ac:dyDescent="0.3">
      <c r="A165" s="1">
        <v>164</v>
      </c>
      <c r="B165" s="2">
        <f t="shared" ca="1" si="4"/>
        <v>729</v>
      </c>
      <c r="C165" t="s">
        <v>20</v>
      </c>
      <c r="D165" t="str" cm="1">
        <f t="array" ref="D165">_xlfn.IFS(OR(C165="ALL NEW AEROX 155 C ABS OTR",C165="ALL NEW AEROX 155 CIBERCITY OTR",C165="ALL NEW AEROX 155 OTR",C165="ALL NEW NMAX 155 ABS OTR",C165="ALL NEW NMAX 155 CONNECTED OTR",C165="ALL NEW NMAX 155 OTR",C165="ALL NEW NMAX 155 S OTR",C165="LEXI LX 155 CONNECTED ABS OTR",C165="LEXI LX 155 OTR",C165="LEXI LX 155 S OTR",C165="LEXI OTR"),"MAXI",OR(C165="ALL NEW R15 CONNECTED OTR",C165="ALL NEW VIXION OTR",C165="ALL NEW VIXION R OTR",C165="ALL NEW XSR 155 OTR",C165="MT 15 OTR"),"SPORT",OR(C165="FAZZIO CONNECTED LUX OTR",C165="FAZZIO CONNECTED NEO OTR",C165="FAZZIO NEO HYBRID OTR",C165="GRAND FILANO LUX OTR",C165="GRAND FILANO NEO HYBRID OTR"),"CLASSY",OR(C165="FREE GO 125 C OTR",C165="FREE GO 125 OTR",C165="GEAR 125 S OTR",C165="GEAR 125 OTR",C165="NEW MIO M3 CW OTR"),"MATIC",OR(C165="WR 155 R OTR"),"OFFROAD",OR(C165="VEGA FORCE DB CW OTR",C165="JUPITER Z CW FI OTR",C165="MX KING 150 OTR"),"MOPED")</f>
        <v>MAXI</v>
      </c>
      <c r="E165">
        <v>4</v>
      </c>
      <c r="F165" s="3" t="s">
        <v>44</v>
      </c>
      <c r="G165" s="5">
        <v>30200000</v>
      </c>
      <c r="H165">
        <f t="shared" si="5"/>
        <v>3020000</v>
      </c>
      <c r="I165" s="3" t="s">
        <v>34</v>
      </c>
    </row>
    <row r="166" spans="1:9" x14ac:dyDescent="0.3">
      <c r="A166" s="1">
        <v>165</v>
      </c>
      <c r="B166" s="2">
        <f t="shared" ca="1" si="4"/>
        <v>589</v>
      </c>
      <c r="C166" t="s">
        <v>12</v>
      </c>
      <c r="D166" t="str" cm="1">
        <f t="array" ref="D166">_xlfn.IFS(OR(C166="ALL NEW AEROX 155 C ABS OTR",C166="ALL NEW AEROX 155 CIBERCITY OTR",C166="ALL NEW AEROX 155 OTR",C166="ALL NEW NMAX 155 ABS OTR",C166="ALL NEW NMAX 155 CONNECTED OTR",C166="ALL NEW NMAX 155 OTR",C166="ALL NEW NMAX 155 S OTR",C166="LEXI LX 155 CONNECTED ABS OTR",C166="LEXI LX 155 OTR",C166="LEXI LX 155 S OTR",C166="LEXI OTR"),"MAXI",OR(C166="ALL NEW R15 CONNECTED OTR",C166="ALL NEW VIXION OTR",C166="ALL NEW VIXION R OTR",C166="ALL NEW XSR 155 OTR",C166="MT 15 OTR"),"SPORT",OR(C166="FAZZIO CONNECTED LUX OTR",C166="FAZZIO CONNECTED NEO OTR",C166="FAZZIO NEO HYBRID OTR",C166="GRAND FILANO LUX OTR",C166="GRAND FILANO NEO HYBRID OTR"),"CLASSY",OR(C166="FREE GO 125 C OTR",C166="FREE GO 125 OTR",C166="GEAR 125 S OTR",C166="GEAR 125 OTR",C166="NEW MIO M3 CW OTR"),"MATIC",OR(C166="WR 155 R OTR"),"OFFROAD",OR(C166="VEGA FORCE DB CW OTR",C166="JUPITER Z CW FI OTR",C166="MX KING 150 OTR"),"MOPED")</f>
        <v>MATIC</v>
      </c>
      <c r="E166">
        <v>4</v>
      </c>
      <c r="F166" s="3" t="s">
        <v>44</v>
      </c>
      <c r="G166" s="5">
        <v>19745000</v>
      </c>
      <c r="H166">
        <f t="shared" si="5"/>
        <v>1974500</v>
      </c>
      <c r="I166" s="3" t="s">
        <v>32</v>
      </c>
    </row>
    <row r="167" spans="1:9" x14ac:dyDescent="0.3">
      <c r="A167" s="1">
        <v>166</v>
      </c>
      <c r="B167" s="2">
        <f t="shared" ca="1" si="4"/>
        <v>268</v>
      </c>
      <c r="C167" t="s">
        <v>9</v>
      </c>
      <c r="D167" t="str" cm="1">
        <f t="array" ref="D167">_xlfn.IFS(OR(C167="ALL NEW AEROX 155 C ABS OTR",C167="ALL NEW AEROX 155 CIBERCITY OTR",C167="ALL NEW AEROX 155 OTR",C167="ALL NEW NMAX 155 ABS OTR",C167="ALL NEW NMAX 155 CONNECTED OTR",C167="ALL NEW NMAX 155 OTR",C167="ALL NEW NMAX 155 S OTR",C167="LEXI LX 155 CONNECTED ABS OTR",C167="LEXI LX 155 OTR",C167="LEXI LX 155 S OTR",C167="LEXI OTR"),"MAXI",OR(C167="ALL NEW R15 CONNECTED OTR",C167="ALL NEW VIXION OTR",C167="ALL NEW VIXION R OTR",C167="ALL NEW XSR 155 OTR",C167="MT 15 OTR"),"SPORT",OR(C167="FAZZIO CONNECTED LUX OTR",C167="FAZZIO CONNECTED NEO OTR",C167="FAZZIO NEO HYBRID OTR",C167="GRAND FILANO LUX OTR",C167="GRAND FILANO NEO HYBRID OTR"),"CLASSY",OR(C167="FREE GO 125 C OTR",C167="FREE GO 125 OTR",C167="GEAR 125 S OTR",C167="GEAR 125 OTR",C167="NEW MIO M3 CW OTR"),"MATIC",OR(C167="WR 155 R OTR"),"OFFROAD",OR(C167="VEGA FORCE DB CW OTR",C167="JUPITER Z CW FI OTR",C167="MX KING 150 OTR"),"MOPED")</f>
        <v>MAXI</v>
      </c>
      <c r="E167">
        <v>4</v>
      </c>
      <c r="F167" s="3" t="s">
        <v>44</v>
      </c>
      <c r="G167" s="5">
        <v>35475000</v>
      </c>
      <c r="H167">
        <f t="shared" si="5"/>
        <v>3547500</v>
      </c>
      <c r="I167" s="3" t="s">
        <v>33</v>
      </c>
    </row>
    <row r="168" spans="1:9" x14ac:dyDescent="0.3">
      <c r="A168" s="1">
        <v>167</v>
      </c>
      <c r="B168" s="2">
        <f t="shared" ca="1" si="4"/>
        <v>234</v>
      </c>
      <c r="C168" t="s">
        <v>23</v>
      </c>
      <c r="D168" t="str" cm="1">
        <f t="array" ref="D168">_xlfn.IFS(OR(C168="ALL NEW AEROX 155 C ABS OTR",C168="ALL NEW AEROX 155 CIBERCITY OTR",C168="ALL NEW AEROX 155 OTR",C168="ALL NEW NMAX 155 ABS OTR",C168="ALL NEW NMAX 155 CONNECTED OTR",C168="ALL NEW NMAX 155 OTR",C168="ALL NEW NMAX 155 S OTR",C168="LEXI LX 155 CONNECTED ABS OTR",C168="LEXI LX 155 OTR",C168="LEXI LX 155 S OTR",C168="LEXI OTR"),"MAXI",OR(C168="ALL NEW R15 CONNECTED OTR",C168="ALL NEW VIXION OTR",C168="ALL NEW VIXION R OTR",C168="ALL NEW XSR 155 OTR",C168="MT 15 OTR"),"SPORT",OR(C168="FAZZIO CONNECTED LUX OTR",C168="FAZZIO CONNECTED NEO OTR",C168="FAZZIO NEO HYBRID OTR",C168="GRAND FILANO LUX OTR",C168="GRAND FILANO NEO HYBRID OTR"),"CLASSY",OR(C168="FREE GO 125 C OTR",C168="FREE GO 125 OTR",C168="GEAR 125 S OTR",C168="GEAR 125 OTR",C168="NEW MIO M3 CW OTR"),"MATIC",OR(C168="WR 155 R OTR"),"OFFROAD",OR(C168="VEGA FORCE DB CW OTR",C168="JUPITER Z CW FI OTR",C168="MX KING 150 OTR"),"MOPED")</f>
        <v>CLASSY</v>
      </c>
      <c r="E168">
        <v>4</v>
      </c>
      <c r="F168" s="3" t="s">
        <v>44</v>
      </c>
      <c r="G168" s="5">
        <v>30785000</v>
      </c>
      <c r="H168">
        <f t="shared" si="5"/>
        <v>3078500</v>
      </c>
      <c r="I168" s="3" t="s">
        <v>34</v>
      </c>
    </row>
    <row r="169" spans="1:9" x14ac:dyDescent="0.3">
      <c r="A169" s="1">
        <v>168</v>
      </c>
      <c r="B169" s="2">
        <f t="shared" ca="1" si="4"/>
        <v>958</v>
      </c>
      <c r="C169" t="s">
        <v>10</v>
      </c>
      <c r="D169" t="str" cm="1">
        <f t="array" ref="D169">_xlfn.IFS(OR(C169="ALL NEW AEROX 155 C ABS OTR",C169="ALL NEW AEROX 155 CIBERCITY OTR",C169="ALL NEW AEROX 155 OTR",C169="ALL NEW NMAX 155 ABS OTR",C169="ALL NEW NMAX 155 CONNECTED OTR",C169="ALL NEW NMAX 155 OTR",C169="ALL NEW NMAX 155 S OTR",C169="LEXI LX 155 CONNECTED ABS OTR",C169="LEXI LX 155 OTR",C169="LEXI LX 155 S OTR",C169="LEXI OTR"),"MAXI",OR(C169="ALL NEW R15 CONNECTED OTR",C169="ALL NEW VIXION OTR",C169="ALL NEW VIXION R OTR",C169="ALL NEW XSR 155 OTR",C169="MT 15 OTR"),"SPORT",OR(C169="FAZZIO CONNECTED LUX OTR",C169="FAZZIO CONNECTED NEO OTR",C169="FAZZIO NEO HYBRID OTR",C169="GRAND FILANO LUX OTR",C169="GRAND FILANO NEO HYBRID OTR"),"CLASSY",OR(C169="FREE GO 125 C OTR",C169="FREE GO 125 OTR",C169="GEAR 125 S OTR",C169="GEAR 125 OTR",C169="NEW MIO M3 CW OTR"),"MATIC",OR(C169="WR 155 R OTR"),"OFFROAD",OR(C169="VEGA FORCE DB CW OTR",C169="JUPITER Z CW FI OTR",C169="MX KING 150 OTR"),"MOPED")</f>
        <v>MATIC</v>
      </c>
      <c r="E169">
        <v>4</v>
      </c>
      <c r="F169" s="2" t="s">
        <v>35</v>
      </c>
      <c r="G169" s="5">
        <v>20725000</v>
      </c>
      <c r="H169">
        <f t="shared" si="5"/>
        <v>2072500</v>
      </c>
      <c r="I169" s="3" t="s">
        <v>32</v>
      </c>
    </row>
    <row r="170" spans="1:9" x14ac:dyDescent="0.3">
      <c r="A170" s="1">
        <v>169</v>
      </c>
      <c r="B170" s="2">
        <f t="shared" ca="1" si="4"/>
        <v>929</v>
      </c>
      <c r="C170" t="s">
        <v>19</v>
      </c>
      <c r="D170" t="str" cm="1">
        <f t="array" ref="D170">_xlfn.IFS(OR(C170="ALL NEW AEROX 155 C ABS OTR",C170="ALL NEW AEROX 155 CIBERCITY OTR",C170="ALL NEW AEROX 155 OTR",C170="ALL NEW NMAX 155 ABS OTR",C170="ALL NEW NMAX 155 CONNECTED OTR",C170="ALL NEW NMAX 155 OTR",C170="ALL NEW NMAX 155 S OTR",C170="LEXI LX 155 CONNECTED ABS OTR",C170="LEXI LX 155 OTR",C170="LEXI LX 155 S OTR",C170="LEXI OTR"),"MAXI",OR(C170="ALL NEW R15 CONNECTED OTR",C170="ALL NEW VIXION OTR",C170="ALL NEW VIXION R OTR",C170="ALL NEW XSR 155 OTR",C170="MT 15 OTR"),"SPORT",OR(C170="FAZZIO CONNECTED LUX OTR",C170="FAZZIO CONNECTED NEO OTR",C170="FAZZIO NEO HYBRID OTR",C170="GRAND FILANO LUX OTR",C170="GRAND FILANO NEO HYBRID OTR"),"CLASSY",OR(C170="FREE GO 125 C OTR",C170="FREE GO 125 OTR",C170="GEAR 125 S OTR",C170="GEAR 125 OTR",C170="NEW MIO M3 CW OTR"),"MATIC",OR(C170="WR 155 R OTR"),"OFFROAD",OR(C170="VEGA FORCE DB CW OTR",C170="JUPITER Z CW FI OTR",C170="MX KING 150 OTR"),"MOPED")</f>
        <v>MATIC</v>
      </c>
      <c r="E170">
        <v>4</v>
      </c>
      <c r="F170" s="2" t="s">
        <v>35</v>
      </c>
      <c r="G170" s="5">
        <v>21460000</v>
      </c>
      <c r="H170">
        <f t="shared" si="5"/>
        <v>2146000</v>
      </c>
      <c r="I170" s="3" t="s">
        <v>32</v>
      </c>
    </row>
    <row r="171" spans="1:9" x14ac:dyDescent="0.3">
      <c r="A171" s="1">
        <v>170</v>
      </c>
      <c r="B171" s="2">
        <f t="shared" ca="1" si="4"/>
        <v>1160</v>
      </c>
      <c r="C171" t="s">
        <v>11</v>
      </c>
      <c r="D171" t="str" cm="1">
        <f t="array" ref="D171">_xlfn.IFS(OR(C171="ALL NEW AEROX 155 C ABS OTR",C171="ALL NEW AEROX 155 CIBERCITY OTR",C171="ALL NEW AEROX 155 OTR",C171="ALL NEW NMAX 155 ABS OTR",C171="ALL NEW NMAX 155 CONNECTED OTR",C171="ALL NEW NMAX 155 OTR",C171="ALL NEW NMAX 155 S OTR",C171="LEXI LX 155 CONNECTED ABS OTR",C171="LEXI LX 155 OTR",C171="LEXI LX 155 S OTR",C171="LEXI OTR"),"MAXI",OR(C171="ALL NEW R15 CONNECTED OTR",C171="ALL NEW VIXION OTR",C171="ALL NEW VIXION R OTR",C171="ALL NEW XSR 155 OTR",C171="MT 15 OTR"),"SPORT",OR(C171="FAZZIO CONNECTED LUX OTR",C171="FAZZIO CONNECTED NEO OTR",C171="FAZZIO NEO HYBRID OTR",C171="GRAND FILANO LUX OTR",C171="GRAND FILANO NEO HYBRID OTR"),"CLASSY",OR(C171="FREE GO 125 C OTR",C171="FREE GO 125 OTR",C171="GEAR 125 S OTR",C171="GEAR 125 OTR",C171="NEW MIO M3 CW OTR"),"MATIC",OR(C171="WR 155 R OTR"),"OFFROAD",OR(C171="VEGA FORCE DB CW OTR",C171="JUPITER Z CW FI OTR",C171="MX KING 150 OTR"),"MOPED")</f>
        <v>MOPED</v>
      </c>
      <c r="E171">
        <v>4</v>
      </c>
      <c r="F171" s="2" t="s">
        <v>35</v>
      </c>
      <c r="G171" s="5">
        <v>22605000</v>
      </c>
      <c r="H171">
        <f t="shared" si="5"/>
        <v>2260500</v>
      </c>
      <c r="I171" s="3" t="s">
        <v>32</v>
      </c>
    </row>
    <row r="172" spans="1:9" x14ac:dyDescent="0.3">
      <c r="A172" s="1">
        <v>171</v>
      </c>
      <c r="B172" s="2">
        <f t="shared" ca="1" si="4"/>
        <v>1111</v>
      </c>
      <c r="C172" t="s">
        <v>19</v>
      </c>
      <c r="D172" t="str" cm="1">
        <f t="array" ref="D172">_xlfn.IFS(OR(C172="ALL NEW AEROX 155 C ABS OTR",C172="ALL NEW AEROX 155 CIBERCITY OTR",C172="ALL NEW AEROX 155 OTR",C172="ALL NEW NMAX 155 ABS OTR",C172="ALL NEW NMAX 155 CONNECTED OTR",C172="ALL NEW NMAX 155 OTR",C172="ALL NEW NMAX 155 S OTR",C172="LEXI LX 155 CONNECTED ABS OTR",C172="LEXI LX 155 OTR",C172="LEXI LX 155 S OTR",C172="LEXI OTR"),"MAXI",OR(C172="ALL NEW R15 CONNECTED OTR",C172="ALL NEW VIXION OTR",C172="ALL NEW VIXION R OTR",C172="ALL NEW XSR 155 OTR",C172="MT 15 OTR"),"SPORT",OR(C172="FAZZIO CONNECTED LUX OTR",C172="FAZZIO CONNECTED NEO OTR",C172="FAZZIO NEO HYBRID OTR",C172="GRAND FILANO LUX OTR",C172="GRAND FILANO NEO HYBRID OTR"),"CLASSY",OR(C172="FREE GO 125 C OTR",C172="FREE GO 125 OTR",C172="GEAR 125 S OTR",C172="GEAR 125 OTR",C172="NEW MIO M3 CW OTR"),"MATIC",OR(C172="WR 155 R OTR"),"OFFROAD",OR(C172="VEGA FORCE DB CW OTR",C172="JUPITER Z CW FI OTR",C172="MX KING 150 OTR"),"MOPED")</f>
        <v>MATIC</v>
      </c>
      <c r="E172">
        <v>4</v>
      </c>
      <c r="F172" s="2" t="s">
        <v>35</v>
      </c>
      <c r="G172" s="5">
        <v>21460000</v>
      </c>
      <c r="H172">
        <f t="shared" si="5"/>
        <v>2146000</v>
      </c>
      <c r="I172" s="3" t="s">
        <v>32</v>
      </c>
    </row>
    <row r="173" spans="1:9" x14ac:dyDescent="0.3">
      <c r="A173" s="1">
        <v>172</v>
      </c>
      <c r="B173" s="2">
        <f t="shared" ca="1" si="4"/>
        <v>1070</v>
      </c>
      <c r="C173" t="s">
        <v>15</v>
      </c>
      <c r="D173" t="str" cm="1">
        <f t="array" ref="D173">_xlfn.IFS(OR(C173="ALL NEW AEROX 155 C ABS OTR",C173="ALL NEW AEROX 155 CIBERCITY OTR",C173="ALL NEW AEROX 155 OTR",C173="ALL NEW NMAX 155 ABS OTR",C173="ALL NEW NMAX 155 CONNECTED OTR",C173="ALL NEW NMAX 155 OTR",C173="ALL NEW NMAX 155 S OTR",C173="LEXI LX 155 CONNECTED ABS OTR",C173="LEXI LX 155 OTR",C173="LEXI LX 155 S OTR",C173="LEXI OTR"),"MAXI",OR(C173="ALL NEW R15 CONNECTED OTR",C173="ALL NEW VIXION OTR",C173="ALL NEW VIXION R OTR",C173="ALL NEW XSR 155 OTR",C173="MT 15 OTR"),"SPORT",OR(C173="FAZZIO CONNECTED LUX OTR",C173="FAZZIO CONNECTED NEO OTR",C173="FAZZIO NEO HYBRID OTR",C173="GRAND FILANO LUX OTR",C173="GRAND FILANO NEO HYBRID OTR"),"CLASSY",OR(C173="FREE GO 125 C OTR",C173="FREE GO 125 OTR",C173="GEAR 125 S OTR",C173="GEAR 125 OTR",C173="NEW MIO M3 CW OTR"),"MATIC",OR(C173="WR 155 R OTR"),"OFFROAD",OR(C173="VEGA FORCE DB CW OTR",C173="JUPITER Z CW FI OTR",C173="MX KING 150 OTR"),"MOPED")</f>
        <v>MOPED</v>
      </c>
      <c r="E173">
        <v>4</v>
      </c>
      <c r="F173" s="2" t="s">
        <v>35</v>
      </c>
      <c r="G173" s="5">
        <v>28255000</v>
      </c>
      <c r="H173">
        <f t="shared" si="5"/>
        <v>2825500</v>
      </c>
      <c r="I173" s="3" t="s">
        <v>32</v>
      </c>
    </row>
    <row r="174" spans="1:9" x14ac:dyDescent="0.3">
      <c r="A174" s="1">
        <v>173</v>
      </c>
      <c r="B174" s="2">
        <f t="shared" ca="1" si="4"/>
        <v>1027</v>
      </c>
      <c r="C174" t="s">
        <v>15</v>
      </c>
      <c r="D174" t="str" cm="1">
        <f t="array" ref="D174">_xlfn.IFS(OR(C174="ALL NEW AEROX 155 C ABS OTR",C174="ALL NEW AEROX 155 CIBERCITY OTR",C174="ALL NEW AEROX 155 OTR",C174="ALL NEW NMAX 155 ABS OTR",C174="ALL NEW NMAX 155 CONNECTED OTR",C174="ALL NEW NMAX 155 OTR",C174="ALL NEW NMAX 155 S OTR",C174="LEXI LX 155 CONNECTED ABS OTR",C174="LEXI LX 155 OTR",C174="LEXI LX 155 S OTR",C174="LEXI OTR"),"MAXI",OR(C174="ALL NEW R15 CONNECTED OTR",C174="ALL NEW VIXION OTR",C174="ALL NEW VIXION R OTR",C174="ALL NEW XSR 155 OTR",C174="MT 15 OTR"),"SPORT",OR(C174="FAZZIO CONNECTED LUX OTR",C174="FAZZIO CONNECTED NEO OTR",C174="FAZZIO NEO HYBRID OTR",C174="GRAND FILANO LUX OTR",C174="GRAND FILANO NEO HYBRID OTR"),"CLASSY",OR(C174="FREE GO 125 C OTR",C174="FREE GO 125 OTR",C174="GEAR 125 S OTR",C174="GEAR 125 OTR",C174="NEW MIO M3 CW OTR"),"MATIC",OR(C174="WR 155 R OTR"),"OFFROAD",OR(C174="VEGA FORCE DB CW OTR",C174="JUPITER Z CW FI OTR",C174="MX KING 150 OTR"),"MOPED")</f>
        <v>MOPED</v>
      </c>
      <c r="E174">
        <v>4</v>
      </c>
      <c r="F174" s="3" t="s">
        <v>44</v>
      </c>
      <c r="G174" s="5">
        <v>28255000</v>
      </c>
      <c r="H174">
        <f t="shared" si="5"/>
        <v>2825500</v>
      </c>
      <c r="I174" s="3" t="s">
        <v>34</v>
      </c>
    </row>
    <row r="175" spans="1:9" x14ac:dyDescent="0.3">
      <c r="A175" s="1">
        <v>174</v>
      </c>
      <c r="B175" s="2">
        <f t="shared" ca="1" si="4"/>
        <v>470</v>
      </c>
      <c r="C175" t="s">
        <v>20</v>
      </c>
      <c r="D175" t="str" cm="1">
        <f t="array" ref="D175">_xlfn.IFS(OR(C175="ALL NEW AEROX 155 C ABS OTR",C175="ALL NEW AEROX 155 CIBERCITY OTR",C175="ALL NEW AEROX 155 OTR",C175="ALL NEW NMAX 155 ABS OTR",C175="ALL NEW NMAX 155 CONNECTED OTR",C175="ALL NEW NMAX 155 OTR",C175="ALL NEW NMAX 155 S OTR",C175="LEXI LX 155 CONNECTED ABS OTR",C175="LEXI LX 155 OTR",C175="LEXI LX 155 S OTR",C175="LEXI OTR"),"MAXI",OR(C175="ALL NEW R15 CONNECTED OTR",C175="ALL NEW VIXION OTR",C175="ALL NEW VIXION R OTR",C175="ALL NEW XSR 155 OTR",C175="MT 15 OTR"),"SPORT",OR(C175="FAZZIO CONNECTED LUX OTR",C175="FAZZIO CONNECTED NEO OTR",C175="FAZZIO NEO HYBRID OTR",C175="GRAND FILANO LUX OTR",C175="GRAND FILANO NEO HYBRID OTR"),"CLASSY",OR(C175="FREE GO 125 C OTR",C175="FREE GO 125 OTR",C175="GEAR 125 S OTR",C175="GEAR 125 OTR",C175="NEW MIO M3 CW OTR"),"MATIC",OR(C175="WR 155 R OTR"),"OFFROAD",OR(C175="VEGA FORCE DB CW OTR",C175="JUPITER Z CW FI OTR",C175="MX KING 150 OTR"),"MOPED")</f>
        <v>MAXI</v>
      </c>
      <c r="E175">
        <v>4</v>
      </c>
      <c r="F175" s="3" t="s">
        <v>44</v>
      </c>
      <c r="G175" s="5">
        <v>30200000</v>
      </c>
      <c r="H175">
        <f t="shared" si="5"/>
        <v>3020000</v>
      </c>
      <c r="I175" s="3" t="s">
        <v>32</v>
      </c>
    </row>
    <row r="176" spans="1:9" x14ac:dyDescent="0.3">
      <c r="A176" s="1">
        <v>175</v>
      </c>
      <c r="B176" s="2">
        <f t="shared" ca="1" si="4"/>
        <v>332</v>
      </c>
      <c r="C176" t="s">
        <v>11</v>
      </c>
      <c r="D176" t="str" cm="1">
        <f t="array" ref="D176">_xlfn.IFS(OR(C176="ALL NEW AEROX 155 C ABS OTR",C176="ALL NEW AEROX 155 CIBERCITY OTR",C176="ALL NEW AEROX 155 OTR",C176="ALL NEW NMAX 155 ABS OTR",C176="ALL NEW NMAX 155 CONNECTED OTR",C176="ALL NEW NMAX 155 OTR",C176="ALL NEW NMAX 155 S OTR",C176="LEXI LX 155 CONNECTED ABS OTR",C176="LEXI LX 155 OTR",C176="LEXI LX 155 S OTR",C176="LEXI OTR"),"MAXI",OR(C176="ALL NEW R15 CONNECTED OTR",C176="ALL NEW VIXION OTR",C176="ALL NEW VIXION R OTR",C176="ALL NEW XSR 155 OTR",C176="MT 15 OTR"),"SPORT",OR(C176="FAZZIO CONNECTED LUX OTR",C176="FAZZIO CONNECTED NEO OTR",C176="FAZZIO NEO HYBRID OTR",C176="GRAND FILANO LUX OTR",C176="GRAND FILANO NEO HYBRID OTR"),"CLASSY",OR(C176="FREE GO 125 C OTR",C176="FREE GO 125 OTR",C176="GEAR 125 S OTR",C176="GEAR 125 OTR",C176="NEW MIO M3 CW OTR"),"MATIC",OR(C176="WR 155 R OTR"),"OFFROAD",OR(C176="VEGA FORCE DB CW OTR",C176="JUPITER Z CW FI OTR",C176="MX KING 150 OTR"),"MOPED")</f>
        <v>MOPED</v>
      </c>
      <c r="E176">
        <v>4</v>
      </c>
      <c r="F176" s="3" t="s">
        <v>44</v>
      </c>
      <c r="G176" s="5">
        <v>22605000</v>
      </c>
      <c r="H176">
        <f t="shared" si="5"/>
        <v>2260500</v>
      </c>
      <c r="I176" s="3" t="s">
        <v>32</v>
      </c>
    </row>
    <row r="177" spans="1:9" x14ac:dyDescent="0.3">
      <c r="A177" s="1">
        <v>176</v>
      </c>
      <c r="B177" s="2">
        <f t="shared" ca="1" si="4"/>
        <v>692</v>
      </c>
      <c r="C177" t="s">
        <v>27</v>
      </c>
      <c r="D177" t="str" cm="1">
        <f t="array" ref="D177">_xlfn.IFS(OR(C177="ALL NEW AEROX 155 C ABS OTR",C177="ALL NEW AEROX 155 CIBERCITY OTR",C177="ALL NEW AEROX 155 OTR",C177="ALL NEW NMAX 155 ABS OTR",C177="ALL NEW NMAX 155 CONNECTED OTR",C177="ALL NEW NMAX 155 OTR",C177="ALL NEW NMAX 155 S OTR",C177="LEXI LX 155 CONNECTED ABS OTR",C177="LEXI LX 155 OTR",C177="LEXI LX 155 S OTR",C177="LEXI OTR"),"MAXI",OR(C177="ALL NEW R15 CONNECTED OTR",C177="ALL NEW VIXION OTR",C177="ALL NEW VIXION R OTR",C177="ALL NEW XSR 155 OTR",C177="MT 15 OTR"),"SPORT",OR(C177="FAZZIO CONNECTED LUX OTR",C177="FAZZIO CONNECTED NEO OTR",C177="FAZZIO NEO HYBRID OTR",C177="GRAND FILANO LUX OTR",C177="GRAND FILANO NEO HYBRID OTR"),"CLASSY",OR(C177="FREE GO 125 C OTR",C177="FREE GO 125 OTR",C177="GEAR 125 S OTR",C177="GEAR 125 OTR",C177="NEW MIO M3 CW OTR"),"MATIC",OR(C177="WR 155 R OTR"),"OFFROAD",OR(C177="VEGA FORCE DB CW OTR",C177="JUPITER Z CW FI OTR",C177="MX KING 150 OTR"),"MOPED")</f>
        <v>CLASSY</v>
      </c>
      <c r="E177">
        <v>4</v>
      </c>
      <c r="F177" s="3" t="s">
        <v>44</v>
      </c>
      <c r="G177" s="5">
        <v>30130000</v>
      </c>
      <c r="H177">
        <f t="shared" si="5"/>
        <v>3013000</v>
      </c>
      <c r="I177" s="3" t="s">
        <v>34</v>
      </c>
    </row>
    <row r="178" spans="1:9" x14ac:dyDescent="0.3">
      <c r="A178" s="1">
        <v>177</v>
      </c>
      <c r="B178" s="2">
        <f t="shared" ca="1" si="4"/>
        <v>508</v>
      </c>
      <c r="C178" t="s">
        <v>10</v>
      </c>
      <c r="D178" t="str" cm="1">
        <f t="array" ref="D178">_xlfn.IFS(OR(C178="ALL NEW AEROX 155 C ABS OTR",C178="ALL NEW AEROX 155 CIBERCITY OTR",C178="ALL NEW AEROX 155 OTR",C178="ALL NEW NMAX 155 ABS OTR",C178="ALL NEW NMAX 155 CONNECTED OTR",C178="ALL NEW NMAX 155 OTR",C178="ALL NEW NMAX 155 S OTR",C178="LEXI LX 155 CONNECTED ABS OTR",C178="LEXI LX 155 OTR",C178="LEXI LX 155 S OTR",C178="LEXI OTR"),"MAXI",OR(C178="ALL NEW R15 CONNECTED OTR",C178="ALL NEW VIXION OTR",C178="ALL NEW VIXION R OTR",C178="ALL NEW XSR 155 OTR",C178="MT 15 OTR"),"SPORT",OR(C178="FAZZIO CONNECTED LUX OTR",C178="FAZZIO CONNECTED NEO OTR",C178="FAZZIO NEO HYBRID OTR",C178="GRAND FILANO LUX OTR",C178="GRAND FILANO NEO HYBRID OTR"),"CLASSY",OR(C178="FREE GO 125 C OTR",C178="FREE GO 125 OTR",C178="GEAR 125 S OTR",C178="GEAR 125 OTR",C178="NEW MIO M3 CW OTR"),"MATIC",OR(C178="WR 155 R OTR"),"OFFROAD",OR(C178="VEGA FORCE DB CW OTR",C178="JUPITER Z CW FI OTR",C178="MX KING 150 OTR"),"MOPED")</f>
        <v>MATIC</v>
      </c>
      <c r="E178">
        <v>4</v>
      </c>
      <c r="F178" s="3" t="s">
        <v>44</v>
      </c>
      <c r="G178" s="5">
        <v>20725000</v>
      </c>
      <c r="H178">
        <f t="shared" si="5"/>
        <v>2072500</v>
      </c>
      <c r="I178" s="3" t="s">
        <v>32</v>
      </c>
    </row>
    <row r="179" spans="1:9" x14ac:dyDescent="0.3">
      <c r="A179" s="1">
        <v>178</v>
      </c>
      <c r="B179" s="2">
        <f t="shared" ca="1" si="4"/>
        <v>500</v>
      </c>
      <c r="C179" t="s">
        <v>25</v>
      </c>
      <c r="D179" t="str" cm="1">
        <f t="array" ref="D179">_xlfn.IFS(OR(C179="ALL NEW AEROX 155 C ABS OTR",C179="ALL NEW AEROX 155 CIBERCITY OTR",C179="ALL NEW AEROX 155 OTR",C179="ALL NEW NMAX 155 ABS OTR",C179="ALL NEW NMAX 155 CONNECTED OTR",C179="ALL NEW NMAX 155 OTR",C179="ALL NEW NMAX 155 S OTR",C179="LEXI LX 155 CONNECTED ABS OTR",C179="LEXI LX 155 OTR",C179="LEXI LX 155 S OTR",C179="LEXI OTR"),"MAXI",OR(C179="ALL NEW R15 CONNECTED OTR",C179="ALL NEW VIXION OTR",C179="ALL NEW VIXION R OTR",C179="ALL NEW XSR 155 OTR",C179="MT 15 OTR"),"SPORT",OR(C179="FAZZIO CONNECTED LUX OTR",C179="FAZZIO CONNECTED NEO OTR",C179="FAZZIO NEO HYBRID OTR",C179="GRAND FILANO LUX OTR",C179="GRAND FILANO NEO HYBRID OTR"),"CLASSY",OR(C179="FREE GO 125 C OTR",C179="FREE GO 125 OTR",C179="GEAR 125 S OTR",C179="GEAR 125 OTR",C179="NEW MIO M3 CW OTR"),"MATIC",OR(C179="WR 155 R OTR"),"OFFROAD",OR(C179="VEGA FORCE DB CW OTR",C179="JUPITER Z CW FI OTR",C179="MX KING 150 OTR"),"MOPED")</f>
        <v>MATIC</v>
      </c>
      <c r="E179">
        <v>4</v>
      </c>
      <c r="F179" s="3" t="s">
        <v>5</v>
      </c>
      <c r="G179" s="5">
        <v>23930000</v>
      </c>
      <c r="H179">
        <f t="shared" si="5"/>
        <v>2393000</v>
      </c>
      <c r="I179" s="3" t="s">
        <v>34</v>
      </c>
    </row>
    <row r="180" spans="1:9" x14ac:dyDescent="0.3">
      <c r="A180" s="1">
        <v>179</v>
      </c>
      <c r="B180" s="2">
        <f t="shared" ca="1" si="4"/>
        <v>301</v>
      </c>
      <c r="C180" t="s">
        <v>27</v>
      </c>
      <c r="D180" t="str" cm="1">
        <f t="array" ref="D180">_xlfn.IFS(OR(C180="ALL NEW AEROX 155 C ABS OTR",C180="ALL NEW AEROX 155 CIBERCITY OTR",C180="ALL NEW AEROX 155 OTR",C180="ALL NEW NMAX 155 ABS OTR",C180="ALL NEW NMAX 155 CONNECTED OTR",C180="ALL NEW NMAX 155 OTR",C180="ALL NEW NMAX 155 S OTR",C180="LEXI LX 155 CONNECTED ABS OTR",C180="LEXI LX 155 OTR",C180="LEXI LX 155 S OTR",C180="LEXI OTR"),"MAXI",OR(C180="ALL NEW R15 CONNECTED OTR",C180="ALL NEW VIXION OTR",C180="ALL NEW VIXION R OTR",C180="ALL NEW XSR 155 OTR",C180="MT 15 OTR"),"SPORT",OR(C180="FAZZIO CONNECTED LUX OTR",C180="FAZZIO CONNECTED NEO OTR",C180="FAZZIO NEO HYBRID OTR",C180="GRAND FILANO LUX OTR",C180="GRAND FILANO NEO HYBRID OTR"),"CLASSY",OR(C180="FREE GO 125 C OTR",C180="FREE GO 125 OTR",C180="GEAR 125 S OTR",C180="GEAR 125 OTR",C180="NEW MIO M3 CW OTR"),"MATIC",OR(C180="WR 155 R OTR"),"OFFROAD",OR(C180="VEGA FORCE DB CW OTR",C180="JUPITER Z CW FI OTR",C180="MX KING 150 OTR"),"MOPED")</f>
        <v>CLASSY</v>
      </c>
      <c r="E180">
        <v>4</v>
      </c>
      <c r="F180" s="3" t="s">
        <v>5</v>
      </c>
      <c r="G180" s="5">
        <v>30130000</v>
      </c>
      <c r="H180">
        <f t="shared" si="5"/>
        <v>3013000</v>
      </c>
      <c r="I180" s="3" t="s">
        <v>34</v>
      </c>
    </row>
    <row r="181" spans="1:9" x14ac:dyDescent="0.3">
      <c r="A181" s="1">
        <v>180</v>
      </c>
      <c r="B181" s="2">
        <f t="shared" ca="1" si="4"/>
        <v>358</v>
      </c>
      <c r="C181" t="s">
        <v>8</v>
      </c>
      <c r="D181" t="str" cm="1">
        <f t="array" ref="D181">_xlfn.IFS(OR(C181="ALL NEW AEROX 155 C ABS OTR",C181="ALL NEW AEROX 155 CIBERCITY OTR",C181="ALL NEW AEROX 155 OTR",C181="ALL NEW NMAX 155 ABS OTR",C181="ALL NEW NMAX 155 CONNECTED OTR",C181="ALL NEW NMAX 155 OTR",C181="ALL NEW NMAX 155 S OTR",C181="LEXI LX 155 CONNECTED ABS OTR",C181="LEXI LX 155 OTR",C181="LEXI LX 155 S OTR",C181="LEXI OTR"),"MAXI",OR(C181="ALL NEW R15 CONNECTED OTR",C181="ALL NEW VIXION OTR",C181="ALL NEW VIXION R OTR",C181="ALL NEW XSR 155 OTR",C181="MT 15 OTR"),"SPORT",OR(C181="FAZZIO CONNECTED LUX OTR",C181="FAZZIO CONNECTED NEO OTR",C181="FAZZIO NEO HYBRID OTR",C181="GRAND FILANO LUX OTR",C181="GRAND FILANO NEO HYBRID OTR"),"CLASSY",OR(C181="FREE GO 125 C OTR",C181="FREE GO 125 OTR",C181="GEAR 125 S OTR",C181="GEAR 125 OTR",C181="NEW MIO M3 CW OTR"),"MATIC",OR(C181="WR 155 R OTR"),"OFFROAD",OR(C181="VEGA FORCE DB CW OTR",C181="JUPITER Z CW FI OTR",C181="MX KING 150 OTR"),"MOPED")</f>
        <v>CLASSY</v>
      </c>
      <c r="E181">
        <v>4</v>
      </c>
      <c r="F181" s="2" t="s">
        <v>4</v>
      </c>
      <c r="G181" s="5">
        <v>25615000</v>
      </c>
      <c r="H181">
        <f t="shared" si="5"/>
        <v>2561500</v>
      </c>
      <c r="I181" s="2" t="s">
        <v>33</v>
      </c>
    </row>
    <row r="182" spans="1:9" x14ac:dyDescent="0.3">
      <c r="A182" s="1">
        <v>181</v>
      </c>
      <c r="B182" s="2">
        <f t="shared" ca="1" si="4"/>
        <v>146</v>
      </c>
      <c r="C182" t="s">
        <v>9</v>
      </c>
      <c r="D182" t="str" cm="1">
        <f t="array" ref="D182">_xlfn.IFS(OR(C182="ALL NEW AEROX 155 C ABS OTR",C182="ALL NEW AEROX 155 CIBERCITY OTR",C182="ALL NEW AEROX 155 OTR",C182="ALL NEW NMAX 155 ABS OTR",C182="ALL NEW NMAX 155 CONNECTED OTR",C182="ALL NEW NMAX 155 OTR",C182="ALL NEW NMAX 155 S OTR",C182="LEXI LX 155 CONNECTED ABS OTR",C182="LEXI LX 155 OTR",C182="LEXI LX 155 S OTR",C182="LEXI OTR"),"MAXI",OR(C182="ALL NEW R15 CONNECTED OTR",C182="ALL NEW VIXION OTR",C182="ALL NEW VIXION R OTR",C182="ALL NEW XSR 155 OTR",C182="MT 15 OTR"),"SPORT",OR(C182="FAZZIO CONNECTED LUX OTR",C182="FAZZIO CONNECTED NEO OTR",C182="FAZZIO NEO HYBRID OTR",C182="GRAND FILANO LUX OTR",C182="GRAND FILANO NEO HYBRID OTR"),"CLASSY",OR(C182="FREE GO 125 C OTR",C182="FREE GO 125 OTR",C182="GEAR 125 S OTR",C182="GEAR 125 OTR",C182="NEW MIO M3 CW OTR"),"MATIC",OR(C182="WR 155 R OTR"),"OFFROAD",OR(C182="VEGA FORCE DB CW OTR",C182="JUPITER Z CW FI OTR",C182="MX KING 150 OTR"),"MOPED")</f>
        <v>MAXI</v>
      </c>
      <c r="E182">
        <v>4</v>
      </c>
      <c r="F182" s="2" t="s">
        <v>4</v>
      </c>
      <c r="G182" s="5">
        <v>35475000</v>
      </c>
      <c r="H182">
        <f t="shared" si="5"/>
        <v>3547500</v>
      </c>
      <c r="I182" s="2" t="s">
        <v>33</v>
      </c>
    </row>
    <row r="183" spans="1:9" x14ac:dyDescent="0.3">
      <c r="A183" s="1">
        <v>182</v>
      </c>
      <c r="B183" s="2">
        <f t="shared" ca="1" si="4"/>
        <v>760</v>
      </c>
      <c r="C183" t="s">
        <v>31</v>
      </c>
      <c r="D183" t="str" cm="1">
        <f t="array" ref="D183">_xlfn.IFS(OR(C183="ALL NEW AEROX 155 C ABS OTR",C183="ALL NEW AEROX 155 CIBERCITY OTR",C183="ALL NEW AEROX 155 OTR",C183="ALL NEW NMAX 155 ABS OTR",C183="ALL NEW NMAX 155 CONNECTED OTR",C183="ALL NEW NMAX 155 OTR",C183="ALL NEW NMAX 155 S OTR",C183="LEXI LX 155 CONNECTED ABS OTR",C183="LEXI LX 155 OTR",C183="LEXI LX 155 S OTR",C183="LEXI OTR"),"MAXI",OR(C183="ALL NEW R15 CONNECTED OTR",C183="ALL NEW VIXION OTR",C183="ALL NEW VIXION R OTR",C183="ALL NEW XSR 155 OTR",C183="MT 15 OTR"),"SPORT",OR(C183="FAZZIO CONNECTED LUX OTR",C183="FAZZIO CONNECTED NEO OTR",C183="FAZZIO NEO HYBRID OTR",C183="GRAND FILANO LUX OTR",C183="GRAND FILANO NEO HYBRID OTR"),"CLASSY",OR(C183="FREE GO 125 C OTR",C183="FREE GO 125 OTR",C183="GEAR 125 S OTR",C183="GEAR 125 OTR",C183="NEW MIO M3 CW OTR"),"MATIC",OR(C183="WR 155 R OTR"),"OFFROAD",OR(C183="VEGA FORCE DB CW OTR",C183="JUPITER Z CW FI OTR",C183="MX KING 150 OTR"),"MOPED")</f>
        <v>MAXI</v>
      </c>
      <c r="E183">
        <v>4</v>
      </c>
      <c r="F183" s="3" t="s">
        <v>4</v>
      </c>
      <c r="G183" s="5">
        <v>33498200</v>
      </c>
      <c r="H183">
        <f t="shared" si="5"/>
        <v>3349820</v>
      </c>
      <c r="I183" s="3" t="s">
        <v>33</v>
      </c>
    </row>
    <row r="184" spans="1:9" x14ac:dyDescent="0.3">
      <c r="A184" s="1">
        <v>183</v>
      </c>
      <c r="B184" s="2">
        <f t="shared" ca="1" si="4"/>
        <v>619</v>
      </c>
      <c r="C184" t="s">
        <v>11</v>
      </c>
      <c r="D184" t="str" cm="1">
        <f t="array" ref="D184">_xlfn.IFS(OR(C184="ALL NEW AEROX 155 C ABS OTR",C184="ALL NEW AEROX 155 CIBERCITY OTR",C184="ALL NEW AEROX 155 OTR",C184="ALL NEW NMAX 155 ABS OTR",C184="ALL NEW NMAX 155 CONNECTED OTR",C184="ALL NEW NMAX 155 OTR",C184="ALL NEW NMAX 155 S OTR",C184="LEXI LX 155 CONNECTED ABS OTR",C184="LEXI LX 155 OTR",C184="LEXI LX 155 S OTR",C184="LEXI OTR"),"MAXI",OR(C184="ALL NEW R15 CONNECTED OTR",C184="ALL NEW VIXION OTR",C184="ALL NEW VIXION R OTR",C184="ALL NEW XSR 155 OTR",C184="MT 15 OTR"),"SPORT",OR(C184="FAZZIO CONNECTED LUX OTR",C184="FAZZIO CONNECTED NEO OTR",C184="FAZZIO NEO HYBRID OTR",C184="GRAND FILANO LUX OTR",C184="GRAND FILANO NEO HYBRID OTR"),"CLASSY",OR(C184="FREE GO 125 C OTR",C184="FREE GO 125 OTR",C184="GEAR 125 S OTR",C184="GEAR 125 OTR",C184="NEW MIO M3 CW OTR"),"MATIC",OR(C184="WR 155 R OTR"),"OFFROAD",OR(C184="VEGA FORCE DB CW OTR",C184="JUPITER Z CW FI OTR",C184="MX KING 150 OTR"),"MOPED")</f>
        <v>MOPED</v>
      </c>
      <c r="E184">
        <v>4</v>
      </c>
      <c r="F184" s="3" t="s">
        <v>44</v>
      </c>
      <c r="G184" s="5">
        <v>22605000</v>
      </c>
      <c r="H184">
        <f t="shared" si="5"/>
        <v>2260500</v>
      </c>
      <c r="I184" s="3" t="s">
        <v>34</v>
      </c>
    </row>
    <row r="185" spans="1:9" x14ac:dyDescent="0.3">
      <c r="A185" s="1">
        <v>184</v>
      </c>
      <c r="B185" s="2">
        <f t="shared" ca="1" si="4"/>
        <v>341</v>
      </c>
      <c r="C185" t="s">
        <v>11</v>
      </c>
      <c r="D185" t="str" cm="1">
        <f t="array" ref="D185">_xlfn.IFS(OR(C185="ALL NEW AEROX 155 C ABS OTR",C185="ALL NEW AEROX 155 CIBERCITY OTR",C185="ALL NEW AEROX 155 OTR",C185="ALL NEW NMAX 155 ABS OTR",C185="ALL NEW NMAX 155 CONNECTED OTR",C185="ALL NEW NMAX 155 OTR",C185="ALL NEW NMAX 155 S OTR",C185="LEXI LX 155 CONNECTED ABS OTR",C185="LEXI LX 155 OTR",C185="LEXI LX 155 S OTR",C185="LEXI OTR"),"MAXI",OR(C185="ALL NEW R15 CONNECTED OTR",C185="ALL NEW VIXION OTR",C185="ALL NEW VIXION R OTR",C185="ALL NEW XSR 155 OTR",C185="MT 15 OTR"),"SPORT",OR(C185="FAZZIO CONNECTED LUX OTR",C185="FAZZIO CONNECTED NEO OTR",C185="FAZZIO NEO HYBRID OTR",C185="GRAND FILANO LUX OTR",C185="GRAND FILANO NEO HYBRID OTR"),"CLASSY",OR(C185="FREE GO 125 C OTR",C185="FREE GO 125 OTR",C185="GEAR 125 S OTR",C185="GEAR 125 OTR",C185="NEW MIO M3 CW OTR"),"MATIC",OR(C185="WR 155 R OTR"),"OFFROAD",OR(C185="VEGA FORCE DB CW OTR",C185="JUPITER Z CW FI OTR",C185="MX KING 150 OTR"),"MOPED")</f>
        <v>MOPED</v>
      </c>
      <c r="E185">
        <v>4</v>
      </c>
      <c r="F185" s="3" t="s">
        <v>44</v>
      </c>
      <c r="G185" s="5">
        <v>22855000</v>
      </c>
      <c r="H185">
        <f t="shared" si="5"/>
        <v>2285500</v>
      </c>
      <c r="I185" s="3" t="s">
        <v>32</v>
      </c>
    </row>
    <row r="186" spans="1:9" x14ac:dyDescent="0.3">
      <c r="A186" s="1">
        <v>185</v>
      </c>
      <c r="B186" s="2">
        <f t="shared" ca="1" si="4"/>
        <v>578</v>
      </c>
      <c r="C186" t="s">
        <v>27</v>
      </c>
      <c r="D186" t="str" cm="1">
        <f t="array" ref="D186">_xlfn.IFS(OR(C186="ALL NEW AEROX 155 C ABS OTR",C186="ALL NEW AEROX 155 CIBERCITY OTR",C186="ALL NEW AEROX 155 OTR",C186="ALL NEW NMAX 155 ABS OTR",C186="ALL NEW NMAX 155 CONNECTED OTR",C186="ALL NEW NMAX 155 OTR",C186="ALL NEW NMAX 155 S OTR",C186="LEXI LX 155 CONNECTED ABS OTR",C186="LEXI LX 155 OTR",C186="LEXI LX 155 S OTR",C186="LEXI OTR"),"MAXI",OR(C186="ALL NEW R15 CONNECTED OTR",C186="ALL NEW VIXION OTR",C186="ALL NEW VIXION R OTR",C186="ALL NEW XSR 155 OTR",C186="MT 15 OTR"),"SPORT",OR(C186="FAZZIO CONNECTED LUX OTR",C186="FAZZIO CONNECTED NEO OTR",C186="FAZZIO NEO HYBRID OTR",C186="GRAND FILANO LUX OTR",C186="GRAND FILANO NEO HYBRID OTR"),"CLASSY",OR(C186="FREE GO 125 C OTR",C186="FREE GO 125 OTR",C186="GEAR 125 S OTR",C186="GEAR 125 OTR",C186="NEW MIO M3 CW OTR"),"MATIC",OR(C186="WR 155 R OTR"),"OFFROAD",OR(C186="VEGA FORCE DB CW OTR",C186="JUPITER Z CW FI OTR",C186="MX KING 150 OTR"),"MOPED")</f>
        <v>CLASSY</v>
      </c>
      <c r="E186">
        <v>4</v>
      </c>
      <c r="F186" s="2" t="s">
        <v>35</v>
      </c>
      <c r="G186" s="5">
        <v>30130000</v>
      </c>
      <c r="H186">
        <f t="shared" si="5"/>
        <v>3013000</v>
      </c>
      <c r="I186" s="3" t="s">
        <v>32</v>
      </c>
    </row>
    <row r="187" spans="1:9" x14ac:dyDescent="0.3">
      <c r="A187" s="1">
        <v>186</v>
      </c>
      <c r="B187" s="2">
        <f t="shared" ca="1" si="4"/>
        <v>34</v>
      </c>
      <c r="C187" t="s">
        <v>11</v>
      </c>
      <c r="D187" t="str" cm="1">
        <f t="array" ref="D187">_xlfn.IFS(OR(C187="ALL NEW AEROX 155 C ABS OTR",C187="ALL NEW AEROX 155 CIBERCITY OTR",C187="ALL NEW AEROX 155 OTR",C187="ALL NEW NMAX 155 ABS OTR",C187="ALL NEW NMAX 155 CONNECTED OTR",C187="ALL NEW NMAX 155 OTR",C187="ALL NEW NMAX 155 S OTR",C187="LEXI LX 155 CONNECTED ABS OTR",C187="LEXI LX 155 OTR",C187="LEXI LX 155 S OTR",C187="LEXI OTR"),"MAXI",OR(C187="ALL NEW R15 CONNECTED OTR",C187="ALL NEW VIXION OTR",C187="ALL NEW VIXION R OTR",C187="ALL NEW XSR 155 OTR",C187="MT 15 OTR"),"SPORT",OR(C187="FAZZIO CONNECTED LUX OTR",C187="FAZZIO CONNECTED NEO OTR",C187="FAZZIO NEO HYBRID OTR",C187="GRAND FILANO LUX OTR",C187="GRAND FILANO NEO HYBRID OTR"),"CLASSY",OR(C187="FREE GO 125 C OTR",C187="FREE GO 125 OTR",C187="GEAR 125 S OTR",C187="GEAR 125 OTR",C187="NEW MIO M3 CW OTR"),"MATIC",OR(C187="WR 155 R OTR"),"OFFROAD",OR(C187="VEGA FORCE DB CW OTR",C187="JUPITER Z CW FI OTR",C187="MX KING 150 OTR"),"MOPED")</f>
        <v>MOPED</v>
      </c>
      <c r="E187">
        <v>4</v>
      </c>
      <c r="F187" s="2" t="s">
        <v>35</v>
      </c>
      <c r="G187" s="5">
        <v>22855000</v>
      </c>
      <c r="H187">
        <f t="shared" si="5"/>
        <v>2285500</v>
      </c>
      <c r="I187" s="3" t="s">
        <v>33</v>
      </c>
    </row>
    <row r="188" spans="1:9" x14ac:dyDescent="0.3">
      <c r="A188" s="1">
        <v>187</v>
      </c>
      <c r="B188" s="2">
        <f t="shared" ca="1" si="4"/>
        <v>1176</v>
      </c>
      <c r="C188" t="s">
        <v>13</v>
      </c>
      <c r="D188" t="str" cm="1">
        <f t="array" ref="D188">_xlfn.IFS(OR(C188="ALL NEW AEROX 155 C ABS OTR",C188="ALL NEW AEROX 155 CIBERCITY OTR",C188="ALL NEW AEROX 155 OTR",C188="ALL NEW NMAX 155 ABS OTR",C188="ALL NEW NMAX 155 CONNECTED OTR",C188="ALL NEW NMAX 155 OTR",C188="ALL NEW NMAX 155 S OTR",C188="LEXI LX 155 CONNECTED ABS OTR",C188="LEXI LX 155 OTR",C188="LEXI LX 155 S OTR",C188="LEXI OTR"),"MAXI",OR(C188="ALL NEW R15 CONNECTED OTR",C188="ALL NEW VIXION OTR",C188="ALL NEW VIXION R OTR",C188="ALL NEW XSR 155 OTR",C188="MT 15 OTR"),"SPORT",OR(C188="FAZZIO CONNECTED LUX OTR",C188="FAZZIO CONNECTED NEO OTR",C188="FAZZIO NEO HYBRID OTR",C188="GRAND FILANO LUX OTR",C188="GRAND FILANO NEO HYBRID OTR"),"CLASSY",OR(C188="FREE GO 125 C OTR",C188="FREE GO 125 OTR",C188="GEAR 125 S OTR",C188="GEAR 125 OTR",C188="NEW MIO M3 CW OTR"),"MATIC",OR(C188="WR 155 R OTR"),"OFFROAD",OR(C188="VEGA FORCE DB CW OTR",C188="JUPITER Z CW FI OTR",C188="MX KING 150 OTR"),"MOPED")</f>
        <v>MAXI</v>
      </c>
      <c r="E188">
        <v>4</v>
      </c>
      <c r="F188" s="2" t="s">
        <v>35</v>
      </c>
      <c r="G188" s="5">
        <v>36690000</v>
      </c>
      <c r="H188">
        <f t="shared" si="5"/>
        <v>3669000</v>
      </c>
      <c r="I188" s="3" t="s">
        <v>34</v>
      </c>
    </row>
    <row r="189" spans="1:9" x14ac:dyDescent="0.3">
      <c r="A189" s="1">
        <v>188</v>
      </c>
      <c r="B189" s="2">
        <f t="shared" ca="1" si="4"/>
        <v>1129</v>
      </c>
      <c r="C189" t="s">
        <v>27</v>
      </c>
      <c r="D189" t="str" cm="1">
        <f t="array" ref="D189">_xlfn.IFS(OR(C189="ALL NEW AEROX 155 C ABS OTR",C189="ALL NEW AEROX 155 CIBERCITY OTR",C189="ALL NEW AEROX 155 OTR",C189="ALL NEW NMAX 155 ABS OTR",C189="ALL NEW NMAX 155 CONNECTED OTR",C189="ALL NEW NMAX 155 OTR",C189="ALL NEW NMAX 155 S OTR",C189="LEXI LX 155 CONNECTED ABS OTR",C189="LEXI LX 155 OTR",C189="LEXI LX 155 S OTR",C189="LEXI OTR"),"MAXI",OR(C189="ALL NEW R15 CONNECTED OTR",C189="ALL NEW VIXION OTR",C189="ALL NEW VIXION R OTR",C189="ALL NEW XSR 155 OTR",C189="MT 15 OTR"),"SPORT",OR(C189="FAZZIO CONNECTED LUX OTR",C189="FAZZIO CONNECTED NEO OTR",C189="FAZZIO NEO HYBRID OTR",C189="GRAND FILANO LUX OTR",C189="GRAND FILANO NEO HYBRID OTR"),"CLASSY",OR(C189="FREE GO 125 C OTR",C189="FREE GO 125 OTR",C189="GEAR 125 S OTR",C189="GEAR 125 OTR",C189="NEW MIO M3 CW OTR"),"MATIC",OR(C189="WR 155 R OTR"),"OFFROAD",OR(C189="VEGA FORCE DB CW OTR",C189="JUPITER Z CW FI OTR",C189="MX KING 150 OTR"),"MOPED")</f>
        <v>CLASSY</v>
      </c>
      <c r="E189">
        <v>4</v>
      </c>
      <c r="F189" s="2" t="s">
        <v>35</v>
      </c>
      <c r="G189" s="5">
        <v>30380000</v>
      </c>
      <c r="H189">
        <f t="shared" si="5"/>
        <v>3038000</v>
      </c>
      <c r="I189" s="3" t="s">
        <v>33</v>
      </c>
    </row>
    <row r="190" spans="1:9" x14ac:dyDescent="0.3">
      <c r="A190" s="1">
        <v>189</v>
      </c>
      <c r="B190" s="2">
        <f t="shared" ca="1" si="4"/>
        <v>1146</v>
      </c>
      <c r="C190" t="s">
        <v>19</v>
      </c>
      <c r="D190" t="str" cm="1">
        <f t="array" ref="D190">_xlfn.IFS(OR(C190="ALL NEW AEROX 155 C ABS OTR",C190="ALL NEW AEROX 155 CIBERCITY OTR",C190="ALL NEW AEROX 155 OTR",C190="ALL NEW NMAX 155 ABS OTR",C190="ALL NEW NMAX 155 CONNECTED OTR",C190="ALL NEW NMAX 155 OTR",C190="ALL NEW NMAX 155 S OTR",C190="LEXI LX 155 CONNECTED ABS OTR",C190="LEXI LX 155 OTR",C190="LEXI LX 155 S OTR",C190="LEXI OTR"),"MAXI",OR(C190="ALL NEW R15 CONNECTED OTR",C190="ALL NEW VIXION OTR",C190="ALL NEW VIXION R OTR",C190="ALL NEW XSR 155 OTR",C190="MT 15 OTR"),"SPORT",OR(C190="FAZZIO CONNECTED LUX OTR",C190="FAZZIO CONNECTED NEO OTR",C190="FAZZIO NEO HYBRID OTR",C190="GRAND FILANO LUX OTR",C190="GRAND FILANO NEO HYBRID OTR"),"CLASSY",OR(C190="FREE GO 125 C OTR",C190="FREE GO 125 OTR",C190="GEAR 125 S OTR",C190="GEAR 125 OTR",C190="NEW MIO M3 CW OTR"),"MATIC",OR(C190="WR 155 R OTR"),"OFFROAD",OR(C190="VEGA FORCE DB CW OTR",C190="JUPITER Z CW FI OTR",C190="MX KING 150 OTR"),"MOPED")</f>
        <v>MATIC</v>
      </c>
      <c r="E190">
        <v>4</v>
      </c>
      <c r="F190" s="2" t="s">
        <v>35</v>
      </c>
      <c r="G190" s="5">
        <v>21460000</v>
      </c>
      <c r="H190">
        <f t="shared" si="5"/>
        <v>2146000</v>
      </c>
      <c r="I190" s="3" t="s">
        <v>32</v>
      </c>
    </row>
    <row r="191" spans="1:9" x14ac:dyDescent="0.3">
      <c r="A191" s="1">
        <v>190</v>
      </c>
      <c r="B191" s="2">
        <f t="shared" ca="1" si="4"/>
        <v>501</v>
      </c>
      <c r="C191" t="s">
        <v>27</v>
      </c>
      <c r="D191" t="str" cm="1">
        <f t="array" ref="D191">_xlfn.IFS(OR(C191="ALL NEW AEROX 155 C ABS OTR",C191="ALL NEW AEROX 155 CIBERCITY OTR",C191="ALL NEW AEROX 155 OTR",C191="ALL NEW NMAX 155 ABS OTR",C191="ALL NEW NMAX 155 CONNECTED OTR",C191="ALL NEW NMAX 155 OTR",C191="ALL NEW NMAX 155 S OTR",C191="LEXI LX 155 CONNECTED ABS OTR",C191="LEXI LX 155 OTR",C191="LEXI LX 155 S OTR",C191="LEXI OTR"),"MAXI",OR(C191="ALL NEW R15 CONNECTED OTR",C191="ALL NEW VIXION OTR",C191="ALL NEW VIXION R OTR",C191="ALL NEW XSR 155 OTR",C191="MT 15 OTR"),"SPORT",OR(C191="FAZZIO CONNECTED LUX OTR",C191="FAZZIO CONNECTED NEO OTR",C191="FAZZIO NEO HYBRID OTR",C191="GRAND FILANO LUX OTR",C191="GRAND FILANO NEO HYBRID OTR"),"CLASSY",OR(C191="FREE GO 125 C OTR",C191="FREE GO 125 OTR",C191="GEAR 125 S OTR",C191="GEAR 125 OTR",C191="NEW MIO M3 CW OTR"),"MATIC",OR(C191="WR 155 R OTR"),"OFFROAD",OR(C191="VEGA FORCE DB CW OTR",C191="JUPITER Z CW FI OTR",C191="MX KING 150 OTR"),"MOPED")</f>
        <v>CLASSY</v>
      </c>
      <c r="E191">
        <v>4</v>
      </c>
      <c r="F191" s="3" t="s">
        <v>44</v>
      </c>
      <c r="G191" s="5">
        <v>30130000</v>
      </c>
      <c r="H191">
        <f t="shared" si="5"/>
        <v>3013000</v>
      </c>
      <c r="I191" s="3" t="s">
        <v>32</v>
      </c>
    </row>
    <row r="192" spans="1:9" x14ac:dyDescent="0.3">
      <c r="A192" s="1">
        <v>191</v>
      </c>
      <c r="B192" s="2">
        <f t="shared" ca="1" si="4"/>
        <v>680</v>
      </c>
      <c r="C192" t="s">
        <v>8</v>
      </c>
      <c r="D192" t="str" cm="1">
        <f t="array" ref="D192">_xlfn.IFS(OR(C192="ALL NEW AEROX 155 C ABS OTR",C192="ALL NEW AEROX 155 CIBERCITY OTR",C192="ALL NEW AEROX 155 OTR",C192="ALL NEW NMAX 155 ABS OTR",C192="ALL NEW NMAX 155 CONNECTED OTR",C192="ALL NEW NMAX 155 OTR",C192="ALL NEW NMAX 155 S OTR",C192="LEXI LX 155 CONNECTED ABS OTR",C192="LEXI LX 155 OTR",C192="LEXI LX 155 S OTR",C192="LEXI OTR"),"MAXI",OR(C192="ALL NEW R15 CONNECTED OTR",C192="ALL NEW VIXION OTR",C192="ALL NEW VIXION R OTR",C192="ALL NEW XSR 155 OTR",C192="MT 15 OTR"),"SPORT",OR(C192="FAZZIO CONNECTED LUX OTR",C192="FAZZIO CONNECTED NEO OTR",C192="FAZZIO NEO HYBRID OTR",C192="GRAND FILANO LUX OTR",C192="GRAND FILANO NEO HYBRID OTR"),"CLASSY",OR(C192="FREE GO 125 C OTR",C192="FREE GO 125 OTR",C192="GEAR 125 S OTR",C192="GEAR 125 OTR",C192="NEW MIO M3 CW OTR"),"MATIC",OR(C192="WR 155 R OTR"),"OFFROAD",OR(C192="VEGA FORCE DB CW OTR",C192="JUPITER Z CW FI OTR",C192="MX KING 150 OTR"),"MOPED")</f>
        <v>CLASSY</v>
      </c>
      <c r="E192">
        <v>4</v>
      </c>
      <c r="F192" s="3" t="s">
        <v>5</v>
      </c>
      <c r="G192" s="5">
        <v>25615000</v>
      </c>
      <c r="H192">
        <f t="shared" si="5"/>
        <v>2561500</v>
      </c>
      <c r="I192" s="3" t="s">
        <v>32</v>
      </c>
    </row>
    <row r="193" spans="1:9" x14ac:dyDescent="0.3">
      <c r="A193" s="1">
        <v>192</v>
      </c>
      <c r="B193" s="2">
        <f t="shared" ca="1" si="4"/>
        <v>1178</v>
      </c>
      <c r="C193" t="s">
        <v>9</v>
      </c>
      <c r="D193" t="str" cm="1">
        <f t="array" ref="D193">_xlfn.IFS(OR(C193="ALL NEW AEROX 155 C ABS OTR",C193="ALL NEW AEROX 155 CIBERCITY OTR",C193="ALL NEW AEROX 155 OTR",C193="ALL NEW NMAX 155 ABS OTR",C193="ALL NEW NMAX 155 CONNECTED OTR",C193="ALL NEW NMAX 155 OTR",C193="ALL NEW NMAX 155 S OTR",C193="LEXI LX 155 CONNECTED ABS OTR",C193="LEXI LX 155 OTR",C193="LEXI LX 155 S OTR",C193="LEXI OTR"),"MAXI",OR(C193="ALL NEW R15 CONNECTED OTR",C193="ALL NEW VIXION OTR",C193="ALL NEW VIXION R OTR",C193="ALL NEW XSR 155 OTR",C193="MT 15 OTR"),"SPORT",OR(C193="FAZZIO CONNECTED LUX OTR",C193="FAZZIO CONNECTED NEO OTR",C193="FAZZIO NEO HYBRID OTR",C193="GRAND FILANO LUX OTR",C193="GRAND FILANO NEO HYBRID OTR"),"CLASSY",OR(C193="FREE GO 125 C OTR",C193="FREE GO 125 OTR",C193="GEAR 125 S OTR",C193="GEAR 125 OTR",C193="NEW MIO M3 CW OTR"),"MATIC",OR(C193="WR 155 R OTR"),"OFFROAD",OR(C193="VEGA FORCE DB CW OTR",C193="JUPITER Z CW FI OTR",C193="MX KING 150 OTR"),"MOPED")</f>
        <v>MAXI</v>
      </c>
      <c r="E193">
        <v>4</v>
      </c>
      <c r="F193" s="3" t="s">
        <v>5</v>
      </c>
      <c r="G193" s="5">
        <v>35475000</v>
      </c>
      <c r="H193">
        <f t="shared" si="5"/>
        <v>3547500</v>
      </c>
      <c r="I193" s="3" t="s">
        <v>33</v>
      </c>
    </row>
    <row r="194" spans="1:9" x14ac:dyDescent="0.3">
      <c r="A194" s="1">
        <v>193</v>
      </c>
      <c r="B194" s="2">
        <f t="shared" ca="1" si="4"/>
        <v>450</v>
      </c>
      <c r="C194" t="s">
        <v>21</v>
      </c>
      <c r="D194" t="str" cm="1">
        <f t="array" ref="D194">_xlfn.IFS(OR(C194="ALL NEW AEROX 155 C ABS OTR",C194="ALL NEW AEROX 155 CIBERCITY OTR",C194="ALL NEW AEROX 155 OTR",C194="ALL NEW NMAX 155 ABS OTR",C194="ALL NEW NMAX 155 CONNECTED OTR",C194="ALL NEW NMAX 155 OTR",C194="ALL NEW NMAX 155 S OTR",C194="LEXI LX 155 CONNECTED ABS OTR",C194="LEXI LX 155 OTR",C194="LEXI LX 155 S OTR",C194="LEXI OTR"),"MAXI",OR(C194="ALL NEW R15 CONNECTED OTR",C194="ALL NEW VIXION OTR",C194="ALL NEW VIXION R OTR",C194="ALL NEW XSR 155 OTR",C194="MT 15 OTR"),"SPORT",OR(C194="FAZZIO CONNECTED LUX OTR",C194="FAZZIO CONNECTED NEO OTR",C194="FAZZIO NEO HYBRID OTR",C194="GRAND FILANO LUX OTR",C194="GRAND FILANO NEO HYBRID OTR"),"CLASSY",OR(C194="FREE GO 125 C OTR",C194="FREE GO 125 OTR",C194="GEAR 125 S OTR",C194="GEAR 125 OTR",C194="NEW MIO M3 CW OTR"),"MATIC",OR(C194="WR 155 R OTR"),"OFFROAD",OR(C194="VEGA FORCE DB CW OTR",C194="JUPITER Z CW FI OTR",C194="MX KING 150 OTR"),"MOPED")</f>
        <v>MAXI</v>
      </c>
      <c r="E194">
        <v>4</v>
      </c>
      <c r="F194" s="3" t="s">
        <v>4</v>
      </c>
      <c r="G194" s="5">
        <v>30400000</v>
      </c>
      <c r="H194">
        <f t="shared" si="5"/>
        <v>3040000</v>
      </c>
      <c r="I194" s="3" t="s">
        <v>32</v>
      </c>
    </row>
    <row r="195" spans="1:9" x14ac:dyDescent="0.3">
      <c r="A195" s="1">
        <v>194</v>
      </c>
      <c r="B195" s="2">
        <f t="shared" ref="B195:B258" ca="1" si="6">RANDBETWEEN(1,1200)</f>
        <v>664</v>
      </c>
      <c r="C195" t="s">
        <v>13</v>
      </c>
      <c r="D195" t="str" cm="1">
        <f t="array" ref="D195">_xlfn.IFS(OR(C195="ALL NEW AEROX 155 C ABS OTR",C195="ALL NEW AEROX 155 CIBERCITY OTR",C195="ALL NEW AEROX 155 OTR",C195="ALL NEW NMAX 155 ABS OTR",C195="ALL NEW NMAX 155 CONNECTED OTR",C195="ALL NEW NMAX 155 OTR",C195="ALL NEW NMAX 155 S OTR",C195="LEXI LX 155 CONNECTED ABS OTR",C195="LEXI LX 155 OTR",C195="LEXI LX 155 S OTR",C195="LEXI OTR"),"MAXI",OR(C195="ALL NEW R15 CONNECTED OTR",C195="ALL NEW VIXION OTR",C195="ALL NEW VIXION R OTR",C195="ALL NEW XSR 155 OTR",C195="MT 15 OTR"),"SPORT",OR(C195="FAZZIO CONNECTED LUX OTR",C195="FAZZIO CONNECTED NEO OTR",C195="FAZZIO NEO HYBRID OTR",C195="GRAND FILANO LUX OTR",C195="GRAND FILANO NEO HYBRID OTR"),"CLASSY",OR(C195="FREE GO 125 C OTR",C195="FREE GO 125 OTR",C195="GEAR 125 S OTR",C195="GEAR 125 OTR",C195="NEW MIO M3 CW OTR"),"MATIC",OR(C195="WR 155 R OTR"),"OFFROAD",OR(C195="VEGA FORCE DB CW OTR",C195="JUPITER Z CW FI OTR",C195="MX KING 150 OTR"),"MOPED")</f>
        <v>MAXI</v>
      </c>
      <c r="E195">
        <v>4</v>
      </c>
      <c r="F195" s="3" t="s">
        <v>44</v>
      </c>
      <c r="G195" s="5">
        <v>36690000</v>
      </c>
      <c r="H195">
        <f t="shared" ref="H195:H258" si="7">G195*10%</f>
        <v>3669000</v>
      </c>
      <c r="I195" s="3" t="s">
        <v>32</v>
      </c>
    </row>
    <row r="196" spans="1:9" x14ac:dyDescent="0.3">
      <c r="A196" s="1">
        <v>195</v>
      </c>
      <c r="B196" s="2">
        <f t="shared" ca="1" si="6"/>
        <v>926</v>
      </c>
      <c r="C196" t="s">
        <v>28</v>
      </c>
      <c r="D196" t="str" cm="1">
        <f t="array" ref="D196">_xlfn.IFS(OR(C196="ALL NEW AEROX 155 C ABS OTR",C196="ALL NEW AEROX 155 CIBERCITY OTR",C196="ALL NEW AEROX 155 OTR",C196="ALL NEW NMAX 155 ABS OTR",C196="ALL NEW NMAX 155 CONNECTED OTR",C196="ALL NEW NMAX 155 OTR",C196="ALL NEW NMAX 155 S OTR",C196="LEXI LX 155 CONNECTED ABS OTR",C196="LEXI LX 155 OTR",C196="LEXI LX 155 S OTR",C196="LEXI OTR"),"MAXI",OR(C196="ALL NEW R15 CONNECTED OTR",C196="ALL NEW VIXION OTR",C196="ALL NEW VIXION R OTR",C196="ALL NEW XSR 155 OTR",C196="MT 15 OTR"),"SPORT",OR(C196="FAZZIO CONNECTED LUX OTR",C196="FAZZIO CONNECTED NEO OTR",C196="FAZZIO NEO HYBRID OTR",C196="GRAND FILANO LUX OTR",C196="GRAND FILANO NEO HYBRID OTR"),"CLASSY",OR(C196="FREE GO 125 C OTR",C196="FREE GO 125 OTR",C196="GEAR 125 S OTR",C196="GEAR 125 OTR",C196="NEW MIO M3 CW OTR"),"MATIC",OR(C196="WR 155 R OTR"),"OFFROAD",OR(C196="VEGA FORCE DB CW OTR",C196="JUPITER Z CW FI OTR",C196="MX KING 150 OTR"),"MOPED")</f>
        <v>OFFROAD</v>
      </c>
      <c r="E196">
        <v>4</v>
      </c>
      <c r="F196" s="3" t="s">
        <v>44</v>
      </c>
      <c r="G196" s="5">
        <v>42860000</v>
      </c>
      <c r="H196">
        <f t="shared" si="7"/>
        <v>4286000</v>
      </c>
      <c r="I196" s="3" t="s">
        <v>32</v>
      </c>
    </row>
    <row r="197" spans="1:9" x14ac:dyDescent="0.3">
      <c r="A197" s="1">
        <v>196</v>
      </c>
      <c r="B197" s="2">
        <f t="shared" ca="1" si="6"/>
        <v>644</v>
      </c>
      <c r="C197" t="s">
        <v>23</v>
      </c>
      <c r="D197" t="str" cm="1">
        <f t="array" ref="D197">_xlfn.IFS(OR(C197="ALL NEW AEROX 155 C ABS OTR",C197="ALL NEW AEROX 155 CIBERCITY OTR",C197="ALL NEW AEROX 155 OTR",C197="ALL NEW NMAX 155 ABS OTR",C197="ALL NEW NMAX 155 CONNECTED OTR",C197="ALL NEW NMAX 155 OTR",C197="ALL NEW NMAX 155 S OTR",C197="LEXI LX 155 CONNECTED ABS OTR",C197="LEXI LX 155 OTR",C197="LEXI LX 155 S OTR",C197="LEXI OTR"),"MAXI",OR(C197="ALL NEW R15 CONNECTED OTR",C197="ALL NEW VIXION OTR",C197="ALL NEW VIXION R OTR",C197="ALL NEW XSR 155 OTR",C197="MT 15 OTR"),"SPORT",OR(C197="FAZZIO CONNECTED LUX OTR",C197="FAZZIO CONNECTED NEO OTR",C197="FAZZIO NEO HYBRID OTR",C197="GRAND FILANO LUX OTR",C197="GRAND FILANO NEO HYBRID OTR"),"CLASSY",OR(C197="FREE GO 125 C OTR",C197="FREE GO 125 OTR",C197="GEAR 125 S OTR",C197="GEAR 125 OTR",C197="NEW MIO M3 CW OTR"),"MATIC",OR(C197="WR 155 R OTR"),"OFFROAD",OR(C197="VEGA FORCE DB CW OTR",C197="JUPITER Z CW FI OTR",C197="MX KING 150 OTR"),"MOPED")</f>
        <v>CLASSY</v>
      </c>
      <c r="E197">
        <v>4</v>
      </c>
      <c r="F197" s="3" t="s">
        <v>44</v>
      </c>
      <c r="G197" s="5">
        <v>30785000</v>
      </c>
      <c r="H197">
        <f t="shared" si="7"/>
        <v>3078500</v>
      </c>
      <c r="I197" s="3" t="s">
        <v>32</v>
      </c>
    </row>
    <row r="198" spans="1:9" x14ac:dyDescent="0.3">
      <c r="A198" s="1">
        <v>197</v>
      </c>
      <c r="B198" s="2">
        <f t="shared" ca="1" si="6"/>
        <v>977</v>
      </c>
      <c r="C198" t="s">
        <v>23</v>
      </c>
      <c r="D198" t="str" cm="1">
        <f t="array" ref="D198">_xlfn.IFS(OR(C198="ALL NEW AEROX 155 C ABS OTR",C198="ALL NEW AEROX 155 CIBERCITY OTR",C198="ALL NEW AEROX 155 OTR",C198="ALL NEW NMAX 155 ABS OTR",C198="ALL NEW NMAX 155 CONNECTED OTR",C198="ALL NEW NMAX 155 OTR",C198="ALL NEW NMAX 155 S OTR",C198="LEXI LX 155 CONNECTED ABS OTR",C198="LEXI LX 155 OTR",C198="LEXI LX 155 S OTR",C198="LEXI OTR"),"MAXI",OR(C198="ALL NEW R15 CONNECTED OTR",C198="ALL NEW VIXION OTR",C198="ALL NEW VIXION R OTR",C198="ALL NEW XSR 155 OTR",C198="MT 15 OTR"),"SPORT",OR(C198="FAZZIO CONNECTED LUX OTR",C198="FAZZIO CONNECTED NEO OTR",C198="FAZZIO NEO HYBRID OTR",C198="GRAND FILANO LUX OTR",C198="GRAND FILANO NEO HYBRID OTR"),"CLASSY",OR(C198="FREE GO 125 C OTR",C198="FREE GO 125 OTR",C198="GEAR 125 S OTR",C198="GEAR 125 OTR",C198="NEW MIO M3 CW OTR"),"MATIC",OR(C198="WR 155 R OTR"),"OFFROAD",OR(C198="VEGA FORCE DB CW OTR",C198="JUPITER Z CW FI OTR",C198="MX KING 150 OTR"),"MOPED")</f>
        <v>CLASSY</v>
      </c>
      <c r="E198">
        <v>4</v>
      </c>
      <c r="F198" s="3" t="s">
        <v>44</v>
      </c>
      <c r="G198" s="5">
        <v>30785000</v>
      </c>
      <c r="H198">
        <f t="shared" si="7"/>
        <v>3078500</v>
      </c>
      <c r="I198" s="3" t="s">
        <v>32</v>
      </c>
    </row>
    <row r="199" spans="1:9" x14ac:dyDescent="0.3">
      <c r="A199" s="1">
        <v>198</v>
      </c>
      <c r="B199" s="2">
        <f t="shared" ca="1" si="6"/>
        <v>483</v>
      </c>
      <c r="C199" t="s">
        <v>8</v>
      </c>
      <c r="D199" t="str" cm="1">
        <f t="array" ref="D199">_xlfn.IFS(OR(C199="ALL NEW AEROX 155 C ABS OTR",C199="ALL NEW AEROX 155 CIBERCITY OTR",C199="ALL NEW AEROX 155 OTR",C199="ALL NEW NMAX 155 ABS OTR",C199="ALL NEW NMAX 155 CONNECTED OTR",C199="ALL NEW NMAX 155 OTR",C199="ALL NEW NMAX 155 S OTR",C199="LEXI LX 155 CONNECTED ABS OTR",C199="LEXI LX 155 OTR",C199="LEXI LX 155 S OTR",C199="LEXI OTR"),"MAXI",OR(C199="ALL NEW R15 CONNECTED OTR",C199="ALL NEW VIXION OTR",C199="ALL NEW VIXION R OTR",C199="ALL NEW XSR 155 OTR",C199="MT 15 OTR"),"SPORT",OR(C199="FAZZIO CONNECTED LUX OTR",C199="FAZZIO CONNECTED NEO OTR",C199="FAZZIO NEO HYBRID OTR",C199="GRAND FILANO LUX OTR",C199="GRAND FILANO NEO HYBRID OTR"),"CLASSY",OR(C199="FREE GO 125 C OTR",C199="FREE GO 125 OTR",C199="GEAR 125 S OTR",C199="GEAR 125 OTR",C199="NEW MIO M3 CW OTR"),"MATIC",OR(C199="WR 155 R OTR"),"OFFROAD",OR(C199="VEGA FORCE DB CW OTR",C199="JUPITER Z CW FI OTR",C199="MX KING 150 OTR"),"MOPED")</f>
        <v>CLASSY</v>
      </c>
      <c r="E199">
        <v>4</v>
      </c>
      <c r="F199" s="3" t="s">
        <v>5</v>
      </c>
      <c r="G199" s="5">
        <v>25615000</v>
      </c>
      <c r="H199">
        <f t="shared" si="7"/>
        <v>2561500</v>
      </c>
      <c r="I199" s="3" t="s">
        <v>33</v>
      </c>
    </row>
    <row r="200" spans="1:9" x14ac:dyDescent="0.3">
      <c r="A200" s="1">
        <v>199</v>
      </c>
      <c r="B200" s="2">
        <f t="shared" ca="1" si="6"/>
        <v>1113</v>
      </c>
      <c r="C200" t="s">
        <v>12</v>
      </c>
      <c r="D200" t="str" cm="1">
        <f t="array" ref="D200">_xlfn.IFS(OR(C200="ALL NEW AEROX 155 C ABS OTR",C200="ALL NEW AEROX 155 CIBERCITY OTR",C200="ALL NEW AEROX 155 OTR",C200="ALL NEW NMAX 155 ABS OTR",C200="ALL NEW NMAX 155 CONNECTED OTR",C200="ALL NEW NMAX 155 OTR",C200="ALL NEW NMAX 155 S OTR",C200="LEXI LX 155 CONNECTED ABS OTR",C200="LEXI LX 155 OTR",C200="LEXI LX 155 S OTR",C200="LEXI OTR"),"MAXI",OR(C200="ALL NEW R15 CONNECTED OTR",C200="ALL NEW VIXION OTR",C200="ALL NEW VIXION R OTR",C200="ALL NEW XSR 155 OTR",C200="MT 15 OTR"),"SPORT",OR(C200="FAZZIO CONNECTED LUX OTR",C200="FAZZIO CONNECTED NEO OTR",C200="FAZZIO NEO HYBRID OTR",C200="GRAND FILANO LUX OTR",C200="GRAND FILANO NEO HYBRID OTR"),"CLASSY",OR(C200="FREE GO 125 C OTR",C200="FREE GO 125 OTR",C200="GEAR 125 S OTR",C200="GEAR 125 OTR",C200="NEW MIO M3 CW OTR"),"MATIC",OR(C200="WR 155 R OTR"),"OFFROAD",OR(C200="VEGA FORCE DB CW OTR",C200="JUPITER Z CW FI OTR",C200="MX KING 150 OTR"),"MOPED")</f>
        <v>MATIC</v>
      </c>
      <c r="E200">
        <v>4</v>
      </c>
      <c r="F200" s="3" t="s">
        <v>4</v>
      </c>
      <c r="G200" s="5">
        <v>19745000</v>
      </c>
      <c r="H200">
        <f t="shared" si="7"/>
        <v>1974500</v>
      </c>
      <c r="I200" s="3" t="s">
        <v>34</v>
      </c>
    </row>
    <row r="201" spans="1:9" x14ac:dyDescent="0.3">
      <c r="A201" s="1">
        <v>200</v>
      </c>
      <c r="B201" s="2">
        <f t="shared" ca="1" si="6"/>
        <v>530</v>
      </c>
      <c r="C201" t="s">
        <v>15</v>
      </c>
      <c r="D201" t="str" cm="1">
        <f t="array" ref="D201">_xlfn.IFS(OR(C201="ALL NEW AEROX 155 C ABS OTR",C201="ALL NEW AEROX 155 CIBERCITY OTR",C201="ALL NEW AEROX 155 OTR",C201="ALL NEW NMAX 155 ABS OTR",C201="ALL NEW NMAX 155 CONNECTED OTR",C201="ALL NEW NMAX 155 OTR",C201="ALL NEW NMAX 155 S OTR",C201="LEXI LX 155 CONNECTED ABS OTR",C201="LEXI LX 155 OTR",C201="LEXI LX 155 S OTR",C201="LEXI OTR"),"MAXI",OR(C201="ALL NEW R15 CONNECTED OTR",C201="ALL NEW VIXION OTR",C201="ALL NEW VIXION R OTR",C201="ALL NEW XSR 155 OTR",C201="MT 15 OTR"),"SPORT",OR(C201="FAZZIO CONNECTED LUX OTR",C201="FAZZIO CONNECTED NEO OTR",C201="FAZZIO NEO HYBRID OTR",C201="GRAND FILANO LUX OTR",C201="GRAND FILANO NEO HYBRID OTR"),"CLASSY",OR(C201="FREE GO 125 C OTR",C201="FREE GO 125 OTR",C201="GEAR 125 S OTR",C201="GEAR 125 OTR",C201="NEW MIO M3 CW OTR"),"MATIC",OR(C201="WR 155 R OTR"),"OFFROAD",OR(C201="VEGA FORCE DB CW OTR",C201="JUPITER Z CW FI OTR",C201="MX KING 150 OTR"),"MOPED")</f>
        <v>MOPED</v>
      </c>
      <c r="E201">
        <v>4</v>
      </c>
      <c r="F201" s="3" t="s">
        <v>4</v>
      </c>
      <c r="G201" s="5">
        <v>28255000</v>
      </c>
      <c r="H201">
        <f t="shared" si="7"/>
        <v>2825500</v>
      </c>
      <c r="I201" s="3" t="s">
        <v>34</v>
      </c>
    </row>
    <row r="202" spans="1:9" x14ac:dyDescent="0.3">
      <c r="A202" s="1">
        <v>201</v>
      </c>
      <c r="B202" s="2">
        <f t="shared" ca="1" si="6"/>
        <v>890</v>
      </c>
      <c r="C202" t="s">
        <v>21</v>
      </c>
      <c r="D202" t="str" cm="1">
        <f t="array" ref="D202">_xlfn.IFS(OR(C202="ALL NEW AEROX 155 C ABS OTR",C202="ALL NEW AEROX 155 CIBERCITY OTR",C202="ALL NEW AEROX 155 OTR",C202="ALL NEW NMAX 155 ABS OTR",C202="ALL NEW NMAX 155 CONNECTED OTR",C202="ALL NEW NMAX 155 OTR",C202="ALL NEW NMAX 155 S OTR",C202="LEXI LX 155 CONNECTED ABS OTR",C202="LEXI LX 155 OTR",C202="LEXI LX 155 S OTR",C202="LEXI OTR"),"MAXI",OR(C202="ALL NEW R15 CONNECTED OTR",C202="ALL NEW VIXION OTR",C202="ALL NEW VIXION R OTR",C202="ALL NEW XSR 155 OTR",C202="MT 15 OTR"),"SPORT",OR(C202="FAZZIO CONNECTED LUX OTR",C202="FAZZIO CONNECTED NEO OTR",C202="FAZZIO NEO HYBRID OTR",C202="GRAND FILANO LUX OTR",C202="GRAND FILANO NEO HYBRID OTR"),"CLASSY",OR(C202="FREE GO 125 C OTR",C202="FREE GO 125 OTR",C202="GEAR 125 S OTR",C202="GEAR 125 OTR",C202="NEW MIO M3 CW OTR"),"MATIC",OR(C202="WR 155 R OTR"),"OFFROAD",OR(C202="VEGA FORCE DB CW OTR",C202="JUPITER Z CW FI OTR",C202="MX KING 150 OTR"),"MOPED")</f>
        <v>MAXI</v>
      </c>
      <c r="E202">
        <v>4</v>
      </c>
      <c r="F202" s="3" t="s">
        <v>4</v>
      </c>
      <c r="G202" s="5">
        <v>30400000</v>
      </c>
      <c r="H202">
        <f t="shared" si="7"/>
        <v>3040000</v>
      </c>
      <c r="I202" s="3" t="s">
        <v>34</v>
      </c>
    </row>
    <row r="203" spans="1:9" x14ac:dyDescent="0.3">
      <c r="A203" s="1">
        <v>202</v>
      </c>
      <c r="B203" s="2">
        <f t="shared" ca="1" si="6"/>
        <v>663</v>
      </c>
      <c r="C203" t="s">
        <v>23</v>
      </c>
      <c r="D203" t="str" cm="1">
        <f t="array" ref="D203">_xlfn.IFS(OR(C203="ALL NEW AEROX 155 C ABS OTR",C203="ALL NEW AEROX 155 CIBERCITY OTR",C203="ALL NEW AEROX 155 OTR",C203="ALL NEW NMAX 155 ABS OTR",C203="ALL NEW NMAX 155 CONNECTED OTR",C203="ALL NEW NMAX 155 OTR",C203="ALL NEW NMAX 155 S OTR",C203="LEXI LX 155 CONNECTED ABS OTR",C203="LEXI LX 155 OTR",C203="LEXI LX 155 S OTR",C203="LEXI OTR"),"MAXI",OR(C203="ALL NEW R15 CONNECTED OTR",C203="ALL NEW VIXION OTR",C203="ALL NEW VIXION R OTR",C203="ALL NEW XSR 155 OTR",C203="MT 15 OTR"),"SPORT",OR(C203="FAZZIO CONNECTED LUX OTR",C203="FAZZIO CONNECTED NEO OTR",C203="FAZZIO NEO HYBRID OTR",C203="GRAND FILANO LUX OTR",C203="GRAND FILANO NEO HYBRID OTR"),"CLASSY",OR(C203="FREE GO 125 C OTR",C203="FREE GO 125 OTR",C203="GEAR 125 S OTR",C203="GEAR 125 OTR",C203="NEW MIO M3 CW OTR"),"MATIC",OR(C203="WR 155 R OTR"),"OFFROAD",OR(C203="VEGA FORCE DB CW OTR",C203="JUPITER Z CW FI OTR",C203="MX KING 150 OTR"),"MOPED")</f>
        <v>CLASSY</v>
      </c>
      <c r="E203">
        <v>4</v>
      </c>
      <c r="F203" s="3" t="s">
        <v>44</v>
      </c>
      <c r="G203" s="5">
        <v>30785000</v>
      </c>
      <c r="H203">
        <f t="shared" si="7"/>
        <v>3078500</v>
      </c>
      <c r="I203" s="3" t="s">
        <v>32</v>
      </c>
    </row>
    <row r="204" spans="1:9" x14ac:dyDescent="0.3">
      <c r="A204" s="1">
        <v>203</v>
      </c>
      <c r="B204" s="2">
        <f t="shared" ca="1" si="6"/>
        <v>907</v>
      </c>
      <c r="C204" t="s">
        <v>28</v>
      </c>
      <c r="D204" t="str" cm="1">
        <f t="array" ref="D204">_xlfn.IFS(OR(C204="ALL NEW AEROX 155 C ABS OTR",C204="ALL NEW AEROX 155 CIBERCITY OTR",C204="ALL NEW AEROX 155 OTR",C204="ALL NEW NMAX 155 ABS OTR",C204="ALL NEW NMAX 155 CONNECTED OTR",C204="ALL NEW NMAX 155 OTR",C204="ALL NEW NMAX 155 S OTR",C204="LEXI LX 155 CONNECTED ABS OTR",C204="LEXI LX 155 OTR",C204="LEXI LX 155 S OTR",C204="LEXI OTR"),"MAXI",OR(C204="ALL NEW R15 CONNECTED OTR",C204="ALL NEW VIXION OTR",C204="ALL NEW VIXION R OTR",C204="ALL NEW XSR 155 OTR",C204="MT 15 OTR"),"SPORT",OR(C204="FAZZIO CONNECTED LUX OTR",C204="FAZZIO CONNECTED NEO OTR",C204="FAZZIO NEO HYBRID OTR",C204="GRAND FILANO LUX OTR",C204="GRAND FILANO NEO HYBRID OTR"),"CLASSY",OR(C204="FREE GO 125 C OTR",C204="FREE GO 125 OTR",C204="GEAR 125 S OTR",C204="GEAR 125 OTR",C204="NEW MIO M3 CW OTR"),"MATIC",OR(C204="WR 155 R OTR"),"OFFROAD",OR(C204="VEGA FORCE DB CW OTR",C204="JUPITER Z CW FI OTR",C204="MX KING 150 OTR"),"MOPED")</f>
        <v>OFFROAD</v>
      </c>
      <c r="E204">
        <v>4</v>
      </c>
      <c r="F204" s="2" t="s">
        <v>35</v>
      </c>
      <c r="G204" s="5">
        <v>42860000</v>
      </c>
      <c r="H204">
        <f t="shared" si="7"/>
        <v>4286000</v>
      </c>
      <c r="I204" s="3" t="s">
        <v>34</v>
      </c>
    </row>
    <row r="205" spans="1:9" x14ac:dyDescent="0.3">
      <c r="A205" s="1">
        <v>204</v>
      </c>
      <c r="B205" s="2">
        <f t="shared" ca="1" si="6"/>
        <v>271</v>
      </c>
      <c r="C205" t="s">
        <v>10</v>
      </c>
      <c r="D205" t="str" cm="1">
        <f t="array" ref="D205">_xlfn.IFS(OR(C205="ALL NEW AEROX 155 C ABS OTR",C205="ALL NEW AEROX 155 CIBERCITY OTR",C205="ALL NEW AEROX 155 OTR",C205="ALL NEW NMAX 155 ABS OTR",C205="ALL NEW NMAX 155 CONNECTED OTR",C205="ALL NEW NMAX 155 OTR",C205="ALL NEW NMAX 155 S OTR",C205="LEXI LX 155 CONNECTED ABS OTR",C205="LEXI LX 155 OTR",C205="LEXI LX 155 S OTR",C205="LEXI OTR"),"MAXI",OR(C205="ALL NEW R15 CONNECTED OTR",C205="ALL NEW VIXION OTR",C205="ALL NEW VIXION R OTR",C205="ALL NEW XSR 155 OTR",C205="MT 15 OTR"),"SPORT",OR(C205="FAZZIO CONNECTED LUX OTR",C205="FAZZIO CONNECTED NEO OTR",C205="FAZZIO NEO HYBRID OTR",C205="GRAND FILANO LUX OTR",C205="GRAND FILANO NEO HYBRID OTR"),"CLASSY",OR(C205="FREE GO 125 C OTR",C205="FREE GO 125 OTR",C205="GEAR 125 S OTR",C205="GEAR 125 OTR",C205="NEW MIO M3 CW OTR"),"MATIC",OR(C205="WR 155 R OTR"),"OFFROAD",OR(C205="VEGA FORCE DB CW OTR",C205="JUPITER Z CW FI OTR",C205="MX KING 150 OTR"),"MOPED")</f>
        <v>MATIC</v>
      </c>
      <c r="E205">
        <v>4</v>
      </c>
      <c r="F205" s="2" t="s">
        <v>35</v>
      </c>
      <c r="G205" s="5">
        <v>20725000</v>
      </c>
      <c r="H205">
        <f t="shared" si="7"/>
        <v>2072500</v>
      </c>
      <c r="I205" s="3" t="s">
        <v>32</v>
      </c>
    </row>
    <row r="206" spans="1:9" x14ac:dyDescent="0.3">
      <c r="A206" s="1">
        <v>205</v>
      </c>
      <c r="B206" s="2">
        <f t="shared" ca="1" si="6"/>
        <v>679</v>
      </c>
      <c r="C206" t="s">
        <v>9</v>
      </c>
      <c r="D206" t="str" cm="1">
        <f t="array" ref="D206">_xlfn.IFS(OR(C206="ALL NEW AEROX 155 C ABS OTR",C206="ALL NEW AEROX 155 CIBERCITY OTR",C206="ALL NEW AEROX 155 OTR",C206="ALL NEW NMAX 155 ABS OTR",C206="ALL NEW NMAX 155 CONNECTED OTR",C206="ALL NEW NMAX 155 OTR",C206="ALL NEW NMAX 155 S OTR",C206="LEXI LX 155 CONNECTED ABS OTR",C206="LEXI LX 155 OTR",C206="LEXI LX 155 S OTR",C206="LEXI OTR"),"MAXI",OR(C206="ALL NEW R15 CONNECTED OTR",C206="ALL NEW VIXION OTR",C206="ALL NEW VIXION R OTR",C206="ALL NEW XSR 155 OTR",C206="MT 15 OTR"),"SPORT",OR(C206="FAZZIO CONNECTED LUX OTR",C206="FAZZIO CONNECTED NEO OTR",C206="FAZZIO NEO HYBRID OTR",C206="GRAND FILANO LUX OTR",C206="GRAND FILANO NEO HYBRID OTR"),"CLASSY",OR(C206="FREE GO 125 C OTR",C206="FREE GO 125 OTR",C206="GEAR 125 S OTR",C206="GEAR 125 OTR",C206="NEW MIO M3 CW OTR"),"MATIC",OR(C206="WR 155 R OTR"),"OFFROAD",OR(C206="VEGA FORCE DB CW OTR",C206="JUPITER Z CW FI OTR",C206="MX KING 150 OTR"),"MOPED")</f>
        <v>MAXI</v>
      </c>
      <c r="E206">
        <v>4</v>
      </c>
      <c r="F206" s="2" t="s">
        <v>35</v>
      </c>
      <c r="G206" s="5">
        <v>35475000</v>
      </c>
      <c r="H206">
        <f t="shared" si="7"/>
        <v>3547500</v>
      </c>
      <c r="I206" s="3" t="s">
        <v>32</v>
      </c>
    </row>
    <row r="207" spans="1:9" x14ac:dyDescent="0.3">
      <c r="A207" s="1">
        <v>206</v>
      </c>
      <c r="B207" s="2">
        <f t="shared" ca="1" si="6"/>
        <v>483</v>
      </c>
      <c r="C207" t="s">
        <v>14</v>
      </c>
      <c r="D207" t="str" cm="1">
        <f t="array" ref="D207">_xlfn.IFS(OR(C207="ALL NEW AEROX 155 C ABS OTR",C207="ALL NEW AEROX 155 CIBERCITY OTR",C207="ALL NEW AEROX 155 OTR",C207="ALL NEW NMAX 155 ABS OTR",C207="ALL NEW NMAX 155 CONNECTED OTR",C207="ALL NEW NMAX 155 OTR",C207="ALL NEW NMAX 155 S OTR",C207="LEXI LX 155 CONNECTED ABS OTR",C207="LEXI LX 155 OTR",C207="LEXI LX 155 S OTR",C207="LEXI OTR"),"MAXI",OR(C207="ALL NEW R15 CONNECTED OTR",C207="ALL NEW VIXION OTR",C207="ALL NEW VIXION R OTR",C207="ALL NEW XSR 155 OTR",C207="MT 15 OTR"),"SPORT",OR(C207="FAZZIO CONNECTED LUX OTR",C207="FAZZIO CONNECTED NEO OTR",C207="FAZZIO NEO HYBRID OTR",C207="GRAND FILANO LUX OTR",C207="GRAND FILANO NEO HYBRID OTR"),"CLASSY",OR(C207="FREE GO 125 C OTR",C207="FREE GO 125 OTR",C207="GEAR 125 S OTR",C207="GEAR 125 OTR",C207="NEW MIO M3 CW OTR"),"MATIC",OR(C207="WR 155 R OTR"),"OFFROAD",OR(C207="VEGA FORCE DB CW OTR",C207="JUPITER Z CW FI OTR",C207="MX KING 150 OTR"),"MOPED")</f>
        <v>MAXI</v>
      </c>
      <c r="E207">
        <v>4</v>
      </c>
      <c r="F207" s="2" t="s">
        <v>35</v>
      </c>
      <c r="G207" s="5">
        <v>28395000</v>
      </c>
      <c r="H207">
        <f t="shared" si="7"/>
        <v>2839500</v>
      </c>
      <c r="I207" s="3" t="s">
        <v>32</v>
      </c>
    </row>
    <row r="208" spans="1:9" x14ac:dyDescent="0.3">
      <c r="A208" s="1">
        <v>207</v>
      </c>
      <c r="B208" s="2">
        <f t="shared" ca="1" si="6"/>
        <v>720</v>
      </c>
      <c r="C208" t="s">
        <v>7</v>
      </c>
      <c r="D208" t="str" cm="1">
        <f t="array" ref="D208">_xlfn.IFS(OR(C208="ALL NEW AEROX 155 C ABS OTR",C208="ALL NEW AEROX 155 CIBERCITY OTR",C208="ALL NEW AEROX 155 OTR",C208="ALL NEW NMAX 155 ABS OTR",C208="ALL NEW NMAX 155 CONNECTED OTR",C208="ALL NEW NMAX 155 OTR",C208="ALL NEW NMAX 155 S OTR",C208="LEXI LX 155 CONNECTED ABS OTR",C208="LEXI LX 155 OTR",C208="LEXI LX 155 S OTR",C208="LEXI OTR"),"MAXI",OR(C208="ALL NEW R15 CONNECTED OTR",C208="ALL NEW VIXION OTR",C208="ALL NEW VIXION R OTR",C208="ALL NEW XSR 155 OTR",C208="MT 15 OTR"),"SPORT",OR(C208="FAZZIO CONNECTED LUX OTR",C208="FAZZIO CONNECTED NEO OTR",C208="FAZZIO NEO HYBRID OTR",C208="GRAND FILANO LUX OTR",C208="GRAND FILANO NEO HYBRID OTR"),"CLASSY",OR(C208="FREE GO 125 C OTR",C208="FREE GO 125 OTR",C208="GEAR 125 S OTR",C208="GEAR 125 OTR",C208="NEW MIO M3 CW OTR"),"MATIC",OR(C208="WR 155 R OTR"),"OFFROAD",OR(C208="VEGA FORCE DB CW OTR",C208="JUPITER Z CW FI OTR",C208="MX KING 150 OTR"),"MOPED")</f>
        <v>CLASSY</v>
      </c>
      <c r="E208">
        <v>4</v>
      </c>
      <c r="F208" s="2" t="s">
        <v>35</v>
      </c>
      <c r="G208" s="5">
        <v>24965000</v>
      </c>
      <c r="H208">
        <f t="shared" si="7"/>
        <v>2496500</v>
      </c>
      <c r="I208" s="3" t="s">
        <v>34</v>
      </c>
    </row>
    <row r="209" spans="1:9" x14ac:dyDescent="0.3">
      <c r="A209" s="1">
        <v>208</v>
      </c>
      <c r="B209" s="2">
        <f t="shared" ca="1" si="6"/>
        <v>598</v>
      </c>
      <c r="C209" t="s">
        <v>15</v>
      </c>
      <c r="D209" t="str" cm="1">
        <f t="array" ref="D209">_xlfn.IFS(OR(C209="ALL NEW AEROX 155 C ABS OTR",C209="ALL NEW AEROX 155 CIBERCITY OTR",C209="ALL NEW AEROX 155 OTR",C209="ALL NEW NMAX 155 ABS OTR",C209="ALL NEW NMAX 155 CONNECTED OTR",C209="ALL NEW NMAX 155 OTR",C209="ALL NEW NMAX 155 S OTR",C209="LEXI LX 155 CONNECTED ABS OTR",C209="LEXI LX 155 OTR",C209="LEXI LX 155 S OTR",C209="LEXI OTR"),"MAXI",OR(C209="ALL NEW R15 CONNECTED OTR",C209="ALL NEW VIXION OTR",C209="ALL NEW VIXION R OTR",C209="ALL NEW XSR 155 OTR",C209="MT 15 OTR"),"SPORT",OR(C209="FAZZIO CONNECTED LUX OTR",C209="FAZZIO CONNECTED NEO OTR",C209="FAZZIO NEO HYBRID OTR",C209="GRAND FILANO LUX OTR",C209="GRAND FILANO NEO HYBRID OTR"),"CLASSY",OR(C209="FREE GO 125 C OTR",C209="FREE GO 125 OTR",C209="GEAR 125 S OTR",C209="GEAR 125 OTR",C209="NEW MIO M3 CW OTR"),"MATIC",OR(C209="WR 155 R OTR"),"OFFROAD",OR(C209="VEGA FORCE DB CW OTR",C209="JUPITER Z CW FI OTR",C209="MX KING 150 OTR"),"MOPED")</f>
        <v>MOPED</v>
      </c>
      <c r="E209">
        <v>4</v>
      </c>
      <c r="F209" s="3" t="s">
        <v>44</v>
      </c>
      <c r="G209" s="5">
        <v>28255000</v>
      </c>
      <c r="H209">
        <f t="shared" si="7"/>
        <v>2825500</v>
      </c>
      <c r="I209" s="3" t="s">
        <v>34</v>
      </c>
    </row>
    <row r="210" spans="1:9" x14ac:dyDescent="0.3">
      <c r="A210" s="1">
        <v>209</v>
      </c>
      <c r="B210" s="2">
        <f t="shared" ca="1" si="6"/>
        <v>248</v>
      </c>
      <c r="C210" t="s">
        <v>9</v>
      </c>
      <c r="D210" t="str" cm="1">
        <f t="array" ref="D210">_xlfn.IFS(OR(C210="ALL NEW AEROX 155 C ABS OTR",C210="ALL NEW AEROX 155 CIBERCITY OTR",C210="ALL NEW AEROX 155 OTR",C210="ALL NEW NMAX 155 ABS OTR",C210="ALL NEW NMAX 155 CONNECTED OTR",C210="ALL NEW NMAX 155 OTR",C210="ALL NEW NMAX 155 S OTR",C210="LEXI LX 155 CONNECTED ABS OTR",C210="LEXI LX 155 OTR",C210="LEXI LX 155 S OTR",C210="LEXI OTR"),"MAXI",OR(C210="ALL NEW R15 CONNECTED OTR",C210="ALL NEW VIXION OTR",C210="ALL NEW VIXION R OTR",C210="ALL NEW XSR 155 OTR",C210="MT 15 OTR"),"SPORT",OR(C210="FAZZIO CONNECTED LUX OTR",C210="FAZZIO CONNECTED NEO OTR",C210="FAZZIO NEO HYBRID OTR",C210="GRAND FILANO LUX OTR",C210="GRAND FILANO NEO HYBRID OTR"),"CLASSY",OR(C210="FREE GO 125 C OTR",C210="FREE GO 125 OTR",C210="GEAR 125 S OTR",C210="GEAR 125 OTR",C210="NEW MIO M3 CW OTR"),"MATIC",OR(C210="WR 155 R OTR"),"OFFROAD",OR(C210="VEGA FORCE DB CW OTR",C210="JUPITER Z CW FI OTR",C210="MX KING 150 OTR"),"MOPED")</f>
        <v>MAXI</v>
      </c>
      <c r="E210">
        <v>4</v>
      </c>
      <c r="F210" s="2" t="s">
        <v>35</v>
      </c>
      <c r="G210" s="5">
        <v>35475000</v>
      </c>
      <c r="H210">
        <f t="shared" si="7"/>
        <v>3547500</v>
      </c>
      <c r="I210" s="3" t="s">
        <v>32</v>
      </c>
    </row>
    <row r="211" spans="1:9" x14ac:dyDescent="0.3">
      <c r="A211" s="1">
        <v>210</v>
      </c>
      <c r="B211" s="2">
        <f t="shared" ca="1" si="6"/>
        <v>124</v>
      </c>
      <c r="C211" t="s">
        <v>13</v>
      </c>
      <c r="D211" t="str" cm="1">
        <f t="array" ref="D211">_xlfn.IFS(OR(C211="ALL NEW AEROX 155 C ABS OTR",C211="ALL NEW AEROX 155 CIBERCITY OTR",C211="ALL NEW AEROX 155 OTR",C211="ALL NEW NMAX 155 ABS OTR",C211="ALL NEW NMAX 155 CONNECTED OTR",C211="ALL NEW NMAX 155 OTR",C211="ALL NEW NMAX 155 S OTR",C211="LEXI LX 155 CONNECTED ABS OTR",C211="LEXI LX 155 OTR",C211="LEXI LX 155 S OTR",C211="LEXI OTR"),"MAXI",OR(C211="ALL NEW R15 CONNECTED OTR",C211="ALL NEW VIXION OTR",C211="ALL NEW VIXION R OTR",C211="ALL NEW XSR 155 OTR",C211="MT 15 OTR"),"SPORT",OR(C211="FAZZIO CONNECTED LUX OTR",C211="FAZZIO CONNECTED NEO OTR",C211="FAZZIO NEO HYBRID OTR",C211="GRAND FILANO LUX OTR",C211="GRAND FILANO NEO HYBRID OTR"),"CLASSY",OR(C211="FREE GO 125 C OTR",C211="FREE GO 125 OTR",C211="GEAR 125 S OTR",C211="GEAR 125 OTR",C211="NEW MIO M3 CW OTR"),"MATIC",OR(C211="WR 155 R OTR"),"OFFROAD",OR(C211="VEGA FORCE DB CW OTR",C211="JUPITER Z CW FI OTR",C211="MX KING 150 OTR"),"MOPED")</f>
        <v>MAXI</v>
      </c>
      <c r="E211">
        <v>4</v>
      </c>
      <c r="F211" s="2" t="s">
        <v>35</v>
      </c>
      <c r="G211" s="5">
        <v>36690000</v>
      </c>
      <c r="H211">
        <f t="shared" si="7"/>
        <v>3669000</v>
      </c>
      <c r="I211" s="3" t="s">
        <v>32</v>
      </c>
    </row>
    <row r="212" spans="1:9" x14ac:dyDescent="0.3">
      <c r="A212" s="1">
        <v>211</v>
      </c>
      <c r="B212" s="2">
        <f t="shared" ca="1" si="6"/>
        <v>722</v>
      </c>
      <c r="C212" t="s">
        <v>13</v>
      </c>
      <c r="D212" t="str" cm="1">
        <f t="array" ref="D212">_xlfn.IFS(OR(C212="ALL NEW AEROX 155 C ABS OTR",C212="ALL NEW AEROX 155 CIBERCITY OTR",C212="ALL NEW AEROX 155 OTR",C212="ALL NEW NMAX 155 ABS OTR",C212="ALL NEW NMAX 155 CONNECTED OTR",C212="ALL NEW NMAX 155 OTR",C212="ALL NEW NMAX 155 S OTR",C212="LEXI LX 155 CONNECTED ABS OTR",C212="LEXI LX 155 OTR",C212="LEXI LX 155 S OTR",C212="LEXI OTR"),"MAXI",OR(C212="ALL NEW R15 CONNECTED OTR",C212="ALL NEW VIXION OTR",C212="ALL NEW VIXION R OTR",C212="ALL NEW XSR 155 OTR",C212="MT 15 OTR"),"SPORT",OR(C212="FAZZIO CONNECTED LUX OTR",C212="FAZZIO CONNECTED NEO OTR",C212="FAZZIO NEO HYBRID OTR",C212="GRAND FILANO LUX OTR",C212="GRAND FILANO NEO HYBRID OTR"),"CLASSY",OR(C212="FREE GO 125 C OTR",C212="FREE GO 125 OTR",C212="GEAR 125 S OTR",C212="GEAR 125 OTR",C212="NEW MIO M3 CW OTR"),"MATIC",OR(C212="WR 155 R OTR"),"OFFROAD",OR(C212="VEGA FORCE DB CW OTR",C212="JUPITER Z CW FI OTR",C212="MX KING 150 OTR"),"MOPED")</f>
        <v>MAXI</v>
      </c>
      <c r="E212">
        <v>4</v>
      </c>
      <c r="F212" s="2" t="s">
        <v>35</v>
      </c>
      <c r="G212" s="5">
        <v>36690000</v>
      </c>
      <c r="H212">
        <f t="shared" si="7"/>
        <v>3669000</v>
      </c>
      <c r="I212" s="3" t="s">
        <v>34</v>
      </c>
    </row>
    <row r="213" spans="1:9" x14ac:dyDescent="0.3">
      <c r="A213" s="1">
        <v>212</v>
      </c>
      <c r="B213" s="2">
        <f t="shared" ca="1" si="6"/>
        <v>799</v>
      </c>
      <c r="C213" t="s">
        <v>24</v>
      </c>
      <c r="D213" t="str" cm="1">
        <f t="array" ref="D213">_xlfn.IFS(OR(C213="ALL NEW AEROX 155 C ABS OTR",C213="ALL NEW AEROX 155 CIBERCITY OTR",C213="ALL NEW AEROX 155 OTR",C213="ALL NEW NMAX 155 ABS OTR",C213="ALL NEW NMAX 155 CONNECTED OTR",C213="ALL NEW NMAX 155 OTR",C213="ALL NEW NMAX 155 S OTR",C213="LEXI LX 155 CONNECTED ABS OTR",C213="LEXI LX 155 OTR",C213="LEXI LX 155 S OTR",C213="LEXI OTR"),"MAXI",OR(C213="ALL NEW R15 CONNECTED OTR",C213="ALL NEW VIXION OTR",C213="ALL NEW VIXION R OTR",C213="ALL NEW XSR 155 OTR",C213="MT 15 OTR"),"SPORT",OR(C213="FAZZIO CONNECTED LUX OTR",C213="FAZZIO CONNECTED NEO OTR",C213="FAZZIO NEO HYBRID OTR",C213="GRAND FILANO LUX OTR",C213="GRAND FILANO NEO HYBRID OTR"),"CLASSY",OR(C213="FREE GO 125 C OTR",C213="FREE GO 125 OTR",C213="GEAR 125 S OTR",C213="GEAR 125 OTR",C213="NEW MIO M3 CW OTR"),"MATIC",OR(C213="WR 155 R OTR"),"OFFROAD",OR(C213="VEGA FORCE DB CW OTR",C213="JUPITER Z CW FI OTR",C213="MX KING 150 OTR"),"MOPED")</f>
        <v>SPORT</v>
      </c>
      <c r="E213">
        <v>4</v>
      </c>
      <c r="F213" s="2" t="s">
        <v>35</v>
      </c>
      <c r="G213" s="5">
        <v>41950000</v>
      </c>
      <c r="H213">
        <f t="shared" si="7"/>
        <v>4195000</v>
      </c>
      <c r="I213" s="3" t="s">
        <v>32</v>
      </c>
    </row>
    <row r="214" spans="1:9" x14ac:dyDescent="0.3">
      <c r="A214" s="1">
        <v>213</v>
      </c>
      <c r="B214" s="2">
        <f t="shared" ca="1" si="6"/>
        <v>762</v>
      </c>
      <c r="C214" t="s">
        <v>11</v>
      </c>
      <c r="D214" t="str" cm="1">
        <f t="array" ref="D214">_xlfn.IFS(OR(C214="ALL NEW AEROX 155 C ABS OTR",C214="ALL NEW AEROX 155 CIBERCITY OTR",C214="ALL NEW AEROX 155 OTR",C214="ALL NEW NMAX 155 ABS OTR",C214="ALL NEW NMAX 155 CONNECTED OTR",C214="ALL NEW NMAX 155 OTR",C214="ALL NEW NMAX 155 S OTR",C214="LEXI LX 155 CONNECTED ABS OTR",C214="LEXI LX 155 OTR",C214="LEXI LX 155 S OTR",C214="LEXI OTR"),"MAXI",OR(C214="ALL NEW R15 CONNECTED OTR",C214="ALL NEW VIXION OTR",C214="ALL NEW VIXION R OTR",C214="ALL NEW XSR 155 OTR",C214="MT 15 OTR"),"SPORT",OR(C214="FAZZIO CONNECTED LUX OTR",C214="FAZZIO CONNECTED NEO OTR",C214="FAZZIO NEO HYBRID OTR",C214="GRAND FILANO LUX OTR",C214="GRAND FILANO NEO HYBRID OTR"),"CLASSY",OR(C214="FREE GO 125 C OTR",C214="FREE GO 125 OTR",C214="GEAR 125 S OTR",C214="GEAR 125 OTR",C214="NEW MIO M3 CW OTR"),"MATIC",OR(C214="WR 155 R OTR"),"OFFROAD",OR(C214="VEGA FORCE DB CW OTR",C214="JUPITER Z CW FI OTR",C214="MX KING 150 OTR"),"MOPED")</f>
        <v>MOPED</v>
      </c>
      <c r="E214">
        <v>4</v>
      </c>
      <c r="F214" s="2" t="s">
        <v>35</v>
      </c>
      <c r="G214" s="5">
        <v>22605000</v>
      </c>
      <c r="H214">
        <f t="shared" si="7"/>
        <v>2260500</v>
      </c>
      <c r="I214" s="3" t="s">
        <v>32</v>
      </c>
    </row>
    <row r="215" spans="1:9" x14ac:dyDescent="0.3">
      <c r="A215" s="1">
        <v>214</v>
      </c>
      <c r="B215" s="2">
        <f t="shared" ca="1" si="6"/>
        <v>54</v>
      </c>
      <c r="C215" t="s">
        <v>14</v>
      </c>
      <c r="D215" t="str" cm="1">
        <f t="array" ref="D215">_xlfn.IFS(OR(C215="ALL NEW AEROX 155 C ABS OTR",C215="ALL NEW AEROX 155 CIBERCITY OTR",C215="ALL NEW AEROX 155 OTR",C215="ALL NEW NMAX 155 ABS OTR",C215="ALL NEW NMAX 155 CONNECTED OTR",C215="ALL NEW NMAX 155 OTR",C215="ALL NEW NMAX 155 S OTR",C215="LEXI LX 155 CONNECTED ABS OTR",C215="LEXI LX 155 OTR",C215="LEXI LX 155 S OTR",C215="LEXI OTR"),"MAXI",OR(C215="ALL NEW R15 CONNECTED OTR",C215="ALL NEW VIXION OTR",C215="ALL NEW VIXION R OTR",C215="ALL NEW XSR 155 OTR",C215="MT 15 OTR"),"SPORT",OR(C215="FAZZIO CONNECTED LUX OTR",C215="FAZZIO CONNECTED NEO OTR",C215="FAZZIO NEO HYBRID OTR",C215="GRAND FILANO LUX OTR",C215="GRAND FILANO NEO HYBRID OTR"),"CLASSY",OR(C215="FREE GO 125 C OTR",C215="FREE GO 125 OTR",C215="GEAR 125 S OTR",C215="GEAR 125 OTR",C215="NEW MIO M3 CW OTR"),"MATIC",OR(C215="WR 155 R OTR"),"OFFROAD",OR(C215="VEGA FORCE DB CW OTR",C215="JUPITER Z CW FI OTR",C215="MX KING 150 OTR"),"MOPED")</f>
        <v>MAXI</v>
      </c>
      <c r="E215">
        <v>4</v>
      </c>
      <c r="F215" s="3" t="s">
        <v>44</v>
      </c>
      <c r="G215" s="5">
        <v>28395200</v>
      </c>
      <c r="H215">
        <f t="shared" si="7"/>
        <v>2839520</v>
      </c>
      <c r="I215" s="3" t="s">
        <v>34</v>
      </c>
    </row>
    <row r="216" spans="1:9" x14ac:dyDescent="0.3">
      <c r="A216" s="1">
        <v>215</v>
      </c>
      <c r="B216" s="2">
        <f t="shared" ca="1" si="6"/>
        <v>153</v>
      </c>
      <c r="C216" t="s">
        <v>9</v>
      </c>
      <c r="D216" t="str" cm="1">
        <f t="array" ref="D216">_xlfn.IFS(OR(C216="ALL NEW AEROX 155 C ABS OTR",C216="ALL NEW AEROX 155 CIBERCITY OTR",C216="ALL NEW AEROX 155 OTR",C216="ALL NEW NMAX 155 ABS OTR",C216="ALL NEW NMAX 155 CONNECTED OTR",C216="ALL NEW NMAX 155 OTR",C216="ALL NEW NMAX 155 S OTR",C216="LEXI LX 155 CONNECTED ABS OTR",C216="LEXI LX 155 OTR",C216="LEXI LX 155 S OTR",C216="LEXI OTR"),"MAXI",OR(C216="ALL NEW R15 CONNECTED OTR",C216="ALL NEW VIXION OTR",C216="ALL NEW VIXION R OTR",C216="ALL NEW XSR 155 OTR",C216="MT 15 OTR"),"SPORT",OR(C216="FAZZIO CONNECTED LUX OTR",C216="FAZZIO CONNECTED NEO OTR",C216="FAZZIO NEO HYBRID OTR",C216="GRAND FILANO LUX OTR",C216="GRAND FILANO NEO HYBRID OTR"),"CLASSY",OR(C216="FREE GO 125 C OTR",C216="FREE GO 125 OTR",C216="GEAR 125 S OTR",C216="GEAR 125 OTR",C216="NEW MIO M3 CW OTR"),"MATIC",OR(C216="WR 155 R OTR"),"OFFROAD",OR(C216="VEGA FORCE DB CW OTR",C216="JUPITER Z CW FI OTR",C216="MX KING 150 OTR"),"MOPED")</f>
        <v>MAXI</v>
      </c>
      <c r="E216">
        <v>4</v>
      </c>
      <c r="F216" s="3" t="s">
        <v>44</v>
      </c>
      <c r="G216" s="5">
        <v>35475000</v>
      </c>
      <c r="H216">
        <f t="shared" si="7"/>
        <v>3547500</v>
      </c>
      <c r="I216" s="3" t="s">
        <v>34</v>
      </c>
    </row>
    <row r="217" spans="1:9" x14ac:dyDescent="0.3">
      <c r="A217" s="1">
        <v>216</v>
      </c>
      <c r="B217" s="2">
        <f t="shared" ca="1" si="6"/>
        <v>660</v>
      </c>
      <c r="C217" t="s">
        <v>15</v>
      </c>
      <c r="D217" t="str" cm="1">
        <f t="array" ref="D217">_xlfn.IFS(OR(C217="ALL NEW AEROX 155 C ABS OTR",C217="ALL NEW AEROX 155 CIBERCITY OTR",C217="ALL NEW AEROX 155 OTR",C217="ALL NEW NMAX 155 ABS OTR",C217="ALL NEW NMAX 155 CONNECTED OTR",C217="ALL NEW NMAX 155 OTR",C217="ALL NEW NMAX 155 S OTR",C217="LEXI LX 155 CONNECTED ABS OTR",C217="LEXI LX 155 OTR",C217="LEXI LX 155 S OTR",C217="LEXI OTR"),"MAXI",OR(C217="ALL NEW R15 CONNECTED OTR",C217="ALL NEW VIXION OTR",C217="ALL NEW VIXION R OTR",C217="ALL NEW XSR 155 OTR",C217="MT 15 OTR"),"SPORT",OR(C217="FAZZIO CONNECTED LUX OTR",C217="FAZZIO CONNECTED NEO OTR",C217="FAZZIO NEO HYBRID OTR",C217="GRAND FILANO LUX OTR",C217="GRAND FILANO NEO HYBRID OTR"),"CLASSY",OR(C217="FREE GO 125 C OTR",C217="FREE GO 125 OTR",C217="GEAR 125 S OTR",C217="GEAR 125 OTR",C217="NEW MIO M3 CW OTR"),"MATIC",OR(C217="WR 155 R OTR"),"OFFROAD",OR(C217="VEGA FORCE DB CW OTR",C217="JUPITER Z CW FI OTR",C217="MX KING 150 OTR"),"MOPED")</f>
        <v>MOPED</v>
      </c>
      <c r="E217">
        <v>4</v>
      </c>
      <c r="F217" s="3" t="s">
        <v>44</v>
      </c>
      <c r="G217" s="5">
        <v>28255000</v>
      </c>
      <c r="H217">
        <f t="shared" si="7"/>
        <v>2825500</v>
      </c>
      <c r="I217" s="3" t="s">
        <v>34</v>
      </c>
    </row>
    <row r="218" spans="1:9" x14ac:dyDescent="0.3">
      <c r="A218" s="1">
        <v>217</v>
      </c>
      <c r="B218" s="2">
        <f t="shared" ca="1" si="6"/>
        <v>966</v>
      </c>
      <c r="C218" t="s">
        <v>20</v>
      </c>
      <c r="D218" t="str" cm="1">
        <f t="array" ref="D218">_xlfn.IFS(OR(C218="ALL NEW AEROX 155 C ABS OTR",C218="ALL NEW AEROX 155 CIBERCITY OTR",C218="ALL NEW AEROX 155 OTR",C218="ALL NEW NMAX 155 ABS OTR",C218="ALL NEW NMAX 155 CONNECTED OTR",C218="ALL NEW NMAX 155 OTR",C218="ALL NEW NMAX 155 S OTR",C218="LEXI LX 155 CONNECTED ABS OTR",C218="LEXI LX 155 OTR",C218="LEXI LX 155 S OTR",C218="LEXI OTR"),"MAXI",OR(C218="ALL NEW R15 CONNECTED OTR",C218="ALL NEW VIXION OTR",C218="ALL NEW VIXION R OTR",C218="ALL NEW XSR 155 OTR",C218="MT 15 OTR"),"SPORT",OR(C218="FAZZIO CONNECTED LUX OTR",C218="FAZZIO CONNECTED NEO OTR",C218="FAZZIO NEO HYBRID OTR",C218="GRAND FILANO LUX OTR",C218="GRAND FILANO NEO HYBRID OTR"),"CLASSY",OR(C218="FREE GO 125 C OTR",C218="FREE GO 125 OTR",C218="GEAR 125 S OTR",C218="GEAR 125 OTR",C218="NEW MIO M3 CW OTR"),"MATIC",OR(C218="WR 155 R OTR"),"OFFROAD",OR(C218="VEGA FORCE DB CW OTR",C218="JUPITER Z CW FI OTR",C218="MX KING 150 OTR"),"MOPED")</f>
        <v>MAXI</v>
      </c>
      <c r="E218">
        <v>4</v>
      </c>
      <c r="F218" s="3" t="s">
        <v>44</v>
      </c>
      <c r="G218" s="5">
        <v>30200000</v>
      </c>
      <c r="H218">
        <f t="shared" si="7"/>
        <v>3020000</v>
      </c>
      <c r="I218" s="3" t="s">
        <v>34</v>
      </c>
    </row>
    <row r="219" spans="1:9" x14ac:dyDescent="0.3">
      <c r="A219" s="1">
        <v>218</v>
      </c>
      <c r="B219" s="2">
        <f t="shared" ca="1" si="6"/>
        <v>620</v>
      </c>
      <c r="C219" t="s">
        <v>7</v>
      </c>
      <c r="D219" t="str" cm="1">
        <f t="array" ref="D219">_xlfn.IFS(OR(C219="ALL NEW AEROX 155 C ABS OTR",C219="ALL NEW AEROX 155 CIBERCITY OTR",C219="ALL NEW AEROX 155 OTR",C219="ALL NEW NMAX 155 ABS OTR",C219="ALL NEW NMAX 155 CONNECTED OTR",C219="ALL NEW NMAX 155 OTR",C219="ALL NEW NMAX 155 S OTR",C219="LEXI LX 155 CONNECTED ABS OTR",C219="LEXI LX 155 OTR",C219="LEXI LX 155 S OTR",C219="LEXI OTR"),"MAXI",OR(C219="ALL NEW R15 CONNECTED OTR",C219="ALL NEW VIXION OTR",C219="ALL NEW VIXION R OTR",C219="ALL NEW XSR 155 OTR",C219="MT 15 OTR"),"SPORT",OR(C219="FAZZIO CONNECTED LUX OTR",C219="FAZZIO CONNECTED NEO OTR",C219="FAZZIO NEO HYBRID OTR",C219="GRAND FILANO LUX OTR",C219="GRAND FILANO NEO HYBRID OTR"),"CLASSY",OR(C219="FREE GO 125 C OTR",C219="FREE GO 125 OTR",C219="GEAR 125 S OTR",C219="GEAR 125 OTR",C219="NEW MIO M3 CW OTR"),"MATIC",OR(C219="WR 155 R OTR"),"OFFROAD",OR(C219="VEGA FORCE DB CW OTR",C219="JUPITER Z CW FI OTR",C219="MX KING 150 OTR"),"MOPED")</f>
        <v>CLASSY</v>
      </c>
      <c r="E219">
        <v>4</v>
      </c>
      <c r="F219" s="3" t="s">
        <v>4</v>
      </c>
      <c r="G219" s="5">
        <v>24965000</v>
      </c>
      <c r="H219">
        <f t="shared" si="7"/>
        <v>2496500</v>
      </c>
      <c r="I219" s="3" t="s">
        <v>33</v>
      </c>
    </row>
    <row r="220" spans="1:9" x14ac:dyDescent="0.3">
      <c r="A220" s="1">
        <v>219</v>
      </c>
      <c r="B220" s="2">
        <f t="shared" ca="1" si="6"/>
        <v>1006</v>
      </c>
      <c r="C220" t="s">
        <v>10</v>
      </c>
      <c r="D220" t="str" cm="1">
        <f t="array" ref="D220">_xlfn.IFS(OR(C220="ALL NEW AEROX 155 C ABS OTR",C220="ALL NEW AEROX 155 CIBERCITY OTR",C220="ALL NEW AEROX 155 OTR",C220="ALL NEW NMAX 155 ABS OTR",C220="ALL NEW NMAX 155 CONNECTED OTR",C220="ALL NEW NMAX 155 OTR",C220="ALL NEW NMAX 155 S OTR",C220="LEXI LX 155 CONNECTED ABS OTR",C220="LEXI LX 155 OTR",C220="LEXI LX 155 S OTR",C220="LEXI OTR"),"MAXI",OR(C220="ALL NEW R15 CONNECTED OTR",C220="ALL NEW VIXION OTR",C220="ALL NEW VIXION R OTR",C220="ALL NEW XSR 155 OTR",C220="MT 15 OTR"),"SPORT",OR(C220="FAZZIO CONNECTED LUX OTR",C220="FAZZIO CONNECTED NEO OTR",C220="FAZZIO NEO HYBRID OTR",C220="GRAND FILANO LUX OTR",C220="GRAND FILANO NEO HYBRID OTR"),"CLASSY",OR(C220="FREE GO 125 C OTR",C220="FREE GO 125 OTR",C220="GEAR 125 S OTR",C220="GEAR 125 OTR",C220="NEW MIO M3 CW OTR"),"MATIC",OR(C220="WR 155 R OTR"),"OFFROAD",OR(C220="VEGA FORCE DB CW OTR",C220="JUPITER Z CW FI OTR",C220="MX KING 150 OTR"),"MOPED")</f>
        <v>MATIC</v>
      </c>
      <c r="E220">
        <v>4</v>
      </c>
      <c r="F220" s="3" t="s">
        <v>4</v>
      </c>
      <c r="G220" s="5">
        <v>20725000</v>
      </c>
      <c r="H220">
        <f t="shared" si="7"/>
        <v>2072500</v>
      </c>
      <c r="I220" s="3" t="s">
        <v>33</v>
      </c>
    </row>
    <row r="221" spans="1:9" x14ac:dyDescent="0.3">
      <c r="A221" s="1">
        <v>220</v>
      </c>
      <c r="B221" s="2">
        <f t="shared" ca="1" si="6"/>
        <v>258</v>
      </c>
      <c r="C221" t="s">
        <v>10</v>
      </c>
      <c r="D221" t="str" cm="1">
        <f t="array" ref="D221">_xlfn.IFS(OR(C221="ALL NEW AEROX 155 C ABS OTR",C221="ALL NEW AEROX 155 CIBERCITY OTR",C221="ALL NEW AEROX 155 OTR",C221="ALL NEW NMAX 155 ABS OTR",C221="ALL NEW NMAX 155 CONNECTED OTR",C221="ALL NEW NMAX 155 OTR",C221="ALL NEW NMAX 155 S OTR",C221="LEXI LX 155 CONNECTED ABS OTR",C221="LEXI LX 155 OTR",C221="LEXI LX 155 S OTR",C221="LEXI OTR"),"MAXI",OR(C221="ALL NEW R15 CONNECTED OTR",C221="ALL NEW VIXION OTR",C221="ALL NEW VIXION R OTR",C221="ALL NEW XSR 155 OTR",C221="MT 15 OTR"),"SPORT",OR(C221="FAZZIO CONNECTED LUX OTR",C221="FAZZIO CONNECTED NEO OTR",C221="FAZZIO NEO HYBRID OTR",C221="GRAND FILANO LUX OTR",C221="GRAND FILANO NEO HYBRID OTR"),"CLASSY",OR(C221="FREE GO 125 C OTR",C221="FREE GO 125 OTR",C221="GEAR 125 S OTR",C221="GEAR 125 OTR",C221="NEW MIO M3 CW OTR"),"MATIC",OR(C221="WR 155 R OTR"),"OFFROAD",OR(C221="VEGA FORCE DB CW OTR",C221="JUPITER Z CW FI OTR",C221="MX KING 150 OTR"),"MOPED")</f>
        <v>MATIC</v>
      </c>
      <c r="E221">
        <v>4</v>
      </c>
      <c r="F221" s="3" t="s">
        <v>4</v>
      </c>
      <c r="G221" s="5">
        <v>20725000</v>
      </c>
      <c r="H221">
        <f t="shared" si="7"/>
        <v>2072500</v>
      </c>
      <c r="I221" s="3" t="s">
        <v>33</v>
      </c>
    </row>
    <row r="222" spans="1:9" x14ac:dyDescent="0.3">
      <c r="A222" s="1">
        <v>221</v>
      </c>
      <c r="B222" s="2">
        <f t="shared" ca="1" si="6"/>
        <v>1132</v>
      </c>
      <c r="C222" t="s">
        <v>15</v>
      </c>
      <c r="D222" t="str" cm="1">
        <f t="array" ref="D222">_xlfn.IFS(OR(C222="ALL NEW AEROX 155 C ABS OTR",C222="ALL NEW AEROX 155 CIBERCITY OTR",C222="ALL NEW AEROX 155 OTR",C222="ALL NEW NMAX 155 ABS OTR",C222="ALL NEW NMAX 155 CONNECTED OTR",C222="ALL NEW NMAX 155 OTR",C222="ALL NEW NMAX 155 S OTR",C222="LEXI LX 155 CONNECTED ABS OTR",C222="LEXI LX 155 OTR",C222="LEXI LX 155 S OTR",C222="LEXI OTR"),"MAXI",OR(C222="ALL NEW R15 CONNECTED OTR",C222="ALL NEW VIXION OTR",C222="ALL NEW VIXION R OTR",C222="ALL NEW XSR 155 OTR",C222="MT 15 OTR"),"SPORT",OR(C222="FAZZIO CONNECTED LUX OTR",C222="FAZZIO CONNECTED NEO OTR",C222="FAZZIO NEO HYBRID OTR",C222="GRAND FILANO LUX OTR",C222="GRAND FILANO NEO HYBRID OTR"),"CLASSY",OR(C222="FREE GO 125 C OTR",C222="FREE GO 125 OTR",C222="GEAR 125 S OTR",C222="GEAR 125 OTR",C222="NEW MIO M3 CW OTR"),"MATIC",OR(C222="WR 155 R OTR"),"OFFROAD",OR(C222="VEGA FORCE DB CW OTR",C222="JUPITER Z CW FI OTR",C222="MX KING 150 OTR"),"MOPED")</f>
        <v>MOPED</v>
      </c>
      <c r="E222">
        <v>4</v>
      </c>
      <c r="F222" s="3" t="s">
        <v>4</v>
      </c>
      <c r="G222" s="5">
        <v>28255000</v>
      </c>
      <c r="H222">
        <f t="shared" si="7"/>
        <v>2825500</v>
      </c>
      <c r="I222" s="3" t="s">
        <v>33</v>
      </c>
    </row>
    <row r="223" spans="1:9" x14ac:dyDescent="0.3">
      <c r="A223" s="1">
        <v>222</v>
      </c>
      <c r="B223" s="2">
        <f t="shared" ca="1" si="6"/>
        <v>40</v>
      </c>
      <c r="C223" t="s">
        <v>29</v>
      </c>
      <c r="D223" t="str" cm="1">
        <f t="array" ref="D223">_xlfn.IFS(OR(C223="ALL NEW AEROX 155 C ABS OTR",C223="ALL NEW AEROX 155 CIBERCITY OTR",C223="ALL NEW AEROX 155 OTR",C223="ALL NEW NMAX 155 ABS OTR",C223="ALL NEW NMAX 155 CONNECTED OTR",C223="ALL NEW NMAX 155 OTR",C223="ALL NEW NMAX 155 S OTR",C223="LEXI LX 155 CONNECTED ABS OTR",C223="LEXI LX 155 OTR",C223="LEXI LX 155 S OTR",C223="LEXI OTR"),"MAXI",OR(C223="ALL NEW R15 CONNECTED OTR",C223="ALL NEW VIXION OTR",C223="ALL NEW VIXION R OTR",C223="ALL NEW XSR 155 OTR",C223="MT 15 OTR"),"SPORT",OR(C223="FAZZIO CONNECTED LUX OTR",C223="FAZZIO CONNECTED NEO OTR",C223="FAZZIO NEO HYBRID OTR",C223="GRAND FILANO LUX OTR",C223="GRAND FILANO NEO HYBRID OTR"),"CLASSY",OR(C223="FREE GO 125 C OTR",C223="FREE GO 125 OTR",C223="GEAR 125 S OTR",C223="GEAR 125 OTR",C223="NEW MIO M3 CW OTR"),"MATIC",OR(C223="WR 155 R OTR"),"OFFROAD",OR(C223="VEGA FORCE DB CW OTR",C223="JUPITER Z CW FI OTR",C223="MX KING 150 OTR"),"MOPED")</f>
        <v>MAXI</v>
      </c>
      <c r="E223">
        <v>4</v>
      </c>
      <c r="F223" s="3" t="s">
        <v>44</v>
      </c>
      <c r="G223" s="5">
        <v>39625000</v>
      </c>
      <c r="H223">
        <f t="shared" si="7"/>
        <v>3962500</v>
      </c>
      <c r="I223" s="3" t="s">
        <v>33</v>
      </c>
    </row>
    <row r="224" spans="1:9" x14ac:dyDescent="0.3">
      <c r="A224" s="1">
        <v>223</v>
      </c>
      <c r="B224" s="2">
        <f t="shared" ca="1" si="6"/>
        <v>581</v>
      </c>
      <c r="C224" t="s">
        <v>27</v>
      </c>
      <c r="D224" t="str" cm="1">
        <f t="array" ref="D224">_xlfn.IFS(OR(C224="ALL NEW AEROX 155 C ABS OTR",C224="ALL NEW AEROX 155 CIBERCITY OTR",C224="ALL NEW AEROX 155 OTR",C224="ALL NEW NMAX 155 ABS OTR",C224="ALL NEW NMAX 155 CONNECTED OTR",C224="ALL NEW NMAX 155 OTR",C224="ALL NEW NMAX 155 S OTR",C224="LEXI LX 155 CONNECTED ABS OTR",C224="LEXI LX 155 OTR",C224="LEXI LX 155 S OTR",C224="LEXI OTR"),"MAXI",OR(C224="ALL NEW R15 CONNECTED OTR",C224="ALL NEW VIXION OTR",C224="ALL NEW VIXION R OTR",C224="ALL NEW XSR 155 OTR",C224="MT 15 OTR"),"SPORT",OR(C224="FAZZIO CONNECTED LUX OTR",C224="FAZZIO CONNECTED NEO OTR",C224="FAZZIO NEO HYBRID OTR",C224="GRAND FILANO LUX OTR",C224="GRAND FILANO NEO HYBRID OTR"),"CLASSY",OR(C224="FREE GO 125 C OTR",C224="FREE GO 125 OTR",C224="GEAR 125 S OTR",C224="GEAR 125 OTR",C224="NEW MIO M3 CW OTR"),"MATIC",OR(C224="WR 155 R OTR"),"OFFROAD",OR(C224="VEGA FORCE DB CW OTR",C224="JUPITER Z CW FI OTR",C224="MX KING 150 OTR"),"MOPED")</f>
        <v>CLASSY</v>
      </c>
      <c r="E224">
        <v>4</v>
      </c>
      <c r="F224" s="3" t="s">
        <v>44</v>
      </c>
      <c r="G224" s="5">
        <v>30130000</v>
      </c>
      <c r="H224">
        <f t="shared" si="7"/>
        <v>3013000</v>
      </c>
      <c r="I224" s="3" t="s">
        <v>33</v>
      </c>
    </row>
    <row r="225" spans="1:9" x14ac:dyDescent="0.3">
      <c r="A225" s="1">
        <v>224</v>
      </c>
      <c r="B225" s="2">
        <f t="shared" ca="1" si="6"/>
        <v>607</v>
      </c>
      <c r="C225" t="s">
        <v>27</v>
      </c>
      <c r="D225" t="str" cm="1">
        <f t="array" ref="D225">_xlfn.IFS(OR(C225="ALL NEW AEROX 155 C ABS OTR",C225="ALL NEW AEROX 155 CIBERCITY OTR",C225="ALL NEW AEROX 155 OTR",C225="ALL NEW NMAX 155 ABS OTR",C225="ALL NEW NMAX 155 CONNECTED OTR",C225="ALL NEW NMAX 155 OTR",C225="ALL NEW NMAX 155 S OTR",C225="LEXI LX 155 CONNECTED ABS OTR",C225="LEXI LX 155 OTR",C225="LEXI LX 155 S OTR",C225="LEXI OTR"),"MAXI",OR(C225="ALL NEW R15 CONNECTED OTR",C225="ALL NEW VIXION OTR",C225="ALL NEW VIXION R OTR",C225="ALL NEW XSR 155 OTR",C225="MT 15 OTR"),"SPORT",OR(C225="FAZZIO CONNECTED LUX OTR",C225="FAZZIO CONNECTED NEO OTR",C225="FAZZIO NEO HYBRID OTR",C225="GRAND FILANO LUX OTR",C225="GRAND FILANO NEO HYBRID OTR"),"CLASSY",OR(C225="FREE GO 125 C OTR",C225="FREE GO 125 OTR",C225="GEAR 125 S OTR",C225="GEAR 125 OTR",C225="NEW MIO M3 CW OTR"),"MATIC",OR(C225="WR 155 R OTR"),"OFFROAD",OR(C225="VEGA FORCE DB CW OTR",C225="JUPITER Z CW FI OTR",C225="MX KING 150 OTR"),"MOPED")</f>
        <v>CLASSY</v>
      </c>
      <c r="E225">
        <v>4</v>
      </c>
      <c r="F225" s="3" t="s">
        <v>44</v>
      </c>
      <c r="G225" s="5">
        <v>30130000</v>
      </c>
      <c r="H225">
        <f t="shared" si="7"/>
        <v>3013000</v>
      </c>
      <c r="I225" s="3" t="s">
        <v>33</v>
      </c>
    </row>
    <row r="226" spans="1:9" x14ac:dyDescent="0.3">
      <c r="A226" s="1">
        <v>225</v>
      </c>
      <c r="B226" s="2">
        <f t="shared" ca="1" si="6"/>
        <v>768</v>
      </c>
      <c r="C226" t="s">
        <v>15</v>
      </c>
      <c r="D226" t="str" cm="1">
        <f t="array" ref="D226">_xlfn.IFS(OR(C226="ALL NEW AEROX 155 C ABS OTR",C226="ALL NEW AEROX 155 CIBERCITY OTR",C226="ALL NEW AEROX 155 OTR",C226="ALL NEW NMAX 155 ABS OTR",C226="ALL NEW NMAX 155 CONNECTED OTR",C226="ALL NEW NMAX 155 OTR",C226="ALL NEW NMAX 155 S OTR",C226="LEXI LX 155 CONNECTED ABS OTR",C226="LEXI LX 155 OTR",C226="LEXI LX 155 S OTR",C226="LEXI OTR"),"MAXI",OR(C226="ALL NEW R15 CONNECTED OTR",C226="ALL NEW VIXION OTR",C226="ALL NEW VIXION R OTR",C226="ALL NEW XSR 155 OTR",C226="MT 15 OTR"),"SPORT",OR(C226="FAZZIO CONNECTED LUX OTR",C226="FAZZIO CONNECTED NEO OTR",C226="FAZZIO NEO HYBRID OTR",C226="GRAND FILANO LUX OTR",C226="GRAND FILANO NEO HYBRID OTR"),"CLASSY",OR(C226="FREE GO 125 C OTR",C226="FREE GO 125 OTR",C226="GEAR 125 S OTR",C226="GEAR 125 OTR",C226="NEW MIO M3 CW OTR"),"MATIC",OR(C226="WR 155 R OTR"),"OFFROAD",OR(C226="VEGA FORCE DB CW OTR",C226="JUPITER Z CW FI OTR",C226="MX KING 150 OTR"),"MOPED")</f>
        <v>MOPED</v>
      </c>
      <c r="E226">
        <v>4</v>
      </c>
      <c r="F226" s="3" t="s">
        <v>44</v>
      </c>
      <c r="G226" s="5">
        <v>28255000</v>
      </c>
      <c r="H226">
        <f t="shared" si="7"/>
        <v>2825500</v>
      </c>
      <c r="I226" s="3" t="s">
        <v>33</v>
      </c>
    </row>
    <row r="227" spans="1:9" x14ac:dyDescent="0.3">
      <c r="A227" s="1">
        <v>226</v>
      </c>
      <c r="B227" s="2">
        <f t="shared" ca="1" si="6"/>
        <v>1140</v>
      </c>
      <c r="C227" t="s">
        <v>12</v>
      </c>
      <c r="D227" t="str" cm="1">
        <f t="array" ref="D227">_xlfn.IFS(OR(C227="ALL NEW AEROX 155 C ABS OTR",C227="ALL NEW AEROX 155 CIBERCITY OTR",C227="ALL NEW AEROX 155 OTR",C227="ALL NEW NMAX 155 ABS OTR",C227="ALL NEW NMAX 155 CONNECTED OTR",C227="ALL NEW NMAX 155 OTR",C227="ALL NEW NMAX 155 S OTR",C227="LEXI LX 155 CONNECTED ABS OTR",C227="LEXI LX 155 OTR",C227="LEXI LX 155 S OTR",C227="LEXI OTR"),"MAXI",OR(C227="ALL NEW R15 CONNECTED OTR",C227="ALL NEW VIXION OTR",C227="ALL NEW VIXION R OTR",C227="ALL NEW XSR 155 OTR",C227="MT 15 OTR"),"SPORT",OR(C227="FAZZIO CONNECTED LUX OTR",C227="FAZZIO CONNECTED NEO OTR",C227="FAZZIO NEO HYBRID OTR",C227="GRAND FILANO LUX OTR",C227="GRAND FILANO NEO HYBRID OTR"),"CLASSY",OR(C227="FREE GO 125 C OTR",C227="FREE GO 125 OTR",C227="GEAR 125 S OTR",C227="GEAR 125 OTR",C227="NEW MIO M3 CW OTR"),"MATIC",OR(C227="WR 155 R OTR"),"OFFROAD",OR(C227="VEGA FORCE DB CW OTR",C227="JUPITER Z CW FI OTR",C227="MX KING 150 OTR"),"MOPED")</f>
        <v>MATIC</v>
      </c>
      <c r="E227">
        <v>4</v>
      </c>
      <c r="F227" s="3" t="s">
        <v>5</v>
      </c>
      <c r="G227" s="5">
        <v>19745000</v>
      </c>
      <c r="H227">
        <f t="shared" si="7"/>
        <v>1974500</v>
      </c>
      <c r="I227" s="3" t="s">
        <v>33</v>
      </c>
    </row>
    <row r="228" spans="1:9" x14ac:dyDescent="0.3">
      <c r="A228" s="1">
        <v>227</v>
      </c>
      <c r="B228" s="2">
        <f t="shared" ca="1" si="6"/>
        <v>483</v>
      </c>
      <c r="C228" t="s">
        <v>23</v>
      </c>
      <c r="D228" t="str" cm="1">
        <f t="array" ref="D228">_xlfn.IFS(OR(C228="ALL NEW AEROX 155 C ABS OTR",C228="ALL NEW AEROX 155 CIBERCITY OTR",C228="ALL NEW AEROX 155 OTR",C228="ALL NEW NMAX 155 ABS OTR",C228="ALL NEW NMAX 155 CONNECTED OTR",C228="ALL NEW NMAX 155 OTR",C228="ALL NEW NMAX 155 S OTR",C228="LEXI LX 155 CONNECTED ABS OTR",C228="LEXI LX 155 OTR",C228="LEXI LX 155 S OTR",C228="LEXI OTR"),"MAXI",OR(C228="ALL NEW R15 CONNECTED OTR",C228="ALL NEW VIXION OTR",C228="ALL NEW VIXION R OTR",C228="ALL NEW XSR 155 OTR",C228="MT 15 OTR"),"SPORT",OR(C228="FAZZIO CONNECTED LUX OTR",C228="FAZZIO CONNECTED NEO OTR",C228="FAZZIO NEO HYBRID OTR",C228="GRAND FILANO LUX OTR",C228="GRAND FILANO NEO HYBRID OTR"),"CLASSY",OR(C228="FREE GO 125 C OTR",C228="FREE GO 125 OTR",C228="GEAR 125 S OTR",C228="GEAR 125 OTR",C228="NEW MIO M3 CW OTR"),"MATIC",OR(C228="WR 155 R OTR"),"OFFROAD",OR(C228="VEGA FORCE DB CW OTR",C228="JUPITER Z CW FI OTR",C228="MX KING 150 OTR"),"MOPED")</f>
        <v>CLASSY</v>
      </c>
      <c r="E228">
        <v>4</v>
      </c>
      <c r="F228" s="3" t="s">
        <v>5</v>
      </c>
      <c r="G228" s="5">
        <v>30785000</v>
      </c>
      <c r="H228">
        <f t="shared" si="7"/>
        <v>3078500</v>
      </c>
      <c r="I228" s="3" t="s">
        <v>33</v>
      </c>
    </row>
    <row r="229" spans="1:9" x14ac:dyDescent="0.3">
      <c r="A229" s="1">
        <v>228</v>
      </c>
      <c r="B229" s="2">
        <f t="shared" ca="1" si="6"/>
        <v>1019</v>
      </c>
      <c r="C229" t="s">
        <v>15</v>
      </c>
      <c r="D229" t="str" cm="1">
        <f t="array" ref="D229">_xlfn.IFS(OR(C229="ALL NEW AEROX 155 C ABS OTR",C229="ALL NEW AEROX 155 CIBERCITY OTR",C229="ALL NEW AEROX 155 OTR",C229="ALL NEW NMAX 155 ABS OTR",C229="ALL NEW NMAX 155 CONNECTED OTR",C229="ALL NEW NMAX 155 OTR",C229="ALL NEW NMAX 155 S OTR",C229="LEXI LX 155 CONNECTED ABS OTR",C229="LEXI LX 155 OTR",C229="LEXI LX 155 S OTR",C229="LEXI OTR"),"MAXI",OR(C229="ALL NEW R15 CONNECTED OTR",C229="ALL NEW VIXION OTR",C229="ALL NEW VIXION R OTR",C229="ALL NEW XSR 155 OTR",C229="MT 15 OTR"),"SPORT",OR(C229="FAZZIO CONNECTED LUX OTR",C229="FAZZIO CONNECTED NEO OTR",C229="FAZZIO NEO HYBRID OTR",C229="GRAND FILANO LUX OTR",C229="GRAND FILANO NEO HYBRID OTR"),"CLASSY",OR(C229="FREE GO 125 C OTR",C229="FREE GO 125 OTR",C229="GEAR 125 S OTR",C229="GEAR 125 OTR",C229="NEW MIO M3 CW OTR"),"MATIC",OR(C229="WR 155 R OTR"),"OFFROAD",OR(C229="VEGA FORCE DB CW OTR",C229="JUPITER Z CW FI OTR",C229="MX KING 150 OTR"),"MOPED")</f>
        <v>MOPED</v>
      </c>
      <c r="E229">
        <v>4</v>
      </c>
      <c r="F229" s="3" t="s">
        <v>5</v>
      </c>
      <c r="G229" s="5">
        <v>28255000</v>
      </c>
      <c r="H229">
        <f t="shared" si="7"/>
        <v>2825500</v>
      </c>
      <c r="I229" s="3" t="s">
        <v>33</v>
      </c>
    </row>
    <row r="230" spans="1:9" x14ac:dyDescent="0.3">
      <c r="A230" s="1">
        <v>229</v>
      </c>
      <c r="B230" s="2">
        <f t="shared" ca="1" si="6"/>
        <v>1096</v>
      </c>
      <c r="C230" t="s">
        <v>9</v>
      </c>
      <c r="D230" t="str" cm="1">
        <f t="array" ref="D230">_xlfn.IFS(OR(C230="ALL NEW AEROX 155 C ABS OTR",C230="ALL NEW AEROX 155 CIBERCITY OTR",C230="ALL NEW AEROX 155 OTR",C230="ALL NEW NMAX 155 ABS OTR",C230="ALL NEW NMAX 155 CONNECTED OTR",C230="ALL NEW NMAX 155 OTR",C230="ALL NEW NMAX 155 S OTR",C230="LEXI LX 155 CONNECTED ABS OTR",C230="LEXI LX 155 OTR",C230="LEXI LX 155 S OTR",C230="LEXI OTR"),"MAXI",OR(C230="ALL NEW R15 CONNECTED OTR",C230="ALL NEW VIXION OTR",C230="ALL NEW VIXION R OTR",C230="ALL NEW XSR 155 OTR",C230="MT 15 OTR"),"SPORT",OR(C230="FAZZIO CONNECTED LUX OTR",C230="FAZZIO CONNECTED NEO OTR",C230="FAZZIO NEO HYBRID OTR",C230="GRAND FILANO LUX OTR",C230="GRAND FILANO NEO HYBRID OTR"),"CLASSY",OR(C230="FREE GO 125 C OTR",C230="FREE GO 125 OTR",C230="GEAR 125 S OTR",C230="GEAR 125 OTR",C230="NEW MIO M3 CW OTR"),"MATIC",OR(C230="WR 155 R OTR"),"OFFROAD",OR(C230="VEGA FORCE DB CW OTR",C230="JUPITER Z CW FI OTR",C230="MX KING 150 OTR"),"MOPED")</f>
        <v>MAXI</v>
      </c>
      <c r="E230">
        <v>4</v>
      </c>
      <c r="F230" s="3" t="s">
        <v>4</v>
      </c>
      <c r="G230" s="5">
        <v>35475000</v>
      </c>
      <c r="H230">
        <f t="shared" si="7"/>
        <v>3547500</v>
      </c>
      <c r="I230" s="3" t="s">
        <v>34</v>
      </c>
    </row>
    <row r="231" spans="1:9" x14ac:dyDescent="0.3">
      <c r="A231" s="1">
        <v>230</v>
      </c>
      <c r="B231" s="2">
        <f t="shared" ca="1" si="6"/>
        <v>452</v>
      </c>
      <c r="C231" t="s">
        <v>9</v>
      </c>
      <c r="D231" t="str" cm="1">
        <f t="array" ref="D231">_xlfn.IFS(OR(C231="ALL NEW AEROX 155 C ABS OTR",C231="ALL NEW AEROX 155 CIBERCITY OTR",C231="ALL NEW AEROX 155 OTR",C231="ALL NEW NMAX 155 ABS OTR",C231="ALL NEW NMAX 155 CONNECTED OTR",C231="ALL NEW NMAX 155 OTR",C231="ALL NEW NMAX 155 S OTR",C231="LEXI LX 155 CONNECTED ABS OTR",C231="LEXI LX 155 OTR",C231="LEXI LX 155 S OTR",C231="LEXI OTR"),"MAXI",OR(C231="ALL NEW R15 CONNECTED OTR",C231="ALL NEW VIXION OTR",C231="ALL NEW VIXION R OTR",C231="ALL NEW XSR 155 OTR",C231="MT 15 OTR"),"SPORT",OR(C231="FAZZIO CONNECTED LUX OTR",C231="FAZZIO CONNECTED NEO OTR",C231="FAZZIO NEO HYBRID OTR",C231="GRAND FILANO LUX OTR",C231="GRAND FILANO NEO HYBRID OTR"),"CLASSY",OR(C231="FREE GO 125 C OTR",C231="FREE GO 125 OTR",C231="GEAR 125 S OTR",C231="GEAR 125 OTR",C231="NEW MIO M3 CW OTR"),"MATIC",OR(C231="WR 155 R OTR"),"OFFROAD",OR(C231="VEGA FORCE DB CW OTR",C231="JUPITER Z CW FI OTR",C231="MX KING 150 OTR"),"MOPED")</f>
        <v>MAXI</v>
      </c>
      <c r="E231">
        <v>4</v>
      </c>
      <c r="F231" s="3" t="s">
        <v>4</v>
      </c>
      <c r="G231" s="5">
        <v>35475000</v>
      </c>
      <c r="H231">
        <f t="shared" si="7"/>
        <v>3547500</v>
      </c>
      <c r="I231" s="3" t="s">
        <v>34</v>
      </c>
    </row>
    <row r="232" spans="1:9" x14ac:dyDescent="0.3">
      <c r="A232" s="1">
        <v>231</v>
      </c>
      <c r="B232" s="2">
        <f t="shared" ca="1" si="6"/>
        <v>168</v>
      </c>
      <c r="C232" t="s">
        <v>11</v>
      </c>
      <c r="D232" t="str" cm="1">
        <f t="array" ref="D232">_xlfn.IFS(OR(C232="ALL NEW AEROX 155 C ABS OTR",C232="ALL NEW AEROX 155 CIBERCITY OTR",C232="ALL NEW AEROX 155 OTR",C232="ALL NEW NMAX 155 ABS OTR",C232="ALL NEW NMAX 155 CONNECTED OTR",C232="ALL NEW NMAX 155 OTR",C232="ALL NEW NMAX 155 S OTR",C232="LEXI LX 155 CONNECTED ABS OTR",C232="LEXI LX 155 OTR",C232="LEXI LX 155 S OTR",C232="LEXI OTR"),"MAXI",OR(C232="ALL NEW R15 CONNECTED OTR",C232="ALL NEW VIXION OTR",C232="ALL NEW VIXION R OTR",C232="ALL NEW XSR 155 OTR",C232="MT 15 OTR"),"SPORT",OR(C232="FAZZIO CONNECTED LUX OTR",C232="FAZZIO CONNECTED NEO OTR",C232="FAZZIO NEO HYBRID OTR",C232="GRAND FILANO LUX OTR",C232="GRAND FILANO NEO HYBRID OTR"),"CLASSY",OR(C232="FREE GO 125 C OTR",C232="FREE GO 125 OTR",C232="GEAR 125 S OTR",C232="GEAR 125 OTR",C232="NEW MIO M3 CW OTR"),"MATIC",OR(C232="WR 155 R OTR"),"OFFROAD",OR(C232="VEGA FORCE DB CW OTR",C232="JUPITER Z CW FI OTR",C232="MX KING 150 OTR"),"MOPED")</f>
        <v>MOPED</v>
      </c>
      <c r="E232">
        <v>4</v>
      </c>
      <c r="F232" s="3" t="s">
        <v>44</v>
      </c>
      <c r="G232" s="5">
        <v>22605000</v>
      </c>
      <c r="H232">
        <f t="shared" si="7"/>
        <v>2260500</v>
      </c>
      <c r="I232" s="3" t="s">
        <v>34</v>
      </c>
    </row>
    <row r="233" spans="1:9" x14ac:dyDescent="0.3">
      <c r="A233" s="1">
        <v>232</v>
      </c>
      <c r="B233" s="2">
        <f t="shared" ca="1" si="6"/>
        <v>951</v>
      </c>
      <c r="C233" t="s">
        <v>11</v>
      </c>
      <c r="D233" t="str" cm="1">
        <f t="array" ref="D233">_xlfn.IFS(OR(C233="ALL NEW AEROX 155 C ABS OTR",C233="ALL NEW AEROX 155 CIBERCITY OTR",C233="ALL NEW AEROX 155 OTR",C233="ALL NEW NMAX 155 ABS OTR",C233="ALL NEW NMAX 155 CONNECTED OTR",C233="ALL NEW NMAX 155 OTR",C233="ALL NEW NMAX 155 S OTR",C233="LEXI LX 155 CONNECTED ABS OTR",C233="LEXI LX 155 OTR",C233="LEXI LX 155 S OTR",C233="LEXI OTR"),"MAXI",OR(C233="ALL NEW R15 CONNECTED OTR",C233="ALL NEW VIXION OTR",C233="ALL NEW VIXION R OTR",C233="ALL NEW XSR 155 OTR",C233="MT 15 OTR"),"SPORT",OR(C233="FAZZIO CONNECTED LUX OTR",C233="FAZZIO CONNECTED NEO OTR",C233="FAZZIO NEO HYBRID OTR",C233="GRAND FILANO LUX OTR",C233="GRAND FILANO NEO HYBRID OTR"),"CLASSY",OR(C233="FREE GO 125 C OTR",C233="FREE GO 125 OTR",C233="GEAR 125 S OTR",C233="GEAR 125 OTR",C233="NEW MIO M3 CW OTR"),"MATIC",OR(C233="WR 155 R OTR"),"OFFROAD",OR(C233="VEGA FORCE DB CW OTR",C233="JUPITER Z CW FI OTR",C233="MX KING 150 OTR"),"MOPED")</f>
        <v>MOPED</v>
      </c>
      <c r="E233">
        <v>4</v>
      </c>
      <c r="F233" s="3" t="s">
        <v>44</v>
      </c>
      <c r="G233" s="5">
        <v>22605000</v>
      </c>
      <c r="H233">
        <f t="shared" si="7"/>
        <v>2260500</v>
      </c>
      <c r="I233" s="3" t="s">
        <v>34</v>
      </c>
    </row>
    <row r="234" spans="1:9" x14ac:dyDescent="0.3">
      <c r="A234" s="1">
        <v>233</v>
      </c>
      <c r="B234" s="2">
        <f t="shared" ca="1" si="6"/>
        <v>287</v>
      </c>
      <c r="C234" t="s">
        <v>27</v>
      </c>
      <c r="D234" t="str" cm="1">
        <f t="array" ref="D234">_xlfn.IFS(OR(C234="ALL NEW AEROX 155 C ABS OTR",C234="ALL NEW AEROX 155 CIBERCITY OTR",C234="ALL NEW AEROX 155 OTR",C234="ALL NEW NMAX 155 ABS OTR",C234="ALL NEW NMAX 155 CONNECTED OTR",C234="ALL NEW NMAX 155 OTR",C234="ALL NEW NMAX 155 S OTR",C234="LEXI LX 155 CONNECTED ABS OTR",C234="LEXI LX 155 OTR",C234="LEXI LX 155 S OTR",C234="LEXI OTR"),"MAXI",OR(C234="ALL NEW R15 CONNECTED OTR",C234="ALL NEW VIXION OTR",C234="ALL NEW VIXION R OTR",C234="ALL NEW XSR 155 OTR",C234="MT 15 OTR"),"SPORT",OR(C234="FAZZIO CONNECTED LUX OTR",C234="FAZZIO CONNECTED NEO OTR",C234="FAZZIO NEO HYBRID OTR",C234="GRAND FILANO LUX OTR",C234="GRAND FILANO NEO HYBRID OTR"),"CLASSY",OR(C234="FREE GO 125 C OTR",C234="FREE GO 125 OTR",C234="GEAR 125 S OTR",C234="GEAR 125 OTR",C234="NEW MIO M3 CW OTR"),"MATIC",OR(C234="WR 155 R OTR"),"OFFROAD",OR(C234="VEGA FORCE DB CW OTR",C234="JUPITER Z CW FI OTR",C234="MX KING 150 OTR"),"MOPED")</f>
        <v>CLASSY</v>
      </c>
      <c r="E234">
        <v>4</v>
      </c>
      <c r="F234" s="3" t="s">
        <v>44</v>
      </c>
      <c r="G234" s="5">
        <v>30130000</v>
      </c>
      <c r="H234">
        <f t="shared" si="7"/>
        <v>3013000</v>
      </c>
      <c r="I234" s="3" t="s">
        <v>34</v>
      </c>
    </row>
    <row r="235" spans="1:9" x14ac:dyDescent="0.3">
      <c r="A235" s="1">
        <v>234</v>
      </c>
      <c r="B235" s="2">
        <f t="shared" ca="1" si="6"/>
        <v>256</v>
      </c>
      <c r="C235" t="s">
        <v>13</v>
      </c>
      <c r="D235" t="str" cm="1">
        <f t="array" ref="D235">_xlfn.IFS(OR(C235="ALL NEW AEROX 155 C ABS OTR",C235="ALL NEW AEROX 155 CIBERCITY OTR",C235="ALL NEW AEROX 155 OTR",C235="ALL NEW NMAX 155 ABS OTR",C235="ALL NEW NMAX 155 CONNECTED OTR",C235="ALL NEW NMAX 155 OTR",C235="ALL NEW NMAX 155 S OTR",C235="LEXI LX 155 CONNECTED ABS OTR",C235="LEXI LX 155 OTR",C235="LEXI LX 155 S OTR",C235="LEXI OTR"),"MAXI",OR(C235="ALL NEW R15 CONNECTED OTR",C235="ALL NEW VIXION OTR",C235="ALL NEW VIXION R OTR",C235="ALL NEW XSR 155 OTR",C235="MT 15 OTR"),"SPORT",OR(C235="FAZZIO CONNECTED LUX OTR",C235="FAZZIO CONNECTED NEO OTR",C235="FAZZIO NEO HYBRID OTR",C235="GRAND FILANO LUX OTR",C235="GRAND FILANO NEO HYBRID OTR"),"CLASSY",OR(C235="FREE GO 125 C OTR",C235="FREE GO 125 OTR",C235="GEAR 125 S OTR",C235="GEAR 125 OTR",C235="NEW MIO M3 CW OTR"),"MATIC",OR(C235="WR 155 R OTR"),"OFFROAD",OR(C235="VEGA FORCE DB CW OTR",C235="JUPITER Z CW FI OTR",C235="MX KING 150 OTR"),"MOPED")</f>
        <v>MAXI</v>
      </c>
      <c r="E235">
        <v>4</v>
      </c>
      <c r="F235" s="3" t="s">
        <v>5</v>
      </c>
      <c r="G235" s="5">
        <v>36690000</v>
      </c>
      <c r="H235">
        <f t="shared" si="7"/>
        <v>3669000</v>
      </c>
      <c r="I235" s="3" t="s">
        <v>34</v>
      </c>
    </row>
    <row r="236" spans="1:9" x14ac:dyDescent="0.3">
      <c r="A236" s="1">
        <v>235</v>
      </c>
      <c r="B236" s="2">
        <f t="shared" ca="1" si="6"/>
        <v>783</v>
      </c>
      <c r="C236" t="s">
        <v>11</v>
      </c>
      <c r="D236" t="str" cm="1">
        <f t="array" ref="D236">_xlfn.IFS(OR(C236="ALL NEW AEROX 155 C ABS OTR",C236="ALL NEW AEROX 155 CIBERCITY OTR",C236="ALL NEW AEROX 155 OTR",C236="ALL NEW NMAX 155 ABS OTR",C236="ALL NEW NMAX 155 CONNECTED OTR",C236="ALL NEW NMAX 155 OTR",C236="ALL NEW NMAX 155 S OTR",C236="LEXI LX 155 CONNECTED ABS OTR",C236="LEXI LX 155 OTR",C236="LEXI LX 155 S OTR",C236="LEXI OTR"),"MAXI",OR(C236="ALL NEW R15 CONNECTED OTR",C236="ALL NEW VIXION OTR",C236="ALL NEW VIXION R OTR",C236="ALL NEW XSR 155 OTR",C236="MT 15 OTR"),"SPORT",OR(C236="FAZZIO CONNECTED LUX OTR",C236="FAZZIO CONNECTED NEO OTR",C236="FAZZIO NEO HYBRID OTR",C236="GRAND FILANO LUX OTR",C236="GRAND FILANO NEO HYBRID OTR"),"CLASSY",OR(C236="FREE GO 125 C OTR",C236="FREE GO 125 OTR",C236="GEAR 125 S OTR",C236="GEAR 125 OTR",C236="NEW MIO M3 CW OTR"),"MATIC",OR(C236="WR 155 R OTR"),"OFFROAD",OR(C236="VEGA FORCE DB CW OTR",C236="JUPITER Z CW FI OTR",C236="MX KING 150 OTR"),"MOPED")</f>
        <v>MOPED</v>
      </c>
      <c r="E236">
        <v>4</v>
      </c>
      <c r="F236" s="3" t="s">
        <v>5</v>
      </c>
      <c r="G236" s="5">
        <v>22605000</v>
      </c>
      <c r="H236">
        <f t="shared" si="7"/>
        <v>2260500</v>
      </c>
      <c r="I236" s="3" t="s">
        <v>34</v>
      </c>
    </row>
    <row r="237" spans="1:9" x14ac:dyDescent="0.3">
      <c r="A237" s="1">
        <v>236</v>
      </c>
      <c r="B237" s="2">
        <f t="shared" ca="1" si="6"/>
        <v>850</v>
      </c>
      <c r="C237" t="s">
        <v>24</v>
      </c>
      <c r="D237" t="str" cm="1">
        <f t="array" ref="D237">_xlfn.IFS(OR(C237="ALL NEW AEROX 155 C ABS OTR",C237="ALL NEW AEROX 155 CIBERCITY OTR",C237="ALL NEW AEROX 155 OTR",C237="ALL NEW NMAX 155 ABS OTR",C237="ALL NEW NMAX 155 CONNECTED OTR",C237="ALL NEW NMAX 155 OTR",C237="ALL NEW NMAX 155 S OTR",C237="LEXI LX 155 CONNECTED ABS OTR",C237="LEXI LX 155 OTR",C237="LEXI LX 155 S OTR",C237="LEXI OTR"),"MAXI",OR(C237="ALL NEW R15 CONNECTED OTR",C237="ALL NEW VIXION OTR",C237="ALL NEW VIXION R OTR",C237="ALL NEW XSR 155 OTR",C237="MT 15 OTR"),"SPORT",OR(C237="FAZZIO CONNECTED LUX OTR",C237="FAZZIO CONNECTED NEO OTR",C237="FAZZIO NEO HYBRID OTR",C237="GRAND FILANO LUX OTR",C237="GRAND FILANO NEO HYBRID OTR"),"CLASSY",OR(C237="FREE GO 125 C OTR",C237="FREE GO 125 OTR",C237="GEAR 125 S OTR",C237="GEAR 125 OTR",C237="NEW MIO M3 CW OTR"),"MATIC",OR(C237="WR 155 R OTR"),"OFFROAD",OR(C237="VEGA FORCE DB CW OTR",C237="JUPITER Z CW FI OTR",C237="MX KING 150 OTR"),"MOPED")</f>
        <v>SPORT</v>
      </c>
      <c r="E237">
        <v>4</v>
      </c>
      <c r="F237" s="3" t="s">
        <v>4</v>
      </c>
      <c r="G237" s="5">
        <v>41950000</v>
      </c>
      <c r="H237">
        <f t="shared" si="7"/>
        <v>4195000</v>
      </c>
      <c r="I237" s="3" t="s">
        <v>32</v>
      </c>
    </row>
    <row r="238" spans="1:9" x14ac:dyDescent="0.3">
      <c r="A238" s="1">
        <v>237</v>
      </c>
      <c r="B238" s="2">
        <f t="shared" ca="1" si="6"/>
        <v>279</v>
      </c>
      <c r="C238" t="s">
        <v>19</v>
      </c>
      <c r="D238" t="str" cm="1">
        <f t="array" ref="D238">_xlfn.IFS(OR(C238="ALL NEW AEROX 155 C ABS OTR",C238="ALL NEW AEROX 155 CIBERCITY OTR",C238="ALL NEW AEROX 155 OTR",C238="ALL NEW NMAX 155 ABS OTR",C238="ALL NEW NMAX 155 CONNECTED OTR",C238="ALL NEW NMAX 155 OTR",C238="ALL NEW NMAX 155 S OTR",C238="LEXI LX 155 CONNECTED ABS OTR",C238="LEXI LX 155 OTR",C238="LEXI LX 155 S OTR",C238="LEXI OTR"),"MAXI",OR(C238="ALL NEW R15 CONNECTED OTR",C238="ALL NEW VIXION OTR",C238="ALL NEW VIXION R OTR",C238="ALL NEW XSR 155 OTR",C238="MT 15 OTR"),"SPORT",OR(C238="FAZZIO CONNECTED LUX OTR",C238="FAZZIO CONNECTED NEO OTR",C238="FAZZIO NEO HYBRID OTR",C238="GRAND FILANO LUX OTR",C238="GRAND FILANO NEO HYBRID OTR"),"CLASSY",OR(C238="FREE GO 125 C OTR",C238="FREE GO 125 OTR",C238="GEAR 125 S OTR",C238="GEAR 125 OTR",C238="NEW MIO M3 CW OTR"),"MATIC",OR(C238="WR 155 R OTR"),"OFFROAD",OR(C238="VEGA FORCE DB CW OTR",C238="JUPITER Z CW FI OTR",C238="MX KING 150 OTR"),"MOPED")</f>
        <v>MATIC</v>
      </c>
      <c r="E238">
        <v>4</v>
      </c>
      <c r="F238" s="3" t="s">
        <v>4</v>
      </c>
      <c r="G238" s="5">
        <v>21460000</v>
      </c>
      <c r="H238">
        <f t="shared" si="7"/>
        <v>2146000</v>
      </c>
      <c r="I238" s="3" t="s">
        <v>32</v>
      </c>
    </row>
    <row r="239" spans="1:9" x14ac:dyDescent="0.3">
      <c r="A239" s="1">
        <v>238</v>
      </c>
      <c r="B239" s="2">
        <f t="shared" ca="1" si="6"/>
        <v>493</v>
      </c>
      <c r="C239" t="s">
        <v>25</v>
      </c>
      <c r="D239" t="str" cm="1">
        <f t="array" ref="D239">_xlfn.IFS(OR(C239="ALL NEW AEROX 155 C ABS OTR",C239="ALL NEW AEROX 155 CIBERCITY OTR",C239="ALL NEW AEROX 155 OTR",C239="ALL NEW NMAX 155 ABS OTR",C239="ALL NEW NMAX 155 CONNECTED OTR",C239="ALL NEW NMAX 155 OTR",C239="ALL NEW NMAX 155 S OTR",C239="LEXI LX 155 CONNECTED ABS OTR",C239="LEXI LX 155 OTR",C239="LEXI LX 155 S OTR",C239="LEXI OTR"),"MAXI",OR(C239="ALL NEW R15 CONNECTED OTR",C239="ALL NEW VIXION OTR",C239="ALL NEW VIXION R OTR",C239="ALL NEW XSR 155 OTR",C239="MT 15 OTR"),"SPORT",OR(C239="FAZZIO CONNECTED LUX OTR",C239="FAZZIO CONNECTED NEO OTR",C239="FAZZIO NEO HYBRID OTR",C239="GRAND FILANO LUX OTR",C239="GRAND FILANO NEO HYBRID OTR"),"CLASSY",OR(C239="FREE GO 125 C OTR",C239="FREE GO 125 OTR",C239="GEAR 125 S OTR",C239="GEAR 125 OTR",C239="NEW MIO M3 CW OTR"),"MATIC",OR(C239="WR 155 R OTR"),"OFFROAD",OR(C239="VEGA FORCE DB CW OTR",C239="JUPITER Z CW FI OTR",C239="MX KING 150 OTR"),"MOPED")</f>
        <v>MATIC</v>
      </c>
      <c r="E239">
        <v>4</v>
      </c>
      <c r="F239" s="3" t="s">
        <v>44</v>
      </c>
      <c r="G239" s="5">
        <v>23930000</v>
      </c>
      <c r="H239">
        <f t="shared" si="7"/>
        <v>2393000</v>
      </c>
      <c r="I239" s="3" t="s">
        <v>34</v>
      </c>
    </row>
    <row r="240" spans="1:9" x14ac:dyDescent="0.3">
      <c r="A240" s="1">
        <v>239</v>
      </c>
      <c r="B240" s="2">
        <f t="shared" ca="1" si="6"/>
        <v>1084</v>
      </c>
      <c r="C240" t="s">
        <v>12</v>
      </c>
      <c r="D240" t="str" cm="1">
        <f t="array" ref="D240">_xlfn.IFS(OR(C240="ALL NEW AEROX 155 C ABS OTR",C240="ALL NEW AEROX 155 CIBERCITY OTR",C240="ALL NEW AEROX 155 OTR",C240="ALL NEW NMAX 155 ABS OTR",C240="ALL NEW NMAX 155 CONNECTED OTR",C240="ALL NEW NMAX 155 OTR",C240="ALL NEW NMAX 155 S OTR",C240="LEXI LX 155 CONNECTED ABS OTR",C240="LEXI LX 155 OTR",C240="LEXI LX 155 S OTR",C240="LEXI OTR"),"MAXI",OR(C240="ALL NEW R15 CONNECTED OTR",C240="ALL NEW VIXION OTR",C240="ALL NEW VIXION R OTR",C240="ALL NEW XSR 155 OTR",C240="MT 15 OTR"),"SPORT",OR(C240="FAZZIO CONNECTED LUX OTR",C240="FAZZIO CONNECTED NEO OTR",C240="FAZZIO NEO HYBRID OTR",C240="GRAND FILANO LUX OTR",C240="GRAND FILANO NEO HYBRID OTR"),"CLASSY",OR(C240="FREE GO 125 C OTR",C240="FREE GO 125 OTR",C240="GEAR 125 S OTR",C240="GEAR 125 OTR",C240="NEW MIO M3 CW OTR"),"MATIC",OR(C240="WR 155 R OTR"),"OFFROAD",OR(C240="VEGA FORCE DB CW OTR",C240="JUPITER Z CW FI OTR",C240="MX KING 150 OTR"),"MOPED")</f>
        <v>MATIC</v>
      </c>
      <c r="E240">
        <v>4</v>
      </c>
      <c r="F240" s="3" t="s">
        <v>44</v>
      </c>
      <c r="G240" s="5">
        <v>19795000</v>
      </c>
      <c r="H240">
        <f t="shared" si="7"/>
        <v>1979500</v>
      </c>
      <c r="I240" s="3" t="s">
        <v>32</v>
      </c>
    </row>
    <row r="241" spans="1:9" x14ac:dyDescent="0.3">
      <c r="A241" s="1">
        <v>240</v>
      </c>
      <c r="B241" s="2">
        <f t="shared" ca="1" si="6"/>
        <v>1118</v>
      </c>
      <c r="C241" t="s">
        <v>27</v>
      </c>
      <c r="D241" t="str" cm="1">
        <f t="array" ref="D241">_xlfn.IFS(OR(C241="ALL NEW AEROX 155 C ABS OTR",C241="ALL NEW AEROX 155 CIBERCITY OTR",C241="ALL NEW AEROX 155 OTR",C241="ALL NEW NMAX 155 ABS OTR",C241="ALL NEW NMAX 155 CONNECTED OTR",C241="ALL NEW NMAX 155 OTR",C241="ALL NEW NMAX 155 S OTR",C241="LEXI LX 155 CONNECTED ABS OTR",C241="LEXI LX 155 OTR",C241="LEXI LX 155 S OTR",C241="LEXI OTR"),"MAXI",OR(C241="ALL NEW R15 CONNECTED OTR",C241="ALL NEW VIXION OTR",C241="ALL NEW VIXION R OTR",C241="ALL NEW XSR 155 OTR",C241="MT 15 OTR"),"SPORT",OR(C241="FAZZIO CONNECTED LUX OTR",C241="FAZZIO CONNECTED NEO OTR",C241="FAZZIO NEO HYBRID OTR",C241="GRAND FILANO LUX OTR",C241="GRAND FILANO NEO HYBRID OTR"),"CLASSY",OR(C241="FREE GO 125 C OTR",C241="FREE GO 125 OTR",C241="GEAR 125 S OTR",C241="GEAR 125 OTR",C241="NEW MIO M3 CW OTR"),"MATIC",OR(C241="WR 155 R OTR"),"OFFROAD",OR(C241="VEGA FORCE DB CW OTR",C241="JUPITER Z CW FI OTR",C241="MX KING 150 OTR"),"MOPED")</f>
        <v>CLASSY</v>
      </c>
      <c r="E241">
        <v>4</v>
      </c>
      <c r="F241" s="3" t="s">
        <v>44</v>
      </c>
      <c r="G241" s="5">
        <v>30130000</v>
      </c>
      <c r="H241">
        <f t="shared" si="7"/>
        <v>3013000</v>
      </c>
      <c r="I241" s="3" t="s">
        <v>32</v>
      </c>
    </row>
    <row r="242" spans="1:9" x14ac:dyDescent="0.3">
      <c r="A242" s="1">
        <v>241</v>
      </c>
      <c r="B242" s="2">
        <f t="shared" ca="1" si="6"/>
        <v>150</v>
      </c>
      <c r="C242" t="s">
        <v>13</v>
      </c>
      <c r="D242" t="str" cm="1">
        <f t="array" ref="D242">_xlfn.IFS(OR(C242="ALL NEW AEROX 155 C ABS OTR",C242="ALL NEW AEROX 155 CIBERCITY OTR",C242="ALL NEW AEROX 155 OTR",C242="ALL NEW NMAX 155 ABS OTR",C242="ALL NEW NMAX 155 CONNECTED OTR",C242="ALL NEW NMAX 155 OTR",C242="ALL NEW NMAX 155 S OTR",C242="LEXI LX 155 CONNECTED ABS OTR",C242="LEXI LX 155 OTR",C242="LEXI LX 155 S OTR",C242="LEXI OTR"),"MAXI",OR(C242="ALL NEW R15 CONNECTED OTR",C242="ALL NEW VIXION OTR",C242="ALL NEW VIXION R OTR",C242="ALL NEW XSR 155 OTR",C242="MT 15 OTR"),"SPORT",OR(C242="FAZZIO CONNECTED LUX OTR",C242="FAZZIO CONNECTED NEO OTR",C242="FAZZIO NEO HYBRID OTR",C242="GRAND FILANO LUX OTR",C242="GRAND FILANO NEO HYBRID OTR"),"CLASSY",OR(C242="FREE GO 125 C OTR",C242="FREE GO 125 OTR",C242="GEAR 125 S OTR",C242="GEAR 125 OTR",C242="NEW MIO M3 CW OTR"),"MATIC",OR(C242="WR 155 R OTR"),"OFFROAD",OR(C242="VEGA FORCE DB CW OTR",C242="JUPITER Z CW FI OTR",C242="MX KING 150 OTR"),"MOPED")</f>
        <v>MAXI</v>
      </c>
      <c r="E242">
        <v>4</v>
      </c>
      <c r="F242" s="3" t="s">
        <v>44</v>
      </c>
      <c r="G242" s="5">
        <v>36690000</v>
      </c>
      <c r="H242">
        <f t="shared" si="7"/>
        <v>3669000</v>
      </c>
      <c r="I242" s="3" t="s">
        <v>34</v>
      </c>
    </row>
    <row r="243" spans="1:9" x14ac:dyDescent="0.3">
      <c r="A243" s="1">
        <v>242</v>
      </c>
      <c r="B243" s="2">
        <f t="shared" ca="1" si="6"/>
        <v>741</v>
      </c>
      <c r="C243" t="s">
        <v>7</v>
      </c>
      <c r="D243" t="str" cm="1">
        <f t="array" ref="D243">_xlfn.IFS(OR(C243="ALL NEW AEROX 155 C ABS OTR",C243="ALL NEW AEROX 155 CIBERCITY OTR",C243="ALL NEW AEROX 155 OTR",C243="ALL NEW NMAX 155 ABS OTR",C243="ALL NEW NMAX 155 CONNECTED OTR",C243="ALL NEW NMAX 155 OTR",C243="ALL NEW NMAX 155 S OTR",C243="LEXI LX 155 CONNECTED ABS OTR",C243="LEXI LX 155 OTR",C243="LEXI LX 155 S OTR",C243="LEXI OTR"),"MAXI",OR(C243="ALL NEW R15 CONNECTED OTR",C243="ALL NEW VIXION OTR",C243="ALL NEW VIXION R OTR",C243="ALL NEW XSR 155 OTR",C243="MT 15 OTR"),"SPORT",OR(C243="FAZZIO CONNECTED LUX OTR",C243="FAZZIO CONNECTED NEO OTR",C243="FAZZIO NEO HYBRID OTR",C243="GRAND FILANO LUX OTR",C243="GRAND FILANO NEO HYBRID OTR"),"CLASSY",OR(C243="FREE GO 125 C OTR",C243="FREE GO 125 OTR",C243="GEAR 125 S OTR",C243="GEAR 125 OTR",C243="NEW MIO M3 CW OTR"),"MATIC",OR(C243="WR 155 R OTR"),"OFFROAD",OR(C243="VEGA FORCE DB CW OTR",C243="JUPITER Z CW FI OTR",C243="MX KING 150 OTR"),"MOPED")</f>
        <v>CLASSY</v>
      </c>
      <c r="E243">
        <v>4</v>
      </c>
      <c r="F243" s="2" t="s">
        <v>35</v>
      </c>
      <c r="G243" s="5">
        <v>24965000</v>
      </c>
      <c r="H243">
        <f t="shared" si="7"/>
        <v>2496500</v>
      </c>
      <c r="I243" s="3" t="s">
        <v>34</v>
      </c>
    </row>
    <row r="244" spans="1:9" x14ac:dyDescent="0.3">
      <c r="A244" s="1">
        <v>243</v>
      </c>
      <c r="B244" s="2">
        <f t="shared" ca="1" si="6"/>
        <v>660</v>
      </c>
      <c r="C244" t="s">
        <v>10</v>
      </c>
      <c r="D244" t="str" cm="1">
        <f t="array" ref="D244">_xlfn.IFS(OR(C244="ALL NEW AEROX 155 C ABS OTR",C244="ALL NEW AEROX 155 CIBERCITY OTR",C244="ALL NEW AEROX 155 OTR",C244="ALL NEW NMAX 155 ABS OTR",C244="ALL NEW NMAX 155 CONNECTED OTR",C244="ALL NEW NMAX 155 OTR",C244="ALL NEW NMAX 155 S OTR",C244="LEXI LX 155 CONNECTED ABS OTR",C244="LEXI LX 155 OTR",C244="LEXI LX 155 S OTR",C244="LEXI OTR"),"MAXI",OR(C244="ALL NEW R15 CONNECTED OTR",C244="ALL NEW VIXION OTR",C244="ALL NEW VIXION R OTR",C244="ALL NEW XSR 155 OTR",C244="MT 15 OTR"),"SPORT",OR(C244="FAZZIO CONNECTED LUX OTR",C244="FAZZIO CONNECTED NEO OTR",C244="FAZZIO NEO HYBRID OTR",C244="GRAND FILANO LUX OTR",C244="GRAND FILANO NEO HYBRID OTR"),"CLASSY",OR(C244="FREE GO 125 C OTR",C244="FREE GO 125 OTR",C244="GEAR 125 S OTR",C244="GEAR 125 OTR",C244="NEW MIO M3 CW OTR"),"MATIC",OR(C244="WR 155 R OTR"),"OFFROAD",OR(C244="VEGA FORCE DB CW OTR",C244="JUPITER Z CW FI OTR",C244="MX KING 150 OTR"),"MOPED")</f>
        <v>MATIC</v>
      </c>
      <c r="E244">
        <v>4</v>
      </c>
      <c r="F244" s="2" t="s">
        <v>35</v>
      </c>
      <c r="G244" s="5">
        <v>20725000</v>
      </c>
      <c r="H244">
        <f t="shared" si="7"/>
        <v>2072500</v>
      </c>
      <c r="I244" s="3" t="s">
        <v>32</v>
      </c>
    </row>
    <row r="245" spans="1:9" x14ac:dyDescent="0.3">
      <c r="A245" s="1">
        <v>244</v>
      </c>
      <c r="B245" s="2">
        <f t="shared" ca="1" si="6"/>
        <v>744</v>
      </c>
      <c r="C245" t="s">
        <v>7</v>
      </c>
      <c r="D245" t="str" cm="1">
        <f t="array" ref="D245">_xlfn.IFS(OR(C245="ALL NEW AEROX 155 C ABS OTR",C245="ALL NEW AEROX 155 CIBERCITY OTR",C245="ALL NEW AEROX 155 OTR",C245="ALL NEW NMAX 155 ABS OTR",C245="ALL NEW NMAX 155 CONNECTED OTR",C245="ALL NEW NMAX 155 OTR",C245="ALL NEW NMAX 155 S OTR",C245="LEXI LX 155 CONNECTED ABS OTR",C245="LEXI LX 155 OTR",C245="LEXI LX 155 S OTR",C245="LEXI OTR"),"MAXI",OR(C245="ALL NEW R15 CONNECTED OTR",C245="ALL NEW VIXION OTR",C245="ALL NEW VIXION R OTR",C245="ALL NEW XSR 155 OTR",C245="MT 15 OTR"),"SPORT",OR(C245="FAZZIO CONNECTED LUX OTR",C245="FAZZIO CONNECTED NEO OTR",C245="FAZZIO NEO HYBRID OTR",C245="GRAND FILANO LUX OTR",C245="GRAND FILANO NEO HYBRID OTR"),"CLASSY",OR(C245="FREE GO 125 C OTR",C245="FREE GO 125 OTR",C245="GEAR 125 S OTR",C245="GEAR 125 OTR",C245="NEW MIO M3 CW OTR"),"MATIC",OR(C245="WR 155 R OTR"),"OFFROAD",OR(C245="VEGA FORCE DB CW OTR",C245="JUPITER Z CW FI OTR",C245="MX KING 150 OTR"),"MOPED")</f>
        <v>CLASSY</v>
      </c>
      <c r="E245">
        <v>4</v>
      </c>
      <c r="F245" s="2" t="s">
        <v>35</v>
      </c>
      <c r="G245" s="5">
        <v>24965000</v>
      </c>
      <c r="H245">
        <f t="shared" si="7"/>
        <v>2496500</v>
      </c>
      <c r="I245" s="3" t="s">
        <v>34</v>
      </c>
    </row>
    <row r="246" spans="1:9" x14ac:dyDescent="0.3">
      <c r="A246" s="1">
        <v>245</v>
      </c>
      <c r="B246" s="2">
        <f t="shared" ca="1" si="6"/>
        <v>1161</v>
      </c>
      <c r="C246" t="s">
        <v>19</v>
      </c>
      <c r="D246" t="str" cm="1">
        <f t="array" ref="D246">_xlfn.IFS(OR(C246="ALL NEW AEROX 155 C ABS OTR",C246="ALL NEW AEROX 155 CIBERCITY OTR",C246="ALL NEW AEROX 155 OTR",C246="ALL NEW NMAX 155 ABS OTR",C246="ALL NEW NMAX 155 CONNECTED OTR",C246="ALL NEW NMAX 155 OTR",C246="ALL NEW NMAX 155 S OTR",C246="LEXI LX 155 CONNECTED ABS OTR",C246="LEXI LX 155 OTR",C246="LEXI LX 155 S OTR",C246="LEXI OTR"),"MAXI",OR(C246="ALL NEW R15 CONNECTED OTR",C246="ALL NEW VIXION OTR",C246="ALL NEW VIXION R OTR",C246="ALL NEW XSR 155 OTR",C246="MT 15 OTR"),"SPORT",OR(C246="FAZZIO CONNECTED LUX OTR",C246="FAZZIO CONNECTED NEO OTR",C246="FAZZIO NEO HYBRID OTR",C246="GRAND FILANO LUX OTR",C246="GRAND FILANO NEO HYBRID OTR"),"CLASSY",OR(C246="FREE GO 125 C OTR",C246="FREE GO 125 OTR",C246="GEAR 125 S OTR",C246="GEAR 125 OTR",C246="NEW MIO M3 CW OTR"),"MATIC",OR(C246="WR 155 R OTR"),"OFFROAD",OR(C246="VEGA FORCE DB CW OTR",C246="JUPITER Z CW FI OTR",C246="MX KING 150 OTR"),"MOPED")</f>
        <v>MATIC</v>
      </c>
      <c r="E246">
        <v>4</v>
      </c>
      <c r="F246" s="2" t="s">
        <v>35</v>
      </c>
      <c r="G246" s="5">
        <v>21460000</v>
      </c>
      <c r="H246">
        <f t="shared" si="7"/>
        <v>2146000</v>
      </c>
      <c r="I246" s="3" t="s">
        <v>34</v>
      </c>
    </row>
    <row r="247" spans="1:9" x14ac:dyDescent="0.3">
      <c r="A247" s="1">
        <v>246</v>
      </c>
      <c r="B247" s="2">
        <f t="shared" ca="1" si="6"/>
        <v>144</v>
      </c>
      <c r="C247" t="s">
        <v>9</v>
      </c>
      <c r="D247" t="str" cm="1">
        <f t="array" ref="D247">_xlfn.IFS(OR(C247="ALL NEW AEROX 155 C ABS OTR",C247="ALL NEW AEROX 155 CIBERCITY OTR",C247="ALL NEW AEROX 155 OTR",C247="ALL NEW NMAX 155 ABS OTR",C247="ALL NEW NMAX 155 CONNECTED OTR",C247="ALL NEW NMAX 155 OTR",C247="ALL NEW NMAX 155 S OTR",C247="LEXI LX 155 CONNECTED ABS OTR",C247="LEXI LX 155 OTR",C247="LEXI LX 155 S OTR",C247="LEXI OTR"),"MAXI",OR(C247="ALL NEW R15 CONNECTED OTR",C247="ALL NEW VIXION OTR",C247="ALL NEW VIXION R OTR",C247="ALL NEW XSR 155 OTR",C247="MT 15 OTR"),"SPORT",OR(C247="FAZZIO CONNECTED LUX OTR",C247="FAZZIO CONNECTED NEO OTR",C247="FAZZIO NEO HYBRID OTR",C247="GRAND FILANO LUX OTR",C247="GRAND FILANO NEO HYBRID OTR"),"CLASSY",OR(C247="FREE GO 125 C OTR",C247="FREE GO 125 OTR",C247="GEAR 125 S OTR",C247="GEAR 125 OTR",C247="NEW MIO M3 CW OTR"),"MATIC",OR(C247="WR 155 R OTR"),"OFFROAD",OR(C247="VEGA FORCE DB CW OTR",C247="JUPITER Z CW FI OTR",C247="MX KING 150 OTR"),"MOPED")</f>
        <v>MAXI</v>
      </c>
      <c r="E247">
        <v>4</v>
      </c>
      <c r="F247" s="2" t="s">
        <v>35</v>
      </c>
      <c r="G247" s="5">
        <v>35475000</v>
      </c>
      <c r="H247">
        <f t="shared" si="7"/>
        <v>3547500</v>
      </c>
      <c r="I247" s="3" t="s">
        <v>34</v>
      </c>
    </row>
    <row r="248" spans="1:9" x14ac:dyDescent="0.3">
      <c r="A248" s="1">
        <v>247</v>
      </c>
      <c r="B248" s="2">
        <f t="shared" ca="1" si="6"/>
        <v>556</v>
      </c>
      <c r="C248" t="s">
        <v>21</v>
      </c>
      <c r="D248" t="str" cm="1">
        <f t="array" ref="D248">_xlfn.IFS(OR(C248="ALL NEW AEROX 155 C ABS OTR",C248="ALL NEW AEROX 155 CIBERCITY OTR",C248="ALL NEW AEROX 155 OTR",C248="ALL NEW NMAX 155 ABS OTR",C248="ALL NEW NMAX 155 CONNECTED OTR",C248="ALL NEW NMAX 155 OTR",C248="ALL NEW NMAX 155 S OTR",C248="LEXI LX 155 CONNECTED ABS OTR",C248="LEXI LX 155 OTR",C248="LEXI LX 155 S OTR",C248="LEXI OTR"),"MAXI",OR(C248="ALL NEW R15 CONNECTED OTR",C248="ALL NEW VIXION OTR",C248="ALL NEW VIXION R OTR",C248="ALL NEW XSR 155 OTR",C248="MT 15 OTR"),"SPORT",OR(C248="FAZZIO CONNECTED LUX OTR",C248="FAZZIO CONNECTED NEO OTR",C248="FAZZIO NEO HYBRID OTR",C248="GRAND FILANO LUX OTR",C248="GRAND FILANO NEO HYBRID OTR"),"CLASSY",OR(C248="FREE GO 125 C OTR",C248="FREE GO 125 OTR",C248="GEAR 125 S OTR",C248="GEAR 125 OTR",C248="NEW MIO M3 CW OTR"),"MATIC",OR(C248="WR 155 R OTR"),"OFFROAD",OR(C248="VEGA FORCE DB CW OTR",C248="JUPITER Z CW FI OTR",C248="MX KING 150 OTR"),"MOPED")</f>
        <v>MAXI</v>
      </c>
      <c r="E248">
        <v>4</v>
      </c>
      <c r="F248" s="3" t="s">
        <v>4</v>
      </c>
      <c r="G248" s="5">
        <v>30400000</v>
      </c>
      <c r="H248">
        <f t="shared" si="7"/>
        <v>3040000</v>
      </c>
      <c r="I248" s="3" t="s">
        <v>34</v>
      </c>
    </row>
    <row r="249" spans="1:9" x14ac:dyDescent="0.3">
      <c r="A249" s="1">
        <v>248</v>
      </c>
      <c r="B249" s="2">
        <f t="shared" ca="1" si="6"/>
        <v>1027</v>
      </c>
      <c r="C249" t="s">
        <v>12</v>
      </c>
      <c r="D249" t="str" cm="1">
        <f t="array" ref="D249">_xlfn.IFS(OR(C249="ALL NEW AEROX 155 C ABS OTR",C249="ALL NEW AEROX 155 CIBERCITY OTR",C249="ALL NEW AEROX 155 OTR",C249="ALL NEW NMAX 155 ABS OTR",C249="ALL NEW NMAX 155 CONNECTED OTR",C249="ALL NEW NMAX 155 OTR",C249="ALL NEW NMAX 155 S OTR",C249="LEXI LX 155 CONNECTED ABS OTR",C249="LEXI LX 155 OTR",C249="LEXI LX 155 S OTR",C249="LEXI OTR"),"MAXI",OR(C249="ALL NEW R15 CONNECTED OTR",C249="ALL NEW VIXION OTR",C249="ALL NEW VIXION R OTR",C249="ALL NEW XSR 155 OTR",C249="MT 15 OTR"),"SPORT",OR(C249="FAZZIO CONNECTED LUX OTR",C249="FAZZIO CONNECTED NEO OTR",C249="FAZZIO NEO HYBRID OTR",C249="GRAND FILANO LUX OTR",C249="GRAND FILANO NEO HYBRID OTR"),"CLASSY",OR(C249="FREE GO 125 C OTR",C249="FREE GO 125 OTR",C249="GEAR 125 S OTR",C249="GEAR 125 OTR",C249="NEW MIO M3 CW OTR"),"MATIC",OR(C249="WR 155 R OTR"),"OFFROAD",OR(C249="VEGA FORCE DB CW OTR",C249="JUPITER Z CW FI OTR",C249="MX KING 150 OTR"),"MOPED")</f>
        <v>MATIC</v>
      </c>
      <c r="E249">
        <v>4</v>
      </c>
      <c r="F249" s="3" t="s">
        <v>44</v>
      </c>
      <c r="G249" s="5">
        <v>19745000</v>
      </c>
      <c r="H249">
        <f t="shared" si="7"/>
        <v>1974500</v>
      </c>
      <c r="I249" s="3" t="s">
        <v>32</v>
      </c>
    </row>
    <row r="250" spans="1:9" x14ac:dyDescent="0.3">
      <c r="A250" s="1">
        <v>249</v>
      </c>
      <c r="B250" s="2">
        <f t="shared" ca="1" si="6"/>
        <v>351</v>
      </c>
      <c r="C250" t="s">
        <v>27</v>
      </c>
      <c r="D250" t="str" cm="1">
        <f t="array" ref="D250">_xlfn.IFS(OR(C250="ALL NEW AEROX 155 C ABS OTR",C250="ALL NEW AEROX 155 CIBERCITY OTR",C250="ALL NEW AEROX 155 OTR",C250="ALL NEW NMAX 155 ABS OTR",C250="ALL NEW NMAX 155 CONNECTED OTR",C250="ALL NEW NMAX 155 OTR",C250="ALL NEW NMAX 155 S OTR",C250="LEXI LX 155 CONNECTED ABS OTR",C250="LEXI LX 155 OTR",C250="LEXI LX 155 S OTR",C250="LEXI OTR"),"MAXI",OR(C250="ALL NEW R15 CONNECTED OTR",C250="ALL NEW VIXION OTR",C250="ALL NEW VIXION R OTR",C250="ALL NEW XSR 155 OTR",C250="MT 15 OTR"),"SPORT",OR(C250="FAZZIO CONNECTED LUX OTR",C250="FAZZIO CONNECTED NEO OTR",C250="FAZZIO NEO HYBRID OTR",C250="GRAND FILANO LUX OTR",C250="GRAND FILANO NEO HYBRID OTR"),"CLASSY",OR(C250="FREE GO 125 C OTR",C250="FREE GO 125 OTR",C250="GEAR 125 S OTR",C250="GEAR 125 OTR",C250="NEW MIO M3 CW OTR"),"MATIC",OR(C250="WR 155 R OTR"),"OFFROAD",OR(C250="VEGA FORCE DB CW OTR",C250="JUPITER Z CW FI OTR",C250="MX KING 150 OTR"),"MOPED")</f>
        <v>CLASSY</v>
      </c>
      <c r="E250">
        <v>4</v>
      </c>
      <c r="F250" s="3" t="s">
        <v>44</v>
      </c>
      <c r="G250" s="5">
        <v>30130000</v>
      </c>
      <c r="H250">
        <f t="shared" si="7"/>
        <v>3013000</v>
      </c>
      <c r="I250" s="3" t="s">
        <v>32</v>
      </c>
    </row>
    <row r="251" spans="1:9" x14ac:dyDescent="0.3">
      <c r="A251" s="1">
        <v>250</v>
      </c>
      <c r="B251" s="2">
        <f t="shared" ca="1" si="6"/>
        <v>104</v>
      </c>
      <c r="C251" t="s">
        <v>9</v>
      </c>
      <c r="D251" t="str" cm="1">
        <f t="array" ref="D251">_xlfn.IFS(OR(C251="ALL NEW AEROX 155 C ABS OTR",C251="ALL NEW AEROX 155 CIBERCITY OTR",C251="ALL NEW AEROX 155 OTR",C251="ALL NEW NMAX 155 ABS OTR",C251="ALL NEW NMAX 155 CONNECTED OTR",C251="ALL NEW NMAX 155 OTR",C251="ALL NEW NMAX 155 S OTR",C251="LEXI LX 155 CONNECTED ABS OTR",C251="LEXI LX 155 OTR",C251="LEXI LX 155 S OTR",C251="LEXI OTR"),"MAXI",OR(C251="ALL NEW R15 CONNECTED OTR",C251="ALL NEW VIXION OTR",C251="ALL NEW VIXION R OTR",C251="ALL NEW XSR 155 OTR",C251="MT 15 OTR"),"SPORT",OR(C251="FAZZIO CONNECTED LUX OTR",C251="FAZZIO CONNECTED NEO OTR",C251="FAZZIO NEO HYBRID OTR",C251="GRAND FILANO LUX OTR",C251="GRAND FILANO NEO HYBRID OTR"),"CLASSY",OR(C251="FREE GO 125 C OTR",C251="FREE GO 125 OTR",C251="GEAR 125 S OTR",C251="GEAR 125 OTR",C251="NEW MIO M3 CW OTR"),"MATIC",OR(C251="WR 155 R OTR"),"OFFROAD",OR(C251="VEGA FORCE DB CW OTR",C251="JUPITER Z CW FI OTR",C251="MX KING 150 OTR"),"MOPED")</f>
        <v>MAXI</v>
      </c>
      <c r="E251">
        <v>4</v>
      </c>
      <c r="F251" s="3" t="s">
        <v>44</v>
      </c>
      <c r="G251" s="5">
        <v>35475000</v>
      </c>
      <c r="H251">
        <f t="shared" si="7"/>
        <v>3547500</v>
      </c>
      <c r="I251" s="3" t="s">
        <v>32</v>
      </c>
    </row>
    <row r="252" spans="1:9" x14ac:dyDescent="0.3">
      <c r="A252" s="1">
        <v>251</v>
      </c>
      <c r="B252" s="2">
        <f t="shared" ca="1" si="6"/>
        <v>920</v>
      </c>
      <c r="C252" t="s">
        <v>19</v>
      </c>
      <c r="D252" t="str" cm="1">
        <f t="array" ref="D252">_xlfn.IFS(OR(C252="ALL NEW AEROX 155 C ABS OTR",C252="ALL NEW AEROX 155 CIBERCITY OTR",C252="ALL NEW AEROX 155 OTR",C252="ALL NEW NMAX 155 ABS OTR",C252="ALL NEW NMAX 155 CONNECTED OTR",C252="ALL NEW NMAX 155 OTR",C252="ALL NEW NMAX 155 S OTR",C252="LEXI LX 155 CONNECTED ABS OTR",C252="LEXI LX 155 OTR",C252="LEXI LX 155 S OTR",C252="LEXI OTR"),"MAXI",OR(C252="ALL NEW R15 CONNECTED OTR",C252="ALL NEW VIXION OTR",C252="ALL NEW VIXION R OTR",C252="ALL NEW XSR 155 OTR",C252="MT 15 OTR"),"SPORT",OR(C252="FAZZIO CONNECTED LUX OTR",C252="FAZZIO CONNECTED NEO OTR",C252="FAZZIO NEO HYBRID OTR",C252="GRAND FILANO LUX OTR",C252="GRAND FILANO NEO HYBRID OTR"),"CLASSY",OR(C252="FREE GO 125 C OTR",C252="FREE GO 125 OTR",C252="GEAR 125 S OTR",C252="GEAR 125 OTR",C252="NEW MIO M3 CW OTR"),"MATIC",OR(C252="WR 155 R OTR"),"OFFROAD",OR(C252="VEGA FORCE DB CW OTR",C252="JUPITER Z CW FI OTR",C252="MX KING 150 OTR"),"MOPED")</f>
        <v>MATIC</v>
      </c>
      <c r="E252">
        <v>4</v>
      </c>
      <c r="F252" s="3" t="s">
        <v>44</v>
      </c>
      <c r="G252" s="5">
        <v>21460000</v>
      </c>
      <c r="H252">
        <f t="shared" si="7"/>
        <v>2146000</v>
      </c>
      <c r="I252" s="3" t="s">
        <v>34</v>
      </c>
    </row>
    <row r="253" spans="1:9" x14ac:dyDescent="0.3">
      <c r="A253" s="1">
        <v>252</v>
      </c>
      <c r="B253" s="2">
        <f t="shared" ca="1" si="6"/>
        <v>516</v>
      </c>
      <c r="C253" t="s">
        <v>15</v>
      </c>
      <c r="D253" t="str" cm="1">
        <f t="array" ref="D253">_xlfn.IFS(OR(C253="ALL NEW AEROX 155 C ABS OTR",C253="ALL NEW AEROX 155 CIBERCITY OTR",C253="ALL NEW AEROX 155 OTR",C253="ALL NEW NMAX 155 ABS OTR",C253="ALL NEW NMAX 155 CONNECTED OTR",C253="ALL NEW NMAX 155 OTR",C253="ALL NEW NMAX 155 S OTR",C253="LEXI LX 155 CONNECTED ABS OTR",C253="LEXI LX 155 OTR",C253="LEXI LX 155 S OTR",C253="LEXI OTR"),"MAXI",OR(C253="ALL NEW R15 CONNECTED OTR",C253="ALL NEW VIXION OTR",C253="ALL NEW VIXION R OTR",C253="ALL NEW XSR 155 OTR",C253="MT 15 OTR"),"SPORT",OR(C253="FAZZIO CONNECTED LUX OTR",C253="FAZZIO CONNECTED NEO OTR",C253="FAZZIO NEO HYBRID OTR",C253="GRAND FILANO LUX OTR",C253="GRAND FILANO NEO HYBRID OTR"),"CLASSY",OR(C253="FREE GO 125 C OTR",C253="FREE GO 125 OTR",C253="GEAR 125 S OTR",C253="GEAR 125 OTR",C253="NEW MIO M3 CW OTR"),"MATIC",OR(C253="WR 155 R OTR"),"OFFROAD",OR(C253="VEGA FORCE DB CW OTR",C253="JUPITER Z CW FI OTR",C253="MX KING 150 OTR"),"MOPED")</f>
        <v>MOPED</v>
      </c>
      <c r="E253">
        <v>4</v>
      </c>
      <c r="F253" s="3" t="s">
        <v>44</v>
      </c>
      <c r="G253" s="5">
        <v>28255000</v>
      </c>
      <c r="H253">
        <f t="shared" si="7"/>
        <v>2825500</v>
      </c>
      <c r="I253" s="3" t="s">
        <v>32</v>
      </c>
    </row>
    <row r="254" spans="1:9" x14ac:dyDescent="0.3">
      <c r="A254" s="1">
        <v>253</v>
      </c>
      <c r="B254" s="2">
        <f t="shared" ca="1" si="6"/>
        <v>124</v>
      </c>
      <c r="C254" t="s">
        <v>15</v>
      </c>
      <c r="D254" t="str" cm="1">
        <f t="array" ref="D254">_xlfn.IFS(OR(C254="ALL NEW AEROX 155 C ABS OTR",C254="ALL NEW AEROX 155 CIBERCITY OTR",C254="ALL NEW AEROX 155 OTR",C254="ALL NEW NMAX 155 ABS OTR",C254="ALL NEW NMAX 155 CONNECTED OTR",C254="ALL NEW NMAX 155 OTR",C254="ALL NEW NMAX 155 S OTR",C254="LEXI LX 155 CONNECTED ABS OTR",C254="LEXI LX 155 OTR",C254="LEXI LX 155 S OTR",C254="LEXI OTR"),"MAXI",OR(C254="ALL NEW R15 CONNECTED OTR",C254="ALL NEW VIXION OTR",C254="ALL NEW VIXION R OTR",C254="ALL NEW XSR 155 OTR",C254="MT 15 OTR"),"SPORT",OR(C254="FAZZIO CONNECTED LUX OTR",C254="FAZZIO CONNECTED NEO OTR",C254="FAZZIO NEO HYBRID OTR",C254="GRAND FILANO LUX OTR",C254="GRAND FILANO NEO HYBRID OTR"),"CLASSY",OR(C254="FREE GO 125 C OTR",C254="FREE GO 125 OTR",C254="GEAR 125 S OTR",C254="GEAR 125 OTR",C254="NEW MIO M3 CW OTR"),"MATIC",OR(C254="WR 155 R OTR"),"OFFROAD",OR(C254="VEGA FORCE DB CW OTR",C254="JUPITER Z CW FI OTR",C254="MX KING 150 OTR"),"MOPED")</f>
        <v>MOPED</v>
      </c>
      <c r="E254">
        <v>4</v>
      </c>
      <c r="F254" s="3" t="s">
        <v>44</v>
      </c>
      <c r="G254" s="5">
        <v>28255000</v>
      </c>
      <c r="H254">
        <f t="shared" si="7"/>
        <v>2825500</v>
      </c>
      <c r="I254" s="3" t="s">
        <v>32</v>
      </c>
    </row>
    <row r="255" spans="1:9" x14ac:dyDescent="0.3">
      <c r="A255" s="1">
        <v>254</v>
      </c>
      <c r="B255" s="2">
        <f t="shared" ca="1" si="6"/>
        <v>1112</v>
      </c>
      <c r="C255" t="s">
        <v>7</v>
      </c>
      <c r="D255" t="str" cm="1">
        <f t="array" ref="D255">_xlfn.IFS(OR(C255="ALL NEW AEROX 155 C ABS OTR",C255="ALL NEW AEROX 155 CIBERCITY OTR",C255="ALL NEW AEROX 155 OTR",C255="ALL NEW NMAX 155 ABS OTR",C255="ALL NEW NMAX 155 CONNECTED OTR",C255="ALL NEW NMAX 155 OTR",C255="ALL NEW NMAX 155 S OTR",C255="LEXI LX 155 CONNECTED ABS OTR",C255="LEXI LX 155 OTR",C255="LEXI LX 155 S OTR",C255="LEXI OTR"),"MAXI",OR(C255="ALL NEW R15 CONNECTED OTR",C255="ALL NEW VIXION OTR",C255="ALL NEW VIXION R OTR",C255="ALL NEW XSR 155 OTR",C255="MT 15 OTR"),"SPORT",OR(C255="FAZZIO CONNECTED LUX OTR",C255="FAZZIO CONNECTED NEO OTR",C255="FAZZIO NEO HYBRID OTR",C255="GRAND FILANO LUX OTR",C255="GRAND FILANO NEO HYBRID OTR"),"CLASSY",OR(C255="FREE GO 125 C OTR",C255="FREE GO 125 OTR",C255="GEAR 125 S OTR",C255="GEAR 125 OTR",C255="NEW MIO M3 CW OTR"),"MATIC",OR(C255="WR 155 R OTR"),"OFFROAD",OR(C255="VEGA FORCE DB CW OTR",C255="JUPITER Z CW FI OTR",C255="MX KING 150 OTR"),"MOPED")</f>
        <v>CLASSY</v>
      </c>
      <c r="E255">
        <v>4</v>
      </c>
      <c r="F255" s="3" t="s">
        <v>5</v>
      </c>
      <c r="G255" s="5">
        <v>24965000</v>
      </c>
      <c r="H255">
        <f t="shared" si="7"/>
        <v>2496500</v>
      </c>
      <c r="I255" s="3" t="s">
        <v>32</v>
      </c>
    </row>
    <row r="256" spans="1:9" x14ac:dyDescent="0.3">
      <c r="A256" s="1">
        <v>255</v>
      </c>
      <c r="B256" s="2">
        <f t="shared" ca="1" si="6"/>
        <v>892</v>
      </c>
      <c r="C256" t="s">
        <v>19</v>
      </c>
      <c r="D256" t="str" cm="1">
        <f t="array" ref="D256">_xlfn.IFS(OR(C256="ALL NEW AEROX 155 C ABS OTR",C256="ALL NEW AEROX 155 CIBERCITY OTR",C256="ALL NEW AEROX 155 OTR",C256="ALL NEW NMAX 155 ABS OTR",C256="ALL NEW NMAX 155 CONNECTED OTR",C256="ALL NEW NMAX 155 OTR",C256="ALL NEW NMAX 155 S OTR",C256="LEXI LX 155 CONNECTED ABS OTR",C256="LEXI LX 155 OTR",C256="LEXI LX 155 S OTR",C256="LEXI OTR"),"MAXI",OR(C256="ALL NEW R15 CONNECTED OTR",C256="ALL NEW VIXION OTR",C256="ALL NEW VIXION R OTR",C256="ALL NEW XSR 155 OTR",C256="MT 15 OTR"),"SPORT",OR(C256="FAZZIO CONNECTED LUX OTR",C256="FAZZIO CONNECTED NEO OTR",C256="FAZZIO NEO HYBRID OTR",C256="GRAND FILANO LUX OTR",C256="GRAND FILANO NEO HYBRID OTR"),"CLASSY",OR(C256="FREE GO 125 C OTR",C256="FREE GO 125 OTR",C256="GEAR 125 S OTR",C256="GEAR 125 OTR",C256="NEW MIO M3 CW OTR"),"MATIC",OR(C256="WR 155 R OTR"),"OFFROAD",OR(C256="VEGA FORCE DB CW OTR",C256="JUPITER Z CW FI OTR",C256="MX KING 150 OTR"),"MOPED")</f>
        <v>MATIC</v>
      </c>
      <c r="E256">
        <v>4</v>
      </c>
      <c r="F256" s="3" t="s">
        <v>4</v>
      </c>
      <c r="G256" s="5">
        <v>21460000</v>
      </c>
      <c r="H256">
        <f t="shared" si="7"/>
        <v>2146000</v>
      </c>
      <c r="I256" s="3" t="s">
        <v>32</v>
      </c>
    </row>
    <row r="257" spans="1:9" x14ac:dyDescent="0.3">
      <c r="A257" s="1">
        <v>256</v>
      </c>
      <c r="B257" s="2">
        <f t="shared" ca="1" si="6"/>
        <v>1140</v>
      </c>
      <c r="C257" t="s">
        <v>7</v>
      </c>
      <c r="D257" t="str" cm="1">
        <f t="array" ref="D257">_xlfn.IFS(OR(C257="ALL NEW AEROX 155 C ABS OTR",C257="ALL NEW AEROX 155 CIBERCITY OTR",C257="ALL NEW AEROX 155 OTR",C257="ALL NEW NMAX 155 ABS OTR",C257="ALL NEW NMAX 155 CONNECTED OTR",C257="ALL NEW NMAX 155 OTR",C257="ALL NEW NMAX 155 S OTR",C257="LEXI LX 155 CONNECTED ABS OTR",C257="LEXI LX 155 OTR",C257="LEXI LX 155 S OTR",C257="LEXI OTR"),"MAXI",OR(C257="ALL NEW R15 CONNECTED OTR",C257="ALL NEW VIXION OTR",C257="ALL NEW VIXION R OTR",C257="ALL NEW XSR 155 OTR",C257="MT 15 OTR"),"SPORT",OR(C257="FAZZIO CONNECTED LUX OTR",C257="FAZZIO CONNECTED NEO OTR",C257="FAZZIO NEO HYBRID OTR",C257="GRAND FILANO LUX OTR",C257="GRAND FILANO NEO HYBRID OTR"),"CLASSY",OR(C257="FREE GO 125 C OTR",C257="FREE GO 125 OTR",C257="GEAR 125 S OTR",C257="GEAR 125 OTR",C257="NEW MIO M3 CW OTR"),"MATIC",OR(C257="WR 155 R OTR"),"OFFROAD",OR(C257="VEGA FORCE DB CW OTR",C257="JUPITER Z CW FI OTR",C257="MX KING 150 OTR"),"MOPED")</f>
        <v>CLASSY</v>
      </c>
      <c r="E257">
        <v>4</v>
      </c>
      <c r="F257" s="3" t="s">
        <v>44</v>
      </c>
      <c r="G257" s="5">
        <v>24965000</v>
      </c>
      <c r="H257">
        <f t="shared" si="7"/>
        <v>2496500</v>
      </c>
      <c r="I257" s="3" t="s">
        <v>32</v>
      </c>
    </row>
    <row r="258" spans="1:9" x14ac:dyDescent="0.3">
      <c r="A258" s="1">
        <v>257</v>
      </c>
      <c r="B258" s="2">
        <f t="shared" ca="1" si="6"/>
        <v>1181</v>
      </c>
      <c r="C258" t="s">
        <v>10</v>
      </c>
      <c r="D258" t="str" cm="1">
        <f t="array" ref="D258">_xlfn.IFS(OR(C258="ALL NEW AEROX 155 C ABS OTR",C258="ALL NEW AEROX 155 CIBERCITY OTR",C258="ALL NEW AEROX 155 OTR",C258="ALL NEW NMAX 155 ABS OTR",C258="ALL NEW NMAX 155 CONNECTED OTR",C258="ALL NEW NMAX 155 OTR",C258="ALL NEW NMAX 155 S OTR",C258="LEXI LX 155 CONNECTED ABS OTR",C258="LEXI LX 155 OTR",C258="LEXI LX 155 S OTR",C258="LEXI OTR"),"MAXI",OR(C258="ALL NEW R15 CONNECTED OTR",C258="ALL NEW VIXION OTR",C258="ALL NEW VIXION R OTR",C258="ALL NEW XSR 155 OTR",C258="MT 15 OTR"),"SPORT",OR(C258="FAZZIO CONNECTED LUX OTR",C258="FAZZIO CONNECTED NEO OTR",C258="FAZZIO NEO HYBRID OTR",C258="GRAND FILANO LUX OTR",C258="GRAND FILANO NEO HYBRID OTR"),"CLASSY",OR(C258="FREE GO 125 C OTR",C258="FREE GO 125 OTR",C258="GEAR 125 S OTR",C258="GEAR 125 OTR",C258="NEW MIO M3 CW OTR"),"MATIC",OR(C258="WR 155 R OTR"),"OFFROAD",OR(C258="VEGA FORCE DB CW OTR",C258="JUPITER Z CW FI OTR",C258="MX KING 150 OTR"),"MOPED")</f>
        <v>MATIC</v>
      </c>
      <c r="E258">
        <v>4</v>
      </c>
      <c r="F258" s="3" t="s">
        <v>4</v>
      </c>
      <c r="G258" s="5">
        <v>20725000</v>
      </c>
      <c r="H258">
        <f t="shared" si="7"/>
        <v>2072500</v>
      </c>
      <c r="I258" s="3" t="s">
        <v>32</v>
      </c>
    </row>
    <row r="259" spans="1:9" x14ac:dyDescent="0.3">
      <c r="A259" s="1">
        <v>258</v>
      </c>
      <c r="B259" s="2">
        <f t="shared" ref="B259:B322" ca="1" si="8">RANDBETWEEN(1,1200)</f>
        <v>1048</v>
      </c>
      <c r="C259" t="s">
        <v>14</v>
      </c>
      <c r="D259" t="str" cm="1">
        <f t="array" ref="D259">_xlfn.IFS(OR(C259="ALL NEW AEROX 155 C ABS OTR",C259="ALL NEW AEROX 155 CIBERCITY OTR",C259="ALL NEW AEROX 155 OTR",C259="ALL NEW NMAX 155 ABS OTR",C259="ALL NEW NMAX 155 CONNECTED OTR",C259="ALL NEW NMAX 155 OTR",C259="ALL NEW NMAX 155 S OTR",C259="LEXI LX 155 CONNECTED ABS OTR",C259="LEXI LX 155 OTR",C259="LEXI LX 155 S OTR",C259="LEXI OTR"),"MAXI",OR(C259="ALL NEW R15 CONNECTED OTR",C259="ALL NEW VIXION OTR",C259="ALL NEW VIXION R OTR",C259="ALL NEW XSR 155 OTR",C259="MT 15 OTR"),"SPORT",OR(C259="FAZZIO CONNECTED LUX OTR",C259="FAZZIO CONNECTED NEO OTR",C259="FAZZIO NEO HYBRID OTR",C259="GRAND FILANO LUX OTR",C259="GRAND FILANO NEO HYBRID OTR"),"CLASSY",OR(C259="FREE GO 125 C OTR",C259="FREE GO 125 OTR",C259="GEAR 125 S OTR",C259="GEAR 125 OTR",C259="NEW MIO M3 CW OTR"),"MATIC",OR(C259="WR 155 R OTR"),"OFFROAD",OR(C259="VEGA FORCE DB CW OTR",C259="JUPITER Z CW FI OTR",C259="MX KING 150 OTR"),"MOPED")</f>
        <v>MAXI</v>
      </c>
      <c r="E259">
        <v>4</v>
      </c>
      <c r="F259" s="2" t="s">
        <v>35</v>
      </c>
      <c r="G259" s="5">
        <v>28395200</v>
      </c>
      <c r="H259">
        <f t="shared" ref="H259:H322" si="9">G259*10%</f>
        <v>2839520</v>
      </c>
      <c r="I259" s="3" t="s">
        <v>32</v>
      </c>
    </row>
    <row r="260" spans="1:9" x14ac:dyDescent="0.3">
      <c r="A260" s="1">
        <v>259</v>
      </c>
      <c r="B260" s="2">
        <f t="shared" ca="1" si="8"/>
        <v>1075</v>
      </c>
      <c r="C260" t="s">
        <v>15</v>
      </c>
      <c r="D260" t="str" cm="1">
        <f t="array" ref="D260">_xlfn.IFS(OR(C260="ALL NEW AEROX 155 C ABS OTR",C260="ALL NEW AEROX 155 CIBERCITY OTR",C260="ALL NEW AEROX 155 OTR",C260="ALL NEW NMAX 155 ABS OTR",C260="ALL NEW NMAX 155 CONNECTED OTR",C260="ALL NEW NMAX 155 OTR",C260="ALL NEW NMAX 155 S OTR",C260="LEXI LX 155 CONNECTED ABS OTR",C260="LEXI LX 155 OTR",C260="LEXI LX 155 S OTR",C260="LEXI OTR"),"MAXI",OR(C260="ALL NEW R15 CONNECTED OTR",C260="ALL NEW VIXION OTR",C260="ALL NEW VIXION R OTR",C260="ALL NEW XSR 155 OTR",C260="MT 15 OTR"),"SPORT",OR(C260="FAZZIO CONNECTED LUX OTR",C260="FAZZIO CONNECTED NEO OTR",C260="FAZZIO NEO HYBRID OTR",C260="GRAND FILANO LUX OTR",C260="GRAND FILANO NEO HYBRID OTR"),"CLASSY",OR(C260="FREE GO 125 C OTR",C260="FREE GO 125 OTR",C260="GEAR 125 S OTR",C260="GEAR 125 OTR",C260="NEW MIO M3 CW OTR"),"MATIC",OR(C260="WR 155 R OTR"),"OFFROAD",OR(C260="VEGA FORCE DB CW OTR",C260="JUPITER Z CW FI OTR",C260="MX KING 150 OTR"),"MOPED")</f>
        <v>MOPED</v>
      </c>
      <c r="E260">
        <v>4</v>
      </c>
      <c r="F260" s="2" t="s">
        <v>35</v>
      </c>
      <c r="G260" s="5">
        <v>28255000</v>
      </c>
      <c r="H260">
        <f t="shared" si="9"/>
        <v>2825500</v>
      </c>
      <c r="I260" s="3" t="s">
        <v>32</v>
      </c>
    </row>
    <row r="261" spans="1:9" x14ac:dyDescent="0.3">
      <c r="A261" s="1">
        <v>260</v>
      </c>
      <c r="B261" s="2">
        <f t="shared" ca="1" si="8"/>
        <v>750</v>
      </c>
      <c r="C261" t="s">
        <v>27</v>
      </c>
      <c r="D261" t="str" cm="1">
        <f t="array" ref="D261">_xlfn.IFS(OR(C261="ALL NEW AEROX 155 C ABS OTR",C261="ALL NEW AEROX 155 CIBERCITY OTR",C261="ALL NEW AEROX 155 OTR",C261="ALL NEW NMAX 155 ABS OTR",C261="ALL NEW NMAX 155 CONNECTED OTR",C261="ALL NEW NMAX 155 OTR",C261="ALL NEW NMAX 155 S OTR",C261="LEXI LX 155 CONNECTED ABS OTR",C261="LEXI LX 155 OTR",C261="LEXI LX 155 S OTR",C261="LEXI OTR"),"MAXI",OR(C261="ALL NEW R15 CONNECTED OTR",C261="ALL NEW VIXION OTR",C261="ALL NEW VIXION R OTR",C261="ALL NEW XSR 155 OTR",C261="MT 15 OTR"),"SPORT",OR(C261="FAZZIO CONNECTED LUX OTR",C261="FAZZIO CONNECTED NEO OTR",C261="FAZZIO NEO HYBRID OTR",C261="GRAND FILANO LUX OTR",C261="GRAND FILANO NEO HYBRID OTR"),"CLASSY",OR(C261="FREE GO 125 C OTR",C261="FREE GO 125 OTR",C261="GEAR 125 S OTR",C261="GEAR 125 OTR",C261="NEW MIO M3 CW OTR"),"MATIC",OR(C261="WR 155 R OTR"),"OFFROAD",OR(C261="VEGA FORCE DB CW OTR",C261="JUPITER Z CW FI OTR",C261="MX KING 150 OTR"),"MOPED")</f>
        <v>CLASSY</v>
      </c>
      <c r="E261">
        <v>4</v>
      </c>
      <c r="F261" s="2" t="s">
        <v>35</v>
      </c>
      <c r="G261" s="5">
        <v>30130000</v>
      </c>
      <c r="H261">
        <f t="shared" si="9"/>
        <v>3013000</v>
      </c>
      <c r="I261" s="3" t="s">
        <v>32</v>
      </c>
    </row>
    <row r="262" spans="1:9" x14ac:dyDescent="0.3">
      <c r="A262" s="1">
        <v>261</v>
      </c>
      <c r="B262" s="2">
        <f t="shared" ca="1" si="8"/>
        <v>654</v>
      </c>
      <c r="C262" t="s">
        <v>12</v>
      </c>
      <c r="D262" t="str" cm="1">
        <f t="array" ref="D262">_xlfn.IFS(OR(C262="ALL NEW AEROX 155 C ABS OTR",C262="ALL NEW AEROX 155 CIBERCITY OTR",C262="ALL NEW AEROX 155 OTR",C262="ALL NEW NMAX 155 ABS OTR",C262="ALL NEW NMAX 155 CONNECTED OTR",C262="ALL NEW NMAX 155 OTR",C262="ALL NEW NMAX 155 S OTR",C262="LEXI LX 155 CONNECTED ABS OTR",C262="LEXI LX 155 OTR",C262="LEXI LX 155 S OTR",C262="LEXI OTR"),"MAXI",OR(C262="ALL NEW R15 CONNECTED OTR",C262="ALL NEW VIXION OTR",C262="ALL NEW VIXION R OTR",C262="ALL NEW XSR 155 OTR",C262="MT 15 OTR"),"SPORT",OR(C262="FAZZIO CONNECTED LUX OTR",C262="FAZZIO CONNECTED NEO OTR",C262="FAZZIO NEO HYBRID OTR",C262="GRAND FILANO LUX OTR",C262="GRAND FILANO NEO HYBRID OTR"),"CLASSY",OR(C262="FREE GO 125 C OTR",C262="FREE GO 125 OTR",C262="GEAR 125 S OTR",C262="GEAR 125 OTR",C262="NEW MIO M3 CW OTR"),"MATIC",OR(C262="WR 155 R OTR"),"OFFROAD",OR(C262="VEGA FORCE DB CW OTR",C262="JUPITER Z CW FI OTR",C262="MX KING 150 OTR"),"MOPED")</f>
        <v>MATIC</v>
      </c>
      <c r="E262">
        <v>4</v>
      </c>
      <c r="F262" s="2" t="s">
        <v>35</v>
      </c>
      <c r="G262" s="5">
        <v>19745000</v>
      </c>
      <c r="H262">
        <f t="shared" si="9"/>
        <v>1974500</v>
      </c>
      <c r="I262" s="3" t="s">
        <v>32</v>
      </c>
    </row>
    <row r="263" spans="1:9" x14ac:dyDescent="0.3">
      <c r="A263" s="1">
        <v>262</v>
      </c>
      <c r="B263" s="2">
        <f t="shared" ca="1" si="8"/>
        <v>205</v>
      </c>
      <c r="C263" t="s">
        <v>9</v>
      </c>
      <c r="D263" t="str" cm="1">
        <f t="array" ref="D263">_xlfn.IFS(OR(C263="ALL NEW AEROX 155 C ABS OTR",C263="ALL NEW AEROX 155 CIBERCITY OTR",C263="ALL NEW AEROX 155 OTR",C263="ALL NEW NMAX 155 ABS OTR",C263="ALL NEW NMAX 155 CONNECTED OTR",C263="ALL NEW NMAX 155 OTR",C263="ALL NEW NMAX 155 S OTR",C263="LEXI LX 155 CONNECTED ABS OTR",C263="LEXI LX 155 OTR",C263="LEXI LX 155 S OTR",C263="LEXI OTR"),"MAXI",OR(C263="ALL NEW R15 CONNECTED OTR",C263="ALL NEW VIXION OTR",C263="ALL NEW VIXION R OTR",C263="ALL NEW XSR 155 OTR",C263="MT 15 OTR"),"SPORT",OR(C263="FAZZIO CONNECTED LUX OTR",C263="FAZZIO CONNECTED NEO OTR",C263="FAZZIO NEO HYBRID OTR",C263="GRAND FILANO LUX OTR",C263="GRAND FILANO NEO HYBRID OTR"),"CLASSY",OR(C263="FREE GO 125 C OTR",C263="FREE GO 125 OTR",C263="GEAR 125 S OTR",C263="GEAR 125 OTR",C263="NEW MIO M3 CW OTR"),"MATIC",OR(C263="WR 155 R OTR"),"OFFROAD",OR(C263="VEGA FORCE DB CW OTR",C263="JUPITER Z CW FI OTR",C263="MX KING 150 OTR"),"MOPED")</f>
        <v>MAXI</v>
      </c>
      <c r="E263">
        <v>4</v>
      </c>
      <c r="F263" s="2" t="s">
        <v>35</v>
      </c>
      <c r="G263" s="5">
        <v>35475000</v>
      </c>
      <c r="H263">
        <f t="shared" si="9"/>
        <v>3547500</v>
      </c>
      <c r="I263" s="3" t="s">
        <v>34</v>
      </c>
    </row>
    <row r="264" spans="1:9" x14ac:dyDescent="0.3">
      <c r="A264" s="1">
        <v>263</v>
      </c>
      <c r="B264" s="2">
        <f t="shared" ca="1" si="8"/>
        <v>843</v>
      </c>
      <c r="C264" t="s">
        <v>10</v>
      </c>
      <c r="D264" t="str" cm="1">
        <f t="array" ref="D264">_xlfn.IFS(OR(C264="ALL NEW AEROX 155 C ABS OTR",C264="ALL NEW AEROX 155 CIBERCITY OTR",C264="ALL NEW AEROX 155 OTR",C264="ALL NEW NMAX 155 ABS OTR",C264="ALL NEW NMAX 155 CONNECTED OTR",C264="ALL NEW NMAX 155 OTR",C264="ALL NEW NMAX 155 S OTR",C264="LEXI LX 155 CONNECTED ABS OTR",C264="LEXI LX 155 OTR",C264="LEXI LX 155 S OTR",C264="LEXI OTR"),"MAXI",OR(C264="ALL NEW R15 CONNECTED OTR",C264="ALL NEW VIXION OTR",C264="ALL NEW VIXION R OTR",C264="ALL NEW XSR 155 OTR",C264="MT 15 OTR"),"SPORT",OR(C264="FAZZIO CONNECTED LUX OTR",C264="FAZZIO CONNECTED NEO OTR",C264="FAZZIO NEO HYBRID OTR",C264="GRAND FILANO LUX OTR",C264="GRAND FILANO NEO HYBRID OTR"),"CLASSY",OR(C264="FREE GO 125 C OTR",C264="FREE GO 125 OTR",C264="GEAR 125 S OTR",C264="GEAR 125 OTR",C264="NEW MIO M3 CW OTR"),"MATIC",OR(C264="WR 155 R OTR"),"OFFROAD",OR(C264="VEGA FORCE DB CW OTR",C264="JUPITER Z CW FI OTR",C264="MX KING 150 OTR"),"MOPED")</f>
        <v>MATIC</v>
      </c>
      <c r="E264">
        <v>4</v>
      </c>
      <c r="F264" s="3" t="s">
        <v>44</v>
      </c>
      <c r="G264" s="5">
        <v>20725000</v>
      </c>
      <c r="H264">
        <f t="shared" si="9"/>
        <v>2072500</v>
      </c>
      <c r="I264" s="3" t="s">
        <v>34</v>
      </c>
    </row>
    <row r="265" spans="1:9" x14ac:dyDescent="0.3">
      <c r="A265" s="1">
        <v>264</v>
      </c>
      <c r="B265" s="2">
        <f t="shared" ca="1" si="8"/>
        <v>36</v>
      </c>
      <c r="C265" t="s">
        <v>7</v>
      </c>
      <c r="D265" t="str" cm="1">
        <f t="array" ref="D265">_xlfn.IFS(OR(C265="ALL NEW AEROX 155 C ABS OTR",C265="ALL NEW AEROX 155 CIBERCITY OTR",C265="ALL NEW AEROX 155 OTR",C265="ALL NEW NMAX 155 ABS OTR",C265="ALL NEW NMAX 155 CONNECTED OTR",C265="ALL NEW NMAX 155 OTR",C265="ALL NEW NMAX 155 S OTR",C265="LEXI LX 155 CONNECTED ABS OTR",C265="LEXI LX 155 OTR",C265="LEXI LX 155 S OTR",C265="LEXI OTR"),"MAXI",OR(C265="ALL NEW R15 CONNECTED OTR",C265="ALL NEW VIXION OTR",C265="ALL NEW VIXION R OTR",C265="ALL NEW XSR 155 OTR",C265="MT 15 OTR"),"SPORT",OR(C265="FAZZIO CONNECTED LUX OTR",C265="FAZZIO CONNECTED NEO OTR",C265="FAZZIO NEO HYBRID OTR",C265="GRAND FILANO LUX OTR",C265="GRAND FILANO NEO HYBRID OTR"),"CLASSY",OR(C265="FREE GO 125 C OTR",C265="FREE GO 125 OTR",C265="GEAR 125 S OTR",C265="GEAR 125 OTR",C265="NEW MIO M3 CW OTR"),"MATIC",OR(C265="WR 155 R OTR"),"OFFROAD",OR(C265="VEGA FORCE DB CW OTR",C265="JUPITER Z CW FI OTR",C265="MX KING 150 OTR"),"MOPED")</f>
        <v>CLASSY</v>
      </c>
      <c r="E265">
        <v>4</v>
      </c>
      <c r="F265" s="3" t="s">
        <v>44</v>
      </c>
      <c r="G265" s="5">
        <v>24965000</v>
      </c>
      <c r="H265">
        <f t="shared" si="9"/>
        <v>2496500</v>
      </c>
      <c r="I265" s="3" t="s">
        <v>32</v>
      </c>
    </row>
    <row r="266" spans="1:9" x14ac:dyDescent="0.3">
      <c r="A266" s="1">
        <v>265</v>
      </c>
      <c r="B266" s="2">
        <f t="shared" ca="1" si="8"/>
        <v>592</v>
      </c>
      <c r="C266" t="s">
        <v>7</v>
      </c>
      <c r="D266" t="str" cm="1">
        <f t="array" ref="D266">_xlfn.IFS(OR(C266="ALL NEW AEROX 155 C ABS OTR",C266="ALL NEW AEROX 155 CIBERCITY OTR",C266="ALL NEW AEROX 155 OTR",C266="ALL NEW NMAX 155 ABS OTR",C266="ALL NEW NMAX 155 CONNECTED OTR",C266="ALL NEW NMAX 155 OTR",C266="ALL NEW NMAX 155 S OTR",C266="LEXI LX 155 CONNECTED ABS OTR",C266="LEXI LX 155 OTR",C266="LEXI LX 155 S OTR",C266="LEXI OTR"),"MAXI",OR(C266="ALL NEW R15 CONNECTED OTR",C266="ALL NEW VIXION OTR",C266="ALL NEW VIXION R OTR",C266="ALL NEW XSR 155 OTR",C266="MT 15 OTR"),"SPORT",OR(C266="FAZZIO CONNECTED LUX OTR",C266="FAZZIO CONNECTED NEO OTR",C266="FAZZIO NEO HYBRID OTR",C266="GRAND FILANO LUX OTR",C266="GRAND FILANO NEO HYBRID OTR"),"CLASSY",OR(C266="FREE GO 125 C OTR",C266="FREE GO 125 OTR",C266="GEAR 125 S OTR",C266="GEAR 125 OTR",C266="NEW MIO M3 CW OTR"),"MATIC",OR(C266="WR 155 R OTR"),"OFFROAD",OR(C266="VEGA FORCE DB CW OTR",C266="JUPITER Z CW FI OTR",C266="MX KING 150 OTR"),"MOPED")</f>
        <v>CLASSY</v>
      </c>
      <c r="E266">
        <v>4</v>
      </c>
      <c r="F266" s="3" t="s">
        <v>5</v>
      </c>
      <c r="G266" s="5">
        <v>24965000</v>
      </c>
      <c r="H266">
        <f t="shared" si="9"/>
        <v>2496500</v>
      </c>
      <c r="I266" s="3" t="s">
        <v>34</v>
      </c>
    </row>
    <row r="267" spans="1:9" x14ac:dyDescent="0.3">
      <c r="A267" s="1">
        <v>266</v>
      </c>
      <c r="B267" s="2">
        <f t="shared" ca="1" si="8"/>
        <v>1129</v>
      </c>
      <c r="C267" t="s">
        <v>22</v>
      </c>
      <c r="D267" t="str" cm="1">
        <f t="array" ref="D267">_xlfn.IFS(OR(C267="ALL NEW AEROX 155 C ABS OTR",C267="ALL NEW AEROX 155 CIBERCITY OTR",C267="ALL NEW AEROX 155 OTR",C267="ALL NEW NMAX 155 ABS OTR",C267="ALL NEW NMAX 155 CONNECTED OTR",C267="ALL NEW NMAX 155 OTR",C267="ALL NEW NMAX 155 S OTR",C267="LEXI LX 155 CONNECTED ABS OTR",C267="LEXI LX 155 OTR",C267="LEXI LX 155 S OTR",C267="LEXI OTR"),"MAXI",OR(C267="ALL NEW R15 CONNECTED OTR",C267="ALL NEW VIXION OTR",C267="ALL NEW VIXION R OTR",C267="ALL NEW XSR 155 OTR",C267="MT 15 OTR"),"SPORT",OR(C267="FAZZIO CONNECTED LUX OTR",C267="FAZZIO CONNECTED NEO OTR",C267="FAZZIO NEO HYBRID OTR",C267="GRAND FILANO LUX OTR",C267="GRAND FILANO NEO HYBRID OTR"),"CLASSY",OR(C267="FREE GO 125 C OTR",C267="FREE GO 125 OTR",C267="GEAR 125 S OTR",C267="GEAR 125 OTR",C267="NEW MIO M3 CW OTR"),"MATIC",OR(C267="WR 155 R OTR"),"OFFROAD",OR(C267="VEGA FORCE DB CW OTR",C267="JUPITER Z CW FI OTR",C267="MX KING 150 OTR"),"MOPED")</f>
        <v>MAXI</v>
      </c>
      <c r="E267">
        <v>4</v>
      </c>
      <c r="F267" s="3" t="s">
        <v>5</v>
      </c>
      <c r="G267" s="5">
        <v>30256200</v>
      </c>
      <c r="H267">
        <f t="shared" si="9"/>
        <v>3025620</v>
      </c>
      <c r="I267" s="3" t="s">
        <v>34</v>
      </c>
    </row>
    <row r="268" spans="1:9" x14ac:dyDescent="0.3">
      <c r="A268" s="1">
        <v>267</v>
      </c>
      <c r="B268" s="2">
        <f t="shared" ca="1" si="8"/>
        <v>1096</v>
      </c>
      <c r="C268" t="s">
        <v>7</v>
      </c>
      <c r="D268" t="str" cm="1">
        <f t="array" ref="D268">_xlfn.IFS(OR(C268="ALL NEW AEROX 155 C ABS OTR",C268="ALL NEW AEROX 155 CIBERCITY OTR",C268="ALL NEW AEROX 155 OTR",C268="ALL NEW NMAX 155 ABS OTR",C268="ALL NEW NMAX 155 CONNECTED OTR",C268="ALL NEW NMAX 155 OTR",C268="ALL NEW NMAX 155 S OTR",C268="LEXI LX 155 CONNECTED ABS OTR",C268="LEXI LX 155 OTR",C268="LEXI LX 155 S OTR",C268="LEXI OTR"),"MAXI",OR(C268="ALL NEW R15 CONNECTED OTR",C268="ALL NEW VIXION OTR",C268="ALL NEW VIXION R OTR",C268="ALL NEW XSR 155 OTR",C268="MT 15 OTR"),"SPORT",OR(C268="FAZZIO CONNECTED LUX OTR",C268="FAZZIO CONNECTED NEO OTR",C268="FAZZIO NEO HYBRID OTR",C268="GRAND FILANO LUX OTR",C268="GRAND FILANO NEO HYBRID OTR"),"CLASSY",OR(C268="FREE GO 125 C OTR",C268="FREE GO 125 OTR",C268="GEAR 125 S OTR",C268="GEAR 125 OTR",C268="NEW MIO M3 CW OTR"),"MATIC",OR(C268="WR 155 R OTR"),"OFFROAD",OR(C268="VEGA FORCE DB CW OTR",C268="JUPITER Z CW FI OTR",C268="MX KING 150 OTR"),"MOPED")</f>
        <v>CLASSY</v>
      </c>
      <c r="E268">
        <v>4</v>
      </c>
      <c r="F268" s="3" t="s">
        <v>4</v>
      </c>
      <c r="G268" s="5">
        <v>24965000</v>
      </c>
      <c r="H268">
        <f t="shared" si="9"/>
        <v>2496500</v>
      </c>
      <c r="I268" s="3" t="s">
        <v>33</v>
      </c>
    </row>
    <row r="269" spans="1:9" x14ac:dyDescent="0.3">
      <c r="A269" s="1">
        <v>268</v>
      </c>
      <c r="B269" s="2">
        <f t="shared" ca="1" si="8"/>
        <v>690</v>
      </c>
      <c r="C269" t="s">
        <v>17</v>
      </c>
      <c r="D269" t="str" cm="1">
        <f t="array" ref="D269">_xlfn.IFS(OR(C269="ALL NEW AEROX 155 C ABS OTR",C269="ALL NEW AEROX 155 CIBERCITY OTR",C269="ALL NEW AEROX 155 OTR",C269="ALL NEW NMAX 155 ABS OTR",C269="ALL NEW NMAX 155 CONNECTED OTR",C269="ALL NEW NMAX 155 OTR",C269="ALL NEW NMAX 155 S OTR",C269="LEXI LX 155 CONNECTED ABS OTR",C269="LEXI LX 155 OTR",C269="LEXI LX 155 S OTR",C269="LEXI OTR"),"MAXI",OR(C269="ALL NEW R15 CONNECTED OTR",C269="ALL NEW VIXION OTR",C269="ALL NEW VIXION R OTR",C269="ALL NEW XSR 155 OTR",C269="MT 15 OTR"),"SPORT",OR(C269="FAZZIO CONNECTED LUX OTR",C269="FAZZIO CONNECTED NEO OTR",C269="FAZZIO NEO HYBRID OTR",C269="GRAND FILANO LUX OTR",C269="GRAND FILANO NEO HYBRID OTR"),"CLASSY",OR(C269="FREE GO 125 C OTR",C269="FREE GO 125 OTR",C269="GEAR 125 S OTR",C269="GEAR 125 OTR",C269="NEW MIO M3 CW OTR"),"MATIC",OR(C269="WR 155 R OTR"),"OFFROAD",OR(C269="VEGA FORCE DB CW OTR",C269="JUPITER Z CW FI OTR",C269="MX KING 150 OTR"),"MOPED")</f>
        <v>MOPED</v>
      </c>
      <c r="E269">
        <v>4</v>
      </c>
      <c r="F269" s="3" t="s">
        <v>4</v>
      </c>
      <c r="G269" s="5">
        <v>20300000</v>
      </c>
      <c r="H269">
        <f t="shared" si="9"/>
        <v>2030000</v>
      </c>
      <c r="I269" s="3" t="s">
        <v>32</v>
      </c>
    </row>
    <row r="270" spans="1:9" x14ac:dyDescent="0.3">
      <c r="A270" s="1">
        <v>269</v>
      </c>
      <c r="B270" s="2">
        <f t="shared" ca="1" si="8"/>
        <v>932</v>
      </c>
      <c r="C270" t="s">
        <v>26</v>
      </c>
      <c r="D270" t="str" cm="1">
        <f t="array" ref="D270">_xlfn.IFS(OR(C270="ALL NEW AEROX 155 C ABS OTR",C270="ALL NEW AEROX 155 CIBERCITY OTR",C270="ALL NEW AEROX 155 OTR",C270="ALL NEW NMAX 155 ABS OTR",C270="ALL NEW NMAX 155 CONNECTED OTR",C270="ALL NEW NMAX 155 OTR",C270="ALL NEW NMAX 155 S OTR",C270="LEXI LX 155 CONNECTED ABS OTR",C270="LEXI LX 155 OTR",C270="LEXI LX 155 S OTR",C270="LEXI OTR"),"MAXI",OR(C270="ALL NEW R15 CONNECTED OTR",C270="ALL NEW VIXION OTR",C270="ALL NEW VIXION R OTR",C270="ALL NEW XSR 155 OTR",C270="MT 15 OTR"),"SPORT",OR(C270="FAZZIO CONNECTED LUX OTR",C270="FAZZIO CONNECTED NEO OTR",C270="FAZZIO NEO HYBRID OTR",C270="GRAND FILANO LUX OTR",C270="GRAND FILANO NEO HYBRID OTR"),"CLASSY",OR(C270="FREE GO 125 C OTR",C270="FREE GO 125 OTR",C270="GEAR 125 S OTR",C270="GEAR 125 OTR",C270="NEW MIO M3 CW OTR"),"MATIC",OR(C270="WR 155 R OTR"),"OFFROAD",OR(C270="VEGA FORCE DB CW OTR",C270="JUPITER Z CW FI OTR",C270="MX KING 150 OTR"),"MOPED")</f>
        <v>CLASSY</v>
      </c>
      <c r="E270">
        <v>4</v>
      </c>
      <c r="F270" s="3" t="s">
        <v>44</v>
      </c>
      <c r="G270" s="5">
        <v>25215000</v>
      </c>
      <c r="H270">
        <f t="shared" si="9"/>
        <v>2521500</v>
      </c>
      <c r="I270" s="3" t="s">
        <v>32</v>
      </c>
    </row>
    <row r="271" spans="1:9" x14ac:dyDescent="0.3">
      <c r="A271" s="1">
        <v>270</v>
      </c>
      <c r="B271" s="2">
        <f t="shared" ca="1" si="8"/>
        <v>763</v>
      </c>
      <c r="C271" t="s">
        <v>30</v>
      </c>
      <c r="D271" t="str" cm="1">
        <f t="array" ref="D271">_xlfn.IFS(OR(C271="ALL NEW AEROX 155 C ABS OTR",C271="ALL NEW AEROX 155 CIBERCITY OTR",C271="ALL NEW AEROX 155 OTR",C271="ALL NEW NMAX 155 ABS OTR",C271="ALL NEW NMAX 155 CONNECTED OTR",C271="ALL NEW NMAX 155 OTR",C271="ALL NEW NMAX 155 S OTR",C271="LEXI LX 155 CONNECTED ABS OTR",C271="LEXI LX 155 OTR",C271="LEXI LX 155 S OTR",C271="LEXI OTR"),"MAXI",OR(C271="ALL NEW R15 CONNECTED OTR",C271="ALL NEW VIXION OTR",C271="ALL NEW VIXION R OTR",C271="ALL NEW XSR 155 OTR",C271="MT 15 OTR"),"SPORT",OR(C271="FAZZIO CONNECTED LUX OTR",C271="FAZZIO CONNECTED NEO OTR",C271="FAZZIO NEO HYBRID OTR",C271="GRAND FILANO LUX OTR",C271="GRAND FILANO NEO HYBRID OTR"),"CLASSY",OR(C271="FREE GO 125 C OTR",C271="FREE GO 125 OTR",C271="GEAR 125 S OTR",C271="GEAR 125 OTR",C271="NEW MIO M3 CW OTR"),"MATIC",OR(C271="WR 155 R OTR"),"OFFROAD",OR(C271="VEGA FORCE DB CW OTR",C271="JUPITER Z CW FI OTR",C271="MX KING 150 OTR"),"MOPED")</f>
        <v>MAXI</v>
      </c>
      <c r="E271">
        <v>4</v>
      </c>
      <c r="F271" s="3" t="s">
        <v>5</v>
      </c>
      <c r="G271" s="5">
        <v>34380000</v>
      </c>
      <c r="H271">
        <f t="shared" si="9"/>
        <v>3438000</v>
      </c>
      <c r="I271" s="3" t="s">
        <v>33</v>
      </c>
    </row>
    <row r="272" spans="1:9" x14ac:dyDescent="0.3">
      <c r="A272" s="1">
        <v>271</v>
      </c>
      <c r="B272" s="2">
        <f t="shared" ca="1" si="8"/>
        <v>814</v>
      </c>
      <c r="C272" t="s">
        <v>9</v>
      </c>
      <c r="D272" t="str" cm="1">
        <f t="array" ref="D272">_xlfn.IFS(OR(C272="ALL NEW AEROX 155 C ABS OTR",C272="ALL NEW AEROX 155 CIBERCITY OTR",C272="ALL NEW AEROX 155 OTR",C272="ALL NEW NMAX 155 ABS OTR",C272="ALL NEW NMAX 155 CONNECTED OTR",C272="ALL NEW NMAX 155 OTR",C272="ALL NEW NMAX 155 S OTR",C272="LEXI LX 155 CONNECTED ABS OTR",C272="LEXI LX 155 OTR",C272="LEXI LX 155 S OTR",C272="LEXI OTR"),"MAXI",OR(C272="ALL NEW R15 CONNECTED OTR",C272="ALL NEW VIXION OTR",C272="ALL NEW VIXION R OTR",C272="ALL NEW XSR 155 OTR",C272="MT 15 OTR"),"SPORT",OR(C272="FAZZIO CONNECTED LUX OTR",C272="FAZZIO CONNECTED NEO OTR",C272="FAZZIO NEO HYBRID OTR",C272="GRAND FILANO LUX OTR",C272="GRAND FILANO NEO HYBRID OTR"),"CLASSY",OR(C272="FREE GO 125 C OTR",C272="FREE GO 125 OTR",C272="GEAR 125 S OTR",C272="GEAR 125 OTR",C272="NEW MIO M3 CW OTR"),"MATIC",OR(C272="WR 155 R OTR"),"OFFROAD",OR(C272="VEGA FORCE DB CW OTR",C272="JUPITER Z CW FI OTR",C272="MX KING 150 OTR"),"MOPED")</f>
        <v>MAXI</v>
      </c>
      <c r="E272">
        <v>4</v>
      </c>
      <c r="F272" s="3" t="s">
        <v>4</v>
      </c>
      <c r="G272" s="5">
        <v>35475000</v>
      </c>
      <c r="H272">
        <f t="shared" si="9"/>
        <v>3547500</v>
      </c>
      <c r="I272" s="3" t="s">
        <v>32</v>
      </c>
    </row>
    <row r="273" spans="1:9" x14ac:dyDescent="0.3">
      <c r="A273" s="1">
        <v>272</v>
      </c>
      <c r="B273" s="2">
        <f t="shared" ca="1" si="8"/>
        <v>1105</v>
      </c>
      <c r="C273" t="s">
        <v>23</v>
      </c>
      <c r="D273" t="str" cm="1">
        <f t="array" ref="D273">_xlfn.IFS(OR(C273="ALL NEW AEROX 155 C ABS OTR",C273="ALL NEW AEROX 155 CIBERCITY OTR",C273="ALL NEW AEROX 155 OTR",C273="ALL NEW NMAX 155 ABS OTR",C273="ALL NEW NMAX 155 CONNECTED OTR",C273="ALL NEW NMAX 155 OTR",C273="ALL NEW NMAX 155 S OTR",C273="LEXI LX 155 CONNECTED ABS OTR",C273="LEXI LX 155 OTR",C273="LEXI LX 155 S OTR",C273="LEXI OTR"),"MAXI",OR(C273="ALL NEW R15 CONNECTED OTR",C273="ALL NEW VIXION OTR",C273="ALL NEW VIXION R OTR",C273="ALL NEW XSR 155 OTR",C273="MT 15 OTR"),"SPORT",OR(C273="FAZZIO CONNECTED LUX OTR",C273="FAZZIO CONNECTED NEO OTR",C273="FAZZIO NEO HYBRID OTR",C273="GRAND FILANO LUX OTR",C273="GRAND FILANO NEO HYBRID OTR"),"CLASSY",OR(C273="FREE GO 125 C OTR",C273="FREE GO 125 OTR",C273="GEAR 125 S OTR",C273="GEAR 125 OTR",C273="NEW MIO M3 CW OTR"),"MATIC",OR(C273="WR 155 R OTR"),"OFFROAD",OR(C273="VEGA FORCE DB CW OTR",C273="JUPITER Z CW FI OTR",C273="MX KING 150 OTR"),"MOPED")</f>
        <v>CLASSY</v>
      </c>
      <c r="E273">
        <v>4</v>
      </c>
      <c r="F273" s="3" t="s">
        <v>4</v>
      </c>
      <c r="G273" s="5">
        <v>30785000</v>
      </c>
      <c r="H273">
        <f t="shared" si="9"/>
        <v>3078500</v>
      </c>
      <c r="I273" s="3" t="s">
        <v>32</v>
      </c>
    </row>
    <row r="274" spans="1:9" x14ac:dyDescent="0.3">
      <c r="A274" s="1">
        <v>273</v>
      </c>
      <c r="B274" s="2">
        <f t="shared" ca="1" si="8"/>
        <v>507</v>
      </c>
      <c r="C274" t="s">
        <v>7</v>
      </c>
      <c r="D274" t="str" cm="1">
        <f t="array" ref="D274">_xlfn.IFS(OR(C274="ALL NEW AEROX 155 C ABS OTR",C274="ALL NEW AEROX 155 CIBERCITY OTR",C274="ALL NEW AEROX 155 OTR",C274="ALL NEW NMAX 155 ABS OTR",C274="ALL NEW NMAX 155 CONNECTED OTR",C274="ALL NEW NMAX 155 OTR",C274="ALL NEW NMAX 155 S OTR",C274="LEXI LX 155 CONNECTED ABS OTR",C274="LEXI LX 155 OTR",C274="LEXI LX 155 S OTR",C274="LEXI OTR"),"MAXI",OR(C274="ALL NEW R15 CONNECTED OTR",C274="ALL NEW VIXION OTR",C274="ALL NEW VIXION R OTR",C274="ALL NEW XSR 155 OTR",C274="MT 15 OTR"),"SPORT",OR(C274="FAZZIO CONNECTED LUX OTR",C274="FAZZIO CONNECTED NEO OTR",C274="FAZZIO NEO HYBRID OTR",C274="GRAND FILANO LUX OTR",C274="GRAND FILANO NEO HYBRID OTR"),"CLASSY",OR(C274="FREE GO 125 C OTR",C274="FREE GO 125 OTR",C274="GEAR 125 S OTR",C274="GEAR 125 OTR",C274="NEW MIO M3 CW OTR"),"MATIC",OR(C274="WR 155 R OTR"),"OFFROAD",OR(C274="VEGA FORCE DB CW OTR",C274="JUPITER Z CW FI OTR",C274="MX KING 150 OTR"),"MOPED")</f>
        <v>CLASSY</v>
      </c>
      <c r="E274">
        <v>4</v>
      </c>
      <c r="F274" s="3" t="s">
        <v>4</v>
      </c>
      <c r="G274" s="5">
        <v>24965000</v>
      </c>
      <c r="H274">
        <f t="shared" si="9"/>
        <v>2496500</v>
      </c>
      <c r="I274" s="3" t="s">
        <v>33</v>
      </c>
    </row>
    <row r="275" spans="1:9" x14ac:dyDescent="0.3">
      <c r="A275" s="1">
        <v>274</v>
      </c>
      <c r="B275" s="2">
        <f t="shared" ca="1" si="8"/>
        <v>924</v>
      </c>
      <c r="C275" t="s">
        <v>12</v>
      </c>
      <c r="D275" t="str" cm="1">
        <f t="array" ref="D275">_xlfn.IFS(OR(C275="ALL NEW AEROX 155 C ABS OTR",C275="ALL NEW AEROX 155 CIBERCITY OTR",C275="ALL NEW AEROX 155 OTR",C275="ALL NEW NMAX 155 ABS OTR",C275="ALL NEW NMAX 155 CONNECTED OTR",C275="ALL NEW NMAX 155 OTR",C275="ALL NEW NMAX 155 S OTR",C275="LEXI LX 155 CONNECTED ABS OTR",C275="LEXI LX 155 OTR",C275="LEXI LX 155 S OTR",C275="LEXI OTR"),"MAXI",OR(C275="ALL NEW R15 CONNECTED OTR",C275="ALL NEW VIXION OTR",C275="ALL NEW VIXION R OTR",C275="ALL NEW XSR 155 OTR",C275="MT 15 OTR"),"SPORT",OR(C275="FAZZIO CONNECTED LUX OTR",C275="FAZZIO CONNECTED NEO OTR",C275="FAZZIO NEO HYBRID OTR",C275="GRAND FILANO LUX OTR",C275="GRAND FILANO NEO HYBRID OTR"),"CLASSY",OR(C275="FREE GO 125 C OTR",C275="FREE GO 125 OTR",C275="GEAR 125 S OTR",C275="GEAR 125 OTR",C275="NEW MIO M3 CW OTR"),"MATIC",OR(C275="WR 155 R OTR"),"OFFROAD",OR(C275="VEGA FORCE DB CW OTR",C275="JUPITER Z CW FI OTR",C275="MX KING 150 OTR"),"MOPED")</f>
        <v>MATIC</v>
      </c>
      <c r="E275">
        <v>4</v>
      </c>
      <c r="F275" s="3" t="s">
        <v>44</v>
      </c>
      <c r="G275" s="5">
        <v>19745000</v>
      </c>
      <c r="H275">
        <f t="shared" si="9"/>
        <v>1974500</v>
      </c>
      <c r="I275" s="3" t="s">
        <v>34</v>
      </c>
    </row>
    <row r="276" spans="1:9" x14ac:dyDescent="0.3">
      <c r="A276" s="1">
        <v>275</v>
      </c>
      <c r="B276" s="2">
        <f t="shared" ca="1" si="8"/>
        <v>318</v>
      </c>
      <c r="C276" t="s">
        <v>23</v>
      </c>
      <c r="D276" t="str" cm="1">
        <f t="array" ref="D276">_xlfn.IFS(OR(C276="ALL NEW AEROX 155 C ABS OTR",C276="ALL NEW AEROX 155 CIBERCITY OTR",C276="ALL NEW AEROX 155 OTR",C276="ALL NEW NMAX 155 ABS OTR",C276="ALL NEW NMAX 155 CONNECTED OTR",C276="ALL NEW NMAX 155 OTR",C276="ALL NEW NMAX 155 S OTR",C276="LEXI LX 155 CONNECTED ABS OTR",C276="LEXI LX 155 OTR",C276="LEXI LX 155 S OTR",C276="LEXI OTR"),"MAXI",OR(C276="ALL NEW R15 CONNECTED OTR",C276="ALL NEW VIXION OTR",C276="ALL NEW VIXION R OTR",C276="ALL NEW XSR 155 OTR",C276="MT 15 OTR"),"SPORT",OR(C276="FAZZIO CONNECTED LUX OTR",C276="FAZZIO CONNECTED NEO OTR",C276="FAZZIO NEO HYBRID OTR",C276="GRAND FILANO LUX OTR",C276="GRAND FILANO NEO HYBRID OTR"),"CLASSY",OR(C276="FREE GO 125 C OTR",C276="FREE GO 125 OTR",C276="GEAR 125 S OTR",C276="GEAR 125 OTR",C276="NEW MIO M3 CW OTR"),"MATIC",OR(C276="WR 155 R OTR"),"OFFROAD",OR(C276="VEGA FORCE DB CW OTR",C276="JUPITER Z CW FI OTR",C276="MX KING 150 OTR"),"MOPED")</f>
        <v>CLASSY</v>
      </c>
      <c r="E276">
        <v>4</v>
      </c>
      <c r="F276" s="2" t="s">
        <v>35</v>
      </c>
      <c r="G276" s="5">
        <v>30785000</v>
      </c>
      <c r="H276">
        <f t="shared" si="9"/>
        <v>3078500</v>
      </c>
      <c r="I276" s="3" t="s">
        <v>32</v>
      </c>
    </row>
    <row r="277" spans="1:9" x14ac:dyDescent="0.3">
      <c r="A277" s="1">
        <v>276</v>
      </c>
      <c r="B277" s="2">
        <f t="shared" ca="1" si="8"/>
        <v>436</v>
      </c>
      <c r="C277" t="s">
        <v>21</v>
      </c>
      <c r="D277" t="str" cm="1">
        <f t="array" ref="D277">_xlfn.IFS(OR(C277="ALL NEW AEROX 155 C ABS OTR",C277="ALL NEW AEROX 155 CIBERCITY OTR",C277="ALL NEW AEROX 155 OTR",C277="ALL NEW NMAX 155 ABS OTR",C277="ALL NEW NMAX 155 CONNECTED OTR",C277="ALL NEW NMAX 155 OTR",C277="ALL NEW NMAX 155 S OTR",C277="LEXI LX 155 CONNECTED ABS OTR",C277="LEXI LX 155 OTR",C277="LEXI LX 155 S OTR",C277="LEXI OTR"),"MAXI",OR(C277="ALL NEW R15 CONNECTED OTR",C277="ALL NEW VIXION OTR",C277="ALL NEW VIXION R OTR",C277="ALL NEW XSR 155 OTR",C277="MT 15 OTR"),"SPORT",OR(C277="FAZZIO CONNECTED LUX OTR",C277="FAZZIO CONNECTED NEO OTR",C277="FAZZIO NEO HYBRID OTR",C277="GRAND FILANO LUX OTR",C277="GRAND FILANO NEO HYBRID OTR"),"CLASSY",OR(C277="FREE GO 125 C OTR",C277="FREE GO 125 OTR",C277="GEAR 125 S OTR",C277="GEAR 125 OTR",C277="NEW MIO M3 CW OTR"),"MATIC",OR(C277="WR 155 R OTR"),"OFFROAD",OR(C277="VEGA FORCE DB CW OTR",C277="JUPITER Z CW FI OTR",C277="MX KING 150 OTR"),"MOPED")</f>
        <v>MAXI</v>
      </c>
      <c r="E277">
        <v>4</v>
      </c>
      <c r="F277" s="2" t="s">
        <v>35</v>
      </c>
      <c r="G277" s="5">
        <v>30400000</v>
      </c>
      <c r="H277">
        <f t="shared" si="9"/>
        <v>3040000</v>
      </c>
      <c r="I277" s="3" t="s">
        <v>33</v>
      </c>
    </row>
    <row r="278" spans="1:9" x14ac:dyDescent="0.3">
      <c r="A278" s="1">
        <v>277</v>
      </c>
      <c r="B278" s="2">
        <f t="shared" ca="1" si="8"/>
        <v>546</v>
      </c>
      <c r="C278" t="s">
        <v>15</v>
      </c>
      <c r="D278" t="str" cm="1">
        <f t="array" ref="D278">_xlfn.IFS(OR(C278="ALL NEW AEROX 155 C ABS OTR",C278="ALL NEW AEROX 155 CIBERCITY OTR",C278="ALL NEW AEROX 155 OTR",C278="ALL NEW NMAX 155 ABS OTR",C278="ALL NEW NMAX 155 CONNECTED OTR",C278="ALL NEW NMAX 155 OTR",C278="ALL NEW NMAX 155 S OTR",C278="LEXI LX 155 CONNECTED ABS OTR",C278="LEXI LX 155 OTR",C278="LEXI LX 155 S OTR",C278="LEXI OTR"),"MAXI",OR(C278="ALL NEW R15 CONNECTED OTR",C278="ALL NEW VIXION OTR",C278="ALL NEW VIXION R OTR",C278="ALL NEW XSR 155 OTR",C278="MT 15 OTR"),"SPORT",OR(C278="FAZZIO CONNECTED LUX OTR",C278="FAZZIO CONNECTED NEO OTR",C278="FAZZIO NEO HYBRID OTR",C278="GRAND FILANO LUX OTR",C278="GRAND FILANO NEO HYBRID OTR"),"CLASSY",OR(C278="FREE GO 125 C OTR",C278="FREE GO 125 OTR",C278="GEAR 125 S OTR",C278="GEAR 125 OTR",C278="NEW MIO M3 CW OTR"),"MATIC",OR(C278="WR 155 R OTR"),"OFFROAD",OR(C278="VEGA FORCE DB CW OTR",C278="JUPITER Z CW FI OTR",C278="MX KING 150 OTR"),"MOPED")</f>
        <v>MOPED</v>
      </c>
      <c r="E278">
        <v>4</v>
      </c>
      <c r="F278" s="2" t="s">
        <v>35</v>
      </c>
      <c r="G278" s="5">
        <v>28255000</v>
      </c>
      <c r="H278">
        <f t="shared" si="9"/>
        <v>2825500</v>
      </c>
      <c r="I278" s="3" t="s">
        <v>34</v>
      </c>
    </row>
    <row r="279" spans="1:9" x14ac:dyDescent="0.3">
      <c r="A279" s="1">
        <v>278</v>
      </c>
      <c r="B279" s="2">
        <f t="shared" ca="1" si="8"/>
        <v>981</v>
      </c>
      <c r="C279" t="s">
        <v>20</v>
      </c>
      <c r="D279" t="str" cm="1">
        <f t="array" ref="D279">_xlfn.IFS(OR(C279="ALL NEW AEROX 155 C ABS OTR",C279="ALL NEW AEROX 155 CIBERCITY OTR",C279="ALL NEW AEROX 155 OTR",C279="ALL NEW NMAX 155 ABS OTR",C279="ALL NEW NMAX 155 CONNECTED OTR",C279="ALL NEW NMAX 155 OTR",C279="ALL NEW NMAX 155 S OTR",C279="LEXI LX 155 CONNECTED ABS OTR",C279="LEXI LX 155 OTR",C279="LEXI LX 155 S OTR",C279="LEXI OTR"),"MAXI",OR(C279="ALL NEW R15 CONNECTED OTR",C279="ALL NEW VIXION OTR",C279="ALL NEW VIXION R OTR",C279="ALL NEW XSR 155 OTR",C279="MT 15 OTR"),"SPORT",OR(C279="FAZZIO CONNECTED LUX OTR",C279="FAZZIO CONNECTED NEO OTR",C279="FAZZIO NEO HYBRID OTR",C279="GRAND FILANO LUX OTR",C279="GRAND FILANO NEO HYBRID OTR"),"CLASSY",OR(C279="FREE GO 125 C OTR",C279="FREE GO 125 OTR",C279="GEAR 125 S OTR",C279="GEAR 125 OTR",C279="NEW MIO M3 CW OTR"),"MATIC",OR(C279="WR 155 R OTR"),"OFFROAD",OR(C279="VEGA FORCE DB CW OTR",C279="JUPITER Z CW FI OTR",C279="MX KING 150 OTR"),"MOPED")</f>
        <v>MAXI</v>
      </c>
      <c r="E279">
        <v>4</v>
      </c>
      <c r="F279" s="2" t="s">
        <v>35</v>
      </c>
      <c r="G279" s="5">
        <v>30200000</v>
      </c>
      <c r="H279">
        <f t="shared" si="9"/>
        <v>3020000</v>
      </c>
      <c r="I279" s="3" t="s">
        <v>32</v>
      </c>
    </row>
    <row r="280" spans="1:9" x14ac:dyDescent="0.3">
      <c r="A280" s="1">
        <v>279</v>
      </c>
      <c r="B280" s="2">
        <f t="shared" ca="1" si="8"/>
        <v>705</v>
      </c>
      <c r="C280" t="s">
        <v>21</v>
      </c>
      <c r="D280" t="str" cm="1">
        <f t="array" ref="D280">_xlfn.IFS(OR(C280="ALL NEW AEROX 155 C ABS OTR",C280="ALL NEW AEROX 155 CIBERCITY OTR",C280="ALL NEW AEROX 155 OTR",C280="ALL NEW NMAX 155 ABS OTR",C280="ALL NEW NMAX 155 CONNECTED OTR",C280="ALL NEW NMAX 155 OTR",C280="ALL NEW NMAX 155 S OTR",C280="LEXI LX 155 CONNECTED ABS OTR",C280="LEXI LX 155 OTR",C280="LEXI LX 155 S OTR",C280="LEXI OTR"),"MAXI",OR(C280="ALL NEW R15 CONNECTED OTR",C280="ALL NEW VIXION OTR",C280="ALL NEW VIXION R OTR",C280="ALL NEW XSR 155 OTR",C280="MT 15 OTR"),"SPORT",OR(C280="FAZZIO CONNECTED LUX OTR",C280="FAZZIO CONNECTED NEO OTR",C280="FAZZIO NEO HYBRID OTR",C280="GRAND FILANO LUX OTR",C280="GRAND FILANO NEO HYBRID OTR"),"CLASSY",OR(C280="FREE GO 125 C OTR",C280="FREE GO 125 OTR",C280="GEAR 125 S OTR",C280="GEAR 125 OTR",C280="NEW MIO M3 CW OTR"),"MATIC",OR(C280="WR 155 R OTR"),"OFFROAD",OR(C280="VEGA FORCE DB CW OTR",C280="JUPITER Z CW FI OTR",C280="MX KING 150 OTR"),"MOPED")</f>
        <v>MAXI</v>
      </c>
      <c r="E280">
        <v>4</v>
      </c>
      <c r="F280" s="2" t="s">
        <v>35</v>
      </c>
      <c r="G280" s="5">
        <v>30400000</v>
      </c>
      <c r="H280">
        <f t="shared" si="9"/>
        <v>3040000</v>
      </c>
      <c r="I280" s="3" t="s">
        <v>34</v>
      </c>
    </row>
    <row r="281" spans="1:9" x14ac:dyDescent="0.3">
      <c r="A281" s="1">
        <v>280</v>
      </c>
      <c r="B281" s="2">
        <f t="shared" ca="1" si="8"/>
        <v>16</v>
      </c>
      <c r="C281" t="s">
        <v>11</v>
      </c>
      <c r="D281" t="str" cm="1">
        <f t="array" ref="D281">_xlfn.IFS(OR(C281="ALL NEW AEROX 155 C ABS OTR",C281="ALL NEW AEROX 155 CIBERCITY OTR",C281="ALL NEW AEROX 155 OTR",C281="ALL NEW NMAX 155 ABS OTR",C281="ALL NEW NMAX 155 CONNECTED OTR",C281="ALL NEW NMAX 155 OTR",C281="ALL NEW NMAX 155 S OTR",C281="LEXI LX 155 CONNECTED ABS OTR",C281="LEXI LX 155 OTR",C281="LEXI LX 155 S OTR",C281="LEXI OTR"),"MAXI",OR(C281="ALL NEW R15 CONNECTED OTR",C281="ALL NEW VIXION OTR",C281="ALL NEW VIXION R OTR",C281="ALL NEW XSR 155 OTR",C281="MT 15 OTR"),"SPORT",OR(C281="FAZZIO CONNECTED LUX OTR",C281="FAZZIO CONNECTED NEO OTR",C281="FAZZIO NEO HYBRID OTR",C281="GRAND FILANO LUX OTR",C281="GRAND FILANO NEO HYBRID OTR"),"CLASSY",OR(C281="FREE GO 125 C OTR",C281="FREE GO 125 OTR",C281="GEAR 125 S OTR",C281="GEAR 125 OTR",C281="NEW MIO M3 CW OTR"),"MATIC",OR(C281="WR 155 R OTR"),"OFFROAD",OR(C281="VEGA FORCE DB CW OTR",C281="JUPITER Z CW FI OTR",C281="MX KING 150 OTR"),"MOPED")</f>
        <v>MOPED</v>
      </c>
      <c r="E281">
        <v>4</v>
      </c>
      <c r="F281" s="3" t="s">
        <v>5</v>
      </c>
      <c r="G281" s="5">
        <v>22605000</v>
      </c>
      <c r="H281">
        <f t="shared" si="9"/>
        <v>2260500</v>
      </c>
      <c r="I281" s="3" t="s">
        <v>33</v>
      </c>
    </row>
    <row r="282" spans="1:9" x14ac:dyDescent="0.3">
      <c r="A282" s="1">
        <v>281</v>
      </c>
      <c r="B282" s="2">
        <f t="shared" ca="1" si="8"/>
        <v>1058</v>
      </c>
      <c r="C282" t="s">
        <v>15</v>
      </c>
      <c r="D282" t="str" cm="1">
        <f t="array" ref="D282">_xlfn.IFS(OR(C282="ALL NEW AEROX 155 C ABS OTR",C282="ALL NEW AEROX 155 CIBERCITY OTR",C282="ALL NEW AEROX 155 OTR",C282="ALL NEW NMAX 155 ABS OTR",C282="ALL NEW NMAX 155 CONNECTED OTR",C282="ALL NEW NMAX 155 OTR",C282="ALL NEW NMAX 155 S OTR",C282="LEXI LX 155 CONNECTED ABS OTR",C282="LEXI LX 155 OTR",C282="LEXI LX 155 S OTR",C282="LEXI OTR"),"MAXI",OR(C282="ALL NEW R15 CONNECTED OTR",C282="ALL NEW VIXION OTR",C282="ALL NEW VIXION R OTR",C282="ALL NEW XSR 155 OTR",C282="MT 15 OTR"),"SPORT",OR(C282="FAZZIO CONNECTED LUX OTR",C282="FAZZIO CONNECTED NEO OTR",C282="FAZZIO NEO HYBRID OTR",C282="GRAND FILANO LUX OTR",C282="GRAND FILANO NEO HYBRID OTR"),"CLASSY",OR(C282="FREE GO 125 C OTR",C282="FREE GO 125 OTR",C282="GEAR 125 S OTR",C282="GEAR 125 OTR",C282="NEW MIO M3 CW OTR"),"MATIC",OR(C282="WR 155 R OTR"),"OFFROAD",OR(C282="VEGA FORCE DB CW OTR",C282="JUPITER Z CW FI OTR",C282="MX KING 150 OTR"),"MOPED")</f>
        <v>MOPED</v>
      </c>
      <c r="E282">
        <v>4</v>
      </c>
      <c r="F282" s="3" t="s">
        <v>4</v>
      </c>
      <c r="G282" s="5">
        <v>28255000</v>
      </c>
      <c r="H282">
        <f t="shared" si="9"/>
        <v>2825500</v>
      </c>
      <c r="I282" s="3" t="s">
        <v>32</v>
      </c>
    </row>
    <row r="283" spans="1:9" x14ac:dyDescent="0.3">
      <c r="A283" s="1">
        <v>282</v>
      </c>
      <c r="B283" s="2">
        <f t="shared" ca="1" si="8"/>
        <v>743</v>
      </c>
      <c r="C283" t="s">
        <v>12</v>
      </c>
      <c r="D283" t="str" cm="1">
        <f t="array" ref="D283">_xlfn.IFS(OR(C283="ALL NEW AEROX 155 C ABS OTR",C283="ALL NEW AEROX 155 CIBERCITY OTR",C283="ALL NEW AEROX 155 OTR",C283="ALL NEW NMAX 155 ABS OTR",C283="ALL NEW NMAX 155 CONNECTED OTR",C283="ALL NEW NMAX 155 OTR",C283="ALL NEW NMAX 155 S OTR",C283="LEXI LX 155 CONNECTED ABS OTR",C283="LEXI LX 155 OTR",C283="LEXI LX 155 S OTR",C283="LEXI OTR"),"MAXI",OR(C283="ALL NEW R15 CONNECTED OTR",C283="ALL NEW VIXION OTR",C283="ALL NEW VIXION R OTR",C283="ALL NEW XSR 155 OTR",C283="MT 15 OTR"),"SPORT",OR(C283="FAZZIO CONNECTED LUX OTR",C283="FAZZIO CONNECTED NEO OTR",C283="FAZZIO NEO HYBRID OTR",C283="GRAND FILANO LUX OTR",C283="GRAND FILANO NEO HYBRID OTR"),"CLASSY",OR(C283="FREE GO 125 C OTR",C283="FREE GO 125 OTR",C283="GEAR 125 S OTR",C283="GEAR 125 OTR",C283="NEW MIO M3 CW OTR"),"MATIC",OR(C283="WR 155 R OTR"),"OFFROAD",OR(C283="VEGA FORCE DB CW OTR",C283="JUPITER Z CW FI OTR",C283="MX KING 150 OTR"),"MOPED")</f>
        <v>MATIC</v>
      </c>
      <c r="E283">
        <v>4</v>
      </c>
      <c r="F283" s="3" t="s">
        <v>44</v>
      </c>
      <c r="G283" s="5">
        <v>19745000</v>
      </c>
      <c r="H283">
        <f t="shared" si="9"/>
        <v>1974500</v>
      </c>
      <c r="I283" s="3" t="s">
        <v>32</v>
      </c>
    </row>
    <row r="284" spans="1:9" x14ac:dyDescent="0.3">
      <c r="A284" s="1">
        <v>283</v>
      </c>
      <c r="B284" s="2">
        <f t="shared" ca="1" si="8"/>
        <v>499</v>
      </c>
      <c r="C284" t="s">
        <v>20</v>
      </c>
      <c r="D284" t="str" cm="1">
        <f t="array" ref="D284">_xlfn.IFS(OR(C284="ALL NEW AEROX 155 C ABS OTR",C284="ALL NEW AEROX 155 CIBERCITY OTR",C284="ALL NEW AEROX 155 OTR",C284="ALL NEW NMAX 155 ABS OTR",C284="ALL NEW NMAX 155 CONNECTED OTR",C284="ALL NEW NMAX 155 OTR",C284="ALL NEW NMAX 155 S OTR",C284="LEXI LX 155 CONNECTED ABS OTR",C284="LEXI LX 155 OTR",C284="LEXI LX 155 S OTR",C284="LEXI OTR"),"MAXI",OR(C284="ALL NEW R15 CONNECTED OTR",C284="ALL NEW VIXION OTR",C284="ALL NEW VIXION R OTR",C284="ALL NEW XSR 155 OTR",C284="MT 15 OTR"),"SPORT",OR(C284="FAZZIO CONNECTED LUX OTR",C284="FAZZIO CONNECTED NEO OTR",C284="FAZZIO NEO HYBRID OTR",C284="GRAND FILANO LUX OTR",C284="GRAND FILANO NEO HYBRID OTR"),"CLASSY",OR(C284="FREE GO 125 C OTR",C284="FREE GO 125 OTR",C284="GEAR 125 S OTR",C284="GEAR 125 OTR",C284="NEW MIO M3 CW OTR"),"MATIC",OR(C284="WR 155 R OTR"),"OFFROAD",OR(C284="VEGA FORCE DB CW OTR",C284="JUPITER Z CW FI OTR",C284="MX KING 150 OTR"),"MOPED")</f>
        <v>MAXI</v>
      </c>
      <c r="E284">
        <v>4</v>
      </c>
      <c r="F284" s="3" t="s">
        <v>44</v>
      </c>
      <c r="G284" s="5">
        <v>30200000</v>
      </c>
      <c r="H284">
        <f t="shared" si="9"/>
        <v>3020000</v>
      </c>
      <c r="I284" s="3" t="s">
        <v>32</v>
      </c>
    </row>
    <row r="285" spans="1:9" x14ac:dyDescent="0.3">
      <c r="A285" s="1">
        <v>284</v>
      </c>
      <c r="B285" s="2">
        <f t="shared" ca="1" si="8"/>
        <v>322</v>
      </c>
      <c r="C285" t="s">
        <v>21</v>
      </c>
      <c r="D285" t="str" cm="1">
        <f t="array" ref="D285">_xlfn.IFS(OR(C285="ALL NEW AEROX 155 C ABS OTR",C285="ALL NEW AEROX 155 CIBERCITY OTR",C285="ALL NEW AEROX 155 OTR",C285="ALL NEW NMAX 155 ABS OTR",C285="ALL NEW NMAX 155 CONNECTED OTR",C285="ALL NEW NMAX 155 OTR",C285="ALL NEW NMAX 155 S OTR",C285="LEXI LX 155 CONNECTED ABS OTR",C285="LEXI LX 155 OTR",C285="LEXI LX 155 S OTR",C285="LEXI OTR"),"MAXI",OR(C285="ALL NEW R15 CONNECTED OTR",C285="ALL NEW VIXION OTR",C285="ALL NEW VIXION R OTR",C285="ALL NEW XSR 155 OTR",C285="MT 15 OTR"),"SPORT",OR(C285="FAZZIO CONNECTED LUX OTR",C285="FAZZIO CONNECTED NEO OTR",C285="FAZZIO NEO HYBRID OTR",C285="GRAND FILANO LUX OTR",C285="GRAND FILANO NEO HYBRID OTR"),"CLASSY",OR(C285="FREE GO 125 C OTR",C285="FREE GO 125 OTR",C285="GEAR 125 S OTR",C285="GEAR 125 OTR",C285="NEW MIO M3 CW OTR"),"MATIC",OR(C285="WR 155 R OTR"),"OFFROAD",OR(C285="VEGA FORCE DB CW OTR",C285="JUPITER Z CW FI OTR",C285="MX KING 150 OTR"),"MOPED")</f>
        <v>MAXI</v>
      </c>
      <c r="E285">
        <v>4</v>
      </c>
      <c r="F285" s="3" t="s">
        <v>44</v>
      </c>
      <c r="G285" s="5">
        <v>30400000</v>
      </c>
      <c r="H285">
        <f t="shared" si="9"/>
        <v>3040000</v>
      </c>
      <c r="I285" s="3" t="s">
        <v>34</v>
      </c>
    </row>
    <row r="286" spans="1:9" x14ac:dyDescent="0.3">
      <c r="A286" s="1">
        <v>285</v>
      </c>
      <c r="B286" s="2">
        <f t="shared" ca="1" si="8"/>
        <v>994</v>
      </c>
      <c r="C286" t="s">
        <v>9</v>
      </c>
      <c r="D286" t="str" cm="1">
        <f t="array" ref="D286">_xlfn.IFS(OR(C286="ALL NEW AEROX 155 C ABS OTR",C286="ALL NEW AEROX 155 CIBERCITY OTR",C286="ALL NEW AEROX 155 OTR",C286="ALL NEW NMAX 155 ABS OTR",C286="ALL NEW NMAX 155 CONNECTED OTR",C286="ALL NEW NMAX 155 OTR",C286="ALL NEW NMAX 155 S OTR",C286="LEXI LX 155 CONNECTED ABS OTR",C286="LEXI LX 155 OTR",C286="LEXI LX 155 S OTR",C286="LEXI OTR"),"MAXI",OR(C286="ALL NEW R15 CONNECTED OTR",C286="ALL NEW VIXION OTR",C286="ALL NEW VIXION R OTR",C286="ALL NEW XSR 155 OTR",C286="MT 15 OTR"),"SPORT",OR(C286="FAZZIO CONNECTED LUX OTR",C286="FAZZIO CONNECTED NEO OTR",C286="FAZZIO NEO HYBRID OTR",C286="GRAND FILANO LUX OTR",C286="GRAND FILANO NEO HYBRID OTR"),"CLASSY",OR(C286="FREE GO 125 C OTR",C286="FREE GO 125 OTR",C286="GEAR 125 S OTR",C286="GEAR 125 OTR",C286="NEW MIO M3 CW OTR"),"MATIC",OR(C286="WR 155 R OTR"),"OFFROAD",OR(C286="VEGA FORCE DB CW OTR",C286="JUPITER Z CW FI OTR",C286="MX KING 150 OTR"),"MOPED")</f>
        <v>MAXI</v>
      </c>
      <c r="E286">
        <v>4</v>
      </c>
      <c r="F286" s="3" t="s">
        <v>44</v>
      </c>
      <c r="G286" s="5">
        <v>35475000</v>
      </c>
      <c r="H286">
        <f t="shared" si="9"/>
        <v>3547500</v>
      </c>
      <c r="I286" s="3" t="s">
        <v>32</v>
      </c>
    </row>
    <row r="287" spans="1:9" x14ac:dyDescent="0.3">
      <c r="A287" s="1">
        <v>286</v>
      </c>
      <c r="B287" s="2">
        <f t="shared" ca="1" si="8"/>
        <v>1031</v>
      </c>
      <c r="C287" t="s">
        <v>28</v>
      </c>
      <c r="D287" t="str" cm="1">
        <f t="array" ref="D287">_xlfn.IFS(OR(C287="ALL NEW AEROX 155 C ABS OTR",C287="ALL NEW AEROX 155 CIBERCITY OTR",C287="ALL NEW AEROX 155 OTR",C287="ALL NEW NMAX 155 ABS OTR",C287="ALL NEW NMAX 155 CONNECTED OTR",C287="ALL NEW NMAX 155 OTR",C287="ALL NEW NMAX 155 S OTR",C287="LEXI LX 155 CONNECTED ABS OTR",C287="LEXI LX 155 OTR",C287="LEXI LX 155 S OTR",C287="LEXI OTR"),"MAXI",OR(C287="ALL NEW R15 CONNECTED OTR",C287="ALL NEW VIXION OTR",C287="ALL NEW VIXION R OTR",C287="ALL NEW XSR 155 OTR",C287="MT 15 OTR"),"SPORT",OR(C287="FAZZIO CONNECTED LUX OTR",C287="FAZZIO CONNECTED NEO OTR",C287="FAZZIO NEO HYBRID OTR",C287="GRAND FILANO LUX OTR",C287="GRAND FILANO NEO HYBRID OTR"),"CLASSY",OR(C287="FREE GO 125 C OTR",C287="FREE GO 125 OTR",C287="GEAR 125 S OTR",C287="GEAR 125 OTR",C287="NEW MIO M3 CW OTR"),"MATIC",OR(C287="WR 155 R OTR"),"OFFROAD",OR(C287="VEGA FORCE DB CW OTR",C287="JUPITER Z CW FI OTR",C287="MX KING 150 OTR"),"MOPED")</f>
        <v>OFFROAD</v>
      </c>
      <c r="E287">
        <v>4</v>
      </c>
      <c r="F287" s="3" t="s">
        <v>44</v>
      </c>
      <c r="G287" s="5">
        <v>42860000</v>
      </c>
      <c r="H287">
        <f t="shared" si="9"/>
        <v>4286000</v>
      </c>
      <c r="I287" s="3" t="s">
        <v>32</v>
      </c>
    </row>
    <row r="288" spans="1:9" x14ac:dyDescent="0.3">
      <c r="A288" s="1">
        <v>287</v>
      </c>
      <c r="B288" s="2">
        <f t="shared" ca="1" si="8"/>
        <v>352</v>
      </c>
      <c r="C288" t="s">
        <v>11</v>
      </c>
      <c r="D288" t="str" cm="1">
        <f t="array" ref="D288">_xlfn.IFS(OR(C288="ALL NEW AEROX 155 C ABS OTR",C288="ALL NEW AEROX 155 CIBERCITY OTR",C288="ALL NEW AEROX 155 OTR",C288="ALL NEW NMAX 155 ABS OTR",C288="ALL NEW NMAX 155 CONNECTED OTR",C288="ALL NEW NMAX 155 OTR",C288="ALL NEW NMAX 155 S OTR",C288="LEXI LX 155 CONNECTED ABS OTR",C288="LEXI LX 155 OTR",C288="LEXI LX 155 S OTR",C288="LEXI OTR"),"MAXI",OR(C288="ALL NEW R15 CONNECTED OTR",C288="ALL NEW VIXION OTR",C288="ALL NEW VIXION R OTR",C288="ALL NEW XSR 155 OTR",C288="MT 15 OTR"),"SPORT",OR(C288="FAZZIO CONNECTED LUX OTR",C288="FAZZIO CONNECTED NEO OTR",C288="FAZZIO NEO HYBRID OTR",C288="GRAND FILANO LUX OTR",C288="GRAND FILANO NEO HYBRID OTR"),"CLASSY",OR(C288="FREE GO 125 C OTR",C288="FREE GO 125 OTR",C288="GEAR 125 S OTR",C288="GEAR 125 OTR",C288="NEW MIO M3 CW OTR"),"MATIC",OR(C288="WR 155 R OTR"),"OFFROAD",OR(C288="VEGA FORCE DB CW OTR",C288="JUPITER Z CW FI OTR",C288="MX KING 150 OTR"),"MOPED")</f>
        <v>MOPED</v>
      </c>
      <c r="E288">
        <v>4</v>
      </c>
      <c r="F288" s="3" t="s">
        <v>44</v>
      </c>
      <c r="G288" s="5">
        <v>22605000</v>
      </c>
      <c r="H288">
        <f t="shared" si="9"/>
        <v>2260500</v>
      </c>
      <c r="I288" s="3" t="s">
        <v>32</v>
      </c>
    </row>
    <row r="289" spans="1:9" x14ac:dyDescent="0.3">
      <c r="A289" s="1">
        <v>288</v>
      </c>
      <c r="B289" s="2">
        <f t="shared" ca="1" si="8"/>
        <v>158</v>
      </c>
      <c r="C289" t="s">
        <v>7</v>
      </c>
      <c r="D289" t="str" cm="1">
        <f t="array" ref="D289">_xlfn.IFS(OR(C289="ALL NEW AEROX 155 C ABS OTR",C289="ALL NEW AEROX 155 CIBERCITY OTR",C289="ALL NEW AEROX 155 OTR",C289="ALL NEW NMAX 155 ABS OTR",C289="ALL NEW NMAX 155 CONNECTED OTR",C289="ALL NEW NMAX 155 OTR",C289="ALL NEW NMAX 155 S OTR",C289="LEXI LX 155 CONNECTED ABS OTR",C289="LEXI LX 155 OTR",C289="LEXI LX 155 S OTR",C289="LEXI OTR"),"MAXI",OR(C289="ALL NEW R15 CONNECTED OTR",C289="ALL NEW VIXION OTR",C289="ALL NEW VIXION R OTR",C289="ALL NEW XSR 155 OTR",C289="MT 15 OTR"),"SPORT",OR(C289="FAZZIO CONNECTED LUX OTR",C289="FAZZIO CONNECTED NEO OTR",C289="FAZZIO NEO HYBRID OTR",C289="GRAND FILANO LUX OTR",C289="GRAND FILANO NEO HYBRID OTR"),"CLASSY",OR(C289="FREE GO 125 C OTR",C289="FREE GO 125 OTR",C289="GEAR 125 S OTR",C289="GEAR 125 OTR",C289="NEW MIO M3 CW OTR"),"MATIC",OR(C289="WR 155 R OTR"),"OFFROAD",OR(C289="VEGA FORCE DB CW OTR",C289="JUPITER Z CW FI OTR",C289="MX KING 150 OTR"),"MOPED")</f>
        <v>CLASSY</v>
      </c>
      <c r="E289">
        <v>4</v>
      </c>
      <c r="F289" s="3" t="s">
        <v>44</v>
      </c>
      <c r="G289" s="5">
        <v>24965000</v>
      </c>
      <c r="H289">
        <f t="shared" si="9"/>
        <v>2496500</v>
      </c>
      <c r="I289" s="3" t="s">
        <v>32</v>
      </c>
    </row>
    <row r="290" spans="1:9" x14ac:dyDescent="0.3">
      <c r="A290" s="1">
        <v>289</v>
      </c>
      <c r="B290" s="2">
        <f t="shared" ca="1" si="8"/>
        <v>238</v>
      </c>
      <c r="C290" t="s">
        <v>13</v>
      </c>
      <c r="D290" t="str" cm="1">
        <f t="array" ref="D290">_xlfn.IFS(OR(C290="ALL NEW AEROX 155 C ABS OTR",C290="ALL NEW AEROX 155 CIBERCITY OTR",C290="ALL NEW AEROX 155 OTR",C290="ALL NEW NMAX 155 ABS OTR",C290="ALL NEW NMAX 155 CONNECTED OTR",C290="ALL NEW NMAX 155 OTR",C290="ALL NEW NMAX 155 S OTR",C290="LEXI LX 155 CONNECTED ABS OTR",C290="LEXI LX 155 OTR",C290="LEXI LX 155 S OTR",C290="LEXI OTR"),"MAXI",OR(C290="ALL NEW R15 CONNECTED OTR",C290="ALL NEW VIXION OTR",C290="ALL NEW VIXION R OTR",C290="ALL NEW XSR 155 OTR",C290="MT 15 OTR"),"SPORT",OR(C290="FAZZIO CONNECTED LUX OTR",C290="FAZZIO CONNECTED NEO OTR",C290="FAZZIO NEO HYBRID OTR",C290="GRAND FILANO LUX OTR",C290="GRAND FILANO NEO HYBRID OTR"),"CLASSY",OR(C290="FREE GO 125 C OTR",C290="FREE GO 125 OTR",C290="GEAR 125 S OTR",C290="GEAR 125 OTR",C290="NEW MIO M3 CW OTR"),"MATIC",OR(C290="WR 155 R OTR"),"OFFROAD",OR(C290="VEGA FORCE DB CW OTR",C290="JUPITER Z CW FI OTR",C290="MX KING 150 OTR"),"MOPED")</f>
        <v>MAXI</v>
      </c>
      <c r="E290">
        <v>4</v>
      </c>
      <c r="F290" s="3" t="s">
        <v>5</v>
      </c>
      <c r="G290" s="5">
        <v>36690000</v>
      </c>
      <c r="H290">
        <f t="shared" si="9"/>
        <v>3669000</v>
      </c>
      <c r="I290" s="3" t="s">
        <v>32</v>
      </c>
    </row>
    <row r="291" spans="1:9" x14ac:dyDescent="0.3">
      <c r="A291" s="1">
        <v>290</v>
      </c>
      <c r="B291" s="2">
        <f t="shared" ca="1" si="8"/>
        <v>384</v>
      </c>
      <c r="C291" t="s">
        <v>12</v>
      </c>
      <c r="D291" t="str" cm="1">
        <f t="array" ref="D291">_xlfn.IFS(OR(C291="ALL NEW AEROX 155 C ABS OTR",C291="ALL NEW AEROX 155 CIBERCITY OTR",C291="ALL NEW AEROX 155 OTR",C291="ALL NEW NMAX 155 ABS OTR",C291="ALL NEW NMAX 155 CONNECTED OTR",C291="ALL NEW NMAX 155 OTR",C291="ALL NEW NMAX 155 S OTR",C291="LEXI LX 155 CONNECTED ABS OTR",C291="LEXI LX 155 OTR",C291="LEXI LX 155 S OTR",C291="LEXI OTR"),"MAXI",OR(C291="ALL NEW R15 CONNECTED OTR",C291="ALL NEW VIXION OTR",C291="ALL NEW VIXION R OTR",C291="ALL NEW XSR 155 OTR",C291="MT 15 OTR"),"SPORT",OR(C291="FAZZIO CONNECTED LUX OTR",C291="FAZZIO CONNECTED NEO OTR",C291="FAZZIO NEO HYBRID OTR",C291="GRAND FILANO LUX OTR",C291="GRAND FILANO NEO HYBRID OTR"),"CLASSY",OR(C291="FREE GO 125 C OTR",C291="FREE GO 125 OTR",C291="GEAR 125 S OTR",C291="GEAR 125 OTR",C291="NEW MIO M3 CW OTR"),"MATIC",OR(C291="WR 155 R OTR"),"OFFROAD",OR(C291="VEGA FORCE DB CW OTR",C291="JUPITER Z CW FI OTR",C291="MX KING 150 OTR"),"MOPED")</f>
        <v>MATIC</v>
      </c>
      <c r="E291">
        <v>4</v>
      </c>
      <c r="F291" s="3" t="s">
        <v>44</v>
      </c>
      <c r="G291" s="5">
        <v>19745000</v>
      </c>
      <c r="H291">
        <f t="shared" si="9"/>
        <v>1974500</v>
      </c>
      <c r="I291" s="3" t="s">
        <v>32</v>
      </c>
    </row>
    <row r="292" spans="1:9" x14ac:dyDescent="0.3">
      <c r="A292" s="1">
        <v>291</v>
      </c>
      <c r="B292" s="2">
        <f t="shared" ca="1" si="8"/>
        <v>385</v>
      </c>
      <c r="C292" t="s">
        <v>19</v>
      </c>
      <c r="D292" t="str" cm="1">
        <f t="array" ref="D292">_xlfn.IFS(OR(C292="ALL NEW AEROX 155 C ABS OTR",C292="ALL NEW AEROX 155 CIBERCITY OTR",C292="ALL NEW AEROX 155 OTR",C292="ALL NEW NMAX 155 ABS OTR",C292="ALL NEW NMAX 155 CONNECTED OTR",C292="ALL NEW NMAX 155 OTR",C292="ALL NEW NMAX 155 S OTR",C292="LEXI LX 155 CONNECTED ABS OTR",C292="LEXI LX 155 OTR",C292="LEXI LX 155 S OTR",C292="LEXI OTR"),"MAXI",OR(C292="ALL NEW R15 CONNECTED OTR",C292="ALL NEW VIXION OTR",C292="ALL NEW VIXION R OTR",C292="ALL NEW XSR 155 OTR",C292="MT 15 OTR"),"SPORT",OR(C292="FAZZIO CONNECTED LUX OTR",C292="FAZZIO CONNECTED NEO OTR",C292="FAZZIO NEO HYBRID OTR",C292="GRAND FILANO LUX OTR",C292="GRAND FILANO NEO HYBRID OTR"),"CLASSY",OR(C292="FREE GO 125 C OTR",C292="FREE GO 125 OTR",C292="GEAR 125 S OTR",C292="GEAR 125 OTR",C292="NEW MIO M3 CW OTR"),"MATIC",OR(C292="WR 155 R OTR"),"OFFROAD",OR(C292="VEGA FORCE DB CW OTR",C292="JUPITER Z CW FI OTR",C292="MX KING 150 OTR"),"MOPED")</f>
        <v>MATIC</v>
      </c>
      <c r="E292">
        <v>4</v>
      </c>
      <c r="F292" s="3" t="s">
        <v>44</v>
      </c>
      <c r="G292" s="5">
        <v>21710000</v>
      </c>
      <c r="H292">
        <f t="shared" si="9"/>
        <v>2171000</v>
      </c>
      <c r="I292" s="3" t="s">
        <v>34</v>
      </c>
    </row>
    <row r="293" spans="1:9" x14ac:dyDescent="0.3">
      <c r="A293" s="1">
        <v>292</v>
      </c>
      <c r="B293" s="2">
        <f t="shared" ca="1" si="8"/>
        <v>106</v>
      </c>
      <c r="C293" t="s">
        <v>20</v>
      </c>
      <c r="D293" t="str" cm="1">
        <f t="array" ref="D293">_xlfn.IFS(OR(C293="ALL NEW AEROX 155 C ABS OTR",C293="ALL NEW AEROX 155 CIBERCITY OTR",C293="ALL NEW AEROX 155 OTR",C293="ALL NEW NMAX 155 ABS OTR",C293="ALL NEW NMAX 155 CONNECTED OTR",C293="ALL NEW NMAX 155 OTR",C293="ALL NEW NMAX 155 S OTR",C293="LEXI LX 155 CONNECTED ABS OTR",C293="LEXI LX 155 OTR",C293="LEXI LX 155 S OTR",C293="LEXI OTR"),"MAXI",OR(C293="ALL NEW R15 CONNECTED OTR",C293="ALL NEW VIXION OTR",C293="ALL NEW VIXION R OTR",C293="ALL NEW XSR 155 OTR",C293="MT 15 OTR"),"SPORT",OR(C293="FAZZIO CONNECTED LUX OTR",C293="FAZZIO CONNECTED NEO OTR",C293="FAZZIO NEO HYBRID OTR",C293="GRAND FILANO LUX OTR",C293="GRAND FILANO NEO HYBRID OTR"),"CLASSY",OR(C293="FREE GO 125 C OTR",C293="FREE GO 125 OTR",C293="GEAR 125 S OTR",C293="GEAR 125 OTR",C293="NEW MIO M3 CW OTR"),"MATIC",OR(C293="WR 155 R OTR"),"OFFROAD",OR(C293="VEGA FORCE DB CW OTR",C293="JUPITER Z CW FI OTR",C293="MX KING 150 OTR"),"MOPED")</f>
        <v>MAXI</v>
      </c>
      <c r="E293">
        <v>4</v>
      </c>
      <c r="F293" s="3" t="s">
        <v>44</v>
      </c>
      <c r="G293" s="5">
        <v>30200000</v>
      </c>
      <c r="H293">
        <f t="shared" si="9"/>
        <v>3020000</v>
      </c>
      <c r="I293" s="3" t="s">
        <v>32</v>
      </c>
    </row>
    <row r="294" spans="1:9" x14ac:dyDescent="0.3">
      <c r="A294" s="1">
        <v>293</v>
      </c>
      <c r="B294" s="2">
        <f t="shared" ca="1" si="8"/>
        <v>756</v>
      </c>
      <c r="C294" t="s">
        <v>9</v>
      </c>
      <c r="D294" t="str" cm="1">
        <f t="array" ref="D294">_xlfn.IFS(OR(C294="ALL NEW AEROX 155 C ABS OTR",C294="ALL NEW AEROX 155 CIBERCITY OTR",C294="ALL NEW AEROX 155 OTR",C294="ALL NEW NMAX 155 ABS OTR",C294="ALL NEW NMAX 155 CONNECTED OTR",C294="ALL NEW NMAX 155 OTR",C294="ALL NEW NMAX 155 S OTR",C294="LEXI LX 155 CONNECTED ABS OTR",C294="LEXI LX 155 OTR",C294="LEXI LX 155 S OTR",C294="LEXI OTR"),"MAXI",OR(C294="ALL NEW R15 CONNECTED OTR",C294="ALL NEW VIXION OTR",C294="ALL NEW VIXION R OTR",C294="ALL NEW XSR 155 OTR",C294="MT 15 OTR"),"SPORT",OR(C294="FAZZIO CONNECTED LUX OTR",C294="FAZZIO CONNECTED NEO OTR",C294="FAZZIO NEO HYBRID OTR",C294="GRAND FILANO LUX OTR",C294="GRAND FILANO NEO HYBRID OTR"),"CLASSY",OR(C294="FREE GO 125 C OTR",C294="FREE GO 125 OTR",C294="GEAR 125 S OTR",C294="GEAR 125 OTR",C294="NEW MIO M3 CW OTR"),"MATIC",OR(C294="WR 155 R OTR"),"OFFROAD",OR(C294="VEGA FORCE DB CW OTR",C294="JUPITER Z CW FI OTR",C294="MX KING 150 OTR"),"MOPED")</f>
        <v>MAXI</v>
      </c>
      <c r="E294">
        <v>4</v>
      </c>
      <c r="F294" s="3" t="s">
        <v>44</v>
      </c>
      <c r="G294" s="5">
        <v>35475000</v>
      </c>
      <c r="H294">
        <f t="shared" si="9"/>
        <v>3547500</v>
      </c>
      <c r="I294" s="3" t="s">
        <v>34</v>
      </c>
    </row>
    <row r="295" spans="1:9" x14ac:dyDescent="0.3">
      <c r="A295" s="1">
        <v>294</v>
      </c>
      <c r="B295" s="2">
        <f t="shared" ca="1" si="8"/>
        <v>426</v>
      </c>
      <c r="C295" t="s">
        <v>15</v>
      </c>
      <c r="D295" t="str" cm="1">
        <f t="array" ref="D295">_xlfn.IFS(OR(C295="ALL NEW AEROX 155 C ABS OTR",C295="ALL NEW AEROX 155 CIBERCITY OTR",C295="ALL NEW AEROX 155 OTR",C295="ALL NEW NMAX 155 ABS OTR",C295="ALL NEW NMAX 155 CONNECTED OTR",C295="ALL NEW NMAX 155 OTR",C295="ALL NEW NMAX 155 S OTR",C295="LEXI LX 155 CONNECTED ABS OTR",C295="LEXI LX 155 OTR",C295="LEXI LX 155 S OTR",C295="LEXI OTR"),"MAXI",OR(C295="ALL NEW R15 CONNECTED OTR",C295="ALL NEW VIXION OTR",C295="ALL NEW VIXION R OTR",C295="ALL NEW XSR 155 OTR",C295="MT 15 OTR"),"SPORT",OR(C295="FAZZIO CONNECTED LUX OTR",C295="FAZZIO CONNECTED NEO OTR",C295="FAZZIO NEO HYBRID OTR",C295="GRAND FILANO LUX OTR",C295="GRAND FILANO NEO HYBRID OTR"),"CLASSY",OR(C295="FREE GO 125 C OTR",C295="FREE GO 125 OTR",C295="GEAR 125 S OTR",C295="GEAR 125 OTR",C295="NEW MIO M3 CW OTR"),"MATIC",OR(C295="WR 155 R OTR"),"OFFROAD",OR(C295="VEGA FORCE DB CW OTR",C295="JUPITER Z CW FI OTR",C295="MX KING 150 OTR"),"MOPED")</f>
        <v>MOPED</v>
      </c>
      <c r="E295">
        <v>4</v>
      </c>
      <c r="F295" s="3" t="s">
        <v>4</v>
      </c>
      <c r="G295" s="5">
        <v>28255000</v>
      </c>
      <c r="H295">
        <f t="shared" si="9"/>
        <v>2825500</v>
      </c>
      <c r="I295" s="3" t="s">
        <v>34</v>
      </c>
    </row>
    <row r="296" spans="1:9" x14ac:dyDescent="0.3">
      <c r="A296" s="1">
        <v>295</v>
      </c>
      <c r="B296" s="2">
        <f t="shared" ca="1" si="8"/>
        <v>439</v>
      </c>
      <c r="C296" t="s">
        <v>24</v>
      </c>
      <c r="D296" t="str" cm="1">
        <f t="array" ref="D296">_xlfn.IFS(OR(C296="ALL NEW AEROX 155 C ABS OTR",C296="ALL NEW AEROX 155 CIBERCITY OTR",C296="ALL NEW AEROX 155 OTR",C296="ALL NEW NMAX 155 ABS OTR",C296="ALL NEW NMAX 155 CONNECTED OTR",C296="ALL NEW NMAX 155 OTR",C296="ALL NEW NMAX 155 S OTR",C296="LEXI LX 155 CONNECTED ABS OTR",C296="LEXI LX 155 OTR",C296="LEXI LX 155 S OTR",C296="LEXI OTR"),"MAXI",OR(C296="ALL NEW R15 CONNECTED OTR",C296="ALL NEW VIXION OTR",C296="ALL NEW VIXION R OTR",C296="ALL NEW XSR 155 OTR",C296="MT 15 OTR"),"SPORT",OR(C296="FAZZIO CONNECTED LUX OTR",C296="FAZZIO CONNECTED NEO OTR",C296="FAZZIO NEO HYBRID OTR",C296="GRAND FILANO LUX OTR",C296="GRAND FILANO NEO HYBRID OTR"),"CLASSY",OR(C296="FREE GO 125 C OTR",C296="FREE GO 125 OTR",C296="GEAR 125 S OTR",C296="GEAR 125 OTR",C296="NEW MIO M3 CW OTR"),"MATIC",OR(C296="WR 155 R OTR"),"OFFROAD",OR(C296="VEGA FORCE DB CW OTR",C296="JUPITER Z CW FI OTR",C296="MX KING 150 OTR"),"MOPED")</f>
        <v>SPORT</v>
      </c>
      <c r="E296">
        <v>4</v>
      </c>
      <c r="F296" s="3" t="s">
        <v>44</v>
      </c>
      <c r="G296" s="5">
        <v>42200000</v>
      </c>
      <c r="H296">
        <f t="shared" si="9"/>
        <v>4220000</v>
      </c>
      <c r="I296" s="3" t="s">
        <v>32</v>
      </c>
    </row>
    <row r="297" spans="1:9" x14ac:dyDescent="0.3">
      <c r="A297" s="1">
        <v>296</v>
      </c>
      <c r="B297" s="2">
        <f t="shared" ca="1" si="8"/>
        <v>808</v>
      </c>
      <c r="C297" t="s">
        <v>11</v>
      </c>
      <c r="D297" t="str" cm="1">
        <f t="array" ref="D297">_xlfn.IFS(OR(C297="ALL NEW AEROX 155 C ABS OTR",C297="ALL NEW AEROX 155 CIBERCITY OTR",C297="ALL NEW AEROX 155 OTR",C297="ALL NEW NMAX 155 ABS OTR",C297="ALL NEW NMAX 155 CONNECTED OTR",C297="ALL NEW NMAX 155 OTR",C297="ALL NEW NMAX 155 S OTR",C297="LEXI LX 155 CONNECTED ABS OTR",C297="LEXI LX 155 OTR",C297="LEXI LX 155 S OTR",C297="LEXI OTR"),"MAXI",OR(C297="ALL NEW R15 CONNECTED OTR",C297="ALL NEW VIXION OTR",C297="ALL NEW VIXION R OTR",C297="ALL NEW XSR 155 OTR",C297="MT 15 OTR"),"SPORT",OR(C297="FAZZIO CONNECTED LUX OTR",C297="FAZZIO CONNECTED NEO OTR",C297="FAZZIO NEO HYBRID OTR",C297="GRAND FILANO LUX OTR",C297="GRAND FILANO NEO HYBRID OTR"),"CLASSY",OR(C297="FREE GO 125 C OTR",C297="FREE GO 125 OTR",C297="GEAR 125 S OTR",C297="GEAR 125 OTR",C297="NEW MIO M3 CW OTR"),"MATIC",OR(C297="WR 155 R OTR"),"OFFROAD",OR(C297="VEGA FORCE DB CW OTR",C297="JUPITER Z CW FI OTR",C297="MX KING 150 OTR"),"MOPED")</f>
        <v>MOPED</v>
      </c>
      <c r="E297">
        <v>4</v>
      </c>
      <c r="F297" s="3" t="s">
        <v>44</v>
      </c>
      <c r="G297" s="5">
        <v>22605000</v>
      </c>
      <c r="H297">
        <f t="shared" si="9"/>
        <v>2260500</v>
      </c>
      <c r="I297" s="3" t="s">
        <v>32</v>
      </c>
    </row>
    <row r="298" spans="1:9" x14ac:dyDescent="0.3">
      <c r="A298" s="1">
        <v>297</v>
      </c>
      <c r="B298" s="2">
        <f t="shared" ca="1" si="8"/>
        <v>802</v>
      </c>
      <c r="C298" t="s">
        <v>23</v>
      </c>
      <c r="D298" t="str" cm="1">
        <f t="array" ref="D298">_xlfn.IFS(OR(C298="ALL NEW AEROX 155 C ABS OTR",C298="ALL NEW AEROX 155 CIBERCITY OTR",C298="ALL NEW AEROX 155 OTR",C298="ALL NEW NMAX 155 ABS OTR",C298="ALL NEW NMAX 155 CONNECTED OTR",C298="ALL NEW NMAX 155 OTR",C298="ALL NEW NMAX 155 S OTR",C298="LEXI LX 155 CONNECTED ABS OTR",C298="LEXI LX 155 OTR",C298="LEXI LX 155 S OTR",C298="LEXI OTR"),"MAXI",OR(C298="ALL NEW R15 CONNECTED OTR",C298="ALL NEW VIXION OTR",C298="ALL NEW VIXION R OTR",C298="ALL NEW XSR 155 OTR",C298="MT 15 OTR"),"SPORT",OR(C298="FAZZIO CONNECTED LUX OTR",C298="FAZZIO CONNECTED NEO OTR",C298="FAZZIO NEO HYBRID OTR",C298="GRAND FILANO LUX OTR",C298="GRAND FILANO NEO HYBRID OTR"),"CLASSY",OR(C298="FREE GO 125 C OTR",C298="FREE GO 125 OTR",C298="GEAR 125 S OTR",C298="GEAR 125 OTR",C298="NEW MIO M3 CW OTR"),"MATIC",OR(C298="WR 155 R OTR"),"OFFROAD",OR(C298="VEGA FORCE DB CW OTR",C298="JUPITER Z CW FI OTR",C298="MX KING 150 OTR"),"MOPED")</f>
        <v>CLASSY</v>
      </c>
      <c r="E298">
        <v>4</v>
      </c>
      <c r="F298" s="3" t="s">
        <v>44</v>
      </c>
      <c r="G298" s="5">
        <v>30785000</v>
      </c>
      <c r="H298">
        <f t="shared" si="9"/>
        <v>3078500</v>
      </c>
      <c r="I298" s="3" t="s">
        <v>32</v>
      </c>
    </row>
    <row r="299" spans="1:9" x14ac:dyDescent="0.3">
      <c r="A299" s="1">
        <v>298</v>
      </c>
      <c r="B299" s="2">
        <f t="shared" ca="1" si="8"/>
        <v>963</v>
      </c>
      <c r="C299" t="s">
        <v>11</v>
      </c>
      <c r="D299" t="str" cm="1">
        <f t="array" ref="D299">_xlfn.IFS(OR(C299="ALL NEW AEROX 155 C ABS OTR",C299="ALL NEW AEROX 155 CIBERCITY OTR",C299="ALL NEW AEROX 155 OTR",C299="ALL NEW NMAX 155 ABS OTR",C299="ALL NEW NMAX 155 CONNECTED OTR",C299="ALL NEW NMAX 155 OTR",C299="ALL NEW NMAX 155 S OTR",C299="LEXI LX 155 CONNECTED ABS OTR",C299="LEXI LX 155 OTR",C299="LEXI LX 155 S OTR",C299="LEXI OTR"),"MAXI",OR(C299="ALL NEW R15 CONNECTED OTR",C299="ALL NEW VIXION OTR",C299="ALL NEW VIXION R OTR",C299="ALL NEW XSR 155 OTR",C299="MT 15 OTR"),"SPORT",OR(C299="FAZZIO CONNECTED LUX OTR",C299="FAZZIO CONNECTED NEO OTR",C299="FAZZIO NEO HYBRID OTR",C299="GRAND FILANO LUX OTR",C299="GRAND FILANO NEO HYBRID OTR"),"CLASSY",OR(C299="FREE GO 125 C OTR",C299="FREE GO 125 OTR",C299="GEAR 125 S OTR",C299="GEAR 125 OTR",C299="NEW MIO M3 CW OTR"),"MATIC",OR(C299="WR 155 R OTR"),"OFFROAD",OR(C299="VEGA FORCE DB CW OTR",C299="JUPITER Z CW FI OTR",C299="MX KING 150 OTR"),"MOPED")</f>
        <v>MOPED</v>
      </c>
      <c r="E299">
        <v>4</v>
      </c>
      <c r="F299" s="3" t="s">
        <v>44</v>
      </c>
      <c r="G299" s="5">
        <v>22855000</v>
      </c>
      <c r="H299">
        <f t="shared" si="9"/>
        <v>2285500</v>
      </c>
      <c r="I299" s="3" t="s">
        <v>32</v>
      </c>
    </row>
    <row r="300" spans="1:9" x14ac:dyDescent="0.3">
      <c r="A300" s="1">
        <v>299</v>
      </c>
      <c r="B300" s="2">
        <f t="shared" ca="1" si="8"/>
        <v>693</v>
      </c>
      <c r="C300" t="s">
        <v>23</v>
      </c>
      <c r="D300" t="str" cm="1">
        <f t="array" ref="D300">_xlfn.IFS(OR(C300="ALL NEW AEROX 155 C ABS OTR",C300="ALL NEW AEROX 155 CIBERCITY OTR",C300="ALL NEW AEROX 155 OTR",C300="ALL NEW NMAX 155 ABS OTR",C300="ALL NEW NMAX 155 CONNECTED OTR",C300="ALL NEW NMAX 155 OTR",C300="ALL NEW NMAX 155 S OTR",C300="LEXI LX 155 CONNECTED ABS OTR",C300="LEXI LX 155 OTR",C300="LEXI LX 155 S OTR",C300="LEXI OTR"),"MAXI",OR(C300="ALL NEW R15 CONNECTED OTR",C300="ALL NEW VIXION OTR",C300="ALL NEW VIXION R OTR",C300="ALL NEW XSR 155 OTR",C300="MT 15 OTR"),"SPORT",OR(C300="FAZZIO CONNECTED LUX OTR",C300="FAZZIO CONNECTED NEO OTR",C300="FAZZIO NEO HYBRID OTR",C300="GRAND FILANO LUX OTR",C300="GRAND FILANO NEO HYBRID OTR"),"CLASSY",OR(C300="FREE GO 125 C OTR",C300="FREE GO 125 OTR",C300="GEAR 125 S OTR",C300="GEAR 125 OTR",C300="NEW MIO M3 CW OTR"),"MATIC",OR(C300="WR 155 R OTR"),"OFFROAD",OR(C300="VEGA FORCE DB CW OTR",C300="JUPITER Z CW FI OTR",C300="MX KING 150 OTR"),"MOPED")</f>
        <v>CLASSY</v>
      </c>
      <c r="E300">
        <v>4</v>
      </c>
      <c r="F300" s="3" t="s">
        <v>5</v>
      </c>
      <c r="G300" s="5">
        <v>30785000</v>
      </c>
      <c r="H300">
        <f t="shared" si="9"/>
        <v>3078500</v>
      </c>
      <c r="I300" s="3" t="s">
        <v>32</v>
      </c>
    </row>
    <row r="301" spans="1:9" x14ac:dyDescent="0.3">
      <c r="A301" s="1">
        <v>300</v>
      </c>
      <c r="B301" s="2">
        <f t="shared" ca="1" si="8"/>
        <v>926</v>
      </c>
      <c r="C301" t="s">
        <v>7</v>
      </c>
      <c r="D301" t="str" cm="1">
        <f t="array" ref="D301">_xlfn.IFS(OR(C301="ALL NEW AEROX 155 C ABS OTR",C301="ALL NEW AEROX 155 CIBERCITY OTR",C301="ALL NEW AEROX 155 OTR",C301="ALL NEW NMAX 155 ABS OTR",C301="ALL NEW NMAX 155 CONNECTED OTR",C301="ALL NEW NMAX 155 OTR",C301="ALL NEW NMAX 155 S OTR",C301="LEXI LX 155 CONNECTED ABS OTR",C301="LEXI LX 155 OTR",C301="LEXI LX 155 S OTR",C301="LEXI OTR"),"MAXI",OR(C301="ALL NEW R15 CONNECTED OTR",C301="ALL NEW VIXION OTR",C301="ALL NEW VIXION R OTR",C301="ALL NEW XSR 155 OTR",C301="MT 15 OTR"),"SPORT",OR(C301="FAZZIO CONNECTED LUX OTR",C301="FAZZIO CONNECTED NEO OTR",C301="FAZZIO NEO HYBRID OTR",C301="GRAND FILANO LUX OTR",C301="GRAND FILANO NEO HYBRID OTR"),"CLASSY",OR(C301="FREE GO 125 C OTR",C301="FREE GO 125 OTR",C301="GEAR 125 S OTR",C301="GEAR 125 OTR",C301="NEW MIO M3 CW OTR"),"MATIC",OR(C301="WR 155 R OTR"),"OFFROAD",OR(C301="VEGA FORCE DB CW OTR",C301="JUPITER Z CW FI OTR",C301="MX KING 150 OTR"),"MOPED")</f>
        <v>CLASSY</v>
      </c>
      <c r="E301">
        <v>4</v>
      </c>
      <c r="F301" s="3" t="s">
        <v>44</v>
      </c>
      <c r="G301" s="5">
        <v>24965000</v>
      </c>
      <c r="H301">
        <f t="shared" si="9"/>
        <v>2496500</v>
      </c>
      <c r="I301" s="3" t="s">
        <v>34</v>
      </c>
    </row>
    <row r="302" spans="1:9" x14ac:dyDescent="0.3">
      <c r="A302" s="1">
        <v>301</v>
      </c>
      <c r="B302" s="2">
        <f t="shared" ca="1" si="8"/>
        <v>363</v>
      </c>
      <c r="C302" t="s">
        <v>9</v>
      </c>
      <c r="D302" t="str" cm="1">
        <f t="array" ref="D302">_xlfn.IFS(OR(C302="ALL NEW AEROX 155 C ABS OTR",C302="ALL NEW AEROX 155 CIBERCITY OTR",C302="ALL NEW AEROX 155 OTR",C302="ALL NEW NMAX 155 ABS OTR",C302="ALL NEW NMAX 155 CONNECTED OTR",C302="ALL NEW NMAX 155 OTR",C302="ALL NEW NMAX 155 S OTR",C302="LEXI LX 155 CONNECTED ABS OTR",C302="LEXI LX 155 OTR",C302="LEXI LX 155 S OTR",C302="LEXI OTR"),"MAXI",OR(C302="ALL NEW R15 CONNECTED OTR",C302="ALL NEW VIXION OTR",C302="ALL NEW VIXION R OTR",C302="ALL NEW XSR 155 OTR",C302="MT 15 OTR"),"SPORT",OR(C302="FAZZIO CONNECTED LUX OTR",C302="FAZZIO CONNECTED NEO OTR",C302="FAZZIO NEO HYBRID OTR",C302="GRAND FILANO LUX OTR",C302="GRAND FILANO NEO HYBRID OTR"),"CLASSY",OR(C302="FREE GO 125 C OTR",C302="FREE GO 125 OTR",C302="GEAR 125 S OTR",C302="GEAR 125 OTR",C302="NEW MIO M3 CW OTR"),"MATIC",OR(C302="WR 155 R OTR"),"OFFROAD",OR(C302="VEGA FORCE DB CW OTR",C302="JUPITER Z CW FI OTR",C302="MX KING 150 OTR"),"MOPED")</f>
        <v>MAXI</v>
      </c>
      <c r="E302">
        <v>4</v>
      </c>
      <c r="F302" s="3" t="s">
        <v>5</v>
      </c>
      <c r="G302" s="5">
        <v>35475000</v>
      </c>
      <c r="H302">
        <f t="shared" si="9"/>
        <v>3547500</v>
      </c>
      <c r="I302" s="3" t="s">
        <v>34</v>
      </c>
    </row>
    <row r="303" spans="1:9" x14ac:dyDescent="0.3">
      <c r="A303" s="1">
        <v>302</v>
      </c>
      <c r="B303" s="2">
        <f t="shared" ca="1" si="8"/>
        <v>478</v>
      </c>
      <c r="C303" t="s">
        <v>24</v>
      </c>
      <c r="D303" t="str" cm="1">
        <f t="array" ref="D303">_xlfn.IFS(OR(C303="ALL NEW AEROX 155 C ABS OTR",C303="ALL NEW AEROX 155 CIBERCITY OTR",C303="ALL NEW AEROX 155 OTR",C303="ALL NEW NMAX 155 ABS OTR",C303="ALL NEW NMAX 155 CONNECTED OTR",C303="ALL NEW NMAX 155 OTR",C303="ALL NEW NMAX 155 S OTR",C303="LEXI LX 155 CONNECTED ABS OTR",C303="LEXI LX 155 OTR",C303="LEXI LX 155 S OTR",C303="LEXI OTR"),"MAXI",OR(C303="ALL NEW R15 CONNECTED OTR",C303="ALL NEW VIXION OTR",C303="ALL NEW VIXION R OTR",C303="ALL NEW XSR 155 OTR",C303="MT 15 OTR"),"SPORT",OR(C303="FAZZIO CONNECTED LUX OTR",C303="FAZZIO CONNECTED NEO OTR",C303="FAZZIO NEO HYBRID OTR",C303="GRAND FILANO LUX OTR",C303="GRAND FILANO NEO HYBRID OTR"),"CLASSY",OR(C303="FREE GO 125 C OTR",C303="FREE GO 125 OTR",C303="GEAR 125 S OTR",C303="GEAR 125 OTR",C303="NEW MIO M3 CW OTR"),"MATIC",OR(C303="WR 155 R OTR"),"OFFROAD",OR(C303="VEGA FORCE DB CW OTR",C303="JUPITER Z CW FI OTR",C303="MX KING 150 OTR"),"MOPED")</f>
        <v>SPORT</v>
      </c>
      <c r="E303">
        <v>4</v>
      </c>
      <c r="F303" s="3" t="s">
        <v>5</v>
      </c>
      <c r="G303" s="5">
        <v>41950000</v>
      </c>
      <c r="H303">
        <f t="shared" si="9"/>
        <v>4195000</v>
      </c>
      <c r="I303" s="3" t="s">
        <v>34</v>
      </c>
    </row>
    <row r="304" spans="1:9" x14ac:dyDescent="0.3">
      <c r="A304" s="1">
        <v>303</v>
      </c>
      <c r="B304" s="2">
        <f t="shared" ca="1" si="8"/>
        <v>1009</v>
      </c>
      <c r="C304" t="s">
        <v>9</v>
      </c>
      <c r="D304" t="str" cm="1">
        <f t="array" ref="D304">_xlfn.IFS(OR(C304="ALL NEW AEROX 155 C ABS OTR",C304="ALL NEW AEROX 155 CIBERCITY OTR",C304="ALL NEW AEROX 155 OTR",C304="ALL NEW NMAX 155 ABS OTR",C304="ALL NEW NMAX 155 CONNECTED OTR",C304="ALL NEW NMAX 155 OTR",C304="ALL NEW NMAX 155 S OTR",C304="LEXI LX 155 CONNECTED ABS OTR",C304="LEXI LX 155 OTR",C304="LEXI LX 155 S OTR",C304="LEXI OTR"),"MAXI",OR(C304="ALL NEW R15 CONNECTED OTR",C304="ALL NEW VIXION OTR",C304="ALL NEW VIXION R OTR",C304="ALL NEW XSR 155 OTR",C304="MT 15 OTR"),"SPORT",OR(C304="FAZZIO CONNECTED LUX OTR",C304="FAZZIO CONNECTED NEO OTR",C304="FAZZIO NEO HYBRID OTR",C304="GRAND FILANO LUX OTR",C304="GRAND FILANO NEO HYBRID OTR"),"CLASSY",OR(C304="FREE GO 125 C OTR",C304="FREE GO 125 OTR",C304="GEAR 125 S OTR",C304="GEAR 125 OTR",C304="NEW MIO M3 CW OTR"),"MATIC",OR(C304="WR 155 R OTR"),"OFFROAD",OR(C304="VEGA FORCE DB CW OTR",C304="JUPITER Z CW FI OTR",C304="MX KING 150 OTR"),"MOPED")</f>
        <v>MAXI</v>
      </c>
      <c r="E304">
        <v>4</v>
      </c>
      <c r="F304" s="3" t="s">
        <v>4</v>
      </c>
      <c r="G304" s="5">
        <v>35475000</v>
      </c>
      <c r="H304">
        <f t="shared" si="9"/>
        <v>3547500</v>
      </c>
      <c r="I304" s="3" t="s">
        <v>32</v>
      </c>
    </row>
    <row r="305" spans="1:9" x14ac:dyDescent="0.3">
      <c r="A305" s="1">
        <v>304</v>
      </c>
      <c r="B305" s="2">
        <f t="shared" ca="1" si="8"/>
        <v>574</v>
      </c>
      <c r="C305" t="s">
        <v>15</v>
      </c>
      <c r="D305" t="str" cm="1">
        <f t="array" ref="D305">_xlfn.IFS(OR(C305="ALL NEW AEROX 155 C ABS OTR",C305="ALL NEW AEROX 155 CIBERCITY OTR",C305="ALL NEW AEROX 155 OTR",C305="ALL NEW NMAX 155 ABS OTR",C305="ALL NEW NMAX 155 CONNECTED OTR",C305="ALL NEW NMAX 155 OTR",C305="ALL NEW NMAX 155 S OTR",C305="LEXI LX 155 CONNECTED ABS OTR",C305="LEXI LX 155 OTR",C305="LEXI LX 155 S OTR",C305="LEXI OTR"),"MAXI",OR(C305="ALL NEW R15 CONNECTED OTR",C305="ALL NEW VIXION OTR",C305="ALL NEW VIXION R OTR",C305="ALL NEW XSR 155 OTR",C305="MT 15 OTR"),"SPORT",OR(C305="FAZZIO CONNECTED LUX OTR",C305="FAZZIO CONNECTED NEO OTR",C305="FAZZIO NEO HYBRID OTR",C305="GRAND FILANO LUX OTR",C305="GRAND FILANO NEO HYBRID OTR"),"CLASSY",OR(C305="FREE GO 125 C OTR",C305="FREE GO 125 OTR",C305="GEAR 125 S OTR",C305="GEAR 125 OTR",C305="NEW MIO M3 CW OTR"),"MATIC",OR(C305="WR 155 R OTR"),"OFFROAD",OR(C305="VEGA FORCE DB CW OTR",C305="JUPITER Z CW FI OTR",C305="MX KING 150 OTR"),"MOPED")</f>
        <v>MOPED</v>
      </c>
      <c r="E305">
        <v>4</v>
      </c>
      <c r="F305" s="3" t="s">
        <v>44</v>
      </c>
      <c r="G305" s="5">
        <v>28255000</v>
      </c>
      <c r="H305">
        <f t="shared" si="9"/>
        <v>2825500</v>
      </c>
      <c r="I305" s="3" t="s">
        <v>32</v>
      </c>
    </row>
    <row r="306" spans="1:9" x14ac:dyDescent="0.3">
      <c r="A306" s="1">
        <v>305</v>
      </c>
      <c r="B306" s="2">
        <f t="shared" ca="1" si="8"/>
        <v>550</v>
      </c>
      <c r="C306" t="s">
        <v>15</v>
      </c>
      <c r="D306" t="str" cm="1">
        <f t="array" ref="D306">_xlfn.IFS(OR(C306="ALL NEW AEROX 155 C ABS OTR",C306="ALL NEW AEROX 155 CIBERCITY OTR",C306="ALL NEW AEROX 155 OTR",C306="ALL NEW NMAX 155 ABS OTR",C306="ALL NEW NMAX 155 CONNECTED OTR",C306="ALL NEW NMAX 155 OTR",C306="ALL NEW NMAX 155 S OTR",C306="LEXI LX 155 CONNECTED ABS OTR",C306="LEXI LX 155 OTR",C306="LEXI LX 155 S OTR",C306="LEXI OTR"),"MAXI",OR(C306="ALL NEW R15 CONNECTED OTR",C306="ALL NEW VIXION OTR",C306="ALL NEW VIXION R OTR",C306="ALL NEW XSR 155 OTR",C306="MT 15 OTR"),"SPORT",OR(C306="FAZZIO CONNECTED LUX OTR",C306="FAZZIO CONNECTED NEO OTR",C306="FAZZIO NEO HYBRID OTR",C306="GRAND FILANO LUX OTR",C306="GRAND FILANO NEO HYBRID OTR"),"CLASSY",OR(C306="FREE GO 125 C OTR",C306="FREE GO 125 OTR",C306="GEAR 125 S OTR",C306="GEAR 125 OTR",C306="NEW MIO M3 CW OTR"),"MATIC",OR(C306="WR 155 R OTR"),"OFFROAD",OR(C306="VEGA FORCE DB CW OTR",C306="JUPITER Z CW FI OTR",C306="MX KING 150 OTR"),"MOPED")</f>
        <v>MOPED</v>
      </c>
      <c r="E306">
        <v>4</v>
      </c>
      <c r="F306" s="2" t="s">
        <v>35</v>
      </c>
      <c r="G306" s="5">
        <v>28505000</v>
      </c>
      <c r="H306">
        <f t="shared" si="9"/>
        <v>2850500</v>
      </c>
      <c r="I306" s="3" t="s">
        <v>34</v>
      </c>
    </row>
    <row r="307" spans="1:9" x14ac:dyDescent="0.3">
      <c r="A307" s="1">
        <v>306</v>
      </c>
      <c r="B307" s="2">
        <f t="shared" ca="1" si="8"/>
        <v>891</v>
      </c>
      <c r="C307" t="s">
        <v>15</v>
      </c>
      <c r="D307" t="str" cm="1">
        <f t="array" ref="D307">_xlfn.IFS(OR(C307="ALL NEW AEROX 155 C ABS OTR",C307="ALL NEW AEROX 155 CIBERCITY OTR",C307="ALL NEW AEROX 155 OTR",C307="ALL NEW NMAX 155 ABS OTR",C307="ALL NEW NMAX 155 CONNECTED OTR",C307="ALL NEW NMAX 155 OTR",C307="ALL NEW NMAX 155 S OTR",C307="LEXI LX 155 CONNECTED ABS OTR",C307="LEXI LX 155 OTR",C307="LEXI LX 155 S OTR",C307="LEXI OTR"),"MAXI",OR(C307="ALL NEW R15 CONNECTED OTR",C307="ALL NEW VIXION OTR",C307="ALL NEW VIXION R OTR",C307="ALL NEW XSR 155 OTR",C307="MT 15 OTR"),"SPORT",OR(C307="FAZZIO CONNECTED LUX OTR",C307="FAZZIO CONNECTED NEO OTR",C307="FAZZIO NEO HYBRID OTR",C307="GRAND FILANO LUX OTR",C307="GRAND FILANO NEO HYBRID OTR"),"CLASSY",OR(C307="FREE GO 125 C OTR",C307="FREE GO 125 OTR",C307="GEAR 125 S OTR",C307="GEAR 125 OTR",C307="NEW MIO M3 CW OTR"),"MATIC",OR(C307="WR 155 R OTR"),"OFFROAD",OR(C307="VEGA FORCE DB CW OTR",C307="JUPITER Z CW FI OTR",C307="MX KING 150 OTR"),"MOPED")</f>
        <v>MOPED</v>
      </c>
      <c r="E307">
        <v>4</v>
      </c>
      <c r="F307" s="2" t="s">
        <v>35</v>
      </c>
      <c r="G307" s="5">
        <v>28505000</v>
      </c>
      <c r="H307">
        <f t="shared" si="9"/>
        <v>2850500</v>
      </c>
      <c r="I307" s="3" t="s">
        <v>33</v>
      </c>
    </row>
    <row r="308" spans="1:9" x14ac:dyDescent="0.3">
      <c r="A308" s="1">
        <v>307</v>
      </c>
      <c r="B308" s="2">
        <f t="shared" ca="1" si="8"/>
        <v>941</v>
      </c>
      <c r="C308" t="s">
        <v>8</v>
      </c>
      <c r="D308" t="str" cm="1">
        <f t="array" ref="D308">_xlfn.IFS(OR(C308="ALL NEW AEROX 155 C ABS OTR",C308="ALL NEW AEROX 155 CIBERCITY OTR",C308="ALL NEW AEROX 155 OTR",C308="ALL NEW NMAX 155 ABS OTR",C308="ALL NEW NMAX 155 CONNECTED OTR",C308="ALL NEW NMAX 155 OTR",C308="ALL NEW NMAX 155 S OTR",C308="LEXI LX 155 CONNECTED ABS OTR",C308="LEXI LX 155 OTR",C308="LEXI LX 155 S OTR",C308="LEXI OTR"),"MAXI",OR(C308="ALL NEW R15 CONNECTED OTR",C308="ALL NEW VIXION OTR",C308="ALL NEW VIXION R OTR",C308="ALL NEW XSR 155 OTR",C308="MT 15 OTR"),"SPORT",OR(C308="FAZZIO CONNECTED LUX OTR",C308="FAZZIO CONNECTED NEO OTR",C308="FAZZIO NEO HYBRID OTR",C308="GRAND FILANO LUX OTR",C308="GRAND FILANO NEO HYBRID OTR"),"CLASSY",OR(C308="FREE GO 125 C OTR",C308="FREE GO 125 OTR",C308="GEAR 125 S OTR",C308="GEAR 125 OTR",C308="NEW MIO M3 CW OTR"),"MATIC",OR(C308="WR 155 R OTR"),"OFFROAD",OR(C308="VEGA FORCE DB CW OTR",C308="JUPITER Z CW FI OTR",C308="MX KING 150 OTR"),"MOPED")</f>
        <v>CLASSY</v>
      </c>
      <c r="E308">
        <v>4</v>
      </c>
      <c r="F308" s="2" t="s">
        <v>35</v>
      </c>
      <c r="G308" s="5">
        <v>25865000</v>
      </c>
      <c r="H308">
        <f t="shared" si="9"/>
        <v>2586500</v>
      </c>
      <c r="I308" s="3" t="s">
        <v>34</v>
      </c>
    </row>
    <row r="309" spans="1:9" x14ac:dyDescent="0.3">
      <c r="A309" s="1">
        <v>308</v>
      </c>
      <c r="B309" s="2">
        <f t="shared" ca="1" si="8"/>
        <v>733</v>
      </c>
      <c r="C309" t="s">
        <v>9</v>
      </c>
      <c r="D309" t="str" cm="1">
        <f t="array" ref="D309">_xlfn.IFS(OR(C309="ALL NEW AEROX 155 C ABS OTR",C309="ALL NEW AEROX 155 CIBERCITY OTR",C309="ALL NEW AEROX 155 OTR",C309="ALL NEW NMAX 155 ABS OTR",C309="ALL NEW NMAX 155 CONNECTED OTR",C309="ALL NEW NMAX 155 OTR",C309="ALL NEW NMAX 155 S OTR",C309="LEXI LX 155 CONNECTED ABS OTR",C309="LEXI LX 155 OTR",C309="LEXI LX 155 S OTR",C309="LEXI OTR"),"MAXI",OR(C309="ALL NEW R15 CONNECTED OTR",C309="ALL NEW VIXION OTR",C309="ALL NEW VIXION R OTR",C309="ALL NEW XSR 155 OTR",C309="MT 15 OTR"),"SPORT",OR(C309="FAZZIO CONNECTED LUX OTR",C309="FAZZIO CONNECTED NEO OTR",C309="FAZZIO NEO HYBRID OTR",C309="GRAND FILANO LUX OTR",C309="GRAND FILANO NEO HYBRID OTR"),"CLASSY",OR(C309="FREE GO 125 C OTR",C309="FREE GO 125 OTR",C309="GEAR 125 S OTR",C309="GEAR 125 OTR",C309="NEW MIO M3 CW OTR"),"MATIC",OR(C309="WR 155 R OTR"),"OFFROAD",OR(C309="VEGA FORCE DB CW OTR",C309="JUPITER Z CW FI OTR",C309="MX KING 150 OTR"),"MOPED")</f>
        <v>MAXI</v>
      </c>
      <c r="E309">
        <v>4</v>
      </c>
      <c r="F309" s="2" t="s">
        <v>35</v>
      </c>
      <c r="G309" s="5">
        <v>35475000</v>
      </c>
      <c r="H309">
        <f t="shared" si="9"/>
        <v>3547500</v>
      </c>
      <c r="I309" s="3" t="s">
        <v>34</v>
      </c>
    </row>
    <row r="310" spans="1:9" x14ac:dyDescent="0.3">
      <c r="A310" s="1">
        <v>309</v>
      </c>
      <c r="B310" s="2">
        <f t="shared" ca="1" si="8"/>
        <v>1114</v>
      </c>
      <c r="C310" t="s">
        <v>20</v>
      </c>
      <c r="D310" t="str" cm="1">
        <f t="array" ref="D310">_xlfn.IFS(OR(C310="ALL NEW AEROX 155 C ABS OTR",C310="ALL NEW AEROX 155 CIBERCITY OTR",C310="ALL NEW AEROX 155 OTR",C310="ALL NEW NMAX 155 ABS OTR",C310="ALL NEW NMAX 155 CONNECTED OTR",C310="ALL NEW NMAX 155 OTR",C310="ALL NEW NMAX 155 S OTR",C310="LEXI LX 155 CONNECTED ABS OTR",C310="LEXI LX 155 OTR",C310="LEXI LX 155 S OTR",C310="LEXI OTR"),"MAXI",OR(C310="ALL NEW R15 CONNECTED OTR",C310="ALL NEW VIXION OTR",C310="ALL NEW VIXION R OTR",C310="ALL NEW XSR 155 OTR",C310="MT 15 OTR"),"SPORT",OR(C310="FAZZIO CONNECTED LUX OTR",C310="FAZZIO CONNECTED NEO OTR",C310="FAZZIO NEO HYBRID OTR",C310="GRAND FILANO LUX OTR",C310="GRAND FILANO NEO HYBRID OTR"),"CLASSY",OR(C310="FREE GO 125 C OTR",C310="FREE GO 125 OTR",C310="GEAR 125 S OTR",C310="GEAR 125 OTR",C310="NEW MIO M3 CW OTR"),"MATIC",OR(C310="WR 155 R OTR"),"OFFROAD",OR(C310="VEGA FORCE DB CW OTR",C310="JUPITER Z CW FI OTR",C310="MX KING 150 OTR"),"MOPED")</f>
        <v>MAXI</v>
      </c>
      <c r="E310">
        <v>4</v>
      </c>
      <c r="F310" s="2" t="s">
        <v>35</v>
      </c>
      <c r="G310" s="5">
        <v>30200000</v>
      </c>
      <c r="H310">
        <f t="shared" si="9"/>
        <v>3020000</v>
      </c>
      <c r="I310" s="3" t="s">
        <v>34</v>
      </c>
    </row>
    <row r="311" spans="1:9" x14ac:dyDescent="0.3">
      <c r="A311" s="1">
        <v>310</v>
      </c>
      <c r="B311" s="2">
        <f t="shared" ca="1" si="8"/>
        <v>241</v>
      </c>
      <c r="C311" t="s">
        <v>15</v>
      </c>
      <c r="D311" t="str" cm="1">
        <f t="array" ref="D311">_xlfn.IFS(OR(C311="ALL NEW AEROX 155 C ABS OTR",C311="ALL NEW AEROX 155 CIBERCITY OTR",C311="ALL NEW AEROX 155 OTR",C311="ALL NEW NMAX 155 ABS OTR",C311="ALL NEW NMAX 155 CONNECTED OTR",C311="ALL NEW NMAX 155 OTR",C311="ALL NEW NMAX 155 S OTR",C311="LEXI LX 155 CONNECTED ABS OTR",C311="LEXI LX 155 OTR",C311="LEXI LX 155 S OTR",C311="LEXI OTR"),"MAXI",OR(C311="ALL NEW R15 CONNECTED OTR",C311="ALL NEW VIXION OTR",C311="ALL NEW VIXION R OTR",C311="ALL NEW XSR 155 OTR",C311="MT 15 OTR"),"SPORT",OR(C311="FAZZIO CONNECTED LUX OTR",C311="FAZZIO CONNECTED NEO OTR",C311="FAZZIO NEO HYBRID OTR",C311="GRAND FILANO LUX OTR",C311="GRAND FILANO NEO HYBRID OTR"),"CLASSY",OR(C311="FREE GO 125 C OTR",C311="FREE GO 125 OTR",C311="GEAR 125 S OTR",C311="GEAR 125 OTR",C311="NEW MIO M3 CW OTR"),"MATIC",OR(C311="WR 155 R OTR"),"OFFROAD",OR(C311="VEGA FORCE DB CW OTR",C311="JUPITER Z CW FI OTR",C311="MX KING 150 OTR"),"MOPED")</f>
        <v>MOPED</v>
      </c>
      <c r="E311">
        <v>4</v>
      </c>
      <c r="F311" s="3" t="s">
        <v>5</v>
      </c>
      <c r="G311" s="5">
        <v>28255000</v>
      </c>
      <c r="H311">
        <f t="shared" si="9"/>
        <v>2825500</v>
      </c>
      <c r="I311" s="3" t="s">
        <v>34</v>
      </c>
    </row>
    <row r="312" spans="1:9" x14ac:dyDescent="0.3">
      <c r="A312" s="1">
        <v>311</v>
      </c>
      <c r="B312" s="2">
        <f t="shared" ca="1" si="8"/>
        <v>1055</v>
      </c>
      <c r="C312" t="s">
        <v>13</v>
      </c>
      <c r="D312" t="str" cm="1">
        <f t="array" ref="D312">_xlfn.IFS(OR(C312="ALL NEW AEROX 155 C ABS OTR",C312="ALL NEW AEROX 155 CIBERCITY OTR",C312="ALL NEW AEROX 155 OTR",C312="ALL NEW NMAX 155 ABS OTR",C312="ALL NEW NMAX 155 CONNECTED OTR",C312="ALL NEW NMAX 155 OTR",C312="ALL NEW NMAX 155 S OTR",C312="LEXI LX 155 CONNECTED ABS OTR",C312="LEXI LX 155 OTR",C312="LEXI LX 155 S OTR",C312="LEXI OTR"),"MAXI",OR(C312="ALL NEW R15 CONNECTED OTR",C312="ALL NEW VIXION OTR",C312="ALL NEW VIXION R OTR",C312="ALL NEW XSR 155 OTR",C312="MT 15 OTR"),"SPORT",OR(C312="FAZZIO CONNECTED LUX OTR",C312="FAZZIO CONNECTED NEO OTR",C312="FAZZIO NEO HYBRID OTR",C312="GRAND FILANO LUX OTR",C312="GRAND FILANO NEO HYBRID OTR"),"CLASSY",OR(C312="FREE GO 125 C OTR",C312="FREE GO 125 OTR",C312="GEAR 125 S OTR",C312="GEAR 125 OTR",C312="NEW MIO M3 CW OTR"),"MATIC",OR(C312="WR 155 R OTR"),"OFFROAD",OR(C312="VEGA FORCE DB CW OTR",C312="JUPITER Z CW FI OTR",C312="MX KING 150 OTR"),"MOPED")</f>
        <v>MAXI</v>
      </c>
      <c r="E312">
        <v>4</v>
      </c>
      <c r="F312" s="3" t="s">
        <v>44</v>
      </c>
      <c r="G312" s="5">
        <v>36690000</v>
      </c>
      <c r="H312">
        <f t="shared" si="9"/>
        <v>3669000</v>
      </c>
      <c r="I312" s="3" t="s">
        <v>34</v>
      </c>
    </row>
    <row r="313" spans="1:9" x14ac:dyDescent="0.3">
      <c r="A313" s="1">
        <v>312</v>
      </c>
      <c r="B313" s="2">
        <f t="shared" ca="1" si="8"/>
        <v>865</v>
      </c>
      <c r="C313" t="s">
        <v>9</v>
      </c>
      <c r="D313" t="str" cm="1">
        <f t="array" ref="D313">_xlfn.IFS(OR(C313="ALL NEW AEROX 155 C ABS OTR",C313="ALL NEW AEROX 155 CIBERCITY OTR",C313="ALL NEW AEROX 155 OTR",C313="ALL NEW NMAX 155 ABS OTR",C313="ALL NEW NMAX 155 CONNECTED OTR",C313="ALL NEW NMAX 155 OTR",C313="ALL NEW NMAX 155 S OTR",C313="LEXI LX 155 CONNECTED ABS OTR",C313="LEXI LX 155 OTR",C313="LEXI LX 155 S OTR",C313="LEXI OTR"),"MAXI",OR(C313="ALL NEW R15 CONNECTED OTR",C313="ALL NEW VIXION OTR",C313="ALL NEW VIXION R OTR",C313="ALL NEW XSR 155 OTR",C313="MT 15 OTR"),"SPORT",OR(C313="FAZZIO CONNECTED LUX OTR",C313="FAZZIO CONNECTED NEO OTR",C313="FAZZIO NEO HYBRID OTR",C313="GRAND FILANO LUX OTR",C313="GRAND FILANO NEO HYBRID OTR"),"CLASSY",OR(C313="FREE GO 125 C OTR",C313="FREE GO 125 OTR",C313="GEAR 125 S OTR",C313="GEAR 125 OTR",C313="NEW MIO M3 CW OTR"),"MATIC",OR(C313="WR 155 R OTR"),"OFFROAD",OR(C313="VEGA FORCE DB CW OTR",C313="JUPITER Z CW FI OTR",C313="MX KING 150 OTR"),"MOPED")</f>
        <v>MAXI</v>
      </c>
      <c r="E313">
        <v>4</v>
      </c>
      <c r="F313" s="3" t="s">
        <v>44</v>
      </c>
      <c r="G313" s="5">
        <v>35475000</v>
      </c>
      <c r="H313">
        <f t="shared" si="9"/>
        <v>3547500</v>
      </c>
      <c r="I313" s="3" t="s">
        <v>32</v>
      </c>
    </row>
    <row r="314" spans="1:9" x14ac:dyDescent="0.3">
      <c r="A314" s="1">
        <v>313</v>
      </c>
      <c r="B314" s="2">
        <f t="shared" ca="1" si="8"/>
        <v>283</v>
      </c>
      <c r="C314" t="s">
        <v>7</v>
      </c>
      <c r="D314" t="str" cm="1">
        <f t="array" ref="D314">_xlfn.IFS(OR(C314="ALL NEW AEROX 155 C ABS OTR",C314="ALL NEW AEROX 155 CIBERCITY OTR",C314="ALL NEW AEROX 155 OTR",C314="ALL NEW NMAX 155 ABS OTR",C314="ALL NEW NMAX 155 CONNECTED OTR",C314="ALL NEW NMAX 155 OTR",C314="ALL NEW NMAX 155 S OTR",C314="LEXI LX 155 CONNECTED ABS OTR",C314="LEXI LX 155 OTR",C314="LEXI LX 155 S OTR",C314="LEXI OTR"),"MAXI",OR(C314="ALL NEW R15 CONNECTED OTR",C314="ALL NEW VIXION OTR",C314="ALL NEW VIXION R OTR",C314="ALL NEW XSR 155 OTR",C314="MT 15 OTR"),"SPORT",OR(C314="FAZZIO CONNECTED LUX OTR",C314="FAZZIO CONNECTED NEO OTR",C314="FAZZIO NEO HYBRID OTR",C314="GRAND FILANO LUX OTR",C314="GRAND FILANO NEO HYBRID OTR"),"CLASSY",OR(C314="FREE GO 125 C OTR",C314="FREE GO 125 OTR",C314="GEAR 125 S OTR",C314="GEAR 125 OTR",C314="NEW MIO M3 CW OTR"),"MATIC",OR(C314="WR 155 R OTR"),"OFFROAD",OR(C314="VEGA FORCE DB CW OTR",C314="JUPITER Z CW FI OTR",C314="MX KING 150 OTR"),"MOPED")</f>
        <v>CLASSY</v>
      </c>
      <c r="E314">
        <v>4</v>
      </c>
      <c r="F314" s="3" t="s">
        <v>44</v>
      </c>
      <c r="G314" s="5">
        <v>24965000</v>
      </c>
      <c r="H314">
        <f t="shared" si="9"/>
        <v>2496500</v>
      </c>
      <c r="I314" s="3" t="s">
        <v>32</v>
      </c>
    </row>
    <row r="315" spans="1:9" x14ac:dyDescent="0.3">
      <c r="A315" s="1">
        <v>314</v>
      </c>
      <c r="B315" s="2">
        <f t="shared" ca="1" si="8"/>
        <v>1151</v>
      </c>
      <c r="C315" t="s">
        <v>9</v>
      </c>
      <c r="D315" t="str" cm="1">
        <f t="array" ref="D315">_xlfn.IFS(OR(C315="ALL NEW AEROX 155 C ABS OTR",C315="ALL NEW AEROX 155 CIBERCITY OTR",C315="ALL NEW AEROX 155 OTR",C315="ALL NEW NMAX 155 ABS OTR",C315="ALL NEW NMAX 155 CONNECTED OTR",C315="ALL NEW NMAX 155 OTR",C315="ALL NEW NMAX 155 S OTR",C315="LEXI LX 155 CONNECTED ABS OTR",C315="LEXI LX 155 OTR",C315="LEXI LX 155 S OTR",C315="LEXI OTR"),"MAXI",OR(C315="ALL NEW R15 CONNECTED OTR",C315="ALL NEW VIXION OTR",C315="ALL NEW VIXION R OTR",C315="ALL NEW XSR 155 OTR",C315="MT 15 OTR"),"SPORT",OR(C315="FAZZIO CONNECTED LUX OTR",C315="FAZZIO CONNECTED NEO OTR",C315="FAZZIO NEO HYBRID OTR",C315="GRAND FILANO LUX OTR",C315="GRAND FILANO NEO HYBRID OTR"),"CLASSY",OR(C315="FREE GO 125 C OTR",C315="FREE GO 125 OTR",C315="GEAR 125 S OTR",C315="GEAR 125 OTR",C315="NEW MIO M3 CW OTR"),"MATIC",OR(C315="WR 155 R OTR"),"OFFROAD",OR(C315="VEGA FORCE DB CW OTR",C315="JUPITER Z CW FI OTR",C315="MX KING 150 OTR"),"MOPED")</f>
        <v>MAXI</v>
      </c>
      <c r="E315">
        <v>4</v>
      </c>
      <c r="F315" s="2" t="s">
        <v>35</v>
      </c>
      <c r="G315" s="5">
        <v>35475000</v>
      </c>
      <c r="H315">
        <f t="shared" si="9"/>
        <v>3547500</v>
      </c>
      <c r="I315" s="3" t="s">
        <v>34</v>
      </c>
    </row>
    <row r="316" spans="1:9" x14ac:dyDescent="0.3">
      <c r="A316" s="1">
        <v>315</v>
      </c>
      <c r="B316" s="2">
        <f t="shared" ca="1" si="8"/>
        <v>380</v>
      </c>
      <c r="C316" t="s">
        <v>7</v>
      </c>
      <c r="D316" t="str" cm="1">
        <f t="array" ref="D316">_xlfn.IFS(OR(C316="ALL NEW AEROX 155 C ABS OTR",C316="ALL NEW AEROX 155 CIBERCITY OTR",C316="ALL NEW AEROX 155 OTR",C316="ALL NEW NMAX 155 ABS OTR",C316="ALL NEW NMAX 155 CONNECTED OTR",C316="ALL NEW NMAX 155 OTR",C316="ALL NEW NMAX 155 S OTR",C316="LEXI LX 155 CONNECTED ABS OTR",C316="LEXI LX 155 OTR",C316="LEXI LX 155 S OTR",C316="LEXI OTR"),"MAXI",OR(C316="ALL NEW R15 CONNECTED OTR",C316="ALL NEW VIXION OTR",C316="ALL NEW VIXION R OTR",C316="ALL NEW XSR 155 OTR",C316="MT 15 OTR"),"SPORT",OR(C316="FAZZIO CONNECTED LUX OTR",C316="FAZZIO CONNECTED NEO OTR",C316="FAZZIO NEO HYBRID OTR",C316="GRAND FILANO LUX OTR",C316="GRAND FILANO NEO HYBRID OTR"),"CLASSY",OR(C316="FREE GO 125 C OTR",C316="FREE GO 125 OTR",C316="GEAR 125 S OTR",C316="GEAR 125 OTR",C316="NEW MIO M3 CW OTR"),"MATIC",OR(C316="WR 155 R OTR"),"OFFROAD",OR(C316="VEGA FORCE DB CW OTR",C316="JUPITER Z CW FI OTR",C316="MX KING 150 OTR"),"MOPED")</f>
        <v>CLASSY</v>
      </c>
      <c r="E316">
        <v>4</v>
      </c>
      <c r="F316" s="2" t="s">
        <v>35</v>
      </c>
      <c r="G316" s="5">
        <v>24965000</v>
      </c>
      <c r="H316">
        <f t="shared" si="9"/>
        <v>2496500</v>
      </c>
      <c r="I316" s="3" t="s">
        <v>34</v>
      </c>
    </row>
    <row r="317" spans="1:9" x14ac:dyDescent="0.3">
      <c r="A317" s="1">
        <v>316</v>
      </c>
      <c r="B317" s="2">
        <f t="shared" ca="1" si="8"/>
        <v>503</v>
      </c>
      <c r="C317" t="s">
        <v>7</v>
      </c>
      <c r="D317" t="str" cm="1">
        <f t="array" ref="D317">_xlfn.IFS(OR(C317="ALL NEW AEROX 155 C ABS OTR",C317="ALL NEW AEROX 155 CIBERCITY OTR",C317="ALL NEW AEROX 155 OTR",C317="ALL NEW NMAX 155 ABS OTR",C317="ALL NEW NMAX 155 CONNECTED OTR",C317="ALL NEW NMAX 155 OTR",C317="ALL NEW NMAX 155 S OTR",C317="LEXI LX 155 CONNECTED ABS OTR",C317="LEXI LX 155 OTR",C317="LEXI LX 155 S OTR",C317="LEXI OTR"),"MAXI",OR(C317="ALL NEW R15 CONNECTED OTR",C317="ALL NEW VIXION OTR",C317="ALL NEW VIXION R OTR",C317="ALL NEW XSR 155 OTR",C317="MT 15 OTR"),"SPORT",OR(C317="FAZZIO CONNECTED LUX OTR",C317="FAZZIO CONNECTED NEO OTR",C317="FAZZIO NEO HYBRID OTR",C317="GRAND FILANO LUX OTR",C317="GRAND FILANO NEO HYBRID OTR"),"CLASSY",OR(C317="FREE GO 125 C OTR",C317="FREE GO 125 OTR",C317="GEAR 125 S OTR",C317="GEAR 125 OTR",C317="NEW MIO M3 CW OTR"),"MATIC",OR(C317="WR 155 R OTR"),"OFFROAD",OR(C317="VEGA FORCE DB CW OTR",C317="JUPITER Z CW FI OTR",C317="MX KING 150 OTR"),"MOPED")</f>
        <v>CLASSY</v>
      </c>
      <c r="E317">
        <v>4</v>
      </c>
      <c r="F317" s="2" t="s">
        <v>35</v>
      </c>
      <c r="G317" s="5">
        <v>24965000</v>
      </c>
      <c r="H317">
        <f t="shared" si="9"/>
        <v>2496500</v>
      </c>
      <c r="I317" s="3" t="s">
        <v>32</v>
      </c>
    </row>
    <row r="318" spans="1:9" x14ac:dyDescent="0.3">
      <c r="A318" s="1">
        <v>317</v>
      </c>
      <c r="B318" s="2">
        <f t="shared" ca="1" si="8"/>
        <v>981</v>
      </c>
      <c r="C318" t="s">
        <v>28</v>
      </c>
      <c r="D318" t="str" cm="1">
        <f t="array" ref="D318">_xlfn.IFS(OR(C318="ALL NEW AEROX 155 C ABS OTR",C318="ALL NEW AEROX 155 CIBERCITY OTR",C318="ALL NEW AEROX 155 OTR",C318="ALL NEW NMAX 155 ABS OTR",C318="ALL NEW NMAX 155 CONNECTED OTR",C318="ALL NEW NMAX 155 OTR",C318="ALL NEW NMAX 155 S OTR",C318="LEXI LX 155 CONNECTED ABS OTR",C318="LEXI LX 155 OTR",C318="LEXI LX 155 S OTR",C318="LEXI OTR"),"MAXI",OR(C318="ALL NEW R15 CONNECTED OTR",C318="ALL NEW VIXION OTR",C318="ALL NEW VIXION R OTR",C318="ALL NEW XSR 155 OTR",C318="MT 15 OTR"),"SPORT",OR(C318="FAZZIO CONNECTED LUX OTR",C318="FAZZIO CONNECTED NEO OTR",C318="FAZZIO NEO HYBRID OTR",C318="GRAND FILANO LUX OTR",C318="GRAND FILANO NEO HYBRID OTR"),"CLASSY",OR(C318="FREE GO 125 C OTR",C318="FREE GO 125 OTR",C318="GEAR 125 S OTR",C318="GEAR 125 OTR",C318="NEW MIO M3 CW OTR"),"MATIC",OR(C318="WR 155 R OTR"),"OFFROAD",OR(C318="VEGA FORCE DB CW OTR",C318="JUPITER Z CW FI OTR",C318="MX KING 150 OTR"),"MOPED")</f>
        <v>OFFROAD</v>
      </c>
      <c r="E318">
        <v>4</v>
      </c>
      <c r="F318" s="2" t="s">
        <v>35</v>
      </c>
      <c r="G318" s="5">
        <v>42860000</v>
      </c>
      <c r="H318">
        <f t="shared" si="9"/>
        <v>4286000</v>
      </c>
      <c r="I318" s="3" t="s">
        <v>34</v>
      </c>
    </row>
    <row r="319" spans="1:9" x14ac:dyDescent="0.3">
      <c r="A319" s="1">
        <v>318</v>
      </c>
      <c r="B319" s="2">
        <f t="shared" ca="1" si="8"/>
        <v>395</v>
      </c>
      <c r="C319" t="s">
        <v>12</v>
      </c>
      <c r="D319" t="str" cm="1">
        <f t="array" ref="D319">_xlfn.IFS(OR(C319="ALL NEW AEROX 155 C ABS OTR",C319="ALL NEW AEROX 155 CIBERCITY OTR",C319="ALL NEW AEROX 155 OTR",C319="ALL NEW NMAX 155 ABS OTR",C319="ALL NEW NMAX 155 CONNECTED OTR",C319="ALL NEW NMAX 155 OTR",C319="ALL NEW NMAX 155 S OTR",C319="LEXI LX 155 CONNECTED ABS OTR",C319="LEXI LX 155 OTR",C319="LEXI LX 155 S OTR",C319="LEXI OTR"),"MAXI",OR(C319="ALL NEW R15 CONNECTED OTR",C319="ALL NEW VIXION OTR",C319="ALL NEW VIXION R OTR",C319="ALL NEW XSR 155 OTR",C319="MT 15 OTR"),"SPORT",OR(C319="FAZZIO CONNECTED LUX OTR",C319="FAZZIO CONNECTED NEO OTR",C319="FAZZIO NEO HYBRID OTR",C319="GRAND FILANO LUX OTR",C319="GRAND FILANO NEO HYBRID OTR"),"CLASSY",OR(C319="FREE GO 125 C OTR",C319="FREE GO 125 OTR",C319="GEAR 125 S OTR",C319="GEAR 125 OTR",C319="NEW MIO M3 CW OTR"),"MATIC",OR(C319="WR 155 R OTR"),"OFFROAD",OR(C319="VEGA FORCE DB CW OTR",C319="JUPITER Z CW FI OTR",C319="MX KING 150 OTR"),"MOPED")</f>
        <v>MATIC</v>
      </c>
      <c r="E319">
        <v>4</v>
      </c>
      <c r="F319" s="2" t="s">
        <v>35</v>
      </c>
      <c r="G319" s="5">
        <v>19745000</v>
      </c>
      <c r="H319">
        <f t="shared" si="9"/>
        <v>1974500</v>
      </c>
      <c r="I319" s="3" t="s">
        <v>33</v>
      </c>
    </row>
    <row r="320" spans="1:9" x14ac:dyDescent="0.3">
      <c r="A320" s="1">
        <v>319</v>
      </c>
      <c r="B320" s="2">
        <f t="shared" ca="1" si="8"/>
        <v>113</v>
      </c>
      <c r="C320" t="s">
        <v>13</v>
      </c>
      <c r="D320" t="str" cm="1">
        <f t="array" ref="D320">_xlfn.IFS(OR(C320="ALL NEW AEROX 155 C ABS OTR",C320="ALL NEW AEROX 155 CIBERCITY OTR",C320="ALL NEW AEROX 155 OTR",C320="ALL NEW NMAX 155 ABS OTR",C320="ALL NEW NMAX 155 CONNECTED OTR",C320="ALL NEW NMAX 155 OTR",C320="ALL NEW NMAX 155 S OTR",C320="LEXI LX 155 CONNECTED ABS OTR",C320="LEXI LX 155 OTR",C320="LEXI LX 155 S OTR",C320="LEXI OTR"),"MAXI",OR(C320="ALL NEW R15 CONNECTED OTR",C320="ALL NEW VIXION OTR",C320="ALL NEW VIXION R OTR",C320="ALL NEW XSR 155 OTR",C320="MT 15 OTR"),"SPORT",OR(C320="FAZZIO CONNECTED LUX OTR",C320="FAZZIO CONNECTED NEO OTR",C320="FAZZIO NEO HYBRID OTR",C320="GRAND FILANO LUX OTR",C320="GRAND FILANO NEO HYBRID OTR"),"CLASSY",OR(C320="FREE GO 125 C OTR",C320="FREE GO 125 OTR",C320="GEAR 125 S OTR",C320="GEAR 125 OTR",C320="NEW MIO M3 CW OTR"),"MATIC",OR(C320="WR 155 R OTR"),"OFFROAD",OR(C320="VEGA FORCE DB CW OTR",C320="JUPITER Z CW FI OTR",C320="MX KING 150 OTR"),"MOPED")</f>
        <v>MAXI</v>
      </c>
      <c r="E320">
        <v>4</v>
      </c>
      <c r="F320" s="3" t="s">
        <v>44</v>
      </c>
      <c r="G320" s="5">
        <v>36690000</v>
      </c>
      <c r="H320">
        <f t="shared" si="9"/>
        <v>3669000</v>
      </c>
      <c r="I320" s="3" t="s">
        <v>32</v>
      </c>
    </row>
    <row r="321" spans="1:9" x14ac:dyDescent="0.3">
      <c r="A321" s="1">
        <v>320</v>
      </c>
      <c r="B321" s="2">
        <f t="shared" ca="1" si="8"/>
        <v>335</v>
      </c>
      <c r="C321" t="s">
        <v>19</v>
      </c>
      <c r="D321" t="str" cm="1">
        <f t="array" ref="D321">_xlfn.IFS(OR(C321="ALL NEW AEROX 155 C ABS OTR",C321="ALL NEW AEROX 155 CIBERCITY OTR",C321="ALL NEW AEROX 155 OTR",C321="ALL NEW NMAX 155 ABS OTR",C321="ALL NEW NMAX 155 CONNECTED OTR",C321="ALL NEW NMAX 155 OTR",C321="ALL NEW NMAX 155 S OTR",C321="LEXI LX 155 CONNECTED ABS OTR",C321="LEXI LX 155 OTR",C321="LEXI LX 155 S OTR",C321="LEXI OTR"),"MAXI",OR(C321="ALL NEW R15 CONNECTED OTR",C321="ALL NEW VIXION OTR",C321="ALL NEW VIXION R OTR",C321="ALL NEW XSR 155 OTR",C321="MT 15 OTR"),"SPORT",OR(C321="FAZZIO CONNECTED LUX OTR",C321="FAZZIO CONNECTED NEO OTR",C321="FAZZIO NEO HYBRID OTR",C321="GRAND FILANO LUX OTR",C321="GRAND FILANO NEO HYBRID OTR"),"CLASSY",OR(C321="FREE GO 125 C OTR",C321="FREE GO 125 OTR",C321="GEAR 125 S OTR",C321="GEAR 125 OTR",C321="NEW MIO M3 CW OTR"),"MATIC",OR(C321="WR 155 R OTR"),"OFFROAD",OR(C321="VEGA FORCE DB CW OTR",C321="JUPITER Z CW FI OTR",C321="MX KING 150 OTR"),"MOPED")</f>
        <v>MATIC</v>
      </c>
      <c r="E321">
        <v>4</v>
      </c>
      <c r="F321" s="3" t="s">
        <v>44</v>
      </c>
      <c r="G321" s="5">
        <v>21460000</v>
      </c>
      <c r="H321">
        <f t="shared" si="9"/>
        <v>2146000</v>
      </c>
      <c r="I321" s="3" t="s">
        <v>34</v>
      </c>
    </row>
    <row r="322" spans="1:9" x14ac:dyDescent="0.3">
      <c r="A322" s="1">
        <v>321</v>
      </c>
      <c r="B322" s="2">
        <f t="shared" ca="1" si="8"/>
        <v>87</v>
      </c>
      <c r="C322" t="s">
        <v>7</v>
      </c>
      <c r="D322" t="str" cm="1">
        <f t="array" ref="D322">_xlfn.IFS(OR(C322="ALL NEW AEROX 155 C ABS OTR",C322="ALL NEW AEROX 155 CIBERCITY OTR",C322="ALL NEW AEROX 155 OTR",C322="ALL NEW NMAX 155 ABS OTR",C322="ALL NEW NMAX 155 CONNECTED OTR",C322="ALL NEW NMAX 155 OTR",C322="ALL NEW NMAX 155 S OTR",C322="LEXI LX 155 CONNECTED ABS OTR",C322="LEXI LX 155 OTR",C322="LEXI LX 155 S OTR",C322="LEXI OTR"),"MAXI",OR(C322="ALL NEW R15 CONNECTED OTR",C322="ALL NEW VIXION OTR",C322="ALL NEW VIXION R OTR",C322="ALL NEW XSR 155 OTR",C322="MT 15 OTR"),"SPORT",OR(C322="FAZZIO CONNECTED LUX OTR",C322="FAZZIO CONNECTED NEO OTR",C322="FAZZIO NEO HYBRID OTR",C322="GRAND FILANO LUX OTR",C322="GRAND FILANO NEO HYBRID OTR"),"CLASSY",OR(C322="FREE GO 125 C OTR",C322="FREE GO 125 OTR",C322="GEAR 125 S OTR",C322="GEAR 125 OTR",C322="NEW MIO M3 CW OTR"),"MATIC",OR(C322="WR 155 R OTR"),"OFFROAD",OR(C322="VEGA FORCE DB CW OTR",C322="JUPITER Z CW FI OTR",C322="MX KING 150 OTR"),"MOPED")</f>
        <v>CLASSY</v>
      </c>
      <c r="E322">
        <v>4</v>
      </c>
      <c r="F322" s="3" t="s">
        <v>44</v>
      </c>
      <c r="G322" s="5">
        <v>24965000</v>
      </c>
      <c r="H322">
        <f t="shared" si="9"/>
        <v>2496500</v>
      </c>
      <c r="I322" s="3" t="s">
        <v>34</v>
      </c>
    </row>
    <row r="323" spans="1:9" x14ac:dyDescent="0.3">
      <c r="A323" s="1">
        <v>322</v>
      </c>
      <c r="B323" s="2">
        <f t="shared" ref="B323:B386" ca="1" si="10">RANDBETWEEN(1,1200)</f>
        <v>283</v>
      </c>
      <c r="C323" t="s">
        <v>9</v>
      </c>
      <c r="D323" t="str" cm="1">
        <f t="array" ref="D323">_xlfn.IFS(OR(C323="ALL NEW AEROX 155 C ABS OTR",C323="ALL NEW AEROX 155 CIBERCITY OTR",C323="ALL NEW AEROX 155 OTR",C323="ALL NEW NMAX 155 ABS OTR",C323="ALL NEW NMAX 155 CONNECTED OTR",C323="ALL NEW NMAX 155 OTR",C323="ALL NEW NMAX 155 S OTR",C323="LEXI LX 155 CONNECTED ABS OTR",C323="LEXI LX 155 OTR",C323="LEXI LX 155 S OTR",C323="LEXI OTR"),"MAXI",OR(C323="ALL NEW R15 CONNECTED OTR",C323="ALL NEW VIXION OTR",C323="ALL NEW VIXION R OTR",C323="ALL NEW XSR 155 OTR",C323="MT 15 OTR"),"SPORT",OR(C323="FAZZIO CONNECTED LUX OTR",C323="FAZZIO CONNECTED NEO OTR",C323="FAZZIO NEO HYBRID OTR",C323="GRAND FILANO LUX OTR",C323="GRAND FILANO NEO HYBRID OTR"),"CLASSY",OR(C323="FREE GO 125 C OTR",C323="FREE GO 125 OTR",C323="GEAR 125 S OTR",C323="GEAR 125 OTR",C323="NEW MIO M3 CW OTR"),"MATIC",OR(C323="WR 155 R OTR"),"OFFROAD",OR(C323="VEGA FORCE DB CW OTR",C323="JUPITER Z CW FI OTR",C323="MX KING 150 OTR"),"MOPED")</f>
        <v>MAXI</v>
      </c>
      <c r="E323">
        <v>4</v>
      </c>
      <c r="F323" s="3" t="s">
        <v>44</v>
      </c>
      <c r="G323" s="5">
        <v>32961000</v>
      </c>
      <c r="H323">
        <f t="shared" ref="H323:H388" si="11">G323*10%</f>
        <v>3296100</v>
      </c>
      <c r="I323" s="3" t="s">
        <v>34</v>
      </c>
    </row>
    <row r="324" spans="1:9" x14ac:dyDescent="0.3">
      <c r="A324" s="1">
        <v>323</v>
      </c>
      <c r="B324" s="2">
        <f t="shared" ca="1" si="10"/>
        <v>33</v>
      </c>
      <c r="C324" t="s">
        <v>23</v>
      </c>
      <c r="D324" t="str" cm="1">
        <f t="array" ref="D324">_xlfn.IFS(OR(C324="ALL NEW AEROX 155 C ABS OTR",C324="ALL NEW AEROX 155 CIBERCITY OTR",C324="ALL NEW AEROX 155 OTR",C324="ALL NEW NMAX 155 ABS OTR",C324="ALL NEW NMAX 155 CONNECTED OTR",C324="ALL NEW NMAX 155 OTR",C324="ALL NEW NMAX 155 S OTR",C324="LEXI LX 155 CONNECTED ABS OTR",C324="LEXI LX 155 OTR",C324="LEXI LX 155 S OTR",C324="LEXI OTR"),"MAXI",OR(C324="ALL NEW R15 CONNECTED OTR",C324="ALL NEW VIXION OTR",C324="ALL NEW VIXION R OTR",C324="ALL NEW XSR 155 OTR",C324="MT 15 OTR"),"SPORT",OR(C324="FAZZIO CONNECTED LUX OTR",C324="FAZZIO CONNECTED NEO OTR",C324="FAZZIO NEO HYBRID OTR",C324="GRAND FILANO LUX OTR",C324="GRAND FILANO NEO HYBRID OTR"),"CLASSY",OR(C324="FREE GO 125 C OTR",C324="FREE GO 125 OTR",C324="GEAR 125 S OTR",C324="GEAR 125 OTR",C324="NEW MIO M3 CW OTR"),"MATIC",OR(C324="WR 155 R OTR"),"OFFROAD",OR(C324="VEGA FORCE DB CW OTR",C324="JUPITER Z CW FI OTR",C324="MX KING 150 OTR"),"MOPED")</f>
        <v>CLASSY</v>
      </c>
      <c r="E324">
        <v>4</v>
      </c>
      <c r="F324" s="3" t="s">
        <v>5</v>
      </c>
      <c r="G324" s="5">
        <v>30785000</v>
      </c>
      <c r="H324">
        <f t="shared" si="11"/>
        <v>3078500</v>
      </c>
      <c r="I324" s="3" t="s">
        <v>34</v>
      </c>
    </row>
    <row r="325" spans="1:9" x14ac:dyDescent="0.3">
      <c r="A325" s="1">
        <v>324</v>
      </c>
      <c r="B325" s="2">
        <f t="shared" ca="1" si="10"/>
        <v>505</v>
      </c>
      <c r="C325" t="s">
        <v>10</v>
      </c>
      <c r="D325" t="str" cm="1">
        <f t="array" ref="D325">_xlfn.IFS(OR(C325="ALL NEW AEROX 155 C ABS OTR",C325="ALL NEW AEROX 155 CIBERCITY OTR",C325="ALL NEW AEROX 155 OTR",C325="ALL NEW NMAX 155 ABS OTR",C325="ALL NEW NMAX 155 CONNECTED OTR",C325="ALL NEW NMAX 155 OTR",C325="ALL NEW NMAX 155 S OTR",C325="LEXI LX 155 CONNECTED ABS OTR",C325="LEXI LX 155 OTR",C325="LEXI LX 155 S OTR",C325="LEXI OTR"),"MAXI",OR(C325="ALL NEW R15 CONNECTED OTR",C325="ALL NEW VIXION OTR",C325="ALL NEW VIXION R OTR",C325="ALL NEW XSR 155 OTR",C325="MT 15 OTR"),"SPORT",OR(C325="FAZZIO CONNECTED LUX OTR",C325="FAZZIO CONNECTED NEO OTR",C325="FAZZIO NEO HYBRID OTR",C325="GRAND FILANO LUX OTR",C325="GRAND FILANO NEO HYBRID OTR"),"CLASSY",OR(C325="FREE GO 125 C OTR",C325="FREE GO 125 OTR",C325="GEAR 125 S OTR",C325="GEAR 125 OTR",C325="NEW MIO M3 CW OTR"),"MATIC",OR(C325="WR 155 R OTR"),"OFFROAD",OR(C325="VEGA FORCE DB CW OTR",C325="JUPITER Z CW FI OTR",C325="MX KING 150 OTR"),"MOPED")</f>
        <v>MATIC</v>
      </c>
      <c r="E325">
        <v>4</v>
      </c>
      <c r="F325" s="3" t="s">
        <v>4</v>
      </c>
      <c r="G325" s="5">
        <v>20725000</v>
      </c>
      <c r="H325">
        <f t="shared" si="11"/>
        <v>2072500</v>
      </c>
      <c r="I325" s="3" t="s">
        <v>34</v>
      </c>
    </row>
    <row r="326" spans="1:9" x14ac:dyDescent="0.3">
      <c r="A326" s="1">
        <v>325</v>
      </c>
      <c r="B326" s="2">
        <f t="shared" ca="1" si="10"/>
        <v>740</v>
      </c>
      <c r="C326" t="s">
        <v>21</v>
      </c>
      <c r="D326" t="str" cm="1">
        <f t="array" ref="D326">_xlfn.IFS(OR(C326="ALL NEW AEROX 155 C ABS OTR",C326="ALL NEW AEROX 155 CIBERCITY OTR",C326="ALL NEW AEROX 155 OTR",C326="ALL NEW NMAX 155 ABS OTR",C326="ALL NEW NMAX 155 CONNECTED OTR",C326="ALL NEW NMAX 155 OTR",C326="ALL NEW NMAX 155 S OTR",C326="LEXI LX 155 CONNECTED ABS OTR",C326="LEXI LX 155 OTR",C326="LEXI LX 155 S OTR",C326="LEXI OTR"),"MAXI",OR(C326="ALL NEW R15 CONNECTED OTR",C326="ALL NEW VIXION OTR",C326="ALL NEW VIXION R OTR",C326="ALL NEW XSR 155 OTR",C326="MT 15 OTR"),"SPORT",OR(C326="FAZZIO CONNECTED LUX OTR",C326="FAZZIO CONNECTED NEO OTR",C326="FAZZIO NEO HYBRID OTR",C326="GRAND FILANO LUX OTR",C326="GRAND FILANO NEO HYBRID OTR"),"CLASSY",OR(C326="FREE GO 125 C OTR",C326="FREE GO 125 OTR",C326="GEAR 125 S OTR",C326="GEAR 125 OTR",C326="NEW MIO M3 CW OTR"),"MATIC",OR(C326="WR 155 R OTR"),"OFFROAD",OR(C326="VEGA FORCE DB CW OTR",C326="JUPITER Z CW FI OTR",C326="MX KING 150 OTR"),"MOPED")</f>
        <v>MAXI</v>
      </c>
      <c r="E326">
        <v>4</v>
      </c>
      <c r="F326" s="3" t="s">
        <v>4</v>
      </c>
      <c r="G326" s="5">
        <v>30400000</v>
      </c>
      <c r="H326">
        <f t="shared" si="11"/>
        <v>3040000</v>
      </c>
      <c r="I326" s="3" t="s">
        <v>34</v>
      </c>
    </row>
    <row r="327" spans="1:9" x14ac:dyDescent="0.3">
      <c r="A327" s="1">
        <v>326</v>
      </c>
      <c r="B327" s="2">
        <f t="shared" ca="1" si="10"/>
        <v>316</v>
      </c>
      <c r="C327" t="s">
        <v>10</v>
      </c>
      <c r="D327" t="str" cm="1">
        <f t="array" ref="D327">_xlfn.IFS(OR(C327="ALL NEW AEROX 155 C ABS OTR",C327="ALL NEW AEROX 155 CIBERCITY OTR",C327="ALL NEW AEROX 155 OTR",C327="ALL NEW NMAX 155 ABS OTR",C327="ALL NEW NMAX 155 CONNECTED OTR",C327="ALL NEW NMAX 155 OTR",C327="ALL NEW NMAX 155 S OTR",C327="LEXI LX 155 CONNECTED ABS OTR",C327="LEXI LX 155 OTR",C327="LEXI LX 155 S OTR",C327="LEXI OTR"),"MAXI",OR(C327="ALL NEW R15 CONNECTED OTR",C327="ALL NEW VIXION OTR",C327="ALL NEW VIXION R OTR",C327="ALL NEW XSR 155 OTR",C327="MT 15 OTR"),"SPORT",OR(C327="FAZZIO CONNECTED LUX OTR",C327="FAZZIO CONNECTED NEO OTR",C327="FAZZIO NEO HYBRID OTR",C327="GRAND FILANO LUX OTR",C327="GRAND FILANO NEO HYBRID OTR"),"CLASSY",OR(C327="FREE GO 125 C OTR",C327="FREE GO 125 OTR",C327="GEAR 125 S OTR",C327="GEAR 125 OTR",C327="NEW MIO M3 CW OTR"),"MATIC",OR(C327="WR 155 R OTR"),"OFFROAD",OR(C327="VEGA FORCE DB CW OTR",C327="JUPITER Z CW FI OTR",C327="MX KING 150 OTR"),"MOPED")</f>
        <v>MATIC</v>
      </c>
      <c r="E327">
        <v>4</v>
      </c>
      <c r="F327" s="3" t="s">
        <v>4</v>
      </c>
      <c r="G327" s="5">
        <v>20725000</v>
      </c>
      <c r="H327">
        <f t="shared" si="11"/>
        <v>2072500</v>
      </c>
      <c r="I327" s="3" t="s">
        <v>34</v>
      </c>
    </row>
    <row r="328" spans="1:9" x14ac:dyDescent="0.3">
      <c r="A328" s="1">
        <v>327</v>
      </c>
      <c r="B328" s="2">
        <f t="shared" ca="1" si="10"/>
        <v>1013</v>
      </c>
      <c r="C328" t="s">
        <v>10</v>
      </c>
      <c r="D328" t="str" cm="1">
        <f t="array" ref="D328">_xlfn.IFS(OR(C328="ALL NEW AEROX 155 C ABS OTR",C328="ALL NEW AEROX 155 CIBERCITY OTR",C328="ALL NEW AEROX 155 OTR",C328="ALL NEW NMAX 155 ABS OTR",C328="ALL NEW NMAX 155 CONNECTED OTR",C328="ALL NEW NMAX 155 OTR",C328="ALL NEW NMAX 155 S OTR",C328="LEXI LX 155 CONNECTED ABS OTR",C328="LEXI LX 155 OTR",C328="LEXI LX 155 S OTR",C328="LEXI OTR"),"MAXI",OR(C328="ALL NEW R15 CONNECTED OTR",C328="ALL NEW VIXION OTR",C328="ALL NEW VIXION R OTR",C328="ALL NEW XSR 155 OTR",C328="MT 15 OTR"),"SPORT",OR(C328="FAZZIO CONNECTED LUX OTR",C328="FAZZIO CONNECTED NEO OTR",C328="FAZZIO NEO HYBRID OTR",C328="GRAND FILANO LUX OTR",C328="GRAND FILANO NEO HYBRID OTR"),"CLASSY",OR(C328="FREE GO 125 C OTR",C328="FREE GO 125 OTR",C328="GEAR 125 S OTR",C328="GEAR 125 OTR",C328="NEW MIO M3 CW OTR"),"MATIC",OR(C328="WR 155 R OTR"),"OFFROAD",OR(C328="VEGA FORCE DB CW OTR",C328="JUPITER Z CW FI OTR",C328="MX KING 150 OTR"),"MOPED")</f>
        <v>MATIC</v>
      </c>
      <c r="E328">
        <v>4</v>
      </c>
      <c r="F328" s="3" t="s">
        <v>4</v>
      </c>
      <c r="G328" s="5">
        <v>20725000</v>
      </c>
      <c r="H328">
        <f t="shared" si="11"/>
        <v>2072500</v>
      </c>
      <c r="I328" s="3" t="s">
        <v>33</v>
      </c>
    </row>
    <row r="329" spans="1:9" x14ac:dyDescent="0.3">
      <c r="A329" s="1">
        <v>328</v>
      </c>
      <c r="B329" s="2">
        <f t="shared" ca="1" si="10"/>
        <v>179</v>
      </c>
      <c r="C329" t="s">
        <v>15</v>
      </c>
      <c r="D329" t="str" cm="1">
        <f t="array" ref="D329">_xlfn.IFS(OR(C329="ALL NEW AEROX 155 C ABS OTR",C329="ALL NEW AEROX 155 CIBERCITY OTR",C329="ALL NEW AEROX 155 OTR",C329="ALL NEW NMAX 155 ABS OTR",C329="ALL NEW NMAX 155 CONNECTED OTR",C329="ALL NEW NMAX 155 OTR",C329="ALL NEW NMAX 155 S OTR",C329="LEXI LX 155 CONNECTED ABS OTR",C329="LEXI LX 155 OTR",C329="LEXI LX 155 S OTR",C329="LEXI OTR"),"MAXI",OR(C329="ALL NEW R15 CONNECTED OTR",C329="ALL NEW VIXION OTR",C329="ALL NEW VIXION R OTR",C329="ALL NEW XSR 155 OTR",C329="MT 15 OTR"),"SPORT",OR(C329="FAZZIO CONNECTED LUX OTR",C329="FAZZIO CONNECTED NEO OTR",C329="FAZZIO NEO HYBRID OTR",C329="GRAND FILANO LUX OTR",C329="GRAND FILANO NEO HYBRID OTR"),"CLASSY",OR(C329="FREE GO 125 C OTR",C329="FREE GO 125 OTR",C329="GEAR 125 S OTR",C329="GEAR 125 OTR",C329="NEW MIO M3 CW OTR"),"MATIC",OR(C329="WR 155 R OTR"),"OFFROAD",OR(C329="VEGA FORCE DB CW OTR",C329="JUPITER Z CW FI OTR",C329="MX KING 150 OTR"),"MOPED")</f>
        <v>MOPED</v>
      </c>
      <c r="E329">
        <v>4</v>
      </c>
      <c r="F329" s="3" t="s">
        <v>44</v>
      </c>
      <c r="G329" s="5">
        <v>28255000</v>
      </c>
      <c r="H329">
        <f t="shared" si="11"/>
        <v>2825500</v>
      </c>
      <c r="I329" s="3" t="s">
        <v>34</v>
      </c>
    </row>
    <row r="330" spans="1:9" x14ac:dyDescent="0.3">
      <c r="A330" s="1">
        <v>329</v>
      </c>
      <c r="B330" s="2">
        <f t="shared" ca="1" si="10"/>
        <v>635</v>
      </c>
      <c r="C330" t="s">
        <v>13</v>
      </c>
      <c r="D330" t="str" cm="1">
        <f t="array" ref="D330">_xlfn.IFS(OR(C330="ALL NEW AEROX 155 C ABS OTR",C330="ALL NEW AEROX 155 CIBERCITY OTR",C330="ALL NEW AEROX 155 OTR",C330="ALL NEW NMAX 155 ABS OTR",C330="ALL NEW NMAX 155 CONNECTED OTR",C330="ALL NEW NMAX 155 OTR",C330="ALL NEW NMAX 155 S OTR",C330="LEXI LX 155 CONNECTED ABS OTR",C330="LEXI LX 155 OTR",C330="LEXI LX 155 S OTR",C330="LEXI OTR"),"MAXI",OR(C330="ALL NEW R15 CONNECTED OTR",C330="ALL NEW VIXION OTR",C330="ALL NEW VIXION R OTR",C330="ALL NEW XSR 155 OTR",C330="MT 15 OTR"),"SPORT",OR(C330="FAZZIO CONNECTED LUX OTR",C330="FAZZIO CONNECTED NEO OTR",C330="FAZZIO NEO HYBRID OTR",C330="GRAND FILANO LUX OTR",C330="GRAND FILANO NEO HYBRID OTR"),"CLASSY",OR(C330="FREE GO 125 C OTR",C330="FREE GO 125 OTR",C330="GEAR 125 S OTR",C330="GEAR 125 OTR",C330="NEW MIO M3 CW OTR"),"MATIC",OR(C330="WR 155 R OTR"),"OFFROAD",OR(C330="VEGA FORCE DB CW OTR",C330="JUPITER Z CW FI OTR",C330="MX KING 150 OTR"),"MOPED")</f>
        <v>MAXI</v>
      </c>
      <c r="E330">
        <v>4</v>
      </c>
      <c r="F330" s="2" t="s">
        <v>35</v>
      </c>
      <c r="G330" s="5">
        <v>36690000</v>
      </c>
      <c r="H330">
        <f t="shared" si="11"/>
        <v>3669000</v>
      </c>
      <c r="I330" s="3" t="s">
        <v>34</v>
      </c>
    </row>
    <row r="331" spans="1:9" x14ac:dyDescent="0.3">
      <c r="A331" s="1">
        <v>330</v>
      </c>
      <c r="B331" s="2">
        <f t="shared" ca="1" si="10"/>
        <v>179</v>
      </c>
      <c r="C331" t="s">
        <v>30</v>
      </c>
      <c r="D331" t="str" cm="1">
        <f t="array" ref="D331">_xlfn.IFS(OR(C331="ALL NEW AEROX 155 C ABS OTR",C331="ALL NEW AEROX 155 CIBERCITY OTR",C331="ALL NEW AEROX 155 OTR",C331="ALL NEW NMAX 155 ABS OTR",C331="ALL NEW NMAX 155 CONNECTED OTR",C331="ALL NEW NMAX 155 OTR",C331="ALL NEW NMAX 155 S OTR",C331="LEXI LX 155 CONNECTED ABS OTR",C331="LEXI LX 155 OTR",C331="LEXI LX 155 S OTR",C331="LEXI OTR"),"MAXI",OR(C331="ALL NEW R15 CONNECTED OTR",C331="ALL NEW VIXION OTR",C331="ALL NEW VIXION R OTR",C331="ALL NEW XSR 155 OTR",C331="MT 15 OTR"),"SPORT",OR(C331="FAZZIO CONNECTED LUX OTR",C331="FAZZIO CONNECTED NEO OTR",C331="FAZZIO NEO HYBRID OTR",C331="GRAND FILANO LUX OTR",C331="GRAND FILANO NEO HYBRID OTR"),"CLASSY",OR(C331="FREE GO 125 C OTR",C331="FREE GO 125 OTR",C331="GEAR 125 S OTR",C331="GEAR 125 OTR",C331="NEW MIO M3 CW OTR"),"MATIC",OR(C331="WR 155 R OTR"),"OFFROAD",OR(C331="VEGA FORCE DB CW OTR",C331="JUPITER Z CW FI OTR",C331="MX KING 150 OTR"),"MOPED")</f>
        <v>MAXI</v>
      </c>
      <c r="E331">
        <v>4</v>
      </c>
      <c r="F331" s="2" t="s">
        <v>35</v>
      </c>
      <c r="G331" s="5">
        <v>34380000</v>
      </c>
      <c r="H331">
        <f t="shared" si="11"/>
        <v>3438000</v>
      </c>
      <c r="I331" s="3" t="s">
        <v>34</v>
      </c>
    </row>
    <row r="332" spans="1:9" x14ac:dyDescent="0.3">
      <c r="A332" s="1">
        <v>331</v>
      </c>
      <c r="B332" s="2">
        <f t="shared" ca="1" si="10"/>
        <v>757</v>
      </c>
      <c r="C332" t="s">
        <v>13</v>
      </c>
      <c r="D332" t="str" cm="1">
        <f t="array" ref="D332">_xlfn.IFS(OR(C332="ALL NEW AEROX 155 C ABS OTR",C332="ALL NEW AEROX 155 CIBERCITY OTR",C332="ALL NEW AEROX 155 OTR",C332="ALL NEW NMAX 155 ABS OTR",C332="ALL NEW NMAX 155 CONNECTED OTR",C332="ALL NEW NMAX 155 OTR",C332="ALL NEW NMAX 155 S OTR",C332="LEXI LX 155 CONNECTED ABS OTR",C332="LEXI LX 155 OTR",C332="LEXI LX 155 S OTR",C332="LEXI OTR"),"MAXI",OR(C332="ALL NEW R15 CONNECTED OTR",C332="ALL NEW VIXION OTR",C332="ALL NEW VIXION R OTR",C332="ALL NEW XSR 155 OTR",C332="MT 15 OTR"),"SPORT",OR(C332="FAZZIO CONNECTED LUX OTR",C332="FAZZIO CONNECTED NEO OTR",C332="FAZZIO NEO HYBRID OTR",C332="GRAND FILANO LUX OTR",C332="GRAND FILANO NEO HYBRID OTR"),"CLASSY",OR(C332="FREE GO 125 C OTR",C332="FREE GO 125 OTR",C332="GEAR 125 S OTR",C332="GEAR 125 OTR",C332="NEW MIO M3 CW OTR"),"MATIC",OR(C332="WR 155 R OTR"),"OFFROAD",OR(C332="VEGA FORCE DB CW OTR",C332="JUPITER Z CW FI OTR",C332="MX KING 150 OTR"),"MOPED")</f>
        <v>MAXI</v>
      </c>
      <c r="E332">
        <v>4</v>
      </c>
      <c r="F332" s="2" t="s">
        <v>35</v>
      </c>
      <c r="G332" s="5">
        <v>36690000</v>
      </c>
      <c r="H332">
        <f t="shared" si="11"/>
        <v>3669000</v>
      </c>
      <c r="I332" s="3" t="s">
        <v>34</v>
      </c>
    </row>
    <row r="333" spans="1:9" x14ac:dyDescent="0.3">
      <c r="A333" s="1">
        <v>332</v>
      </c>
      <c r="B333" s="2">
        <f t="shared" ca="1" si="10"/>
        <v>688</v>
      </c>
      <c r="C333" t="s">
        <v>10</v>
      </c>
      <c r="D333" t="str" cm="1">
        <f t="array" ref="D333">_xlfn.IFS(OR(C333="ALL NEW AEROX 155 C ABS OTR",C333="ALL NEW AEROX 155 CIBERCITY OTR",C333="ALL NEW AEROX 155 OTR",C333="ALL NEW NMAX 155 ABS OTR",C333="ALL NEW NMAX 155 CONNECTED OTR",C333="ALL NEW NMAX 155 OTR",C333="ALL NEW NMAX 155 S OTR",C333="LEXI LX 155 CONNECTED ABS OTR",C333="LEXI LX 155 OTR",C333="LEXI LX 155 S OTR",C333="LEXI OTR"),"MAXI",OR(C333="ALL NEW R15 CONNECTED OTR",C333="ALL NEW VIXION OTR",C333="ALL NEW VIXION R OTR",C333="ALL NEW XSR 155 OTR",C333="MT 15 OTR"),"SPORT",OR(C333="FAZZIO CONNECTED LUX OTR",C333="FAZZIO CONNECTED NEO OTR",C333="FAZZIO NEO HYBRID OTR",C333="GRAND FILANO LUX OTR",C333="GRAND FILANO NEO HYBRID OTR"),"CLASSY",OR(C333="FREE GO 125 C OTR",C333="FREE GO 125 OTR",C333="GEAR 125 S OTR",C333="GEAR 125 OTR",C333="NEW MIO M3 CW OTR"),"MATIC",OR(C333="WR 155 R OTR"),"OFFROAD",OR(C333="VEGA FORCE DB CW OTR",C333="JUPITER Z CW FI OTR",C333="MX KING 150 OTR"),"MOPED")</f>
        <v>MATIC</v>
      </c>
      <c r="E333">
        <v>4</v>
      </c>
      <c r="F333" s="2" t="s">
        <v>35</v>
      </c>
      <c r="G333" s="5">
        <v>20725000</v>
      </c>
      <c r="H333">
        <f t="shared" si="11"/>
        <v>2072500</v>
      </c>
      <c r="I333" s="3" t="s">
        <v>34</v>
      </c>
    </row>
    <row r="334" spans="1:9" x14ac:dyDescent="0.3">
      <c r="A334" s="1">
        <v>333</v>
      </c>
      <c r="B334" s="2">
        <f t="shared" ca="1" si="10"/>
        <v>1087</v>
      </c>
      <c r="C334" t="s">
        <v>15</v>
      </c>
      <c r="D334" t="str" cm="1">
        <f t="array" ref="D334">_xlfn.IFS(OR(C334="ALL NEW AEROX 155 C ABS OTR",C334="ALL NEW AEROX 155 CIBERCITY OTR",C334="ALL NEW AEROX 155 OTR",C334="ALL NEW NMAX 155 ABS OTR",C334="ALL NEW NMAX 155 CONNECTED OTR",C334="ALL NEW NMAX 155 OTR",C334="ALL NEW NMAX 155 S OTR",C334="LEXI LX 155 CONNECTED ABS OTR",C334="LEXI LX 155 OTR",C334="LEXI LX 155 S OTR",C334="LEXI OTR"),"MAXI",OR(C334="ALL NEW R15 CONNECTED OTR",C334="ALL NEW VIXION OTR",C334="ALL NEW VIXION R OTR",C334="ALL NEW XSR 155 OTR",C334="MT 15 OTR"),"SPORT",OR(C334="FAZZIO CONNECTED LUX OTR",C334="FAZZIO CONNECTED NEO OTR",C334="FAZZIO NEO HYBRID OTR",C334="GRAND FILANO LUX OTR",C334="GRAND FILANO NEO HYBRID OTR"),"CLASSY",OR(C334="FREE GO 125 C OTR",C334="FREE GO 125 OTR",C334="GEAR 125 S OTR",C334="GEAR 125 OTR",C334="NEW MIO M3 CW OTR"),"MATIC",OR(C334="WR 155 R OTR"),"OFFROAD",OR(C334="VEGA FORCE DB CW OTR",C334="JUPITER Z CW FI OTR",C334="MX KING 150 OTR"),"MOPED")</f>
        <v>MOPED</v>
      </c>
      <c r="E334">
        <v>4</v>
      </c>
      <c r="F334" s="2" t="s">
        <v>35</v>
      </c>
      <c r="G334" s="5">
        <v>28255000</v>
      </c>
      <c r="H334">
        <f t="shared" si="11"/>
        <v>2825500</v>
      </c>
      <c r="I334" s="3" t="s">
        <v>33</v>
      </c>
    </row>
    <row r="335" spans="1:9" x14ac:dyDescent="0.3">
      <c r="A335" s="1">
        <v>334</v>
      </c>
      <c r="B335" s="2">
        <f t="shared" ca="1" si="10"/>
        <v>1077</v>
      </c>
      <c r="C335" t="s">
        <v>11</v>
      </c>
      <c r="D335" t="str" cm="1">
        <f t="array" ref="D335">_xlfn.IFS(OR(C335="ALL NEW AEROX 155 C ABS OTR",C335="ALL NEW AEROX 155 CIBERCITY OTR",C335="ALL NEW AEROX 155 OTR",C335="ALL NEW NMAX 155 ABS OTR",C335="ALL NEW NMAX 155 CONNECTED OTR",C335="ALL NEW NMAX 155 OTR",C335="ALL NEW NMAX 155 S OTR",C335="LEXI LX 155 CONNECTED ABS OTR",C335="LEXI LX 155 OTR",C335="LEXI LX 155 S OTR",C335="LEXI OTR"),"MAXI",OR(C335="ALL NEW R15 CONNECTED OTR",C335="ALL NEW VIXION OTR",C335="ALL NEW VIXION R OTR",C335="ALL NEW XSR 155 OTR",C335="MT 15 OTR"),"SPORT",OR(C335="FAZZIO CONNECTED LUX OTR",C335="FAZZIO CONNECTED NEO OTR",C335="FAZZIO NEO HYBRID OTR",C335="GRAND FILANO LUX OTR",C335="GRAND FILANO NEO HYBRID OTR"),"CLASSY",OR(C335="FREE GO 125 C OTR",C335="FREE GO 125 OTR",C335="GEAR 125 S OTR",C335="GEAR 125 OTR",C335="NEW MIO M3 CW OTR"),"MATIC",OR(C335="WR 155 R OTR"),"OFFROAD",OR(C335="VEGA FORCE DB CW OTR",C335="JUPITER Z CW FI OTR",C335="MX KING 150 OTR"),"MOPED")</f>
        <v>MOPED</v>
      </c>
      <c r="E335">
        <v>4</v>
      </c>
      <c r="F335" s="3" t="s">
        <v>5</v>
      </c>
      <c r="G335" s="5">
        <v>22605000</v>
      </c>
      <c r="H335">
        <f t="shared" si="11"/>
        <v>2260500</v>
      </c>
      <c r="I335" s="3" t="s">
        <v>34</v>
      </c>
    </row>
    <row r="336" spans="1:9" x14ac:dyDescent="0.3">
      <c r="A336" s="1">
        <v>335</v>
      </c>
      <c r="B336" s="2">
        <f t="shared" ca="1" si="10"/>
        <v>662</v>
      </c>
      <c r="C336" t="s">
        <v>11</v>
      </c>
      <c r="D336" t="str" cm="1">
        <f t="array" ref="D336">_xlfn.IFS(OR(C336="ALL NEW AEROX 155 C ABS OTR",C336="ALL NEW AEROX 155 CIBERCITY OTR",C336="ALL NEW AEROX 155 OTR",C336="ALL NEW NMAX 155 ABS OTR",C336="ALL NEW NMAX 155 CONNECTED OTR",C336="ALL NEW NMAX 155 OTR",C336="ALL NEW NMAX 155 S OTR",C336="LEXI LX 155 CONNECTED ABS OTR",C336="LEXI LX 155 OTR",C336="LEXI LX 155 S OTR",C336="LEXI OTR"),"MAXI",OR(C336="ALL NEW R15 CONNECTED OTR",C336="ALL NEW VIXION OTR",C336="ALL NEW VIXION R OTR",C336="ALL NEW XSR 155 OTR",C336="MT 15 OTR"),"SPORT",OR(C336="FAZZIO CONNECTED LUX OTR",C336="FAZZIO CONNECTED NEO OTR",C336="FAZZIO NEO HYBRID OTR",C336="GRAND FILANO LUX OTR",C336="GRAND FILANO NEO HYBRID OTR"),"CLASSY",OR(C336="FREE GO 125 C OTR",C336="FREE GO 125 OTR",C336="GEAR 125 S OTR",C336="GEAR 125 OTR",C336="NEW MIO M3 CW OTR"),"MATIC",OR(C336="WR 155 R OTR"),"OFFROAD",OR(C336="VEGA FORCE DB CW OTR",C336="JUPITER Z CW FI OTR",C336="MX KING 150 OTR"),"MOPED")</f>
        <v>MOPED</v>
      </c>
      <c r="E336">
        <v>4</v>
      </c>
      <c r="F336" s="3" t="s">
        <v>5</v>
      </c>
      <c r="G336" s="5">
        <v>22605000</v>
      </c>
      <c r="H336">
        <f t="shared" si="11"/>
        <v>2260500</v>
      </c>
      <c r="I336" s="3" t="s">
        <v>34</v>
      </c>
    </row>
    <row r="337" spans="1:9" x14ac:dyDescent="0.3">
      <c r="A337" s="1">
        <v>336</v>
      </c>
      <c r="B337" s="2">
        <f t="shared" ca="1" si="10"/>
        <v>258</v>
      </c>
      <c r="C337" t="s">
        <v>15</v>
      </c>
      <c r="D337" t="str" cm="1">
        <f t="array" ref="D337">_xlfn.IFS(OR(C337="ALL NEW AEROX 155 C ABS OTR",C337="ALL NEW AEROX 155 CIBERCITY OTR",C337="ALL NEW AEROX 155 OTR",C337="ALL NEW NMAX 155 ABS OTR",C337="ALL NEW NMAX 155 CONNECTED OTR",C337="ALL NEW NMAX 155 OTR",C337="ALL NEW NMAX 155 S OTR",C337="LEXI LX 155 CONNECTED ABS OTR",C337="LEXI LX 155 OTR",C337="LEXI LX 155 S OTR",C337="LEXI OTR"),"MAXI",OR(C337="ALL NEW R15 CONNECTED OTR",C337="ALL NEW VIXION OTR",C337="ALL NEW VIXION R OTR",C337="ALL NEW XSR 155 OTR",C337="MT 15 OTR"),"SPORT",OR(C337="FAZZIO CONNECTED LUX OTR",C337="FAZZIO CONNECTED NEO OTR",C337="FAZZIO NEO HYBRID OTR",C337="GRAND FILANO LUX OTR",C337="GRAND FILANO NEO HYBRID OTR"),"CLASSY",OR(C337="FREE GO 125 C OTR",C337="FREE GO 125 OTR",C337="GEAR 125 S OTR",C337="GEAR 125 OTR",C337="NEW MIO M3 CW OTR"),"MATIC",OR(C337="WR 155 R OTR"),"OFFROAD",OR(C337="VEGA FORCE DB CW OTR",C337="JUPITER Z CW FI OTR",C337="MX KING 150 OTR"),"MOPED")</f>
        <v>MOPED</v>
      </c>
      <c r="E337">
        <v>4</v>
      </c>
      <c r="F337" s="3" t="s">
        <v>5</v>
      </c>
      <c r="G337" s="5">
        <v>28255000</v>
      </c>
      <c r="H337">
        <f t="shared" si="11"/>
        <v>2825500</v>
      </c>
      <c r="I337" s="3" t="s">
        <v>33</v>
      </c>
    </row>
    <row r="338" spans="1:9" x14ac:dyDescent="0.3">
      <c r="A338" s="1">
        <v>337</v>
      </c>
      <c r="B338" s="2">
        <f t="shared" ca="1" si="10"/>
        <v>45</v>
      </c>
      <c r="C338" t="s">
        <v>14</v>
      </c>
      <c r="D338" t="str" cm="1">
        <f t="array" ref="D338">_xlfn.IFS(OR(C338="ALL NEW AEROX 155 C ABS OTR",C338="ALL NEW AEROX 155 CIBERCITY OTR",C338="ALL NEW AEROX 155 OTR",C338="ALL NEW NMAX 155 ABS OTR",C338="ALL NEW NMAX 155 CONNECTED OTR",C338="ALL NEW NMAX 155 OTR",C338="ALL NEW NMAX 155 S OTR",C338="LEXI LX 155 CONNECTED ABS OTR",C338="LEXI LX 155 OTR",C338="LEXI LX 155 S OTR",C338="LEXI OTR"),"MAXI",OR(C338="ALL NEW R15 CONNECTED OTR",C338="ALL NEW VIXION OTR",C338="ALL NEW VIXION R OTR",C338="ALL NEW XSR 155 OTR",C338="MT 15 OTR"),"SPORT",OR(C338="FAZZIO CONNECTED LUX OTR",C338="FAZZIO CONNECTED NEO OTR",C338="FAZZIO NEO HYBRID OTR",C338="GRAND FILANO LUX OTR",C338="GRAND FILANO NEO HYBRID OTR"),"CLASSY",OR(C338="FREE GO 125 C OTR",C338="FREE GO 125 OTR",C338="GEAR 125 S OTR",C338="GEAR 125 OTR",C338="NEW MIO M3 CW OTR"),"MATIC",OR(C338="WR 155 R OTR"),"OFFROAD",OR(C338="VEGA FORCE DB CW OTR",C338="JUPITER Z CW FI OTR",C338="MX KING 150 OTR"),"MOPED")</f>
        <v>MAXI</v>
      </c>
      <c r="E338">
        <v>4</v>
      </c>
      <c r="F338" s="3" t="s">
        <v>4</v>
      </c>
      <c r="G338" s="5">
        <v>28395200</v>
      </c>
      <c r="H338">
        <f t="shared" si="11"/>
        <v>2839520</v>
      </c>
      <c r="I338" s="3" t="s">
        <v>32</v>
      </c>
    </row>
    <row r="339" spans="1:9" x14ac:dyDescent="0.3">
      <c r="A339" s="1">
        <v>338</v>
      </c>
      <c r="B339" s="2">
        <f t="shared" ca="1" si="10"/>
        <v>43</v>
      </c>
      <c r="C339" t="s">
        <v>9</v>
      </c>
      <c r="D339" t="str" cm="1">
        <f t="array" ref="D339">_xlfn.IFS(OR(C339="ALL NEW AEROX 155 C ABS OTR",C339="ALL NEW AEROX 155 CIBERCITY OTR",C339="ALL NEW AEROX 155 OTR",C339="ALL NEW NMAX 155 ABS OTR",C339="ALL NEW NMAX 155 CONNECTED OTR",C339="ALL NEW NMAX 155 OTR",C339="ALL NEW NMAX 155 S OTR",C339="LEXI LX 155 CONNECTED ABS OTR",C339="LEXI LX 155 OTR",C339="LEXI LX 155 S OTR",C339="LEXI OTR"),"MAXI",OR(C339="ALL NEW R15 CONNECTED OTR",C339="ALL NEW VIXION OTR",C339="ALL NEW VIXION R OTR",C339="ALL NEW XSR 155 OTR",C339="MT 15 OTR"),"SPORT",OR(C339="FAZZIO CONNECTED LUX OTR",C339="FAZZIO CONNECTED NEO OTR",C339="FAZZIO NEO HYBRID OTR",C339="GRAND FILANO LUX OTR",C339="GRAND FILANO NEO HYBRID OTR"),"CLASSY",OR(C339="FREE GO 125 C OTR",C339="FREE GO 125 OTR",C339="GEAR 125 S OTR",C339="GEAR 125 OTR",C339="NEW MIO M3 CW OTR"),"MATIC",OR(C339="WR 155 R OTR"),"OFFROAD",OR(C339="VEGA FORCE DB CW OTR",C339="JUPITER Z CW FI OTR",C339="MX KING 150 OTR"),"MOPED")</f>
        <v>MAXI</v>
      </c>
      <c r="E339">
        <v>4</v>
      </c>
      <c r="F339" s="3" t="s">
        <v>44</v>
      </c>
      <c r="G339" s="5">
        <v>35475000</v>
      </c>
      <c r="H339">
        <f t="shared" si="11"/>
        <v>3547500</v>
      </c>
      <c r="I339" s="3" t="s">
        <v>34</v>
      </c>
    </row>
    <row r="340" spans="1:9" x14ac:dyDescent="0.3">
      <c r="A340" s="1">
        <v>339</v>
      </c>
      <c r="B340" s="2">
        <f t="shared" ca="1" si="10"/>
        <v>78</v>
      </c>
      <c r="C340" t="s">
        <v>8</v>
      </c>
      <c r="D340" t="str" cm="1">
        <f t="array" ref="D340">_xlfn.IFS(OR(C340="ALL NEW AEROX 155 C ABS OTR",C340="ALL NEW AEROX 155 CIBERCITY OTR",C340="ALL NEW AEROX 155 OTR",C340="ALL NEW NMAX 155 ABS OTR",C340="ALL NEW NMAX 155 CONNECTED OTR",C340="ALL NEW NMAX 155 OTR",C340="ALL NEW NMAX 155 S OTR",C340="LEXI LX 155 CONNECTED ABS OTR",C340="LEXI LX 155 OTR",C340="LEXI LX 155 S OTR",C340="LEXI OTR"),"MAXI",OR(C340="ALL NEW R15 CONNECTED OTR",C340="ALL NEW VIXION OTR",C340="ALL NEW VIXION R OTR",C340="ALL NEW XSR 155 OTR",C340="MT 15 OTR"),"SPORT",OR(C340="FAZZIO CONNECTED LUX OTR",C340="FAZZIO CONNECTED NEO OTR",C340="FAZZIO NEO HYBRID OTR",C340="GRAND FILANO LUX OTR",C340="GRAND FILANO NEO HYBRID OTR"),"CLASSY",OR(C340="FREE GO 125 C OTR",C340="FREE GO 125 OTR",C340="GEAR 125 S OTR",C340="GEAR 125 OTR",C340="NEW MIO M3 CW OTR"),"MATIC",OR(C340="WR 155 R OTR"),"OFFROAD",OR(C340="VEGA FORCE DB CW OTR",C340="JUPITER Z CW FI OTR",C340="MX KING 150 OTR"),"MOPED")</f>
        <v>CLASSY</v>
      </c>
      <c r="E340">
        <v>4</v>
      </c>
      <c r="F340" s="3" t="s">
        <v>44</v>
      </c>
      <c r="G340" s="5">
        <v>25615000</v>
      </c>
      <c r="H340">
        <f t="shared" si="11"/>
        <v>2561500</v>
      </c>
      <c r="I340" s="3" t="s">
        <v>33</v>
      </c>
    </row>
    <row r="341" spans="1:9" x14ac:dyDescent="0.3">
      <c r="A341" s="1">
        <v>340</v>
      </c>
      <c r="B341" s="2">
        <f t="shared" ca="1" si="10"/>
        <v>106</v>
      </c>
      <c r="C341" t="s">
        <v>11</v>
      </c>
      <c r="D341" t="str" cm="1">
        <f t="array" ref="D341">_xlfn.IFS(OR(C341="ALL NEW AEROX 155 C ABS OTR",C341="ALL NEW AEROX 155 CIBERCITY OTR",C341="ALL NEW AEROX 155 OTR",C341="ALL NEW NMAX 155 ABS OTR",C341="ALL NEW NMAX 155 CONNECTED OTR",C341="ALL NEW NMAX 155 OTR",C341="ALL NEW NMAX 155 S OTR",C341="LEXI LX 155 CONNECTED ABS OTR",C341="LEXI LX 155 OTR",C341="LEXI LX 155 S OTR",C341="LEXI OTR"),"MAXI",OR(C341="ALL NEW R15 CONNECTED OTR",C341="ALL NEW VIXION OTR",C341="ALL NEW VIXION R OTR",C341="ALL NEW XSR 155 OTR",C341="MT 15 OTR"),"SPORT",OR(C341="FAZZIO CONNECTED LUX OTR",C341="FAZZIO CONNECTED NEO OTR",C341="FAZZIO NEO HYBRID OTR",C341="GRAND FILANO LUX OTR",C341="GRAND FILANO NEO HYBRID OTR"),"CLASSY",OR(C341="FREE GO 125 C OTR",C341="FREE GO 125 OTR",C341="GEAR 125 S OTR",C341="GEAR 125 OTR",C341="NEW MIO M3 CW OTR"),"MATIC",OR(C341="WR 155 R OTR"),"OFFROAD",OR(C341="VEGA FORCE DB CW OTR",C341="JUPITER Z CW FI OTR",C341="MX KING 150 OTR"),"MOPED")</f>
        <v>MOPED</v>
      </c>
      <c r="E341">
        <v>4</v>
      </c>
      <c r="F341" s="3" t="s">
        <v>5</v>
      </c>
      <c r="G341" s="5">
        <v>22605000</v>
      </c>
      <c r="H341">
        <f t="shared" si="11"/>
        <v>2260500</v>
      </c>
      <c r="I341" s="3" t="s">
        <v>34</v>
      </c>
    </row>
    <row r="342" spans="1:9" x14ac:dyDescent="0.3">
      <c r="A342" s="1">
        <v>341</v>
      </c>
      <c r="B342" s="2">
        <f t="shared" ca="1" si="10"/>
        <v>59</v>
      </c>
      <c r="C342" t="s">
        <v>21</v>
      </c>
      <c r="D342" t="str" cm="1">
        <f t="array" ref="D342">_xlfn.IFS(OR(C342="ALL NEW AEROX 155 C ABS OTR",C342="ALL NEW AEROX 155 CIBERCITY OTR",C342="ALL NEW AEROX 155 OTR",C342="ALL NEW NMAX 155 ABS OTR",C342="ALL NEW NMAX 155 CONNECTED OTR",C342="ALL NEW NMAX 155 OTR",C342="ALL NEW NMAX 155 S OTR",C342="LEXI LX 155 CONNECTED ABS OTR",C342="LEXI LX 155 OTR",C342="LEXI LX 155 S OTR",C342="LEXI OTR"),"MAXI",OR(C342="ALL NEW R15 CONNECTED OTR",C342="ALL NEW VIXION OTR",C342="ALL NEW VIXION R OTR",C342="ALL NEW XSR 155 OTR",C342="MT 15 OTR"),"SPORT",OR(C342="FAZZIO CONNECTED LUX OTR",C342="FAZZIO CONNECTED NEO OTR",C342="FAZZIO NEO HYBRID OTR",C342="GRAND FILANO LUX OTR",C342="GRAND FILANO NEO HYBRID OTR"),"CLASSY",OR(C342="FREE GO 125 C OTR",C342="FREE GO 125 OTR",C342="GEAR 125 S OTR",C342="GEAR 125 OTR",C342="NEW MIO M3 CW OTR"),"MATIC",OR(C342="WR 155 R OTR"),"OFFROAD",OR(C342="VEGA FORCE DB CW OTR",C342="JUPITER Z CW FI OTR",C342="MX KING 150 OTR"),"MOPED")</f>
        <v>MAXI</v>
      </c>
      <c r="E342">
        <v>4</v>
      </c>
      <c r="F342" s="3" t="s">
        <v>5</v>
      </c>
      <c r="G342" s="5">
        <v>30400000</v>
      </c>
      <c r="H342">
        <f t="shared" si="11"/>
        <v>3040000</v>
      </c>
      <c r="I342" s="3" t="s">
        <v>33</v>
      </c>
    </row>
    <row r="343" spans="1:9" x14ac:dyDescent="0.3">
      <c r="A343" s="1">
        <v>342</v>
      </c>
      <c r="B343" s="2">
        <f t="shared" ca="1" si="10"/>
        <v>156</v>
      </c>
      <c r="C343" t="s">
        <v>8</v>
      </c>
      <c r="D343" t="str" cm="1">
        <f t="array" ref="D343">_xlfn.IFS(OR(C343="ALL NEW AEROX 155 C ABS OTR",C343="ALL NEW AEROX 155 CIBERCITY OTR",C343="ALL NEW AEROX 155 OTR",C343="ALL NEW NMAX 155 ABS OTR",C343="ALL NEW NMAX 155 CONNECTED OTR",C343="ALL NEW NMAX 155 OTR",C343="ALL NEW NMAX 155 S OTR",C343="LEXI LX 155 CONNECTED ABS OTR",C343="LEXI LX 155 OTR",C343="LEXI LX 155 S OTR",C343="LEXI OTR"),"MAXI",OR(C343="ALL NEW R15 CONNECTED OTR",C343="ALL NEW VIXION OTR",C343="ALL NEW VIXION R OTR",C343="ALL NEW XSR 155 OTR",C343="MT 15 OTR"),"SPORT",OR(C343="FAZZIO CONNECTED LUX OTR",C343="FAZZIO CONNECTED NEO OTR",C343="FAZZIO NEO HYBRID OTR",C343="GRAND FILANO LUX OTR",C343="GRAND FILANO NEO HYBRID OTR"),"CLASSY",OR(C343="FREE GO 125 C OTR",C343="FREE GO 125 OTR",C343="GEAR 125 S OTR",C343="GEAR 125 OTR",C343="NEW MIO M3 CW OTR"),"MATIC",OR(C343="WR 155 R OTR"),"OFFROAD",OR(C343="VEGA FORCE DB CW OTR",C343="JUPITER Z CW FI OTR",C343="MX KING 150 OTR"),"MOPED")</f>
        <v>CLASSY</v>
      </c>
      <c r="E343">
        <v>4</v>
      </c>
      <c r="F343" s="3" t="s">
        <v>4</v>
      </c>
      <c r="G343" s="5">
        <v>25615000</v>
      </c>
      <c r="H343">
        <f t="shared" si="11"/>
        <v>2561500</v>
      </c>
      <c r="I343" s="3" t="s">
        <v>34</v>
      </c>
    </row>
    <row r="344" spans="1:9" x14ac:dyDescent="0.3">
      <c r="A344" s="1">
        <v>343</v>
      </c>
      <c r="B344" s="2">
        <f t="shared" ca="1" si="10"/>
        <v>799</v>
      </c>
      <c r="C344" t="s">
        <v>8</v>
      </c>
      <c r="D344" t="str" cm="1">
        <f t="array" ref="D344">_xlfn.IFS(OR(C344="ALL NEW AEROX 155 C ABS OTR",C344="ALL NEW AEROX 155 CIBERCITY OTR",C344="ALL NEW AEROX 155 OTR",C344="ALL NEW NMAX 155 ABS OTR",C344="ALL NEW NMAX 155 CONNECTED OTR",C344="ALL NEW NMAX 155 OTR",C344="ALL NEW NMAX 155 S OTR",C344="LEXI LX 155 CONNECTED ABS OTR",C344="LEXI LX 155 OTR",C344="LEXI LX 155 S OTR",C344="LEXI OTR"),"MAXI",OR(C344="ALL NEW R15 CONNECTED OTR",C344="ALL NEW VIXION OTR",C344="ALL NEW VIXION R OTR",C344="ALL NEW XSR 155 OTR",C344="MT 15 OTR"),"SPORT",OR(C344="FAZZIO CONNECTED LUX OTR",C344="FAZZIO CONNECTED NEO OTR",C344="FAZZIO NEO HYBRID OTR",C344="GRAND FILANO LUX OTR",C344="GRAND FILANO NEO HYBRID OTR"),"CLASSY",OR(C344="FREE GO 125 C OTR",C344="FREE GO 125 OTR",C344="GEAR 125 S OTR",C344="GEAR 125 OTR",C344="NEW MIO M3 CW OTR"),"MATIC",OR(C344="WR 155 R OTR"),"OFFROAD",OR(C344="VEGA FORCE DB CW OTR",C344="JUPITER Z CW FI OTR",C344="MX KING 150 OTR"),"MOPED")</f>
        <v>CLASSY</v>
      </c>
      <c r="E344">
        <v>4</v>
      </c>
      <c r="F344" s="3" t="s">
        <v>4</v>
      </c>
      <c r="G344" s="5">
        <v>25615000</v>
      </c>
      <c r="H344">
        <f t="shared" si="11"/>
        <v>2561500</v>
      </c>
      <c r="I344" s="3" t="s">
        <v>33</v>
      </c>
    </row>
    <row r="345" spans="1:9" x14ac:dyDescent="0.3">
      <c r="A345" s="1">
        <v>344</v>
      </c>
      <c r="B345" s="2">
        <f t="shared" ca="1" si="10"/>
        <v>140</v>
      </c>
      <c r="C345" t="s">
        <v>27</v>
      </c>
      <c r="D345" t="str" cm="1">
        <f t="array" ref="D345">_xlfn.IFS(OR(C345="ALL NEW AEROX 155 C ABS OTR",C345="ALL NEW AEROX 155 CIBERCITY OTR",C345="ALL NEW AEROX 155 OTR",C345="ALL NEW NMAX 155 ABS OTR",C345="ALL NEW NMAX 155 CONNECTED OTR",C345="ALL NEW NMAX 155 OTR",C345="ALL NEW NMAX 155 S OTR",C345="LEXI LX 155 CONNECTED ABS OTR",C345="LEXI LX 155 OTR",C345="LEXI LX 155 S OTR",C345="LEXI OTR"),"MAXI",OR(C345="ALL NEW R15 CONNECTED OTR",C345="ALL NEW VIXION OTR",C345="ALL NEW VIXION R OTR",C345="ALL NEW XSR 155 OTR",C345="MT 15 OTR"),"SPORT",OR(C345="FAZZIO CONNECTED LUX OTR",C345="FAZZIO CONNECTED NEO OTR",C345="FAZZIO NEO HYBRID OTR",C345="GRAND FILANO LUX OTR",C345="GRAND FILANO NEO HYBRID OTR"),"CLASSY",OR(C345="FREE GO 125 C OTR",C345="FREE GO 125 OTR",C345="GEAR 125 S OTR",C345="GEAR 125 OTR",C345="NEW MIO M3 CW OTR"),"MATIC",OR(C345="WR 155 R OTR"),"OFFROAD",OR(C345="VEGA FORCE DB CW OTR",C345="JUPITER Z CW FI OTR",C345="MX KING 150 OTR"),"MOPED")</f>
        <v>CLASSY</v>
      </c>
      <c r="E345">
        <v>4</v>
      </c>
      <c r="F345" s="3" t="s">
        <v>4</v>
      </c>
      <c r="G345" s="5">
        <v>30130000</v>
      </c>
      <c r="H345">
        <f t="shared" si="11"/>
        <v>3013000</v>
      </c>
      <c r="I345" s="3" t="s">
        <v>32</v>
      </c>
    </row>
    <row r="346" spans="1:9" x14ac:dyDescent="0.3">
      <c r="A346" s="1">
        <v>345</v>
      </c>
      <c r="B346" s="2">
        <f t="shared" ca="1" si="10"/>
        <v>369</v>
      </c>
      <c r="C346" t="s">
        <v>11</v>
      </c>
      <c r="D346" t="str" cm="1">
        <f t="array" ref="D346">_xlfn.IFS(OR(C346="ALL NEW AEROX 155 C ABS OTR",C346="ALL NEW AEROX 155 CIBERCITY OTR",C346="ALL NEW AEROX 155 OTR",C346="ALL NEW NMAX 155 ABS OTR",C346="ALL NEW NMAX 155 CONNECTED OTR",C346="ALL NEW NMAX 155 OTR",C346="ALL NEW NMAX 155 S OTR",C346="LEXI LX 155 CONNECTED ABS OTR",C346="LEXI LX 155 OTR",C346="LEXI LX 155 S OTR",C346="LEXI OTR"),"MAXI",OR(C346="ALL NEW R15 CONNECTED OTR",C346="ALL NEW VIXION OTR",C346="ALL NEW VIXION R OTR",C346="ALL NEW XSR 155 OTR",C346="MT 15 OTR"),"SPORT",OR(C346="FAZZIO CONNECTED LUX OTR",C346="FAZZIO CONNECTED NEO OTR",C346="FAZZIO NEO HYBRID OTR",C346="GRAND FILANO LUX OTR",C346="GRAND FILANO NEO HYBRID OTR"),"CLASSY",OR(C346="FREE GO 125 C OTR",C346="FREE GO 125 OTR",C346="GEAR 125 S OTR",C346="GEAR 125 OTR",C346="NEW MIO M3 CW OTR"),"MATIC",OR(C346="WR 155 R OTR"),"OFFROAD",OR(C346="VEGA FORCE DB CW OTR",C346="JUPITER Z CW FI OTR",C346="MX KING 150 OTR"),"MOPED")</f>
        <v>MOPED</v>
      </c>
      <c r="E346">
        <v>4</v>
      </c>
      <c r="F346" s="3" t="s">
        <v>5</v>
      </c>
      <c r="G346" s="5">
        <v>22605000</v>
      </c>
      <c r="H346">
        <f t="shared" si="11"/>
        <v>2260500</v>
      </c>
      <c r="I346" s="3" t="s">
        <v>34</v>
      </c>
    </row>
    <row r="347" spans="1:9" x14ac:dyDescent="0.3">
      <c r="A347" s="1">
        <v>346</v>
      </c>
      <c r="B347" s="2">
        <f t="shared" ca="1" si="10"/>
        <v>1034</v>
      </c>
      <c r="C347" t="s">
        <v>15</v>
      </c>
      <c r="D347" t="str" cm="1">
        <f t="array" ref="D347">_xlfn.IFS(OR(C347="ALL NEW AEROX 155 C ABS OTR",C347="ALL NEW AEROX 155 CIBERCITY OTR",C347="ALL NEW AEROX 155 OTR",C347="ALL NEW NMAX 155 ABS OTR",C347="ALL NEW NMAX 155 CONNECTED OTR",C347="ALL NEW NMAX 155 OTR",C347="ALL NEW NMAX 155 S OTR",C347="LEXI LX 155 CONNECTED ABS OTR",C347="LEXI LX 155 OTR",C347="LEXI LX 155 S OTR",C347="LEXI OTR"),"MAXI",OR(C347="ALL NEW R15 CONNECTED OTR",C347="ALL NEW VIXION OTR",C347="ALL NEW VIXION R OTR",C347="ALL NEW XSR 155 OTR",C347="MT 15 OTR"),"SPORT",OR(C347="FAZZIO CONNECTED LUX OTR",C347="FAZZIO CONNECTED NEO OTR",C347="FAZZIO NEO HYBRID OTR",C347="GRAND FILANO LUX OTR",C347="GRAND FILANO NEO HYBRID OTR"),"CLASSY",OR(C347="FREE GO 125 C OTR",C347="FREE GO 125 OTR",C347="GEAR 125 S OTR",C347="GEAR 125 OTR",C347="NEW MIO M3 CW OTR"),"MATIC",OR(C347="WR 155 R OTR"),"OFFROAD",OR(C347="VEGA FORCE DB CW OTR",C347="JUPITER Z CW FI OTR",C347="MX KING 150 OTR"),"MOPED")</f>
        <v>MOPED</v>
      </c>
      <c r="E347">
        <v>4</v>
      </c>
      <c r="F347" s="3" t="s">
        <v>4</v>
      </c>
      <c r="G347" s="5">
        <v>28255000</v>
      </c>
      <c r="H347">
        <f t="shared" si="11"/>
        <v>2825500</v>
      </c>
      <c r="I347" s="3" t="s">
        <v>33</v>
      </c>
    </row>
    <row r="348" spans="1:9" x14ac:dyDescent="0.3">
      <c r="A348" s="1">
        <v>347</v>
      </c>
      <c r="B348" s="2">
        <f t="shared" ca="1" si="10"/>
        <v>173</v>
      </c>
      <c r="C348" t="s">
        <v>12</v>
      </c>
      <c r="D348" t="str" cm="1">
        <f t="array" ref="D348">_xlfn.IFS(OR(C348="ALL NEW AEROX 155 C ABS OTR",C348="ALL NEW AEROX 155 CIBERCITY OTR",C348="ALL NEW AEROX 155 OTR",C348="ALL NEW NMAX 155 ABS OTR",C348="ALL NEW NMAX 155 CONNECTED OTR",C348="ALL NEW NMAX 155 OTR",C348="ALL NEW NMAX 155 S OTR",C348="LEXI LX 155 CONNECTED ABS OTR",C348="LEXI LX 155 OTR",C348="LEXI LX 155 S OTR",C348="LEXI OTR"),"MAXI",OR(C348="ALL NEW R15 CONNECTED OTR",C348="ALL NEW VIXION OTR",C348="ALL NEW VIXION R OTR",C348="ALL NEW XSR 155 OTR",C348="MT 15 OTR"),"SPORT",OR(C348="FAZZIO CONNECTED LUX OTR",C348="FAZZIO CONNECTED NEO OTR",C348="FAZZIO NEO HYBRID OTR",C348="GRAND FILANO LUX OTR",C348="GRAND FILANO NEO HYBRID OTR"),"CLASSY",OR(C348="FREE GO 125 C OTR",C348="FREE GO 125 OTR",C348="GEAR 125 S OTR",C348="GEAR 125 OTR",C348="NEW MIO M3 CW OTR"),"MATIC",OR(C348="WR 155 R OTR"),"OFFROAD",OR(C348="VEGA FORCE DB CW OTR",C348="JUPITER Z CW FI OTR",C348="MX KING 150 OTR"),"MOPED")</f>
        <v>MATIC</v>
      </c>
      <c r="E348">
        <v>4</v>
      </c>
      <c r="F348" s="3" t="s">
        <v>44</v>
      </c>
      <c r="G348" s="5">
        <v>19745000</v>
      </c>
      <c r="H348">
        <f t="shared" si="11"/>
        <v>1974500</v>
      </c>
      <c r="I348" s="3" t="s">
        <v>34</v>
      </c>
    </row>
    <row r="349" spans="1:9" x14ac:dyDescent="0.3">
      <c r="A349" s="1">
        <v>348</v>
      </c>
      <c r="B349" s="2">
        <f t="shared" ca="1" si="10"/>
        <v>364</v>
      </c>
      <c r="C349" t="s">
        <v>20</v>
      </c>
      <c r="D349" t="str" cm="1">
        <f t="array" ref="D349">_xlfn.IFS(OR(C349="ALL NEW AEROX 155 C ABS OTR",C349="ALL NEW AEROX 155 CIBERCITY OTR",C349="ALL NEW AEROX 155 OTR",C349="ALL NEW NMAX 155 ABS OTR",C349="ALL NEW NMAX 155 CONNECTED OTR",C349="ALL NEW NMAX 155 OTR",C349="ALL NEW NMAX 155 S OTR",C349="LEXI LX 155 CONNECTED ABS OTR",C349="LEXI LX 155 OTR",C349="LEXI LX 155 S OTR",C349="LEXI OTR"),"MAXI",OR(C349="ALL NEW R15 CONNECTED OTR",C349="ALL NEW VIXION OTR",C349="ALL NEW VIXION R OTR",C349="ALL NEW XSR 155 OTR",C349="MT 15 OTR"),"SPORT",OR(C349="FAZZIO CONNECTED LUX OTR",C349="FAZZIO CONNECTED NEO OTR",C349="FAZZIO NEO HYBRID OTR",C349="GRAND FILANO LUX OTR",C349="GRAND FILANO NEO HYBRID OTR"),"CLASSY",OR(C349="FREE GO 125 C OTR",C349="FREE GO 125 OTR",C349="GEAR 125 S OTR",C349="GEAR 125 OTR",C349="NEW MIO M3 CW OTR"),"MATIC",OR(C349="WR 155 R OTR"),"OFFROAD",OR(C349="VEGA FORCE DB CW OTR",C349="JUPITER Z CW FI OTR",C349="MX KING 150 OTR"),"MOPED")</f>
        <v>MAXI</v>
      </c>
      <c r="E349">
        <v>4</v>
      </c>
      <c r="F349" s="3" t="s">
        <v>44</v>
      </c>
      <c r="G349" s="5">
        <v>30200000</v>
      </c>
      <c r="H349">
        <f t="shared" si="11"/>
        <v>3020000</v>
      </c>
      <c r="I349" s="3" t="s">
        <v>33</v>
      </c>
    </row>
    <row r="350" spans="1:9" x14ac:dyDescent="0.3">
      <c r="A350" s="1">
        <v>349</v>
      </c>
      <c r="B350" s="2">
        <f t="shared" ca="1" si="10"/>
        <v>120</v>
      </c>
      <c r="C350" t="s">
        <v>21</v>
      </c>
      <c r="D350" t="str" cm="1">
        <f t="array" ref="D350">_xlfn.IFS(OR(C350="ALL NEW AEROX 155 C ABS OTR",C350="ALL NEW AEROX 155 CIBERCITY OTR",C350="ALL NEW AEROX 155 OTR",C350="ALL NEW NMAX 155 ABS OTR",C350="ALL NEW NMAX 155 CONNECTED OTR",C350="ALL NEW NMAX 155 OTR",C350="ALL NEW NMAX 155 S OTR",C350="LEXI LX 155 CONNECTED ABS OTR",C350="LEXI LX 155 OTR",C350="LEXI LX 155 S OTR",C350="LEXI OTR"),"MAXI",OR(C350="ALL NEW R15 CONNECTED OTR",C350="ALL NEW VIXION OTR",C350="ALL NEW VIXION R OTR",C350="ALL NEW XSR 155 OTR",C350="MT 15 OTR"),"SPORT",OR(C350="FAZZIO CONNECTED LUX OTR",C350="FAZZIO CONNECTED NEO OTR",C350="FAZZIO NEO HYBRID OTR",C350="GRAND FILANO LUX OTR",C350="GRAND FILANO NEO HYBRID OTR"),"CLASSY",OR(C350="FREE GO 125 C OTR",C350="FREE GO 125 OTR",C350="GEAR 125 S OTR",C350="GEAR 125 OTR",C350="NEW MIO M3 CW OTR"),"MATIC",OR(C350="WR 155 R OTR"),"OFFROAD",OR(C350="VEGA FORCE DB CW OTR",C350="JUPITER Z CW FI OTR",C350="MX KING 150 OTR"),"MOPED")</f>
        <v>MAXI</v>
      </c>
      <c r="E350">
        <v>4</v>
      </c>
      <c r="F350" s="3" t="s">
        <v>44</v>
      </c>
      <c r="G350" s="5">
        <v>30400000</v>
      </c>
      <c r="H350">
        <f t="shared" si="11"/>
        <v>3040000</v>
      </c>
      <c r="I350" s="3" t="s">
        <v>32</v>
      </c>
    </row>
    <row r="351" spans="1:9" x14ac:dyDescent="0.3">
      <c r="A351" s="1">
        <v>350</v>
      </c>
      <c r="B351" s="2">
        <f t="shared" ca="1" si="10"/>
        <v>1179</v>
      </c>
      <c r="C351" t="s">
        <v>9</v>
      </c>
      <c r="D351" t="str" cm="1">
        <f t="array" ref="D351">_xlfn.IFS(OR(C351="ALL NEW AEROX 155 C ABS OTR",C351="ALL NEW AEROX 155 CIBERCITY OTR",C351="ALL NEW AEROX 155 OTR",C351="ALL NEW NMAX 155 ABS OTR",C351="ALL NEW NMAX 155 CONNECTED OTR",C351="ALL NEW NMAX 155 OTR",C351="ALL NEW NMAX 155 S OTR",C351="LEXI LX 155 CONNECTED ABS OTR",C351="LEXI LX 155 OTR",C351="LEXI LX 155 S OTR",C351="LEXI OTR"),"MAXI",OR(C351="ALL NEW R15 CONNECTED OTR",C351="ALL NEW VIXION OTR",C351="ALL NEW VIXION R OTR",C351="ALL NEW XSR 155 OTR",C351="MT 15 OTR"),"SPORT",OR(C351="FAZZIO CONNECTED LUX OTR",C351="FAZZIO CONNECTED NEO OTR",C351="FAZZIO NEO HYBRID OTR",C351="GRAND FILANO LUX OTR",C351="GRAND FILANO NEO HYBRID OTR"),"CLASSY",OR(C351="FREE GO 125 C OTR",C351="FREE GO 125 OTR",C351="GEAR 125 S OTR",C351="GEAR 125 OTR",C351="NEW MIO M3 CW OTR"),"MATIC",OR(C351="WR 155 R OTR"),"OFFROAD",OR(C351="VEGA FORCE DB CW OTR",C351="JUPITER Z CW FI OTR",C351="MX KING 150 OTR"),"MOPED")</f>
        <v>MAXI</v>
      </c>
      <c r="E351">
        <v>4</v>
      </c>
      <c r="F351" s="3" t="s">
        <v>44</v>
      </c>
      <c r="G351" s="5">
        <v>35475000</v>
      </c>
      <c r="H351">
        <f t="shared" si="11"/>
        <v>3547500</v>
      </c>
      <c r="I351" s="3" t="s">
        <v>32</v>
      </c>
    </row>
    <row r="352" spans="1:9" x14ac:dyDescent="0.3">
      <c r="A352" s="1">
        <v>351</v>
      </c>
      <c r="B352" s="2">
        <f t="shared" ca="1" si="10"/>
        <v>991</v>
      </c>
      <c r="C352" t="s">
        <v>28</v>
      </c>
      <c r="D352" t="str" cm="1">
        <f t="array" ref="D352">_xlfn.IFS(OR(C352="ALL NEW AEROX 155 C ABS OTR",C352="ALL NEW AEROX 155 CIBERCITY OTR",C352="ALL NEW AEROX 155 OTR",C352="ALL NEW NMAX 155 ABS OTR",C352="ALL NEW NMAX 155 CONNECTED OTR",C352="ALL NEW NMAX 155 OTR",C352="ALL NEW NMAX 155 S OTR",C352="LEXI LX 155 CONNECTED ABS OTR",C352="LEXI LX 155 OTR",C352="LEXI LX 155 S OTR",C352="LEXI OTR"),"MAXI",OR(C352="ALL NEW R15 CONNECTED OTR",C352="ALL NEW VIXION OTR",C352="ALL NEW VIXION R OTR",C352="ALL NEW XSR 155 OTR",C352="MT 15 OTR"),"SPORT",OR(C352="FAZZIO CONNECTED LUX OTR",C352="FAZZIO CONNECTED NEO OTR",C352="FAZZIO NEO HYBRID OTR",C352="GRAND FILANO LUX OTR",C352="GRAND FILANO NEO HYBRID OTR"),"CLASSY",OR(C352="FREE GO 125 C OTR",C352="FREE GO 125 OTR",C352="GEAR 125 S OTR",C352="GEAR 125 OTR",C352="NEW MIO M3 CW OTR"),"MATIC",OR(C352="WR 155 R OTR"),"OFFROAD",OR(C352="VEGA FORCE DB CW OTR",C352="JUPITER Z CW FI OTR",C352="MX KING 150 OTR"),"MOPED")</f>
        <v>OFFROAD</v>
      </c>
      <c r="E352">
        <v>4</v>
      </c>
      <c r="F352" s="3" t="s">
        <v>44</v>
      </c>
      <c r="G352" s="5">
        <v>42860000</v>
      </c>
      <c r="H352">
        <f t="shared" si="11"/>
        <v>4286000</v>
      </c>
      <c r="I352" s="3" t="s">
        <v>32</v>
      </c>
    </row>
    <row r="353" spans="1:9" x14ac:dyDescent="0.3">
      <c r="A353" s="1">
        <v>352</v>
      </c>
      <c r="B353" s="2">
        <f t="shared" ca="1" si="10"/>
        <v>694</v>
      </c>
      <c r="C353" t="s">
        <v>11</v>
      </c>
      <c r="D353" t="str" cm="1">
        <f t="array" ref="D353">_xlfn.IFS(OR(C353="ALL NEW AEROX 155 C ABS OTR",C353="ALL NEW AEROX 155 CIBERCITY OTR",C353="ALL NEW AEROX 155 OTR",C353="ALL NEW NMAX 155 ABS OTR",C353="ALL NEW NMAX 155 CONNECTED OTR",C353="ALL NEW NMAX 155 OTR",C353="ALL NEW NMAX 155 S OTR",C353="LEXI LX 155 CONNECTED ABS OTR",C353="LEXI LX 155 OTR",C353="LEXI LX 155 S OTR",C353="LEXI OTR"),"MAXI",OR(C353="ALL NEW R15 CONNECTED OTR",C353="ALL NEW VIXION OTR",C353="ALL NEW VIXION R OTR",C353="ALL NEW XSR 155 OTR",C353="MT 15 OTR"),"SPORT",OR(C353="FAZZIO CONNECTED LUX OTR",C353="FAZZIO CONNECTED NEO OTR",C353="FAZZIO NEO HYBRID OTR",C353="GRAND FILANO LUX OTR",C353="GRAND FILANO NEO HYBRID OTR"),"CLASSY",OR(C353="FREE GO 125 C OTR",C353="FREE GO 125 OTR",C353="GEAR 125 S OTR",C353="GEAR 125 OTR",C353="NEW MIO M3 CW OTR"),"MATIC",OR(C353="WR 155 R OTR"),"OFFROAD",OR(C353="VEGA FORCE DB CW OTR",C353="JUPITER Z CW FI OTR",C353="MX KING 150 OTR"),"MOPED")</f>
        <v>MOPED</v>
      </c>
      <c r="E353">
        <v>4</v>
      </c>
      <c r="F353" s="3" t="s">
        <v>44</v>
      </c>
      <c r="G353" s="5">
        <v>22605000</v>
      </c>
      <c r="H353">
        <f t="shared" si="11"/>
        <v>2260500</v>
      </c>
      <c r="I353" s="3" t="s">
        <v>32</v>
      </c>
    </row>
    <row r="354" spans="1:9" x14ac:dyDescent="0.3">
      <c r="A354" s="1">
        <v>353</v>
      </c>
      <c r="B354" s="2">
        <f t="shared" ca="1" si="10"/>
        <v>1060</v>
      </c>
      <c r="C354" t="s">
        <v>7</v>
      </c>
      <c r="D354" t="str" cm="1">
        <f t="array" ref="D354">_xlfn.IFS(OR(C354="ALL NEW AEROX 155 C ABS OTR",C354="ALL NEW AEROX 155 CIBERCITY OTR",C354="ALL NEW AEROX 155 OTR",C354="ALL NEW NMAX 155 ABS OTR",C354="ALL NEW NMAX 155 CONNECTED OTR",C354="ALL NEW NMAX 155 OTR",C354="ALL NEW NMAX 155 S OTR",C354="LEXI LX 155 CONNECTED ABS OTR",C354="LEXI LX 155 OTR",C354="LEXI LX 155 S OTR",C354="LEXI OTR"),"MAXI",OR(C354="ALL NEW R15 CONNECTED OTR",C354="ALL NEW VIXION OTR",C354="ALL NEW VIXION R OTR",C354="ALL NEW XSR 155 OTR",C354="MT 15 OTR"),"SPORT",OR(C354="FAZZIO CONNECTED LUX OTR",C354="FAZZIO CONNECTED NEO OTR",C354="FAZZIO NEO HYBRID OTR",C354="GRAND FILANO LUX OTR",C354="GRAND FILANO NEO HYBRID OTR"),"CLASSY",OR(C354="FREE GO 125 C OTR",C354="FREE GO 125 OTR",C354="GEAR 125 S OTR",C354="GEAR 125 OTR",C354="NEW MIO M3 CW OTR"),"MATIC",OR(C354="WR 155 R OTR"),"OFFROAD",OR(C354="VEGA FORCE DB CW OTR",C354="JUPITER Z CW FI OTR",C354="MX KING 150 OTR"),"MOPED")</f>
        <v>CLASSY</v>
      </c>
      <c r="E354">
        <v>4</v>
      </c>
      <c r="F354" s="3" t="s">
        <v>44</v>
      </c>
      <c r="G354" s="5">
        <v>24965000</v>
      </c>
      <c r="H354">
        <f t="shared" si="11"/>
        <v>2496500</v>
      </c>
      <c r="I354" s="3" t="s">
        <v>32</v>
      </c>
    </row>
    <row r="355" spans="1:9" x14ac:dyDescent="0.3">
      <c r="A355" s="1">
        <v>354</v>
      </c>
      <c r="B355" s="2">
        <f t="shared" ca="1" si="10"/>
        <v>210</v>
      </c>
      <c r="C355" t="s">
        <v>13</v>
      </c>
      <c r="D355" t="str" cm="1">
        <f t="array" ref="D355">_xlfn.IFS(OR(C355="ALL NEW AEROX 155 C ABS OTR",C355="ALL NEW AEROX 155 CIBERCITY OTR",C355="ALL NEW AEROX 155 OTR",C355="ALL NEW NMAX 155 ABS OTR",C355="ALL NEW NMAX 155 CONNECTED OTR",C355="ALL NEW NMAX 155 OTR",C355="ALL NEW NMAX 155 S OTR",C355="LEXI LX 155 CONNECTED ABS OTR",C355="LEXI LX 155 OTR",C355="LEXI LX 155 S OTR",C355="LEXI OTR"),"MAXI",OR(C355="ALL NEW R15 CONNECTED OTR",C355="ALL NEW VIXION OTR",C355="ALL NEW VIXION R OTR",C355="ALL NEW XSR 155 OTR",C355="MT 15 OTR"),"SPORT",OR(C355="FAZZIO CONNECTED LUX OTR",C355="FAZZIO CONNECTED NEO OTR",C355="FAZZIO NEO HYBRID OTR",C355="GRAND FILANO LUX OTR",C355="GRAND FILANO NEO HYBRID OTR"),"CLASSY",OR(C355="FREE GO 125 C OTR",C355="FREE GO 125 OTR",C355="GEAR 125 S OTR",C355="GEAR 125 OTR",C355="NEW MIO M3 CW OTR"),"MATIC",OR(C355="WR 155 R OTR"),"OFFROAD",OR(C355="VEGA FORCE DB CW OTR",C355="JUPITER Z CW FI OTR",C355="MX KING 150 OTR"),"MOPED")</f>
        <v>MAXI</v>
      </c>
      <c r="E355">
        <v>4</v>
      </c>
      <c r="F355" s="3" t="s">
        <v>5</v>
      </c>
      <c r="G355" s="5">
        <v>36690000</v>
      </c>
      <c r="H355">
        <f t="shared" si="11"/>
        <v>3669000</v>
      </c>
      <c r="I355" s="3" t="s">
        <v>32</v>
      </c>
    </row>
    <row r="356" spans="1:9" x14ac:dyDescent="0.3">
      <c r="A356" s="1">
        <v>355</v>
      </c>
      <c r="B356" s="2">
        <f t="shared" ca="1" si="10"/>
        <v>524</v>
      </c>
      <c r="C356" t="s">
        <v>12</v>
      </c>
      <c r="D356" t="str" cm="1">
        <f t="array" ref="D356">_xlfn.IFS(OR(C356="ALL NEW AEROX 155 C ABS OTR",C356="ALL NEW AEROX 155 CIBERCITY OTR",C356="ALL NEW AEROX 155 OTR",C356="ALL NEW NMAX 155 ABS OTR",C356="ALL NEW NMAX 155 CONNECTED OTR",C356="ALL NEW NMAX 155 OTR",C356="ALL NEW NMAX 155 S OTR",C356="LEXI LX 155 CONNECTED ABS OTR",C356="LEXI LX 155 OTR",C356="LEXI LX 155 S OTR",C356="LEXI OTR"),"MAXI",OR(C356="ALL NEW R15 CONNECTED OTR",C356="ALL NEW VIXION OTR",C356="ALL NEW VIXION R OTR",C356="ALL NEW XSR 155 OTR",C356="MT 15 OTR"),"SPORT",OR(C356="FAZZIO CONNECTED LUX OTR",C356="FAZZIO CONNECTED NEO OTR",C356="FAZZIO NEO HYBRID OTR",C356="GRAND FILANO LUX OTR",C356="GRAND FILANO NEO HYBRID OTR"),"CLASSY",OR(C356="FREE GO 125 C OTR",C356="FREE GO 125 OTR",C356="GEAR 125 S OTR",C356="GEAR 125 OTR",C356="NEW MIO M3 CW OTR"),"MATIC",OR(C356="WR 155 R OTR"),"OFFROAD",OR(C356="VEGA FORCE DB CW OTR",C356="JUPITER Z CW FI OTR",C356="MX KING 150 OTR"),"MOPED")</f>
        <v>MATIC</v>
      </c>
      <c r="E356">
        <v>4</v>
      </c>
      <c r="F356" s="3" t="s">
        <v>44</v>
      </c>
      <c r="G356" s="5">
        <v>19745000</v>
      </c>
      <c r="H356">
        <f t="shared" si="11"/>
        <v>1974500</v>
      </c>
      <c r="I356" s="3" t="s">
        <v>32</v>
      </c>
    </row>
    <row r="357" spans="1:9" x14ac:dyDescent="0.3">
      <c r="A357" s="1">
        <v>356</v>
      </c>
      <c r="B357" s="2">
        <f t="shared" ca="1" si="10"/>
        <v>139</v>
      </c>
      <c r="C357" t="s">
        <v>19</v>
      </c>
      <c r="D357" t="str" cm="1">
        <f t="array" ref="D357">_xlfn.IFS(OR(C357="ALL NEW AEROX 155 C ABS OTR",C357="ALL NEW AEROX 155 CIBERCITY OTR",C357="ALL NEW AEROX 155 OTR",C357="ALL NEW NMAX 155 ABS OTR",C357="ALL NEW NMAX 155 CONNECTED OTR",C357="ALL NEW NMAX 155 OTR",C357="ALL NEW NMAX 155 S OTR",C357="LEXI LX 155 CONNECTED ABS OTR",C357="LEXI LX 155 OTR",C357="LEXI LX 155 S OTR",C357="LEXI OTR"),"MAXI",OR(C357="ALL NEW R15 CONNECTED OTR",C357="ALL NEW VIXION OTR",C357="ALL NEW VIXION R OTR",C357="ALL NEW XSR 155 OTR",C357="MT 15 OTR"),"SPORT",OR(C357="FAZZIO CONNECTED LUX OTR",C357="FAZZIO CONNECTED NEO OTR",C357="FAZZIO NEO HYBRID OTR",C357="GRAND FILANO LUX OTR",C357="GRAND FILANO NEO HYBRID OTR"),"CLASSY",OR(C357="FREE GO 125 C OTR",C357="FREE GO 125 OTR",C357="GEAR 125 S OTR",C357="GEAR 125 OTR",C357="NEW MIO M3 CW OTR"),"MATIC",OR(C357="WR 155 R OTR"),"OFFROAD",OR(C357="VEGA FORCE DB CW OTR",C357="JUPITER Z CW FI OTR",C357="MX KING 150 OTR"),"MOPED")</f>
        <v>MATIC</v>
      </c>
      <c r="E357">
        <v>4</v>
      </c>
      <c r="F357" s="3" t="s">
        <v>44</v>
      </c>
      <c r="G357" s="5">
        <v>21710000</v>
      </c>
      <c r="H357">
        <f t="shared" si="11"/>
        <v>2171000</v>
      </c>
      <c r="I357" s="3" t="s">
        <v>32</v>
      </c>
    </row>
    <row r="358" spans="1:9" x14ac:dyDescent="0.3">
      <c r="A358" s="1">
        <v>357</v>
      </c>
      <c r="B358" s="2">
        <f t="shared" ca="1" si="10"/>
        <v>433</v>
      </c>
      <c r="C358" t="s">
        <v>20</v>
      </c>
      <c r="D358" t="str" cm="1">
        <f t="array" ref="D358">_xlfn.IFS(OR(C358="ALL NEW AEROX 155 C ABS OTR",C358="ALL NEW AEROX 155 CIBERCITY OTR",C358="ALL NEW AEROX 155 OTR",C358="ALL NEW NMAX 155 ABS OTR",C358="ALL NEW NMAX 155 CONNECTED OTR",C358="ALL NEW NMAX 155 OTR",C358="ALL NEW NMAX 155 S OTR",C358="LEXI LX 155 CONNECTED ABS OTR",C358="LEXI LX 155 OTR",C358="LEXI LX 155 S OTR",C358="LEXI OTR"),"MAXI",OR(C358="ALL NEW R15 CONNECTED OTR",C358="ALL NEW VIXION OTR",C358="ALL NEW VIXION R OTR",C358="ALL NEW XSR 155 OTR",C358="MT 15 OTR"),"SPORT",OR(C358="FAZZIO CONNECTED LUX OTR",C358="FAZZIO CONNECTED NEO OTR",C358="FAZZIO NEO HYBRID OTR",C358="GRAND FILANO LUX OTR",C358="GRAND FILANO NEO HYBRID OTR"),"CLASSY",OR(C358="FREE GO 125 C OTR",C358="FREE GO 125 OTR",C358="GEAR 125 S OTR",C358="GEAR 125 OTR",C358="NEW MIO M3 CW OTR"),"MATIC",OR(C358="WR 155 R OTR"),"OFFROAD",OR(C358="VEGA FORCE DB CW OTR",C358="JUPITER Z CW FI OTR",C358="MX KING 150 OTR"),"MOPED")</f>
        <v>MAXI</v>
      </c>
      <c r="E358">
        <v>4</v>
      </c>
      <c r="F358" s="3" t="s">
        <v>44</v>
      </c>
      <c r="G358" s="5">
        <v>30200000</v>
      </c>
      <c r="H358">
        <f t="shared" si="11"/>
        <v>3020000</v>
      </c>
      <c r="I358" s="3" t="s">
        <v>33</v>
      </c>
    </row>
    <row r="359" spans="1:9" x14ac:dyDescent="0.3">
      <c r="A359" s="1">
        <v>358</v>
      </c>
      <c r="B359" s="2">
        <f t="shared" ca="1" si="10"/>
        <v>912</v>
      </c>
      <c r="C359" t="s">
        <v>9</v>
      </c>
      <c r="D359" t="str" cm="1">
        <f t="array" ref="D359">_xlfn.IFS(OR(C359="ALL NEW AEROX 155 C ABS OTR",C359="ALL NEW AEROX 155 CIBERCITY OTR",C359="ALL NEW AEROX 155 OTR",C359="ALL NEW NMAX 155 ABS OTR",C359="ALL NEW NMAX 155 CONNECTED OTR",C359="ALL NEW NMAX 155 OTR",C359="ALL NEW NMAX 155 S OTR",C359="LEXI LX 155 CONNECTED ABS OTR",C359="LEXI LX 155 OTR",C359="LEXI LX 155 S OTR",C359="LEXI OTR"),"MAXI",OR(C359="ALL NEW R15 CONNECTED OTR",C359="ALL NEW VIXION OTR",C359="ALL NEW VIXION R OTR",C359="ALL NEW XSR 155 OTR",C359="MT 15 OTR"),"SPORT",OR(C359="FAZZIO CONNECTED LUX OTR",C359="FAZZIO CONNECTED NEO OTR",C359="FAZZIO NEO HYBRID OTR",C359="GRAND FILANO LUX OTR",C359="GRAND FILANO NEO HYBRID OTR"),"CLASSY",OR(C359="FREE GO 125 C OTR",C359="FREE GO 125 OTR",C359="GEAR 125 S OTR",C359="GEAR 125 OTR",C359="NEW MIO M3 CW OTR"),"MATIC",OR(C359="WR 155 R OTR"),"OFFROAD",OR(C359="VEGA FORCE DB CW OTR",C359="JUPITER Z CW FI OTR",C359="MX KING 150 OTR"),"MOPED")</f>
        <v>MAXI</v>
      </c>
      <c r="E359">
        <v>4</v>
      </c>
      <c r="F359" s="3" t="s">
        <v>44</v>
      </c>
      <c r="G359" s="5">
        <v>35475000</v>
      </c>
      <c r="H359">
        <f t="shared" si="11"/>
        <v>3547500</v>
      </c>
      <c r="I359" s="3" t="s">
        <v>34</v>
      </c>
    </row>
    <row r="360" spans="1:9" x14ac:dyDescent="0.3">
      <c r="A360" s="1">
        <v>359</v>
      </c>
      <c r="B360" s="2">
        <f t="shared" ca="1" si="10"/>
        <v>441</v>
      </c>
      <c r="C360" t="s">
        <v>15</v>
      </c>
      <c r="D360" t="str" cm="1">
        <f t="array" ref="D360">_xlfn.IFS(OR(C360="ALL NEW AEROX 155 C ABS OTR",C360="ALL NEW AEROX 155 CIBERCITY OTR",C360="ALL NEW AEROX 155 OTR",C360="ALL NEW NMAX 155 ABS OTR",C360="ALL NEW NMAX 155 CONNECTED OTR",C360="ALL NEW NMAX 155 OTR",C360="ALL NEW NMAX 155 S OTR",C360="LEXI LX 155 CONNECTED ABS OTR",C360="LEXI LX 155 OTR",C360="LEXI LX 155 S OTR",C360="LEXI OTR"),"MAXI",OR(C360="ALL NEW R15 CONNECTED OTR",C360="ALL NEW VIXION OTR",C360="ALL NEW VIXION R OTR",C360="ALL NEW XSR 155 OTR",C360="MT 15 OTR"),"SPORT",OR(C360="FAZZIO CONNECTED LUX OTR",C360="FAZZIO CONNECTED NEO OTR",C360="FAZZIO NEO HYBRID OTR",C360="GRAND FILANO LUX OTR",C360="GRAND FILANO NEO HYBRID OTR"),"CLASSY",OR(C360="FREE GO 125 C OTR",C360="FREE GO 125 OTR",C360="GEAR 125 S OTR",C360="GEAR 125 OTR",C360="NEW MIO M3 CW OTR"),"MATIC",OR(C360="WR 155 R OTR"),"OFFROAD",OR(C360="VEGA FORCE DB CW OTR",C360="JUPITER Z CW FI OTR",C360="MX KING 150 OTR"),"MOPED")</f>
        <v>MOPED</v>
      </c>
      <c r="E360">
        <v>4</v>
      </c>
      <c r="F360" s="3" t="s">
        <v>4</v>
      </c>
      <c r="G360" s="5">
        <v>28255000</v>
      </c>
      <c r="H360">
        <f t="shared" si="11"/>
        <v>2825500</v>
      </c>
      <c r="I360" s="3" t="s">
        <v>34</v>
      </c>
    </row>
    <row r="361" spans="1:9" x14ac:dyDescent="0.3">
      <c r="A361" s="1">
        <v>360</v>
      </c>
      <c r="B361" s="2">
        <f t="shared" ca="1" si="10"/>
        <v>841</v>
      </c>
      <c r="C361" t="s">
        <v>24</v>
      </c>
      <c r="D361" t="str" cm="1">
        <f t="array" ref="D361">_xlfn.IFS(OR(C361="ALL NEW AEROX 155 C ABS OTR",C361="ALL NEW AEROX 155 CIBERCITY OTR",C361="ALL NEW AEROX 155 OTR",C361="ALL NEW NMAX 155 ABS OTR",C361="ALL NEW NMAX 155 CONNECTED OTR",C361="ALL NEW NMAX 155 OTR",C361="ALL NEW NMAX 155 S OTR",C361="LEXI LX 155 CONNECTED ABS OTR",C361="LEXI LX 155 OTR",C361="LEXI LX 155 S OTR",C361="LEXI OTR"),"MAXI",OR(C361="ALL NEW R15 CONNECTED OTR",C361="ALL NEW VIXION OTR",C361="ALL NEW VIXION R OTR",C361="ALL NEW XSR 155 OTR",C361="MT 15 OTR"),"SPORT",OR(C361="FAZZIO CONNECTED LUX OTR",C361="FAZZIO CONNECTED NEO OTR",C361="FAZZIO NEO HYBRID OTR",C361="GRAND FILANO LUX OTR",C361="GRAND FILANO NEO HYBRID OTR"),"CLASSY",OR(C361="FREE GO 125 C OTR",C361="FREE GO 125 OTR",C361="GEAR 125 S OTR",C361="GEAR 125 OTR",C361="NEW MIO M3 CW OTR"),"MATIC",OR(C361="WR 155 R OTR"),"OFFROAD",OR(C361="VEGA FORCE DB CW OTR",C361="JUPITER Z CW FI OTR",C361="MX KING 150 OTR"),"MOPED")</f>
        <v>SPORT</v>
      </c>
      <c r="E361">
        <v>4</v>
      </c>
      <c r="F361" s="3" t="s">
        <v>44</v>
      </c>
      <c r="G361" s="5">
        <v>42200000</v>
      </c>
      <c r="H361">
        <f t="shared" si="11"/>
        <v>4220000</v>
      </c>
      <c r="I361" s="3" t="s">
        <v>34</v>
      </c>
    </row>
    <row r="362" spans="1:9" x14ac:dyDescent="0.3">
      <c r="A362" s="1">
        <v>361</v>
      </c>
      <c r="B362" s="2">
        <f t="shared" ca="1" si="10"/>
        <v>626</v>
      </c>
      <c r="C362" t="s">
        <v>11</v>
      </c>
      <c r="D362" t="str" cm="1">
        <f t="array" ref="D362">_xlfn.IFS(OR(C362="ALL NEW AEROX 155 C ABS OTR",C362="ALL NEW AEROX 155 CIBERCITY OTR",C362="ALL NEW AEROX 155 OTR",C362="ALL NEW NMAX 155 ABS OTR",C362="ALL NEW NMAX 155 CONNECTED OTR",C362="ALL NEW NMAX 155 OTR",C362="ALL NEW NMAX 155 S OTR",C362="LEXI LX 155 CONNECTED ABS OTR",C362="LEXI LX 155 OTR",C362="LEXI LX 155 S OTR",C362="LEXI OTR"),"MAXI",OR(C362="ALL NEW R15 CONNECTED OTR",C362="ALL NEW VIXION OTR",C362="ALL NEW VIXION R OTR",C362="ALL NEW XSR 155 OTR",C362="MT 15 OTR"),"SPORT",OR(C362="FAZZIO CONNECTED LUX OTR",C362="FAZZIO CONNECTED NEO OTR",C362="FAZZIO NEO HYBRID OTR",C362="GRAND FILANO LUX OTR",C362="GRAND FILANO NEO HYBRID OTR"),"CLASSY",OR(C362="FREE GO 125 C OTR",C362="FREE GO 125 OTR",C362="GEAR 125 S OTR",C362="GEAR 125 OTR",C362="NEW MIO M3 CW OTR"),"MATIC",OR(C362="WR 155 R OTR"),"OFFROAD",OR(C362="VEGA FORCE DB CW OTR",C362="JUPITER Z CW FI OTR",C362="MX KING 150 OTR"),"MOPED")</f>
        <v>MOPED</v>
      </c>
      <c r="E362">
        <v>4</v>
      </c>
      <c r="F362" s="3" t="s">
        <v>44</v>
      </c>
      <c r="G362" s="5">
        <v>22605000</v>
      </c>
      <c r="H362">
        <f t="shared" si="11"/>
        <v>2260500</v>
      </c>
      <c r="I362" s="3" t="s">
        <v>32</v>
      </c>
    </row>
    <row r="363" spans="1:9" x14ac:dyDescent="0.3">
      <c r="A363" s="1">
        <v>362</v>
      </c>
      <c r="B363" s="2">
        <f t="shared" ca="1" si="10"/>
        <v>735</v>
      </c>
      <c r="C363" t="s">
        <v>23</v>
      </c>
      <c r="D363" t="str" cm="1">
        <f t="array" ref="D363">_xlfn.IFS(OR(C363="ALL NEW AEROX 155 C ABS OTR",C363="ALL NEW AEROX 155 CIBERCITY OTR",C363="ALL NEW AEROX 155 OTR",C363="ALL NEW NMAX 155 ABS OTR",C363="ALL NEW NMAX 155 CONNECTED OTR",C363="ALL NEW NMAX 155 OTR",C363="ALL NEW NMAX 155 S OTR",C363="LEXI LX 155 CONNECTED ABS OTR",C363="LEXI LX 155 OTR",C363="LEXI LX 155 S OTR",C363="LEXI OTR"),"MAXI",OR(C363="ALL NEW R15 CONNECTED OTR",C363="ALL NEW VIXION OTR",C363="ALL NEW VIXION R OTR",C363="ALL NEW XSR 155 OTR",C363="MT 15 OTR"),"SPORT",OR(C363="FAZZIO CONNECTED LUX OTR",C363="FAZZIO CONNECTED NEO OTR",C363="FAZZIO NEO HYBRID OTR",C363="GRAND FILANO LUX OTR",C363="GRAND FILANO NEO HYBRID OTR"),"CLASSY",OR(C363="FREE GO 125 C OTR",C363="FREE GO 125 OTR",C363="GEAR 125 S OTR",C363="GEAR 125 OTR",C363="NEW MIO M3 CW OTR"),"MATIC",OR(C363="WR 155 R OTR"),"OFFROAD",OR(C363="VEGA FORCE DB CW OTR",C363="JUPITER Z CW FI OTR",C363="MX KING 150 OTR"),"MOPED")</f>
        <v>CLASSY</v>
      </c>
      <c r="E363">
        <v>4</v>
      </c>
      <c r="F363" s="3" t="s">
        <v>44</v>
      </c>
      <c r="G363" s="5">
        <v>30785000</v>
      </c>
      <c r="H363">
        <f t="shared" si="11"/>
        <v>3078500</v>
      </c>
      <c r="I363" s="3" t="s">
        <v>34</v>
      </c>
    </row>
    <row r="364" spans="1:9" x14ac:dyDescent="0.3">
      <c r="A364" s="1">
        <v>363</v>
      </c>
      <c r="B364" s="2">
        <f t="shared" ca="1" si="10"/>
        <v>308</v>
      </c>
      <c r="C364" t="s">
        <v>11</v>
      </c>
      <c r="D364" t="str" cm="1">
        <f t="array" ref="D364">_xlfn.IFS(OR(C364="ALL NEW AEROX 155 C ABS OTR",C364="ALL NEW AEROX 155 CIBERCITY OTR",C364="ALL NEW AEROX 155 OTR",C364="ALL NEW NMAX 155 ABS OTR",C364="ALL NEW NMAX 155 CONNECTED OTR",C364="ALL NEW NMAX 155 OTR",C364="ALL NEW NMAX 155 S OTR",C364="LEXI LX 155 CONNECTED ABS OTR",C364="LEXI LX 155 OTR",C364="LEXI LX 155 S OTR",C364="LEXI OTR"),"MAXI",OR(C364="ALL NEW R15 CONNECTED OTR",C364="ALL NEW VIXION OTR",C364="ALL NEW VIXION R OTR",C364="ALL NEW XSR 155 OTR",C364="MT 15 OTR"),"SPORT",OR(C364="FAZZIO CONNECTED LUX OTR",C364="FAZZIO CONNECTED NEO OTR",C364="FAZZIO NEO HYBRID OTR",C364="GRAND FILANO LUX OTR",C364="GRAND FILANO NEO HYBRID OTR"),"CLASSY",OR(C364="FREE GO 125 C OTR",C364="FREE GO 125 OTR",C364="GEAR 125 S OTR",C364="GEAR 125 OTR",C364="NEW MIO M3 CW OTR"),"MATIC",OR(C364="WR 155 R OTR"),"OFFROAD",OR(C364="VEGA FORCE DB CW OTR",C364="JUPITER Z CW FI OTR",C364="MX KING 150 OTR"),"MOPED")</f>
        <v>MOPED</v>
      </c>
      <c r="E364">
        <v>4</v>
      </c>
      <c r="F364" s="3" t="s">
        <v>44</v>
      </c>
      <c r="G364" s="5">
        <v>22855000</v>
      </c>
      <c r="H364">
        <f t="shared" si="11"/>
        <v>2285500</v>
      </c>
      <c r="I364" s="3" t="s">
        <v>34</v>
      </c>
    </row>
    <row r="365" spans="1:9" x14ac:dyDescent="0.3">
      <c r="A365" s="1">
        <v>364</v>
      </c>
      <c r="B365" s="2">
        <f t="shared" ca="1" si="10"/>
        <v>1053</v>
      </c>
      <c r="C365" t="s">
        <v>23</v>
      </c>
      <c r="D365" t="str" cm="1">
        <f t="array" ref="D365">_xlfn.IFS(OR(C365="ALL NEW AEROX 155 C ABS OTR",C365="ALL NEW AEROX 155 CIBERCITY OTR",C365="ALL NEW AEROX 155 OTR",C365="ALL NEW NMAX 155 ABS OTR",C365="ALL NEW NMAX 155 CONNECTED OTR",C365="ALL NEW NMAX 155 OTR",C365="ALL NEW NMAX 155 S OTR",C365="LEXI LX 155 CONNECTED ABS OTR",C365="LEXI LX 155 OTR",C365="LEXI LX 155 S OTR",C365="LEXI OTR"),"MAXI",OR(C365="ALL NEW R15 CONNECTED OTR",C365="ALL NEW VIXION OTR",C365="ALL NEW VIXION R OTR",C365="ALL NEW XSR 155 OTR",C365="MT 15 OTR"),"SPORT",OR(C365="FAZZIO CONNECTED LUX OTR",C365="FAZZIO CONNECTED NEO OTR",C365="FAZZIO NEO HYBRID OTR",C365="GRAND FILANO LUX OTR",C365="GRAND FILANO NEO HYBRID OTR"),"CLASSY",OR(C365="FREE GO 125 C OTR",C365="FREE GO 125 OTR",C365="GEAR 125 S OTR",C365="GEAR 125 OTR",C365="NEW MIO M3 CW OTR"),"MATIC",OR(C365="WR 155 R OTR"),"OFFROAD",OR(C365="VEGA FORCE DB CW OTR",C365="JUPITER Z CW FI OTR",C365="MX KING 150 OTR"),"MOPED")</f>
        <v>CLASSY</v>
      </c>
      <c r="E365">
        <v>4</v>
      </c>
      <c r="F365" s="3" t="s">
        <v>5</v>
      </c>
      <c r="G365" s="5">
        <v>30785000</v>
      </c>
      <c r="H365">
        <f t="shared" si="11"/>
        <v>3078500</v>
      </c>
      <c r="I365" s="3" t="s">
        <v>34</v>
      </c>
    </row>
    <row r="366" spans="1:9" x14ac:dyDescent="0.3">
      <c r="A366" s="1">
        <v>365</v>
      </c>
      <c r="B366" s="2">
        <f t="shared" ca="1" si="10"/>
        <v>7</v>
      </c>
      <c r="C366" t="s">
        <v>7</v>
      </c>
      <c r="D366" t="str" cm="1">
        <f t="array" ref="D366">_xlfn.IFS(OR(C366="ALL NEW AEROX 155 C ABS OTR",C366="ALL NEW AEROX 155 CIBERCITY OTR",C366="ALL NEW AEROX 155 OTR",C366="ALL NEW NMAX 155 ABS OTR",C366="ALL NEW NMAX 155 CONNECTED OTR",C366="ALL NEW NMAX 155 OTR",C366="ALL NEW NMAX 155 S OTR",C366="LEXI LX 155 CONNECTED ABS OTR",C366="LEXI LX 155 OTR",C366="LEXI LX 155 S OTR",C366="LEXI OTR"),"MAXI",OR(C366="ALL NEW R15 CONNECTED OTR",C366="ALL NEW VIXION OTR",C366="ALL NEW VIXION R OTR",C366="ALL NEW XSR 155 OTR",C366="MT 15 OTR"),"SPORT",OR(C366="FAZZIO CONNECTED LUX OTR",C366="FAZZIO CONNECTED NEO OTR",C366="FAZZIO NEO HYBRID OTR",C366="GRAND FILANO LUX OTR",C366="GRAND FILANO NEO HYBRID OTR"),"CLASSY",OR(C366="FREE GO 125 C OTR",C366="FREE GO 125 OTR",C366="GEAR 125 S OTR",C366="GEAR 125 OTR",C366="NEW MIO M3 CW OTR"),"MATIC",OR(C366="WR 155 R OTR"),"OFFROAD",OR(C366="VEGA FORCE DB CW OTR",C366="JUPITER Z CW FI OTR",C366="MX KING 150 OTR"),"MOPED")</f>
        <v>CLASSY</v>
      </c>
      <c r="E366">
        <v>4</v>
      </c>
      <c r="F366" s="3" t="s">
        <v>44</v>
      </c>
      <c r="G366" s="5">
        <v>24965000</v>
      </c>
      <c r="H366">
        <f t="shared" si="11"/>
        <v>2496500</v>
      </c>
      <c r="I366" s="3" t="s">
        <v>34</v>
      </c>
    </row>
    <row r="367" spans="1:9" x14ac:dyDescent="0.3">
      <c r="A367" s="1">
        <v>366</v>
      </c>
      <c r="B367" s="2">
        <f t="shared" ca="1" si="10"/>
        <v>823</v>
      </c>
      <c r="C367" t="s">
        <v>9</v>
      </c>
      <c r="D367" t="str" cm="1">
        <f t="array" ref="D367">_xlfn.IFS(OR(C367="ALL NEW AEROX 155 C ABS OTR",C367="ALL NEW AEROX 155 CIBERCITY OTR",C367="ALL NEW AEROX 155 OTR",C367="ALL NEW NMAX 155 ABS OTR",C367="ALL NEW NMAX 155 CONNECTED OTR",C367="ALL NEW NMAX 155 OTR",C367="ALL NEW NMAX 155 S OTR",C367="LEXI LX 155 CONNECTED ABS OTR",C367="LEXI LX 155 OTR",C367="LEXI LX 155 S OTR",C367="LEXI OTR"),"MAXI",OR(C367="ALL NEW R15 CONNECTED OTR",C367="ALL NEW VIXION OTR",C367="ALL NEW VIXION R OTR",C367="ALL NEW XSR 155 OTR",C367="MT 15 OTR"),"SPORT",OR(C367="FAZZIO CONNECTED LUX OTR",C367="FAZZIO CONNECTED NEO OTR",C367="FAZZIO NEO HYBRID OTR",C367="GRAND FILANO LUX OTR",C367="GRAND FILANO NEO HYBRID OTR"),"CLASSY",OR(C367="FREE GO 125 C OTR",C367="FREE GO 125 OTR",C367="GEAR 125 S OTR",C367="GEAR 125 OTR",C367="NEW MIO M3 CW OTR"),"MATIC",OR(C367="WR 155 R OTR"),"OFFROAD",OR(C367="VEGA FORCE DB CW OTR",C367="JUPITER Z CW FI OTR",C367="MX KING 150 OTR"),"MOPED")</f>
        <v>MAXI</v>
      </c>
      <c r="E367">
        <v>4</v>
      </c>
      <c r="F367" s="3" t="s">
        <v>5</v>
      </c>
      <c r="G367" s="5">
        <v>35475000</v>
      </c>
      <c r="H367">
        <f t="shared" si="11"/>
        <v>3547500</v>
      </c>
      <c r="I367" s="3" t="s">
        <v>34</v>
      </c>
    </row>
    <row r="368" spans="1:9" x14ac:dyDescent="0.3">
      <c r="A368" s="1">
        <v>367</v>
      </c>
      <c r="B368" s="2">
        <f t="shared" ca="1" si="10"/>
        <v>1108</v>
      </c>
      <c r="C368" t="s">
        <v>24</v>
      </c>
      <c r="D368" t="str" cm="1">
        <f t="array" ref="D368">_xlfn.IFS(OR(C368="ALL NEW AEROX 155 C ABS OTR",C368="ALL NEW AEROX 155 CIBERCITY OTR",C368="ALL NEW AEROX 155 OTR",C368="ALL NEW NMAX 155 ABS OTR",C368="ALL NEW NMAX 155 CONNECTED OTR",C368="ALL NEW NMAX 155 OTR",C368="ALL NEW NMAX 155 S OTR",C368="LEXI LX 155 CONNECTED ABS OTR",C368="LEXI LX 155 OTR",C368="LEXI LX 155 S OTR",C368="LEXI OTR"),"MAXI",OR(C368="ALL NEW R15 CONNECTED OTR",C368="ALL NEW VIXION OTR",C368="ALL NEW VIXION R OTR",C368="ALL NEW XSR 155 OTR",C368="MT 15 OTR"),"SPORT",OR(C368="FAZZIO CONNECTED LUX OTR",C368="FAZZIO CONNECTED NEO OTR",C368="FAZZIO NEO HYBRID OTR",C368="GRAND FILANO LUX OTR",C368="GRAND FILANO NEO HYBRID OTR"),"CLASSY",OR(C368="FREE GO 125 C OTR",C368="FREE GO 125 OTR",C368="GEAR 125 S OTR",C368="GEAR 125 OTR",C368="NEW MIO M3 CW OTR"),"MATIC",OR(C368="WR 155 R OTR"),"OFFROAD",OR(C368="VEGA FORCE DB CW OTR",C368="JUPITER Z CW FI OTR",C368="MX KING 150 OTR"),"MOPED")</f>
        <v>SPORT</v>
      </c>
      <c r="E368">
        <v>4</v>
      </c>
      <c r="F368" s="3" t="s">
        <v>5</v>
      </c>
      <c r="G368" s="5">
        <v>41950000</v>
      </c>
      <c r="H368">
        <f t="shared" si="11"/>
        <v>4195000</v>
      </c>
      <c r="I368" s="3" t="s">
        <v>33</v>
      </c>
    </row>
    <row r="369" spans="1:9" x14ac:dyDescent="0.3">
      <c r="A369" s="1">
        <v>368</v>
      </c>
      <c r="B369" s="2">
        <f t="shared" ca="1" si="10"/>
        <v>679</v>
      </c>
      <c r="C369" t="s">
        <v>9</v>
      </c>
      <c r="D369" t="str" cm="1">
        <f t="array" ref="D369">_xlfn.IFS(OR(C369="ALL NEW AEROX 155 C ABS OTR",C369="ALL NEW AEROX 155 CIBERCITY OTR",C369="ALL NEW AEROX 155 OTR",C369="ALL NEW NMAX 155 ABS OTR",C369="ALL NEW NMAX 155 CONNECTED OTR",C369="ALL NEW NMAX 155 OTR",C369="ALL NEW NMAX 155 S OTR",C369="LEXI LX 155 CONNECTED ABS OTR",C369="LEXI LX 155 OTR",C369="LEXI LX 155 S OTR",C369="LEXI OTR"),"MAXI",OR(C369="ALL NEW R15 CONNECTED OTR",C369="ALL NEW VIXION OTR",C369="ALL NEW VIXION R OTR",C369="ALL NEW XSR 155 OTR",C369="MT 15 OTR"),"SPORT",OR(C369="FAZZIO CONNECTED LUX OTR",C369="FAZZIO CONNECTED NEO OTR",C369="FAZZIO NEO HYBRID OTR",C369="GRAND FILANO LUX OTR",C369="GRAND FILANO NEO HYBRID OTR"),"CLASSY",OR(C369="FREE GO 125 C OTR",C369="FREE GO 125 OTR",C369="GEAR 125 S OTR",C369="GEAR 125 OTR",C369="NEW MIO M3 CW OTR"),"MATIC",OR(C369="WR 155 R OTR"),"OFFROAD",OR(C369="VEGA FORCE DB CW OTR",C369="JUPITER Z CW FI OTR",C369="MX KING 150 OTR"),"MOPED")</f>
        <v>MAXI</v>
      </c>
      <c r="E369">
        <v>4</v>
      </c>
      <c r="F369" s="3" t="s">
        <v>4</v>
      </c>
      <c r="G369" s="5">
        <v>35475000</v>
      </c>
      <c r="H369">
        <f t="shared" si="11"/>
        <v>3547500</v>
      </c>
      <c r="I369" s="3" t="s">
        <v>34</v>
      </c>
    </row>
    <row r="370" spans="1:9" x14ac:dyDescent="0.3">
      <c r="A370" s="1">
        <v>369</v>
      </c>
      <c r="B370" s="2">
        <f t="shared" ca="1" si="10"/>
        <v>604</v>
      </c>
      <c r="C370" t="s">
        <v>15</v>
      </c>
      <c r="D370" t="str" cm="1">
        <f t="array" ref="D370">_xlfn.IFS(OR(C370="ALL NEW AEROX 155 C ABS OTR",C370="ALL NEW AEROX 155 CIBERCITY OTR",C370="ALL NEW AEROX 155 OTR",C370="ALL NEW NMAX 155 ABS OTR",C370="ALL NEW NMAX 155 CONNECTED OTR",C370="ALL NEW NMAX 155 OTR",C370="ALL NEW NMAX 155 S OTR",C370="LEXI LX 155 CONNECTED ABS OTR",C370="LEXI LX 155 OTR",C370="LEXI LX 155 S OTR",C370="LEXI OTR"),"MAXI",OR(C370="ALL NEW R15 CONNECTED OTR",C370="ALL NEW VIXION OTR",C370="ALL NEW VIXION R OTR",C370="ALL NEW XSR 155 OTR",C370="MT 15 OTR"),"SPORT",OR(C370="FAZZIO CONNECTED LUX OTR",C370="FAZZIO CONNECTED NEO OTR",C370="FAZZIO NEO HYBRID OTR",C370="GRAND FILANO LUX OTR",C370="GRAND FILANO NEO HYBRID OTR"),"CLASSY",OR(C370="FREE GO 125 C OTR",C370="FREE GO 125 OTR",C370="GEAR 125 S OTR",C370="GEAR 125 OTR",C370="NEW MIO M3 CW OTR"),"MATIC",OR(C370="WR 155 R OTR"),"OFFROAD",OR(C370="VEGA FORCE DB CW OTR",C370="JUPITER Z CW FI OTR",C370="MX KING 150 OTR"),"MOPED")</f>
        <v>MOPED</v>
      </c>
      <c r="E370">
        <v>4</v>
      </c>
      <c r="F370" s="3" t="s">
        <v>44</v>
      </c>
      <c r="G370" s="5">
        <v>28255000</v>
      </c>
      <c r="H370">
        <f t="shared" si="11"/>
        <v>2825500</v>
      </c>
      <c r="I370" s="3" t="s">
        <v>33</v>
      </c>
    </row>
    <row r="371" spans="1:9" x14ac:dyDescent="0.3">
      <c r="A371" s="1">
        <v>370</v>
      </c>
      <c r="B371" s="2">
        <f t="shared" ca="1" si="10"/>
        <v>727</v>
      </c>
      <c r="C371" t="s">
        <v>15</v>
      </c>
      <c r="D371" t="str" cm="1">
        <f t="array" ref="D371">_xlfn.IFS(OR(C371="ALL NEW AEROX 155 C ABS OTR",C371="ALL NEW AEROX 155 CIBERCITY OTR",C371="ALL NEW AEROX 155 OTR",C371="ALL NEW NMAX 155 ABS OTR",C371="ALL NEW NMAX 155 CONNECTED OTR",C371="ALL NEW NMAX 155 OTR",C371="ALL NEW NMAX 155 S OTR",C371="LEXI LX 155 CONNECTED ABS OTR",C371="LEXI LX 155 OTR",C371="LEXI LX 155 S OTR",C371="LEXI OTR"),"MAXI",OR(C371="ALL NEW R15 CONNECTED OTR",C371="ALL NEW VIXION OTR",C371="ALL NEW VIXION R OTR",C371="ALL NEW XSR 155 OTR",C371="MT 15 OTR"),"SPORT",OR(C371="FAZZIO CONNECTED LUX OTR",C371="FAZZIO CONNECTED NEO OTR",C371="FAZZIO NEO HYBRID OTR",C371="GRAND FILANO LUX OTR",C371="GRAND FILANO NEO HYBRID OTR"),"CLASSY",OR(C371="FREE GO 125 C OTR",C371="FREE GO 125 OTR",C371="GEAR 125 S OTR",C371="GEAR 125 OTR",C371="NEW MIO M3 CW OTR"),"MATIC",OR(C371="WR 155 R OTR"),"OFFROAD",OR(C371="VEGA FORCE DB CW OTR",C371="JUPITER Z CW FI OTR",C371="MX KING 150 OTR"),"MOPED")</f>
        <v>MOPED</v>
      </c>
      <c r="E371">
        <v>4</v>
      </c>
      <c r="F371" s="2" t="s">
        <v>35</v>
      </c>
      <c r="G371" s="5">
        <v>28505000</v>
      </c>
      <c r="H371">
        <f t="shared" si="11"/>
        <v>2850500</v>
      </c>
      <c r="I371" s="3" t="s">
        <v>33</v>
      </c>
    </row>
    <row r="372" spans="1:9" x14ac:dyDescent="0.3">
      <c r="A372" s="1">
        <v>371</v>
      </c>
      <c r="B372" s="2">
        <f t="shared" ca="1" si="10"/>
        <v>503</v>
      </c>
      <c r="C372" t="s">
        <v>15</v>
      </c>
      <c r="D372" t="str" cm="1">
        <f t="array" ref="D372">_xlfn.IFS(OR(C372="ALL NEW AEROX 155 C ABS OTR",C372="ALL NEW AEROX 155 CIBERCITY OTR",C372="ALL NEW AEROX 155 OTR",C372="ALL NEW NMAX 155 ABS OTR",C372="ALL NEW NMAX 155 CONNECTED OTR",C372="ALL NEW NMAX 155 OTR",C372="ALL NEW NMAX 155 S OTR",C372="LEXI LX 155 CONNECTED ABS OTR",C372="LEXI LX 155 OTR",C372="LEXI LX 155 S OTR",C372="LEXI OTR"),"MAXI",OR(C372="ALL NEW R15 CONNECTED OTR",C372="ALL NEW VIXION OTR",C372="ALL NEW VIXION R OTR",C372="ALL NEW XSR 155 OTR",C372="MT 15 OTR"),"SPORT",OR(C372="FAZZIO CONNECTED LUX OTR",C372="FAZZIO CONNECTED NEO OTR",C372="FAZZIO NEO HYBRID OTR",C372="GRAND FILANO LUX OTR",C372="GRAND FILANO NEO HYBRID OTR"),"CLASSY",OR(C372="FREE GO 125 C OTR",C372="FREE GO 125 OTR",C372="GEAR 125 S OTR",C372="GEAR 125 OTR",C372="NEW MIO M3 CW OTR"),"MATIC",OR(C372="WR 155 R OTR"),"OFFROAD",OR(C372="VEGA FORCE DB CW OTR",C372="JUPITER Z CW FI OTR",C372="MX KING 150 OTR"),"MOPED")</f>
        <v>MOPED</v>
      </c>
      <c r="E372">
        <v>4</v>
      </c>
      <c r="F372" s="2" t="s">
        <v>35</v>
      </c>
      <c r="G372" s="5">
        <v>28505000</v>
      </c>
      <c r="H372">
        <f t="shared" si="11"/>
        <v>2850500</v>
      </c>
      <c r="I372" s="3" t="s">
        <v>34</v>
      </c>
    </row>
    <row r="373" spans="1:9" x14ac:dyDescent="0.3">
      <c r="A373" s="1">
        <v>372</v>
      </c>
      <c r="B373" s="2">
        <f t="shared" ca="1" si="10"/>
        <v>900</v>
      </c>
      <c r="C373" t="s">
        <v>8</v>
      </c>
      <c r="D373" t="str" cm="1">
        <f t="array" ref="D373">_xlfn.IFS(OR(C373="ALL NEW AEROX 155 C ABS OTR",C373="ALL NEW AEROX 155 CIBERCITY OTR",C373="ALL NEW AEROX 155 OTR",C373="ALL NEW NMAX 155 ABS OTR",C373="ALL NEW NMAX 155 CONNECTED OTR",C373="ALL NEW NMAX 155 OTR",C373="ALL NEW NMAX 155 S OTR",C373="LEXI LX 155 CONNECTED ABS OTR",C373="LEXI LX 155 OTR",C373="LEXI LX 155 S OTR",C373="LEXI OTR"),"MAXI",OR(C373="ALL NEW R15 CONNECTED OTR",C373="ALL NEW VIXION OTR",C373="ALL NEW VIXION R OTR",C373="ALL NEW XSR 155 OTR",C373="MT 15 OTR"),"SPORT",OR(C373="FAZZIO CONNECTED LUX OTR",C373="FAZZIO CONNECTED NEO OTR",C373="FAZZIO NEO HYBRID OTR",C373="GRAND FILANO LUX OTR",C373="GRAND FILANO NEO HYBRID OTR"),"CLASSY",OR(C373="FREE GO 125 C OTR",C373="FREE GO 125 OTR",C373="GEAR 125 S OTR",C373="GEAR 125 OTR",C373="NEW MIO M3 CW OTR"),"MATIC",OR(C373="WR 155 R OTR"),"OFFROAD",OR(C373="VEGA FORCE DB CW OTR",C373="JUPITER Z CW FI OTR",C373="MX KING 150 OTR"),"MOPED")</f>
        <v>CLASSY</v>
      </c>
      <c r="E373">
        <v>4</v>
      </c>
      <c r="F373" s="2" t="s">
        <v>35</v>
      </c>
      <c r="G373" s="5">
        <v>25865000</v>
      </c>
      <c r="H373">
        <f t="shared" si="11"/>
        <v>2586500</v>
      </c>
      <c r="I373" s="3" t="s">
        <v>32</v>
      </c>
    </row>
    <row r="374" spans="1:9" x14ac:dyDescent="0.3">
      <c r="A374" s="1">
        <v>373</v>
      </c>
      <c r="B374" s="2">
        <f t="shared" ca="1" si="10"/>
        <v>881</v>
      </c>
      <c r="C374" t="s">
        <v>9</v>
      </c>
      <c r="D374" t="str" cm="1">
        <f t="array" ref="D374">_xlfn.IFS(OR(C374="ALL NEW AEROX 155 C ABS OTR",C374="ALL NEW AEROX 155 CIBERCITY OTR",C374="ALL NEW AEROX 155 OTR",C374="ALL NEW NMAX 155 ABS OTR",C374="ALL NEW NMAX 155 CONNECTED OTR",C374="ALL NEW NMAX 155 OTR",C374="ALL NEW NMAX 155 S OTR",C374="LEXI LX 155 CONNECTED ABS OTR",C374="LEXI LX 155 OTR",C374="LEXI LX 155 S OTR",C374="LEXI OTR"),"MAXI",OR(C374="ALL NEW R15 CONNECTED OTR",C374="ALL NEW VIXION OTR",C374="ALL NEW VIXION R OTR",C374="ALL NEW XSR 155 OTR",C374="MT 15 OTR"),"SPORT",OR(C374="FAZZIO CONNECTED LUX OTR",C374="FAZZIO CONNECTED NEO OTR",C374="FAZZIO NEO HYBRID OTR",C374="GRAND FILANO LUX OTR",C374="GRAND FILANO NEO HYBRID OTR"),"CLASSY",OR(C374="FREE GO 125 C OTR",C374="FREE GO 125 OTR",C374="GEAR 125 S OTR",C374="GEAR 125 OTR",C374="NEW MIO M3 CW OTR"),"MATIC",OR(C374="WR 155 R OTR"),"OFFROAD",OR(C374="VEGA FORCE DB CW OTR",C374="JUPITER Z CW FI OTR",C374="MX KING 150 OTR"),"MOPED")</f>
        <v>MAXI</v>
      </c>
      <c r="E374">
        <v>4</v>
      </c>
      <c r="F374" s="2" t="s">
        <v>35</v>
      </c>
      <c r="G374" s="5">
        <v>35475000</v>
      </c>
      <c r="H374">
        <f t="shared" si="11"/>
        <v>3547500</v>
      </c>
      <c r="I374" s="3" t="s">
        <v>32</v>
      </c>
    </row>
    <row r="375" spans="1:9" x14ac:dyDescent="0.3">
      <c r="A375" s="1">
        <v>374</v>
      </c>
      <c r="B375" s="2">
        <f t="shared" ca="1" si="10"/>
        <v>354</v>
      </c>
      <c r="C375" t="s">
        <v>20</v>
      </c>
      <c r="D375" t="str" cm="1">
        <f t="array" ref="D375">_xlfn.IFS(OR(C375="ALL NEW AEROX 155 C ABS OTR",C375="ALL NEW AEROX 155 CIBERCITY OTR",C375="ALL NEW AEROX 155 OTR",C375="ALL NEW NMAX 155 ABS OTR",C375="ALL NEW NMAX 155 CONNECTED OTR",C375="ALL NEW NMAX 155 OTR",C375="ALL NEW NMAX 155 S OTR",C375="LEXI LX 155 CONNECTED ABS OTR",C375="LEXI LX 155 OTR",C375="LEXI LX 155 S OTR",C375="LEXI OTR"),"MAXI",OR(C375="ALL NEW R15 CONNECTED OTR",C375="ALL NEW VIXION OTR",C375="ALL NEW VIXION R OTR",C375="ALL NEW XSR 155 OTR",C375="MT 15 OTR"),"SPORT",OR(C375="FAZZIO CONNECTED LUX OTR",C375="FAZZIO CONNECTED NEO OTR",C375="FAZZIO NEO HYBRID OTR",C375="GRAND FILANO LUX OTR",C375="GRAND FILANO NEO HYBRID OTR"),"CLASSY",OR(C375="FREE GO 125 C OTR",C375="FREE GO 125 OTR",C375="GEAR 125 S OTR",C375="GEAR 125 OTR",C375="NEW MIO M3 CW OTR"),"MATIC",OR(C375="WR 155 R OTR"),"OFFROAD",OR(C375="VEGA FORCE DB CW OTR",C375="JUPITER Z CW FI OTR",C375="MX KING 150 OTR"),"MOPED")</f>
        <v>MAXI</v>
      </c>
      <c r="E375">
        <v>4</v>
      </c>
      <c r="F375" s="2" t="s">
        <v>35</v>
      </c>
      <c r="G375" s="5">
        <v>30200000</v>
      </c>
      <c r="H375">
        <f t="shared" si="11"/>
        <v>3020000</v>
      </c>
      <c r="I375" s="3" t="s">
        <v>32</v>
      </c>
    </row>
    <row r="376" spans="1:9" x14ac:dyDescent="0.3">
      <c r="A376" s="1">
        <v>375</v>
      </c>
      <c r="B376" s="2">
        <f t="shared" ca="1" si="10"/>
        <v>429</v>
      </c>
      <c r="C376" t="s">
        <v>15</v>
      </c>
      <c r="D376" t="str" cm="1">
        <f t="array" ref="D376">_xlfn.IFS(OR(C376="ALL NEW AEROX 155 C ABS OTR",C376="ALL NEW AEROX 155 CIBERCITY OTR",C376="ALL NEW AEROX 155 OTR",C376="ALL NEW NMAX 155 ABS OTR",C376="ALL NEW NMAX 155 CONNECTED OTR",C376="ALL NEW NMAX 155 OTR",C376="ALL NEW NMAX 155 S OTR",C376="LEXI LX 155 CONNECTED ABS OTR",C376="LEXI LX 155 OTR",C376="LEXI LX 155 S OTR",C376="LEXI OTR"),"MAXI",OR(C376="ALL NEW R15 CONNECTED OTR",C376="ALL NEW VIXION OTR",C376="ALL NEW VIXION R OTR",C376="ALL NEW XSR 155 OTR",C376="MT 15 OTR"),"SPORT",OR(C376="FAZZIO CONNECTED LUX OTR",C376="FAZZIO CONNECTED NEO OTR",C376="FAZZIO NEO HYBRID OTR",C376="GRAND FILANO LUX OTR",C376="GRAND FILANO NEO HYBRID OTR"),"CLASSY",OR(C376="FREE GO 125 C OTR",C376="FREE GO 125 OTR",C376="GEAR 125 S OTR",C376="GEAR 125 OTR",C376="NEW MIO M3 CW OTR"),"MATIC",OR(C376="WR 155 R OTR"),"OFFROAD",OR(C376="VEGA FORCE DB CW OTR",C376="JUPITER Z CW FI OTR",C376="MX KING 150 OTR"),"MOPED")</f>
        <v>MOPED</v>
      </c>
      <c r="E376">
        <v>4</v>
      </c>
      <c r="F376" s="3" t="s">
        <v>5</v>
      </c>
      <c r="G376" s="5">
        <v>28255000</v>
      </c>
      <c r="H376">
        <f t="shared" si="11"/>
        <v>2825500</v>
      </c>
      <c r="I376" s="3" t="s">
        <v>32</v>
      </c>
    </row>
    <row r="377" spans="1:9" x14ac:dyDescent="0.3">
      <c r="A377" s="1">
        <v>376</v>
      </c>
      <c r="B377" s="2">
        <f t="shared" ca="1" si="10"/>
        <v>800</v>
      </c>
      <c r="C377" t="s">
        <v>13</v>
      </c>
      <c r="D377" t="str" cm="1">
        <f t="array" ref="D377">_xlfn.IFS(OR(C377="ALL NEW AEROX 155 C ABS OTR",C377="ALL NEW AEROX 155 CIBERCITY OTR",C377="ALL NEW AEROX 155 OTR",C377="ALL NEW NMAX 155 ABS OTR",C377="ALL NEW NMAX 155 CONNECTED OTR",C377="ALL NEW NMAX 155 OTR",C377="ALL NEW NMAX 155 S OTR",C377="LEXI LX 155 CONNECTED ABS OTR",C377="LEXI LX 155 OTR",C377="LEXI LX 155 S OTR",C377="LEXI OTR"),"MAXI",OR(C377="ALL NEW R15 CONNECTED OTR",C377="ALL NEW VIXION OTR",C377="ALL NEW VIXION R OTR",C377="ALL NEW XSR 155 OTR",C377="MT 15 OTR"),"SPORT",OR(C377="FAZZIO CONNECTED LUX OTR",C377="FAZZIO CONNECTED NEO OTR",C377="FAZZIO NEO HYBRID OTR",C377="GRAND FILANO LUX OTR",C377="GRAND FILANO NEO HYBRID OTR"),"CLASSY",OR(C377="FREE GO 125 C OTR",C377="FREE GO 125 OTR",C377="GEAR 125 S OTR",C377="GEAR 125 OTR",C377="NEW MIO M3 CW OTR"),"MATIC",OR(C377="WR 155 R OTR"),"OFFROAD",OR(C377="VEGA FORCE DB CW OTR",C377="JUPITER Z CW FI OTR",C377="MX KING 150 OTR"),"MOPED")</f>
        <v>MAXI</v>
      </c>
      <c r="E377">
        <v>4</v>
      </c>
      <c r="F377" s="3" t="s">
        <v>44</v>
      </c>
      <c r="G377" s="5">
        <v>36690000</v>
      </c>
      <c r="H377">
        <f t="shared" si="11"/>
        <v>3669000</v>
      </c>
      <c r="I377" s="3" t="s">
        <v>32</v>
      </c>
    </row>
    <row r="378" spans="1:9" x14ac:dyDescent="0.3">
      <c r="A378" s="1">
        <v>377</v>
      </c>
      <c r="B378" s="2">
        <f t="shared" ca="1" si="10"/>
        <v>972</v>
      </c>
      <c r="C378" t="s">
        <v>9</v>
      </c>
      <c r="D378" t="str" cm="1">
        <f t="array" ref="D378">_xlfn.IFS(OR(C378="ALL NEW AEROX 155 C ABS OTR",C378="ALL NEW AEROX 155 CIBERCITY OTR",C378="ALL NEW AEROX 155 OTR",C378="ALL NEW NMAX 155 ABS OTR",C378="ALL NEW NMAX 155 CONNECTED OTR",C378="ALL NEW NMAX 155 OTR",C378="ALL NEW NMAX 155 S OTR",C378="LEXI LX 155 CONNECTED ABS OTR",C378="LEXI LX 155 OTR",C378="LEXI LX 155 S OTR",C378="LEXI OTR"),"MAXI",OR(C378="ALL NEW R15 CONNECTED OTR",C378="ALL NEW VIXION OTR",C378="ALL NEW VIXION R OTR",C378="ALL NEW XSR 155 OTR",C378="MT 15 OTR"),"SPORT",OR(C378="FAZZIO CONNECTED LUX OTR",C378="FAZZIO CONNECTED NEO OTR",C378="FAZZIO NEO HYBRID OTR",C378="GRAND FILANO LUX OTR",C378="GRAND FILANO NEO HYBRID OTR"),"CLASSY",OR(C378="FREE GO 125 C OTR",C378="FREE GO 125 OTR",C378="GEAR 125 S OTR",C378="GEAR 125 OTR",C378="NEW MIO M3 CW OTR"),"MATIC",OR(C378="WR 155 R OTR"),"OFFROAD",OR(C378="VEGA FORCE DB CW OTR",C378="JUPITER Z CW FI OTR",C378="MX KING 150 OTR"),"MOPED")</f>
        <v>MAXI</v>
      </c>
      <c r="E378">
        <v>4</v>
      </c>
      <c r="F378" s="3" t="s">
        <v>44</v>
      </c>
      <c r="G378" s="5">
        <v>35475000</v>
      </c>
      <c r="H378">
        <f t="shared" si="11"/>
        <v>3547500</v>
      </c>
      <c r="I378" s="3" t="s">
        <v>32</v>
      </c>
    </row>
    <row r="379" spans="1:9" x14ac:dyDescent="0.3">
      <c r="A379" s="1">
        <v>378</v>
      </c>
      <c r="B379" s="2">
        <f t="shared" ca="1" si="10"/>
        <v>670</v>
      </c>
      <c r="C379" t="s">
        <v>7</v>
      </c>
      <c r="D379" t="str" cm="1">
        <f t="array" ref="D379">_xlfn.IFS(OR(C379="ALL NEW AEROX 155 C ABS OTR",C379="ALL NEW AEROX 155 CIBERCITY OTR",C379="ALL NEW AEROX 155 OTR",C379="ALL NEW NMAX 155 ABS OTR",C379="ALL NEW NMAX 155 CONNECTED OTR",C379="ALL NEW NMAX 155 OTR",C379="ALL NEW NMAX 155 S OTR",C379="LEXI LX 155 CONNECTED ABS OTR",C379="LEXI LX 155 OTR",C379="LEXI LX 155 S OTR",C379="LEXI OTR"),"MAXI",OR(C379="ALL NEW R15 CONNECTED OTR",C379="ALL NEW VIXION OTR",C379="ALL NEW VIXION R OTR",C379="ALL NEW XSR 155 OTR",C379="MT 15 OTR"),"SPORT",OR(C379="FAZZIO CONNECTED LUX OTR",C379="FAZZIO CONNECTED NEO OTR",C379="FAZZIO NEO HYBRID OTR",C379="GRAND FILANO LUX OTR",C379="GRAND FILANO NEO HYBRID OTR"),"CLASSY",OR(C379="FREE GO 125 C OTR",C379="FREE GO 125 OTR",C379="GEAR 125 S OTR",C379="GEAR 125 OTR",C379="NEW MIO M3 CW OTR"),"MATIC",OR(C379="WR 155 R OTR"),"OFFROAD",OR(C379="VEGA FORCE DB CW OTR",C379="JUPITER Z CW FI OTR",C379="MX KING 150 OTR"),"MOPED")</f>
        <v>CLASSY</v>
      </c>
      <c r="E379">
        <v>4</v>
      </c>
      <c r="F379" s="3" t="s">
        <v>44</v>
      </c>
      <c r="G379" s="5">
        <v>24965000</v>
      </c>
      <c r="H379">
        <f t="shared" si="11"/>
        <v>2496500</v>
      </c>
      <c r="I379" s="3" t="s">
        <v>32</v>
      </c>
    </row>
    <row r="380" spans="1:9" x14ac:dyDescent="0.3">
      <c r="A380" s="1">
        <v>379</v>
      </c>
      <c r="B380" s="2">
        <f t="shared" ca="1" si="10"/>
        <v>197</v>
      </c>
      <c r="C380" t="s">
        <v>9</v>
      </c>
      <c r="D380" t="str" cm="1">
        <f t="array" ref="D380">_xlfn.IFS(OR(C380="ALL NEW AEROX 155 C ABS OTR",C380="ALL NEW AEROX 155 CIBERCITY OTR",C380="ALL NEW AEROX 155 OTR",C380="ALL NEW NMAX 155 ABS OTR",C380="ALL NEW NMAX 155 CONNECTED OTR",C380="ALL NEW NMAX 155 OTR",C380="ALL NEW NMAX 155 S OTR",C380="LEXI LX 155 CONNECTED ABS OTR",C380="LEXI LX 155 OTR",C380="LEXI LX 155 S OTR",C380="LEXI OTR"),"MAXI",OR(C380="ALL NEW R15 CONNECTED OTR",C380="ALL NEW VIXION OTR",C380="ALL NEW VIXION R OTR",C380="ALL NEW XSR 155 OTR",C380="MT 15 OTR"),"SPORT",OR(C380="FAZZIO CONNECTED LUX OTR",C380="FAZZIO CONNECTED NEO OTR",C380="FAZZIO NEO HYBRID OTR",C380="GRAND FILANO LUX OTR",C380="GRAND FILANO NEO HYBRID OTR"),"CLASSY",OR(C380="FREE GO 125 C OTR",C380="FREE GO 125 OTR",C380="GEAR 125 S OTR",C380="GEAR 125 OTR",C380="NEW MIO M3 CW OTR"),"MATIC",OR(C380="WR 155 R OTR"),"OFFROAD",OR(C380="VEGA FORCE DB CW OTR",C380="JUPITER Z CW FI OTR",C380="MX KING 150 OTR"),"MOPED")</f>
        <v>MAXI</v>
      </c>
      <c r="E380">
        <v>4</v>
      </c>
      <c r="F380" s="2" t="s">
        <v>35</v>
      </c>
      <c r="G380" s="5">
        <v>35475000</v>
      </c>
      <c r="H380">
        <f t="shared" si="11"/>
        <v>3547500</v>
      </c>
      <c r="I380" s="3" t="s">
        <v>32</v>
      </c>
    </row>
    <row r="381" spans="1:9" x14ac:dyDescent="0.3">
      <c r="A381" s="1">
        <v>380</v>
      </c>
      <c r="B381" s="2">
        <f t="shared" ca="1" si="10"/>
        <v>320</v>
      </c>
      <c r="C381" t="s">
        <v>7</v>
      </c>
      <c r="D381" t="str" cm="1">
        <f t="array" ref="D381">_xlfn.IFS(OR(C381="ALL NEW AEROX 155 C ABS OTR",C381="ALL NEW AEROX 155 CIBERCITY OTR",C381="ALL NEW AEROX 155 OTR",C381="ALL NEW NMAX 155 ABS OTR",C381="ALL NEW NMAX 155 CONNECTED OTR",C381="ALL NEW NMAX 155 OTR",C381="ALL NEW NMAX 155 S OTR",C381="LEXI LX 155 CONNECTED ABS OTR",C381="LEXI LX 155 OTR",C381="LEXI LX 155 S OTR",C381="LEXI OTR"),"MAXI",OR(C381="ALL NEW R15 CONNECTED OTR",C381="ALL NEW VIXION OTR",C381="ALL NEW VIXION R OTR",C381="ALL NEW XSR 155 OTR",C381="MT 15 OTR"),"SPORT",OR(C381="FAZZIO CONNECTED LUX OTR",C381="FAZZIO CONNECTED NEO OTR",C381="FAZZIO NEO HYBRID OTR",C381="GRAND FILANO LUX OTR",C381="GRAND FILANO NEO HYBRID OTR"),"CLASSY",OR(C381="FREE GO 125 C OTR",C381="FREE GO 125 OTR",C381="GEAR 125 S OTR",C381="GEAR 125 OTR",C381="NEW MIO M3 CW OTR"),"MATIC",OR(C381="WR 155 R OTR"),"OFFROAD",OR(C381="VEGA FORCE DB CW OTR",C381="JUPITER Z CW FI OTR",C381="MX KING 150 OTR"),"MOPED")</f>
        <v>CLASSY</v>
      </c>
      <c r="E381">
        <v>4</v>
      </c>
      <c r="F381" s="2" t="s">
        <v>35</v>
      </c>
      <c r="G381" s="5">
        <v>24965000</v>
      </c>
      <c r="H381">
        <f t="shared" si="11"/>
        <v>2496500</v>
      </c>
      <c r="I381" s="3" t="s">
        <v>33</v>
      </c>
    </row>
    <row r="382" spans="1:9" x14ac:dyDescent="0.3">
      <c r="A382" s="1">
        <v>381</v>
      </c>
      <c r="B382" s="2">
        <f t="shared" ca="1" si="10"/>
        <v>531</v>
      </c>
      <c r="C382" t="s">
        <v>7</v>
      </c>
      <c r="D382" t="str" cm="1">
        <f t="array" ref="D382">_xlfn.IFS(OR(C382="ALL NEW AEROX 155 C ABS OTR",C382="ALL NEW AEROX 155 CIBERCITY OTR",C382="ALL NEW AEROX 155 OTR",C382="ALL NEW NMAX 155 ABS OTR",C382="ALL NEW NMAX 155 CONNECTED OTR",C382="ALL NEW NMAX 155 OTR",C382="ALL NEW NMAX 155 S OTR",C382="LEXI LX 155 CONNECTED ABS OTR",C382="LEXI LX 155 OTR",C382="LEXI LX 155 S OTR",C382="LEXI OTR"),"MAXI",OR(C382="ALL NEW R15 CONNECTED OTR",C382="ALL NEW VIXION OTR",C382="ALL NEW VIXION R OTR",C382="ALL NEW XSR 155 OTR",C382="MT 15 OTR"),"SPORT",OR(C382="FAZZIO CONNECTED LUX OTR",C382="FAZZIO CONNECTED NEO OTR",C382="FAZZIO NEO HYBRID OTR",C382="GRAND FILANO LUX OTR",C382="GRAND FILANO NEO HYBRID OTR"),"CLASSY",OR(C382="FREE GO 125 C OTR",C382="FREE GO 125 OTR",C382="GEAR 125 S OTR",C382="GEAR 125 OTR",C382="NEW MIO M3 CW OTR"),"MATIC",OR(C382="WR 155 R OTR"),"OFFROAD",OR(C382="VEGA FORCE DB CW OTR",C382="JUPITER Z CW FI OTR",C382="MX KING 150 OTR"),"MOPED")</f>
        <v>CLASSY</v>
      </c>
      <c r="E382">
        <v>4</v>
      </c>
      <c r="F382" s="2" t="s">
        <v>35</v>
      </c>
      <c r="G382" s="5">
        <v>24965000</v>
      </c>
      <c r="H382">
        <f t="shared" si="11"/>
        <v>2496500</v>
      </c>
      <c r="I382" s="3" t="s">
        <v>32</v>
      </c>
    </row>
    <row r="383" spans="1:9" x14ac:dyDescent="0.3">
      <c r="A383" s="1">
        <v>382</v>
      </c>
      <c r="B383" s="2">
        <f t="shared" ca="1" si="10"/>
        <v>243</v>
      </c>
      <c r="C383" t="s">
        <v>28</v>
      </c>
      <c r="D383" t="str" cm="1">
        <f t="array" ref="D383">_xlfn.IFS(OR(C383="ALL NEW AEROX 155 C ABS OTR",C383="ALL NEW AEROX 155 CIBERCITY OTR",C383="ALL NEW AEROX 155 OTR",C383="ALL NEW NMAX 155 ABS OTR",C383="ALL NEW NMAX 155 CONNECTED OTR",C383="ALL NEW NMAX 155 OTR",C383="ALL NEW NMAX 155 S OTR",C383="LEXI LX 155 CONNECTED ABS OTR",C383="LEXI LX 155 OTR",C383="LEXI LX 155 S OTR",C383="LEXI OTR"),"MAXI",OR(C383="ALL NEW R15 CONNECTED OTR",C383="ALL NEW VIXION OTR",C383="ALL NEW VIXION R OTR",C383="ALL NEW XSR 155 OTR",C383="MT 15 OTR"),"SPORT",OR(C383="FAZZIO CONNECTED LUX OTR",C383="FAZZIO CONNECTED NEO OTR",C383="FAZZIO NEO HYBRID OTR",C383="GRAND FILANO LUX OTR",C383="GRAND FILANO NEO HYBRID OTR"),"CLASSY",OR(C383="FREE GO 125 C OTR",C383="FREE GO 125 OTR",C383="GEAR 125 S OTR",C383="GEAR 125 OTR",C383="NEW MIO M3 CW OTR"),"MATIC",OR(C383="WR 155 R OTR"),"OFFROAD",OR(C383="VEGA FORCE DB CW OTR",C383="JUPITER Z CW FI OTR",C383="MX KING 150 OTR"),"MOPED")</f>
        <v>OFFROAD</v>
      </c>
      <c r="E383">
        <v>4</v>
      </c>
      <c r="F383" s="2" t="s">
        <v>35</v>
      </c>
      <c r="G383" s="5">
        <v>42860000</v>
      </c>
      <c r="H383">
        <f t="shared" si="11"/>
        <v>4286000</v>
      </c>
      <c r="I383" s="3" t="s">
        <v>32</v>
      </c>
    </row>
    <row r="384" spans="1:9" x14ac:dyDescent="0.3">
      <c r="A384" s="1">
        <v>383</v>
      </c>
      <c r="B384" s="2">
        <f t="shared" ca="1" si="10"/>
        <v>79</v>
      </c>
      <c r="C384" t="s">
        <v>12</v>
      </c>
      <c r="D384" t="str" cm="1">
        <f t="array" ref="D384">_xlfn.IFS(OR(C384="ALL NEW AEROX 155 C ABS OTR",C384="ALL NEW AEROX 155 CIBERCITY OTR",C384="ALL NEW AEROX 155 OTR",C384="ALL NEW NMAX 155 ABS OTR",C384="ALL NEW NMAX 155 CONNECTED OTR",C384="ALL NEW NMAX 155 OTR",C384="ALL NEW NMAX 155 S OTR",C384="LEXI LX 155 CONNECTED ABS OTR",C384="LEXI LX 155 OTR",C384="LEXI LX 155 S OTR",C384="LEXI OTR"),"MAXI",OR(C384="ALL NEW R15 CONNECTED OTR",C384="ALL NEW VIXION OTR",C384="ALL NEW VIXION R OTR",C384="ALL NEW XSR 155 OTR",C384="MT 15 OTR"),"SPORT",OR(C384="FAZZIO CONNECTED LUX OTR",C384="FAZZIO CONNECTED NEO OTR",C384="FAZZIO NEO HYBRID OTR",C384="GRAND FILANO LUX OTR",C384="GRAND FILANO NEO HYBRID OTR"),"CLASSY",OR(C384="FREE GO 125 C OTR",C384="FREE GO 125 OTR",C384="GEAR 125 S OTR",C384="GEAR 125 OTR",C384="NEW MIO M3 CW OTR"),"MATIC",OR(C384="WR 155 R OTR"),"OFFROAD",OR(C384="VEGA FORCE DB CW OTR",C384="JUPITER Z CW FI OTR",C384="MX KING 150 OTR"),"MOPED")</f>
        <v>MATIC</v>
      </c>
      <c r="E384">
        <v>4</v>
      </c>
      <c r="F384" s="2" t="s">
        <v>35</v>
      </c>
      <c r="G384" s="5">
        <v>19745000</v>
      </c>
      <c r="H384">
        <f t="shared" si="11"/>
        <v>1974500</v>
      </c>
      <c r="I384" s="3" t="s">
        <v>32</v>
      </c>
    </row>
    <row r="385" spans="1:9" x14ac:dyDescent="0.3">
      <c r="A385" s="1">
        <v>384</v>
      </c>
      <c r="B385" s="2">
        <f t="shared" ca="1" si="10"/>
        <v>73</v>
      </c>
      <c r="C385" t="s">
        <v>13</v>
      </c>
      <c r="D385" t="str" cm="1">
        <f t="array" ref="D385">_xlfn.IFS(OR(C385="ALL NEW AEROX 155 C ABS OTR",C385="ALL NEW AEROX 155 CIBERCITY OTR",C385="ALL NEW AEROX 155 OTR",C385="ALL NEW NMAX 155 ABS OTR",C385="ALL NEW NMAX 155 CONNECTED OTR",C385="ALL NEW NMAX 155 OTR",C385="ALL NEW NMAX 155 S OTR",C385="LEXI LX 155 CONNECTED ABS OTR",C385="LEXI LX 155 OTR",C385="LEXI LX 155 S OTR",C385="LEXI OTR"),"MAXI",OR(C385="ALL NEW R15 CONNECTED OTR",C385="ALL NEW VIXION OTR",C385="ALL NEW VIXION R OTR",C385="ALL NEW XSR 155 OTR",C385="MT 15 OTR"),"SPORT",OR(C385="FAZZIO CONNECTED LUX OTR",C385="FAZZIO CONNECTED NEO OTR",C385="FAZZIO NEO HYBRID OTR",C385="GRAND FILANO LUX OTR",C385="GRAND FILANO NEO HYBRID OTR"),"CLASSY",OR(C385="FREE GO 125 C OTR",C385="FREE GO 125 OTR",C385="GEAR 125 S OTR",C385="GEAR 125 OTR",C385="NEW MIO M3 CW OTR"),"MATIC",OR(C385="WR 155 R OTR"),"OFFROAD",OR(C385="VEGA FORCE DB CW OTR",C385="JUPITER Z CW FI OTR",C385="MX KING 150 OTR"),"MOPED")</f>
        <v>MAXI</v>
      </c>
      <c r="E385">
        <v>4</v>
      </c>
      <c r="F385" s="3" t="s">
        <v>44</v>
      </c>
      <c r="G385" s="5">
        <v>36690000</v>
      </c>
      <c r="H385">
        <f t="shared" si="11"/>
        <v>3669000</v>
      </c>
      <c r="I385" s="3" t="s">
        <v>32</v>
      </c>
    </row>
    <row r="386" spans="1:9" x14ac:dyDescent="0.3">
      <c r="A386" s="1">
        <v>385</v>
      </c>
      <c r="B386" s="2">
        <f t="shared" ca="1" si="10"/>
        <v>56</v>
      </c>
      <c r="C386" t="s">
        <v>19</v>
      </c>
      <c r="D386" t="str" cm="1">
        <f t="array" ref="D386">_xlfn.IFS(OR(C386="ALL NEW AEROX 155 C ABS OTR",C386="ALL NEW AEROX 155 CIBERCITY OTR",C386="ALL NEW AEROX 155 OTR",C386="ALL NEW NMAX 155 ABS OTR",C386="ALL NEW NMAX 155 CONNECTED OTR",C386="ALL NEW NMAX 155 OTR",C386="ALL NEW NMAX 155 S OTR",C386="LEXI LX 155 CONNECTED ABS OTR",C386="LEXI LX 155 OTR",C386="LEXI LX 155 S OTR",C386="LEXI OTR"),"MAXI",OR(C386="ALL NEW R15 CONNECTED OTR",C386="ALL NEW VIXION OTR",C386="ALL NEW VIXION R OTR",C386="ALL NEW XSR 155 OTR",C386="MT 15 OTR"),"SPORT",OR(C386="FAZZIO CONNECTED LUX OTR",C386="FAZZIO CONNECTED NEO OTR",C386="FAZZIO NEO HYBRID OTR",C386="GRAND FILANO LUX OTR",C386="GRAND FILANO NEO HYBRID OTR"),"CLASSY",OR(C386="FREE GO 125 C OTR",C386="FREE GO 125 OTR",C386="GEAR 125 S OTR",C386="GEAR 125 OTR",C386="NEW MIO M3 CW OTR"),"MATIC",OR(C386="WR 155 R OTR"),"OFFROAD",OR(C386="VEGA FORCE DB CW OTR",C386="JUPITER Z CW FI OTR",C386="MX KING 150 OTR"),"MOPED")</f>
        <v>MATIC</v>
      </c>
      <c r="E386">
        <v>4</v>
      </c>
      <c r="F386" s="3" t="s">
        <v>44</v>
      </c>
      <c r="G386" s="5">
        <v>21460000</v>
      </c>
      <c r="H386">
        <f t="shared" si="11"/>
        <v>2146000</v>
      </c>
      <c r="I386" s="3" t="s">
        <v>32</v>
      </c>
    </row>
    <row r="387" spans="1:9" x14ac:dyDescent="0.3">
      <c r="A387" s="1">
        <v>386</v>
      </c>
      <c r="B387" s="2">
        <f t="shared" ref="B387:B450" ca="1" si="12">RANDBETWEEN(1,1200)</f>
        <v>1142</v>
      </c>
      <c r="C387" t="s">
        <v>7</v>
      </c>
      <c r="D387" t="str" cm="1">
        <f t="array" ref="D387">_xlfn.IFS(OR(C387="ALL NEW AEROX 155 C ABS OTR",C387="ALL NEW AEROX 155 CIBERCITY OTR",C387="ALL NEW AEROX 155 OTR",C387="ALL NEW NMAX 155 ABS OTR",C387="ALL NEW NMAX 155 CONNECTED OTR",C387="ALL NEW NMAX 155 OTR",C387="ALL NEW NMAX 155 S OTR",C387="LEXI LX 155 CONNECTED ABS OTR",C387="LEXI LX 155 OTR",C387="LEXI LX 155 S OTR",C387="LEXI OTR"),"MAXI",OR(C387="ALL NEW R15 CONNECTED OTR",C387="ALL NEW VIXION OTR",C387="ALL NEW VIXION R OTR",C387="ALL NEW XSR 155 OTR",C387="MT 15 OTR"),"SPORT",OR(C387="FAZZIO CONNECTED LUX OTR",C387="FAZZIO CONNECTED NEO OTR",C387="FAZZIO NEO HYBRID OTR",C387="GRAND FILANO LUX OTR",C387="GRAND FILANO NEO HYBRID OTR"),"CLASSY",OR(C387="FREE GO 125 C OTR",C387="FREE GO 125 OTR",C387="GEAR 125 S OTR",C387="GEAR 125 OTR",C387="NEW MIO M3 CW OTR"),"MATIC",OR(C387="WR 155 R OTR"),"OFFROAD",OR(C387="VEGA FORCE DB CW OTR",C387="JUPITER Z CW FI OTR",C387="MX KING 150 OTR"),"MOPED")</f>
        <v>CLASSY</v>
      </c>
      <c r="E387">
        <v>4</v>
      </c>
      <c r="F387" s="3" t="s">
        <v>44</v>
      </c>
      <c r="G387" s="5">
        <v>24965000</v>
      </c>
      <c r="H387">
        <f t="shared" ref="H387" si="13">G387*10%</f>
        <v>2496500</v>
      </c>
      <c r="I387" s="3" t="s">
        <v>32</v>
      </c>
    </row>
    <row r="388" spans="1:9" x14ac:dyDescent="0.3">
      <c r="A388" s="1">
        <v>387</v>
      </c>
      <c r="B388" s="2">
        <f t="shared" ca="1" si="12"/>
        <v>192</v>
      </c>
      <c r="C388" t="s">
        <v>9</v>
      </c>
      <c r="D388" t="str" cm="1">
        <f t="array" ref="D388">_xlfn.IFS(OR(C388="ALL NEW AEROX 155 C ABS OTR",C388="ALL NEW AEROX 155 CIBERCITY OTR",C388="ALL NEW AEROX 155 OTR",C388="ALL NEW NMAX 155 ABS OTR",C388="ALL NEW NMAX 155 CONNECTED OTR",C388="ALL NEW NMAX 155 OTR",C388="ALL NEW NMAX 155 S OTR",C388="LEXI LX 155 CONNECTED ABS OTR",C388="LEXI LX 155 OTR",C388="LEXI LX 155 S OTR",C388="LEXI OTR"),"MAXI",OR(C388="ALL NEW R15 CONNECTED OTR",C388="ALL NEW VIXION OTR",C388="ALL NEW VIXION R OTR",C388="ALL NEW XSR 155 OTR",C388="MT 15 OTR"),"SPORT",OR(C388="FAZZIO CONNECTED LUX OTR",C388="FAZZIO CONNECTED NEO OTR",C388="FAZZIO NEO HYBRID OTR",C388="GRAND FILANO LUX OTR",C388="GRAND FILANO NEO HYBRID OTR"),"CLASSY",OR(C388="FREE GO 125 C OTR",C388="FREE GO 125 OTR",C388="GEAR 125 S OTR",C388="GEAR 125 OTR",C388="NEW MIO M3 CW OTR"),"MATIC",OR(C388="WR 155 R OTR"),"OFFROAD",OR(C388="VEGA FORCE DB CW OTR",C388="JUPITER Z CW FI OTR",C388="MX KING 150 OTR"),"MOPED")</f>
        <v>MAXI</v>
      </c>
      <c r="E388">
        <v>4</v>
      </c>
      <c r="F388" s="3" t="s">
        <v>44</v>
      </c>
      <c r="G388" s="5">
        <v>32961000</v>
      </c>
      <c r="H388">
        <f t="shared" si="11"/>
        <v>3296100</v>
      </c>
      <c r="I388" s="3" t="s">
        <v>32</v>
      </c>
    </row>
    <row r="389" spans="1:9" x14ac:dyDescent="0.3">
      <c r="A389" s="1">
        <v>388</v>
      </c>
      <c r="B389" s="2">
        <f t="shared" ca="1" si="12"/>
        <v>300</v>
      </c>
      <c r="C389" t="s">
        <v>23</v>
      </c>
      <c r="D389" t="str" cm="1">
        <f t="array" ref="D389">_xlfn.IFS(OR(C389="ALL NEW AEROX 155 C ABS OTR",C389="ALL NEW AEROX 155 CIBERCITY OTR",C389="ALL NEW AEROX 155 OTR",C389="ALL NEW NMAX 155 ABS OTR",C389="ALL NEW NMAX 155 CONNECTED OTR",C389="ALL NEW NMAX 155 OTR",C389="ALL NEW NMAX 155 S OTR",C389="LEXI LX 155 CONNECTED ABS OTR",C389="LEXI LX 155 OTR",C389="LEXI LX 155 S OTR",C389="LEXI OTR"),"MAXI",OR(C389="ALL NEW R15 CONNECTED OTR",C389="ALL NEW VIXION OTR",C389="ALL NEW VIXION R OTR",C389="ALL NEW XSR 155 OTR",C389="MT 15 OTR"),"SPORT",OR(C389="FAZZIO CONNECTED LUX OTR",C389="FAZZIO CONNECTED NEO OTR",C389="FAZZIO NEO HYBRID OTR",C389="GRAND FILANO LUX OTR",C389="GRAND FILANO NEO HYBRID OTR"),"CLASSY",OR(C389="FREE GO 125 C OTR",C389="FREE GO 125 OTR",C389="GEAR 125 S OTR",C389="GEAR 125 OTR",C389="NEW MIO M3 CW OTR"),"MATIC",OR(C389="WR 155 R OTR"),"OFFROAD",OR(C389="VEGA FORCE DB CW OTR",C389="JUPITER Z CW FI OTR",C389="MX KING 150 OTR"),"MOPED")</f>
        <v>CLASSY</v>
      </c>
      <c r="E389">
        <v>4</v>
      </c>
      <c r="F389" s="3" t="s">
        <v>5</v>
      </c>
      <c r="G389" s="5">
        <v>30785000</v>
      </c>
      <c r="H389">
        <f t="shared" ref="H389:H452" si="14">G389*10%</f>
        <v>3078500</v>
      </c>
      <c r="I389" s="3" t="s">
        <v>34</v>
      </c>
    </row>
    <row r="390" spans="1:9" x14ac:dyDescent="0.3">
      <c r="A390" s="1">
        <v>389</v>
      </c>
      <c r="B390" s="2">
        <f t="shared" ca="1" si="12"/>
        <v>587</v>
      </c>
      <c r="C390" t="s">
        <v>10</v>
      </c>
      <c r="D390" t="str" cm="1">
        <f t="array" ref="D390">_xlfn.IFS(OR(C390="ALL NEW AEROX 155 C ABS OTR",C390="ALL NEW AEROX 155 CIBERCITY OTR",C390="ALL NEW AEROX 155 OTR",C390="ALL NEW NMAX 155 ABS OTR",C390="ALL NEW NMAX 155 CONNECTED OTR",C390="ALL NEW NMAX 155 OTR",C390="ALL NEW NMAX 155 S OTR",C390="LEXI LX 155 CONNECTED ABS OTR",C390="LEXI LX 155 OTR",C390="LEXI LX 155 S OTR",C390="LEXI OTR"),"MAXI",OR(C390="ALL NEW R15 CONNECTED OTR",C390="ALL NEW VIXION OTR",C390="ALL NEW VIXION R OTR",C390="ALL NEW XSR 155 OTR",C390="MT 15 OTR"),"SPORT",OR(C390="FAZZIO CONNECTED LUX OTR",C390="FAZZIO CONNECTED NEO OTR",C390="FAZZIO NEO HYBRID OTR",C390="GRAND FILANO LUX OTR",C390="GRAND FILANO NEO HYBRID OTR"),"CLASSY",OR(C390="FREE GO 125 C OTR",C390="FREE GO 125 OTR",C390="GEAR 125 S OTR",C390="GEAR 125 OTR",C390="NEW MIO M3 CW OTR"),"MATIC",OR(C390="WR 155 R OTR"),"OFFROAD",OR(C390="VEGA FORCE DB CW OTR",C390="JUPITER Z CW FI OTR",C390="MX KING 150 OTR"),"MOPED")</f>
        <v>MATIC</v>
      </c>
      <c r="E390">
        <v>4</v>
      </c>
      <c r="F390" s="3" t="s">
        <v>4</v>
      </c>
      <c r="G390" s="5">
        <v>20725000</v>
      </c>
      <c r="H390">
        <f t="shared" si="14"/>
        <v>2072500</v>
      </c>
      <c r="I390" s="3" t="s">
        <v>34</v>
      </c>
    </row>
    <row r="391" spans="1:9" x14ac:dyDescent="0.3">
      <c r="A391" s="1">
        <v>390</v>
      </c>
      <c r="B391" s="2">
        <f t="shared" ca="1" si="12"/>
        <v>802</v>
      </c>
      <c r="C391" t="s">
        <v>21</v>
      </c>
      <c r="D391" t="str" cm="1">
        <f t="array" ref="D391">_xlfn.IFS(OR(C391="ALL NEW AEROX 155 C ABS OTR",C391="ALL NEW AEROX 155 CIBERCITY OTR",C391="ALL NEW AEROX 155 OTR",C391="ALL NEW NMAX 155 ABS OTR",C391="ALL NEW NMAX 155 CONNECTED OTR",C391="ALL NEW NMAX 155 OTR",C391="ALL NEW NMAX 155 S OTR",C391="LEXI LX 155 CONNECTED ABS OTR",C391="LEXI LX 155 OTR",C391="LEXI LX 155 S OTR",C391="LEXI OTR"),"MAXI",OR(C391="ALL NEW R15 CONNECTED OTR",C391="ALL NEW VIXION OTR",C391="ALL NEW VIXION R OTR",C391="ALL NEW XSR 155 OTR",C391="MT 15 OTR"),"SPORT",OR(C391="FAZZIO CONNECTED LUX OTR",C391="FAZZIO CONNECTED NEO OTR",C391="FAZZIO NEO HYBRID OTR",C391="GRAND FILANO LUX OTR",C391="GRAND FILANO NEO HYBRID OTR"),"CLASSY",OR(C391="FREE GO 125 C OTR",C391="FREE GO 125 OTR",C391="GEAR 125 S OTR",C391="GEAR 125 OTR",C391="NEW MIO M3 CW OTR"),"MATIC",OR(C391="WR 155 R OTR"),"OFFROAD",OR(C391="VEGA FORCE DB CW OTR",C391="JUPITER Z CW FI OTR",C391="MX KING 150 OTR"),"MOPED")</f>
        <v>MAXI</v>
      </c>
      <c r="E391">
        <v>4</v>
      </c>
      <c r="F391" s="3" t="s">
        <v>4</v>
      </c>
      <c r="G391" s="5">
        <v>30400000</v>
      </c>
      <c r="H391">
        <f t="shared" si="14"/>
        <v>3040000</v>
      </c>
      <c r="I391" s="3" t="s">
        <v>34</v>
      </c>
    </row>
    <row r="392" spans="1:9" x14ac:dyDescent="0.3">
      <c r="A392" s="1">
        <v>391</v>
      </c>
      <c r="B392" s="2">
        <f t="shared" ca="1" si="12"/>
        <v>1061</v>
      </c>
      <c r="C392" t="s">
        <v>10</v>
      </c>
      <c r="D392" t="str" cm="1">
        <f t="array" ref="D392">_xlfn.IFS(OR(C392="ALL NEW AEROX 155 C ABS OTR",C392="ALL NEW AEROX 155 CIBERCITY OTR",C392="ALL NEW AEROX 155 OTR",C392="ALL NEW NMAX 155 ABS OTR",C392="ALL NEW NMAX 155 CONNECTED OTR",C392="ALL NEW NMAX 155 OTR",C392="ALL NEW NMAX 155 S OTR",C392="LEXI LX 155 CONNECTED ABS OTR",C392="LEXI LX 155 OTR",C392="LEXI LX 155 S OTR",C392="LEXI OTR"),"MAXI",OR(C392="ALL NEW R15 CONNECTED OTR",C392="ALL NEW VIXION OTR",C392="ALL NEW VIXION R OTR",C392="ALL NEW XSR 155 OTR",C392="MT 15 OTR"),"SPORT",OR(C392="FAZZIO CONNECTED LUX OTR",C392="FAZZIO CONNECTED NEO OTR",C392="FAZZIO NEO HYBRID OTR",C392="GRAND FILANO LUX OTR",C392="GRAND FILANO NEO HYBRID OTR"),"CLASSY",OR(C392="FREE GO 125 C OTR",C392="FREE GO 125 OTR",C392="GEAR 125 S OTR",C392="GEAR 125 OTR",C392="NEW MIO M3 CW OTR"),"MATIC",OR(C392="WR 155 R OTR"),"OFFROAD",OR(C392="VEGA FORCE DB CW OTR",C392="JUPITER Z CW FI OTR",C392="MX KING 150 OTR"),"MOPED")</f>
        <v>MATIC</v>
      </c>
      <c r="E392">
        <v>4</v>
      </c>
      <c r="F392" s="3" t="s">
        <v>4</v>
      </c>
      <c r="G392" s="5">
        <v>20725000</v>
      </c>
      <c r="H392">
        <f t="shared" si="14"/>
        <v>2072500</v>
      </c>
      <c r="I392" s="3" t="s">
        <v>33</v>
      </c>
    </row>
    <row r="393" spans="1:9" x14ac:dyDescent="0.3">
      <c r="A393" s="1">
        <v>392</v>
      </c>
      <c r="B393" s="2">
        <f t="shared" ca="1" si="12"/>
        <v>292</v>
      </c>
      <c r="C393" t="s">
        <v>10</v>
      </c>
      <c r="D393" t="str" cm="1">
        <f t="array" ref="D393">_xlfn.IFS(OR(C393="ALL NEW AEROX 155 C ABS OTR",C393="ALL NEW AEROX 155 CIBERCITY OTR",C393="ALL NEW AEROX 155 OTR",C393="ALL NEW NMAX 155 ABS OTR",C393="ALL NEW NMAX 155 CONNECTED OTR",C393="ALL NEW NMAX 155 OTR",C393="ALL NEW NMAX 155 S OTR",C393="LEXI LX 155 CONNECTED ABS OTR",C393="LEXI LX 155 OTR",C393="LEXI LX 155 S OTR",C393="LEXI OTR"),"MAXI",OR(C393="ALL NEW R15 CONNECTED OTR",C393="ALL NEW VIXION OTR",C393="ALL NEW VIXION R OTR",C393="ALL NEW XSR 155 OTR",C393="MT 15 OTR"),"SPORT",OR(C393="FAZZIO CONNECTED LUX OTR",C393="FAZZIO CONNECTED NEO OTR",C393="FAZZIO NEO HYBRID OTR",C393="GRAND FILANO LUX OTR",C393="GRAND FILANO NEO HYBRID OTR"),"CLASSY",OR(C393="FREE GO 125 C OTR",C393="FREE GO 125 OTR",C393="GEAR 125 S OTR",C393="GEAR 125 OTR",C393="NEW MIO M3 CW OTR"),"MATIC",OR(C393="WR 155 R OTR"),"OFFROAD",OR(C393="VEGA FORCE DB CW OTR",C393="JUPITER Z CW FI OTR",C393="MX KING 150 OTR"),"MOPED")</f>
        <v>MATIC</v>
      </c>
      <c r="E393">
        <v>4</v>
      </c>
      <c r="F393" s="3" t="s">
        <v>4</v>
      </c>
      <c r="G393" s="5">
        <v>20725000</v>
      </c>
      <c r="H393">
        <f t="shared" si="14"/>
        <v>2072500</v>
      </c>
      <c r="I393" s="3" t="s">
        <v>33</v>
      </c>
    </row>
    <row r="394" spans="1:9" x14ac:dyDescent="0.3">
      <c r="A394" s="1">
        <v>393</v>
      </c>
      <c r="B394" s="2">
        <f t="shared" ca="1" si="12"/>
        <v>682</v>
      </c>
      <c r="C394" t="s">
        <v>15</v>
      </c>
      <c r="D394" t="str" cm="1">
        <f t="array" ref="D394">_xlfn.IFS(OR(C394="ALL NEW AEROX 155 C ABS OTR",C394="ALL NEW AEROX 155 CIBERCITY OTR",C394="ALL NEW AEROX 155 OTR",C394="ALL NEW NMAX 155 ABS OTR",C394="ALL NEW NMAX 155 CONNECTED OTR",C394="ALL NEW NMAX 155 OTR",C394="ALL NEW NMAX 155 S OTR",C394="LEXI LX 155 CONNECTED ABS OTR",C394="LEXI LX 155 OTR",C394="LEXI LX 155 S OTR",C394="LEXI OTR"),"MAXI",OR(C394="ALL NEW R15 CONNECTED OTR",C394="ALL NEW VIXION OTR",C394="ALL NEW VIXION R OTR",C394="ALL NEW XSR 155 OTR",C394="MT 15 OTR"),"SPORT",OR(C394="FAZZIO CONNECTED LUX OTR",C394="FAZZIO CONNECTED NEO OTR",C394="FAZZIO NEO HYBRID OTR",C394="GRAND FILANO LUX OTR",C394="GRAND FILANO NEO HYBRID OTR"),"CLASSY",OR(C394="FREE GO 125 C OTR",C394="FREE GO 125 OTR",C394="GEAR 125 S OTR",C394="GEAR 125 OTR",C394="NEW MIO M3 CW OTR"),"MATIC",OR(C394="WR 155 R OTR"),"OFFROAD",OR(C394="VEGA FORCE DB CW OTR",C394="JUPITER Z CW FI OTR",C394="MX KING 150 OTR"),"MOPED")</f>
        <v>MOPED</v>
      </c>
      <c r="E394">
        <v>4</v>
      </c>
      <c r="F394" s="3" t="s">
        <v>44</v>
      </c>
      <c r="G394" s="5">
        <v>28255000</v>
      </c>
      <c r="H394">
        <f t="shared" si="14"/>
        <v>2825500</v>
      </c>
      <c r="I394" s="3" t="s">
        <v>33</v>
      </c>
    </row>
    <row r="395" spans="1:9" x14ac:dyDescent="0.3">
      <c r="A395" s="1">
        <v>394</v>
      </c>
      <c r="B395" s="2">
        <f t="shared" ca="1" si="12"/>
        <v>36</v>
      </c>
      <c r="C395" t="s">
        <v>13</v>
      </c>
      <c r="D395" t="str" cm="1">
        <f t="array" ref="D395">_xlfn.IFS(OR(C395="ALL NEW AEROX 155 C ABS OTR",C395="ALL NEW AEROX 155 CIBERCITY OTR",C395="ALL NEW AEROX 155 OTR",C395="ALL NEW NMAX 155 ABS OTR",C395="ALL NEW NMAX 155 CONNECTED OTR",C395="ALL NEW NMAX 155 OTR",C395="ALL NEW NMAX 155 S OTR",C395="LEXI LX 155 CONNECTED ABS OTR",C395="LEXI LX 155 OTR",C395="LEXI LX 155 S OTR",C395="LEXI OTR"),"MAXI",OR(C395="ALL NEW R15 CONNECTED OTR",C395="ALL NEW VIXION OTR",C395="ALL NEW VIXION R OTR",C395="ALL NEW XSR 155 OTR",C395="MT 15 OTR"),"SPORT",OR(C395="FAZZIO CONNECTED LUX OTR",C395="FAZZIO CONNECTED NEO OTR",C395="FAZZIO NEO HYBRID OTR",C395="GRAND FILANO LUX OTR",C395="GRAND FILANO NEO HYBRID OTR"),"CLASSY",OR(C395="FREE GO 125 C OTR",C395="FREE GO 125 OTR",C395="GEAR 125 S OTR",C395="GEAR 125 OTR",C395="NEW MIO M3 CW OTR"),"MATIC",OR(C395="WR 155 R OTR"),"OFFROAD",OR(C395="VEGA FORCE DB CW OTR",C395="JUPITER Z CW FI OTR",C395="MX KING 150 OTR"),"MOPED")</f>
        <v>MAXI</v>
      </c>
      <c r="E395">
        <v>4</v>
      </c>
      <c r="F395" s="2" t="s">
        <v>35</v>
      </c>
      <c r="G395" s="5">
        <v>36690000</v>
      </c>
      <c r="H395">
        <f t="shared" si="14"/>
        <v>3669000</v>
      </c>
      <c r="I395" s="3" t="s">
        <v>33</v>
      </c>
    </row>
    <row r="396" spans="1:9" x14ac:dyDescent="0.3">
      <c r="A396" s="1">
        <v>395</v>
      </c>
      <c r="B396" s="2">
        <f t="shared" ca="1" si="12"/>
        <v>637</v>
      </c>
      <c r="C396" t="s">
        <v>30</v>
      </c>
      <c r="D396" t="str" cm="1">
        <f t="array" ref="D396">_xlfn.IFS(OR(C396="ALL NEW AEROX 155 C ABS OTR",C396="ALL NEW AEROX 155 CIBERCITY OTR",C396="ALL NEW AEROX 155 OTR",C396="ALL NEW NMAX 155 ABS OTR",C396="ALL NEW NMAX 155 CONNECTED OTR",C396="ALL NEW NMAX 155 OTR",C396="ALL NEW NMAX 155 S OTR",C396="LEXI LX 155 CONNECTED ABS OTR",C396="LEXI LX 155 OTR",C396="LEXI LX 155 S OTR",C396="LEXI OTR"),"MAXI",OR(C396="ALL NEW R15 CONNECTED OTR",C396="ALL NEW VIXION OTR",C396="ALL NEW VIXION R OTR",C396="ALL NEW XSR 155 OTR",C396="MT 15 OTR"),"SPORT",OR(C396="FAZZIO CONNECTED LUX OTR",C396="FAZZIO CONNECTED NEO OTR",C396="FAZZIO NEO HYBRID OTR",C396="GRAND FILANO LUX OTR",C396="GRAND FILANO NEO HYBRID OTR"),"CLASSY",OR(C396="FREE GO 125 C OTR",C396="FREE GO 125 OTR",C396="GEAR 125 S OTR",C396="GEAR 125 OTR",C396="NEW MIO M3 CW OTR"),"MATIC",OR(C396="WR 155 R OTR"),"OFFROAD",OR(C396="VEGA FORCE DB CW OTR",C396="JUPITER Z CW FI OTR",C396="MX KING 150 OTR"),"MOPED")</f>
        <v>MAXI</v>
      </c>
      <c r="E396">
        <v>4</v>
      </c>
      <c r="F396" s="2" t="s">
        <v>35</v>
      </c>
      <c r="G396" s="5">
        <v>34380000</v>
      </c>
      <c r="H396">
        <f t="shared" si="14"/>
        <v>3438000</v>
      </c>
      <c r="I396" s="3" t="s">
        <v>34</v>
      </c>
    </row>
    <row r="397" spans="1:9" x14ac:dyDescent="0.3">
      <c r="A397" s="1">
        <v>396</v>
      </c>
      <c r="B397" s="2">
        <f t="shared" ca="1" si="12"/>
        <v>816</v>
      </c>
      <c r="C397" t="s">
        <v>13</v>
      </c>
      <c r="D397" t="str" cm="1">
        <f t="array" ref="D397">_xlfn.IFS(OR(C397="ALL NEW AEROX 155 C ABS OTR",C397="ALL NEW AEROX 155 CIBERCITY OTR",C397="ALL NEW AEROX 155 OTR",C397="ALL NEW NMAX 155 ABS OTR",C397="ALL NEW NMAX 155 CONNECTED OTR",C397="ALL NEW NMAX 155 OTR",C397="ALL NEW NMAX 155 S OTR",C397="LEXI LX 155 CONNECTED ABS OTR",C397="LEXI LX 155 OTR",C397="LEXI LX 155 S OTR",C397="LEXI OTR"),"MAXI",OR(C397="ALL NEW R15 CONNECTED OTR",C397="ALL NEW VIXION OTR",C397="ALL NEW VIXION R OTR",C397="ALL NEW XSR 155 OTR",C397="MT 15 OTR"),"SPORT",OR(C397="FAZZIO CONNECTED LUX OTR",C397="FAZZIO CONNECTED NEO OTR",C397="FAZZIO NEO HYBRID OTR",C397="GRAND FILANO LUX OTR",C397="GRAND FILANO NEO HYBRID OTR"),"CLASSY",OR(C397="FREE GO 125 C OTR",C397="FREE GO 125 OTR",C397="GEAR 125 S OTR",C397="GEAR 125 OTR",C397="NEW MIO M3 CW OTR"),"MATIC",OR(C397="WR 155 R OTR"),"OFFROAD",OR(C397="VEGA FORCE DB CW OTR",C397="JUPITER Z CW FI OTR",C397="MX KING 150 OTR"),"MOPED")</f>
        <v>MAXI</v>
      </c>
      <c r="E397">
        <v>4</v>
      </c>
      <c r="F397" s="2" t="s">
        <v>35</v>
      </c>
      <c r="G397" s="5">
        <v>36690000</v>
      </c>
      <c r="H397">
        <f t="shared" si="14"/>
        <v>3669000</v>
      </c>
      <c r="I397" s="3" t="s">
        <v>33</v>
      </c>
    </row>
    <row r="398" spans="1:9" x14ac:dyDescent="0.3">
      <c r="A398" s="1">
        <v>397</v>
      </c>
      <c r="B398" s="2">
        <f t="shared" ca="1" si="12"/>
        <v>652</v>
      </c>
      <c r="C398" t="s">
        <v>10</v>
      </c>
      <c r="D398" t="str" cm="1">
        <f t="array" ref="D398">_xlfn.IFS(OR(C398="ALL NEW AEROX 155 C ABS OTR",C398="ALL NEW AEROX 155 CIBERCITY OTR",C398="ALL NEW AEROX 155 OTR",C398="ALL NEW NMAX 155 ABS OTR",C398="ALL NEW NMAX 155 CONNECTED OTR",C398="ALL NEW NMAX 155 OTR",C398="ALL NEW NMAX 155 S OTR",C398="LEXI LX 155 CONNECTED ABS OTR",C398="LEXI LX 155 OTR",C398="LEXI LX 155 S OTR",C398="LEXI OTR"),"MAXI",OR(C398="ALL NEW R15 CONNECTED OTR",C398="ALL NEW VIXION OTR",C398="ALL NEW VIXION R OTR",C398="ALL NEW XSR 155 OTR",C398="MT 15 OTR"),"SPORT",OR(C398="FAZZIO CONNECTED LUX OTR",C398="FAZZIO CONNECTED NEO OTR",C398="FAZZIO NEO HYBRID OTR",C398="GRAND FILANO LUX OTR",C398="GRAND FILANO NEO HYBRID OTR"),"CLASSY",OR(C398="FREE GO 125 C OTR",C398="FREE GO 125 OTR",C398="GEAR 125 S OTR",C398="GEAR 125 OTR",C398="NEW MIO M3 CW OTR"),"MATIC",OR(C398="WR 155 R OTR"),"OFFROAD",OR(C398="VEGA FORCE DB CW OTR",C398="JUPITER Z CW FI OTR",C398="MX KING 150 OTR"),"MOPED")</f>
        <v>MATIC</v>
      </c>
      <c r="E398">
        <v>4</v>
      </c>
      <c r="F398" s="2" t="s">
        <v>35</v>
      </c>
      <c r="G398" s="5">
        <v>20725000</v>
      </c>
      <c r="H398">
        <f t="shared" si="14"/>
        <v>2072500</v>
      </c>
      <c r="I398" s="3" t="s">
        <v>33</v>
      </c>
    </row>
    <row r="399" spans="1:9" x14ac:dyDescent="0.3">
      <c r="A399" s="1">
        <v>398</v>
      </c>
      <c r="B399" s="2">
        <f t="shared" ca="1" si="12"/>
        <v>1134</v>
      </c>
      <c r="C399" t="s">
        <v>15</v>
      </c>
      <c r="D399" t="str" cm="1">
        <f t="array" ref="D399">_xlfn.IFS(OR(C399="ALL NEW AEROX 155 C ABS OTR",C399="ALL NEW AEROX 155 CIBERCITY OTR",C399="ALL NEW AEROX 155 OTR",C399="ALL NEW NMAX 155 ABS OTR",C399="ALL NEW NMAX 155 CONNECTED OTR",C399="ALL NEW NMAX 155 OTR",C399="ALL NEW NMAX 155 S OTR",C399="LEXI LX 155 CONNECTED ABS OTR",C399="LEXI LX 155 OTR",C399="LEXI LX 155 S OTR",C399="LEXI OTR"),"MAXI",OR(C399="ALL NEW R15 CONNECTED OTR",C399="ALL NEW VIXION OTR",C399="ALL NEW VIXION R OTR",C399="ALL NEW XSR 155 OTR",C399="MT 15 OTR"),"SPORT",OR(C399="FAZZIO CONNECTED LUX OTR",C399="FAZZIO CONNECTED NEO OTR",C399="FAZZIO NEO HYBRID OTR",C399="GRAND FILANO LUX OTR",C399="GRAND FILANO NEO HYBRID OTR"),"CLASSY",OR(C399="FREE GO 125 C OTR",C399="FREE GO 125 OTR",C399="GEAR 125 S OTR",C399="GEAR 125 OTR",C399="NEW MIO M3 CW OTR"),"MATIC",OR(C399="WR 155 R OTR"),"OFFROAD",OR(C399="VEGA FORCE DB CW OTR",C399="JUPITER Z CW FI OTR",C399="MX KING 150 OTR"),"MOPED")</f>
        <v>MOPED</v>
      </c>
      <c r="E399">
        <v>4</v>
      </c>
      <c r="F399" s="2" t="s">
        <v>35</v>
      </c>
      <c r="G399" s="5">
        <v>28255000</v>
      </c>
      <c r="H399">
        <f t="shared" si="14"/>
        <v>2825500</v>
      </c>
      <c r="I399" s="3" t="s">
        <v>33</v>
      </c>
    </row>
    <row r="400" spans="1:9" x14ac:dyDescent="0.3">
      <c r="A400" s="1">
        <v>399</v>
      </c>
      <c r="B400" s="2">
        <f t="shared" ca="1" si="12"/>
        <v>805</v>
      </c>
      <c r="C400" t="s">
        <v>11</v>
      </c>
      <c r="D400" t="str" cm="1">
        <f t="array" ref="D400">_xlfn.IFS(OR(C400="ALL NEW AEROX 155 C ABS OTR",C400="ALL NEW AEROX 155 CIBERCITY OTR",C400="ALL NEW AEROX 155 OTR",C400="ALL NEW NMAX 155 ABS OTR",C400="ALL NEW NMAX 155 CONNECTED OTR",C400="ALL NEW NMAX 155 OTR",C400="ALL NEW NMAX 155 S OTR",C400="LEXI LX 155 CONNECTED ABS OTR",C400="LEXI LX 155 OTR",C400="LEXI LX 155 S OTR",C400="LEXI OTR"),"MAXI",OR(C400="ALL NEW R15 CONNECTED OTR",C400="ALL NEW VIXION OTR",C400="ALL NEW VIXION R OTR",C400="ALL NEW XSR 155 OTR",C400="MT 15 OTR"),"SPORT",OR(C400="FAZZIO CONNECTED LUX OTR",C400="FAZZIO CONNECTED NEO OTR",C400="FAZZIO NEO HYBRID OTR",C400="GRAND FILANO LUX OTR",C400="GRAND FILANO NEO HYBRID OTR"),"CLASSY",OR(C400="FREE GO 125 C OTR",C400="FREE GO 125 OTR",C400="GEAR 125 S OTR",C400="GEAR 125 OTR",C400="NEW MIO M3 CW OTR"),"MATIC",OR(C400="WR 155 R OTR"),"OFFROAD",OR(C400="VEGA FORCE DB CW OTR",C400="JUPITER Z CW FI OTR",C400="MX KING 150 OTR"),"MOPED")</f>
        <v>MOPED</v>
      </c>
      <c r="E400">
        <v>4</v>
      </c>
      <c r="F400" s="3" t="s">
        <v>5</v>
      </c>
      <c r="G400" s="5">
        <v>22605000</v>
      </c>
      <c r="H400">
        <f t="shared" si="14"/>
        <v>2260500</v>
      </c>
      <c r="I400" s="3" t="s">
        <v>33</v>
      </c>
    </row>
    <row r="401" spans="1:9" x14ac:dyDescent="0.3">
      <c r="A401" s="1">
        <v>400</v>
      </c>
      <c r="B401" s="2">
        <f t="shared" ca="1" si="12"/>
        <v>950</v>
      </c>
      <c r="C401" t="s">
        <v>11</v>
      </c>
      <c r="D401" t="str" cm="1">
        <f t="array" ref="D401">_xlfn.IFS(OR(C401="ALL NEW AEROX 155 C ABS OTR",C401="ALL NEW AEROX 155 CIBERCITY OTR",C401="ALL NEW AEROX 155 OTR",C401="ALL NEW NMAX 155 ABS OTR",C401="ALL NEW NMAX 155 CONNECTED OTR",C401="ALL NEW NMAX 155 OTR",C401="ALL NEW NMAX 155 S OTR",C401="LEXI LX 155 CONNECTED ABS OTR",C401="LEXI LX 155 OTR",C401="LEXI LX 155 S OTR",C401="LEXI OTR"),"MAXI",OR(C401="ALL NEW R15 CONNECTED OTR",C401="ALL NEW VIXION OTR",C401="ALL NEW VIXION R OTR",C401="ALL NEW XSR 155 OTR",C401="MT 15 OTR"),"SPORT",OR(C401="FAZZIO CONNECTED LUX OTR",C401="FAZZIO CONNECTED NEO OTR",C401="FAZZIO NEO HYBRID OTR",C401="GRAND FILANO LUX OTR",C401="GRAND FILANO NEO HYBRID OTR"),"CLASSY",OR(C401="FREE GO 125 C OTR",C401="FREE GO 125 OTR",C401="GEAR 125 S OTR",C401="GEAR 125 OTR",C401="NEW MIO M3 CW OTR"),"MATIC",OR(C401="WR 155 R OTR"),"OFFROAD",OR(C401="VEGA FORCE DB CW OTR",C401="JUPITER Z CW FI OTR",C401="MX KING 150 OTR"),"MOPED")</f>
        <v>MOPED</v>
      </c>
      <c r="E401">
        <v>4</v>
      </c>
      <c r="F401" s="3" t="s">
        <v>5</v>
      </c>
      <c r="G401" s="5">
        <v>22605000</v>
      </c>
      <c r="H401">
        <f t="shared" si="14"/>
        <v>2260500</v>
      </c>
      <c r="I401" s="3" t="s">
        <v>33</v>
      </c>
    </row>
    <row r="402" spans="1:9" x14ac:dyDescent="0.3">
      <c r="A402" s="1">
        <v>401</v>
      </c>
      <c r="B402" s="2">
        <f t="shared" ca="1" si="12"/>
        <v>76</v>
      </c>
      <c r="C402" s="6" t="s">
        <v>37</v>
      </c>
      <c r="D402" t="str" cm="1">
        <f t="array" ref="D402">_xlfn.IFS(OR(C402="ALL NEW AEROX 155 C ABS OTR",C402="ALL NEW AEROX 155 CIBERCITY OTR",C402="ALL NEW AEROX 155 OTR",C402="ALL NEW NMAX 155 ABS OTR",C402="ALL NEW NMAX 155 CONNECTED OTR",C402="ALL NEW NMAX 155 OTR",C402="ALL NEW NMAX 155 S OTR",C402="LEXI LX 155 CONNECTED ABS OTR",C402="LEXI LX 155 OTR",C402="LEXI LX 155 S OTR",C402="LEXI OTR"),"MAXI",OR(C402="ALL NEW R15 CONNECTED OTR",C402="ALL NEW VIXION OTR",C402="ALL NEW VIXION R OTR",C402="ALL NEW XSR 155 OTR",C402="MT 15 OTR"),"SPORT",OR(C402="FAZZIO CONNECTED LUX OTR",C402="FAZZIO CONNECTED NEO OTR",C402="FAZZIO NEO HYBRID OTR",C402="GRAND FILANO LUX OTR",C402="GRAND FILANO NEO HYBRID OTR"),"CLASSY",OR(C402="FREE GO 125 C OTR",C402="FREE GO 125 OTR",C402="GEAR 125 S OTR",C402="GEAR 125 OTR",C402="NEW MIO M3 CW OTR"),"MATIC",OR(C402="WR 155 R OTR"),"OFFROAD",OR(C402="VEGA FORCE DB CW OTR",C402="JUPITER Z CW FI OTR",C402="MX KING 150 OTR"),"MOPED")</f>
        <v>MAXI</v>
      </c>
      <c r="E402">
        <v>4</v>
      </c>
      <c r="F402" s="3" t="s">
        <v>5</v>
      </c>
      <c r="G402" s="7">
        <v>24400000</v>
      </c>
      <c r="H402">
        <f t="shared" si="14"/>
        <v>2440000</v>
      </c>
      <c r="I402" s="3" t="s">
        <v>33</v>
      </c>
    </row>
    <row r="403" spans="1:9" x14ac:dyDescent="0.3">
      <c r="A403" s="1">
        <v>402</v>
      </c>
      <c r="B403" s="2">
        <f t="shared" ca="1" si="12"/>
        <v>1057</v>
      </c>
      <c r="C403" s="6" t="s">
        <v>37</v>
      </c>
      <c r="D403" t="str" cm="1">
        <f t="array" ref="D403">_xlfn.IFS(OR(C403="ALL NEW AEROX 155 C ABS OTR",C403="ALL NEW AEROX 155 CIBERCITY OTR",C403="ALL NEW AEROX 155 OTR",C403="ALL NEW NMAX 155 ABS OTR",C403="ALL NEW NMAX 155 CONNECTED OTR",C403="ALL NEW NMAX 155 OTR",C403="ALL NEW NMAX 155 S OTR",C403="LEXI LX 155 CONNECTED ABS OTR",C403="LEXI LX 155 OTR",C403="LEXI LX 155 S OTR",C403="LEXI OTR"),"MAXI",OR(C403="ALL NEW R15 CONNECTED OTR",C403="ALL NEW VIXION OTR",C403="ALL NEW VIXION R OTR",C403="ALL NEW XSR 155 OTR",C403="MT 15 OTR"),"SPORT",OR(C403="FAZZIO CONNECTED LUX OTR",C403="FAZZIO CONNECTED NEO OTR",C403="FAZZIO NEO HYBRID OTR",C403="GRAND FILANO LUX OTR",C403="GRAND FILANO NEO HYBRID OTR"),"CLASSY",OR(C403="FREE GO 125 C OTR",C403="FREE GO 125 OTR",C403="GEAR 125 S OTR",C403="GEAR 125 OTR",C403="NEW MIO M3 CW OTR"),"MATIC",OR(C403="WR 155 R OTR"),"OFFROAD",OR(C403="VEGA FORCE DB CW OTR",C403="JUPITER Z CW FI OTR",C403="MX KING 150 OTR"),"MOPED")</f>
        <v>MAXI</v>
      </c>
      <c r="E403">
        <v>4</v>
      </c>
      <c r="F403" s="3" t="s">
        <v>4</v>
      </c>
      <c r="G403" s="7">
        <v>24400000</v>
      </c>
      <c r="H403">
        <f t="shared" si="14"/>
        <v>2440000</v>
      </c>
      <c r="I403" s="3" t="s">
        <v>32</v>
      </c>
    </row>
    <row r="404" spans="1:9" x14ac:dyDescent="0.3">
      <c r="A404" s="1">
        <v>403</v>
      </c>
      <c r="B404" s="2">
        <f t="shared" ca="1" si="12"/>
        <v>800</v>
      </c>
      <c r="C404" s="6" t="s">
        <v>37</v>
      </c>
      <c r="D404" t="str" cm="1">
        <f t="array" ref="D404">_xlfn.IFS(OR(C404="ALL NEW AEROX 155 C ABS OTR",C404="ALL NEW AEROX 155 CIBERCITY OTR",C404="ALL NEW AEROX 155 OTR",C404="ALL NEW NMAX 155 ABS OTR",C404="ALL NEW NMAX 155 CONNECTED OTR",C404="ALL NEW NMAX 155 OTR",C404="ALL NEW NMAX 155 S OTR",C404="LEXI LX 155 CONNECTED ABS OTR",C404="LEXI LX 155 OTR",C404="LEXI LX 155 S OTR",C404="LEXI OTR"),"MAXI",OR(C404="ALL NEW R15 CONNECTED OTR",C404="ALL NEW VIXION OTR",C404="ALL NEW VIXION R OTR",C404="ALL NEW XSR 155 OTR",C404="MT 15 OTR"),"SPORT",OR(C404="FAZZIO CONNECTED LUX OTR",C404="FAZZIO CONNECTED NEO OTR",C404="FAZZIO NEO HYBRID OTR",C404="GRAND FILANO LUX OTR",C404="GRAND FILANO NEO HYBRID OTR"),"CLASSY",OR(C404="FREE GO 125 C OTR",C404="FREE GO 125 OTR",C404="GEAR 125 S OTR",C404="GEAR 125 OTR",C404="NEW MIO M3 CW OTR"),"MATIC",OR(C404="WR 155 R OTR"),"OFFROAD",OR(C404="VEGA FORCE DB CW OTR",C404="JUPITER Z CW FI OTR",C404="MX KING 150 OTR"),"MOPED")</f>
        <v>MAXI</v>
      </c>
      <c r="E404">
        <v>4</v>
      </c>
      <c r="F404" s="3" t="s">
        <v>44</v>
      </c>
      <c r="G404" s="7">
        <v>24400000</v>
      </c>
      <c r="H404">
        <f t="shared" si="14"/>
        <v>2440000</v>
      </c>
      <c r="I404" s="3" t="s">
        <v>34</v>
      </c>
    </row>
    <row r="405" spans="1:9" x14ac:dyDescent="0.3">
      <c r="A405" s="1">
        <v>404</v>
      </c>
      <c r="B405" s="2">
        <f t="shared" ca="1" si="12"/>
        <v>791</v>
      </c>
      <c r="C405" s="6" t="s">
        <v>9</v>
      </c>
      <c r="D405" t="str" cm="1">
        <f t="array" ref="D405">_xlfn.IFS(OR(C405="ALL NEW AEROX 155 C ABS OTR",C405="ALL NEW AEROX 155 CIBERCITY OTR",C405="ALL NEW AEROX 155 OTR",C405="ALL NEW NMAX 155 ABS OTR",C405="ALL NEW NMAX 155 CONNECTED OTR",C405="ALL NEW NMAX 155 OTR",C405="ALL NEW NMAX 155 S OTR",C405="LEXI LX 155 CONNECTED ABS OTR",C405="LEXI LX 155 OTR",C405="LEXI LX 155 S OTR",C405="LEXI OTR"),"MAXI",OR(C405="ALL NEW R15 CONNECTED OTR",C405="ALL NEW VIXION OTR",C405="ALL NEW VIXION R OTR",C405="ALL NEW XSR 155 OTR",C405="MT 15 OTR"),"SPORT",OR(C405="FAZZIO CONNECTED LUX OTR",C405="FAZZIO CONNECTED NEO OTR",C405="FAZZIO NEO HYBRID OTR",C405="GRAND FILANO LUX OTR",C405="GRAND FILANO NEO HYBRID OTR"),"CLASSY",OR(C405="FREE GO 125 C OTR",C405="FREE GO 125 OTR",C405="GEAR 125 S OTR",C405="GEAR 125 OTR",C405="NEW MIO M3 CW OTR"),"MATIC",OR(C405="WR 155 R OTR"),"OFFROAD",OR(C405="VEGA FORCE DB CW OTR",C405="JUPITER Z CW FI OTR",C405="MX KING 150 OTR"),"MOPED")</f>
        <v>MAXI</v>
      </c>
      <c r="E405">
        <v>4</v>
      </c>
      <c r="F405" s="3" t="s">
        <v>44</v>
      </c>
      <c r="G405" s="7">
        <v>35200000</v>
      </c>
      <c r="H405">
        <f t="shared" si="14"/>
        <v>3520000</v>
      </c>
      <c r="I405" s="3" t="s">
        <v>33</v>
      </c>
    </row>
    <row r="406" spans="1:9" x14ac:dyDescent="0.3">
      <c r="A406" s="1">
        <v>405</v>
      </c>
      <c r="B406" s="2">
        <f t="shared" ca="1" si="12"/>
        <v>922</v>
      </c>
      <c r="C406" s="6" t="s">
        <v>23</v>
      </c>
      <c r="D406" t="str" cm="1">
        <f t="array" ref="D406">_xlfn.IFS(OR(C406="ALL NEW AEROX 155 C ABS OTR",C406="ALL NEW AEROX 155 CIBERCITY OTR",C406="ALL NEW AEROX 155 OTR",C406="ALL NEW NMAX 155 ABS OTR",C406="ALL NEW NMAX 155 CONNECTED OTR",C406="ALL NEW NMAX 155 OTR",C406="ALL NEW NMAX 155 S OTR",C406="LEXI LX 155 CONNECTED ABS OTR",C406="LEXI LX 155 OTR",C406="LEXI LX 155 S OTR",C406="LEXI OTR"),"MAXI",OR(C406="ALL NEW R15 CONNECTED OTR",C406="ALL NEW VIXION OTR",C406="ALL NEW VIXION R OTR",C406="ALL NEW XSR 155 OTR",C406="MT 15 OTR"),"SPORT",OR(C406="FAZZIO CONNECTED LUX OTR",C406="FAZZIO CONNECTED NEO OTR",C406="FAZZIO NEO HYBRID OTR",C406="GRAND FILANO LUX OTR",C406="GRAND FILANO NEO HYBRID OTR"),"CLASSY",OR(C406="FREE GO 125 C OTR",C406="FREE GO 125 OTR",C406="GEAR 125 S OTR",C406="GEAR 125 OTR",C406="NEW MIO M3 CW OTR"),"MATIC",OR(C406="WR 155 R OTR"),"OFFROAD",OR(C406="VEGA FORCE DB CW OTR",C406="JUPITER Z CW FI OTR",C406="MX KING 150 OTR"),"MOPED")</f>
        <v>CLASSY</v>
      </c>
      <c r="E406">
        <v>4</v>
      </c>
      <c r="F406" s="3" t="s">
        <v>5</v>
      </c>
      <c r="G406" s="7">
        <v>30785000</v>
      </c>
      <c r="H406">
        <f t="shared" si="14"/>
        <v>3078500</v>
      </c>
      <c r="I406" s="3" t="s">
        <v>34</v>
      </c>
    </row>
    <row r="407" spans="1:9" x14ac:dyDescent="0.3">
      <c r="A407" s="1">
        <v>406</v>
      </c>
      <c r="B407" s="2">
        <f t="shared" ca="1" si="12"/>
        <v>633</v>
      </c>
      <c r="C407" s="6" t="s">
        <v>13</v>
      </c>
      <c r="D407" t="str" cm="1">
        <f t="array" ref="D407">_xlfn.IFS(OR(C407="ALL NEW AEROX 155 C ABS OTR",C407="ALL NEW AEROX 155 CIBERCITY OTR",C407="ALL NEW AEROX 155 OTR",C407="ALL NEW NMAX 155 ABS OTR",C407="ALL NEW NMAX 155 CONNECTED OTR",C407="ALL NEW NMAX 155 OTR",C407="ALL NEW NMAX 155 S OTR",C407="LEXI LX 155 CONNECTED ABS OTR",C407="LEXI LX 155 OTR",C407="LEXI LX 155 S OTR",C407="LEXI OTR"),"MAXI",OR(C407="ALL NEW R15 CONNECTED OTR",C407="ALL NEW VIXION OTR",C407="ALL NEW VIXION R OTR",C407="ALL NEW XSR 155 OTR",C407="MT 15 OTR"),"SPORT",OR(C407="FAZZIO CONNECTED LUX OTR",C407="FAZZIO CONNECTED NEO OTR",C407="FAZZIO NEO HYBRID OTR",C407="GRAND FILANO LUX OTR",C407="GRAND FILANO NEO HYBRID OTR"),"CLASSY",OR(C407="FREE GO 125 C OTR",C407="FREE GO 125 OTR",C407="GEAR 125 S OTR",C407="GEAR 125 OTR",C407="NEW MIO M3 CW OTR"),"MATIC",OR(C407="WR 155 R OTR"),"OFFROAD",OR(C407="VEGA FORCE DB CW OTR",C407="JUPITER Z CW FI OTR",C407="MX KING 150 OTR"),"MOPED")</f>
        <v>MAXI</v>
      </c>
      <c r="E407">
        <v>5</v>
      </c>
      <c r="F407" s="2" t="s">
        <v>35</v>
      </c>
      <c r="G407" s="7">
        <v>36415000</v>
      </c>
      <c r="H407">
        <f t="shared" si="14"/>
        <v>3641500</v>
      </c>
      <c r="I407" s="3" t="s">
        <v>33</v>
      </c>
    </row>
    <row r="408" spans="1:9" x14ac:dyDescent="0.3">
      <c r="A408" s="1">
        <v>407</v>
      </c>
      <c r="B408" s="2">
        <f t="shared" ca="1" si="12"/>
        <v>136</v>
      </c>
      <c r="C408" s="6" t="s">
        <v>20</v>
      </c>
      <c r="D408" t="str" cm="1">
        <f t="array" ref="D408">_xlfn.IFS(OR(C408="ALL NEW AEROX 155 C ABS OTR",C408="ALL NEW AEROX 155 CIBERCITY OTR",C408="ALL NEW AEROX 155 OTR",C408="ALL NEW NMAX 155 ABS OTR",C408="ALL NEW NMAX 155 CONNECTED OTR",C408="ALL NEW NMAX 155 OTR",C408="ALL NEW NMAX 155 S OTR",C408="LEXI LX 155 CONNECTED ABS OTR",C408="LEXI LX 155 OTR",C408="LEXI LX 155 S OTR",C408="LEXI OTR"),"MAXI",OR(C408="ALL NEW R15 CONNECTED OTR",C408="ALL NEW VIXION OTR",C408="ALL NEW VIXION R OTR",C408="ALL NEW XSR 155 OTR",C408="MT 15 OTR"),"SPORT",OR(C408="FAZZIO CONNECTED LUX OTR",C408="FAZZIO CONNECTED NEO OTR",C408="FAZZIO NEO HYBRID OTR",C408="GRAND FILANO LUX OTR",C408="GRAND FILANO NEO HYBRID OTR"),"CLASSY",OR(C408="FREE GO 125 C OTR",C408="FREE GO 125 OTR",C408="GEAR 125 S OTR",C408="GEAR 125 OTR",C408="NEW MIO M3 CW OTR"),"MATIC",OR(C408="WR 155 R OTR"),"OFFROAD",OR(C408="VEGA FORCE DB CW OTR",C408="JUPITER Z CW FI OTR",C408="MX KING 150 OTR"),"MOPED")</f>
        <v>MAXI</v>
      </c>
      <c r="E408">
        <v>5</v>
      </c>
      <c r="F408" s="2" t="s">
        <v>35</v>
      </c>
      <c r="G408" s="7">
        <v>29870000</v>
      </c>
      <c r="H408">
        <f t="shared" si="14"/>
        <v>2987000</v>
      </c>
      <c r="I408" s="3" t="s">
        <v>34</v>
      </c>
    </row>
    <row r="409" spans="1:9" x14ac:dyDescent="0.3">
      <c r="A409" s="1">
        <v>408</v>
      </c>
      <c r="B409" s="2">
        <f t="shared" ca="1" si="12"/>
        <v>592</v>
      </c>
      <c r="C409" s="6" t="s">
        <v>21</v>
      </c>
      <c r="D409" t="str" cm="1">
        <f t="array" ref="D409">_xlfn.IFS(OR(C409="ALL NEW AEROX 155 C ABS OTR",C409="ALL NEW AEROX 155 CIBERCITY OTR",C409="ALL NEW AEROX 155 OTR",C409="ALL NEW NMAX 155 ABS OTR",C409="ALL NEW NMAX 155 CONNECTED OTR",C409="ALL NEW NMAX 155 OTR",C409="ALL NEW NMAX 155 S OTR",C409="LEXI LX 155 CONNECTED ABS OTR",C409="LEXI LX 155 OTR",C409="LEXI LX 155 S OTR",C409="LEXI OTR"),"MAXI",OR(C409="ALL NEW R15 CONNECTED OTR",C409="ALL NEW VIXION OTR",C409="ALL NEW VIXION R OTR",C409="ALL NEW XSR 155 OTR",C409="MT 15 OTR"),"SPORT",OR(C409="FAZZIO CONNECTED LUX OTR",C409="FAZZIO CONNECTED NEO OTR",C409="FAZZIO NEO HYBRID OTR",C409="GRAND FILANO LUX OTR",C409="GRAND FILANO NEO HYBRID OTR"),"CLASSY",OR(C409="FREE GO 125 C OTR",C409="FREE GO 125 OTR",C409="GEAR 125 S OTR",C409="GEAR 125 OTR",C409="NEW MIO M3 CW OTR"),"MATIC",OR(C409="WR 155 R OTR"),"OFFROAD",OR(C409="VEGA FORCE DB CW OTR",C409="JUPITER Z CW FI OTR",C409="MX KING 150 OTR"),"MOPED")</f>
        <v>MAXI</v>
      </c>
      <c r="E409">
        <v>5</v>
      </c>
      <c r="F409" s="2" t="s">
        <v>35</v>
      </c>
      <c r="G409" s="7">
        <v>30070000</v>
      </c>
      <c r="H409">
        <f t="shared" si="14"/>
        <v>3007000</v>
      </c>
      <c r="I409" s="3" t="s">
        <v>34</v>
      </c>
    </row>
    <row r="410" spans="1:9" x14ac:dyDescent="0.3">
      <c r="A410" s="1">
        <v>409</v>
      </c>
      <c r="B410" s="2">
        <f t="shared" ca="1" si="12"/>
        <v>797</v>
      </c>
      <c r="C410" s="6" t="s">
        <v>10</v>
      </c>
      <c r="D410" t="str" cm="1">
        <f t="array" ref="D410">_xlfn.IFS(OR(C410="ALL NEW AEROX 155 C ABS OTR",C410="ALL NEW AEROX 155 CIBERCITY OTR",C410="ALL NEW AEROX 155 OTR",C410="ALL NEW NMAX 155 ABS OTR",C410="ALL NEW NMAX 155 CONNECTED OTR",C410="ALL NEW NMAX 155 OTR",C410="ALL NEW NMAX 155 S OTR",C410="LEXI LX 155 CONNECTED ABS OTR",C410="LEXI LX 155 OTR",C410="LEXI LX 155 S OTR",C410="LEXI OTR"),"MAXI",OR(C410="ALL NEW R15 CONNECTED OTR",C410="ALL NEW VIXION OTR",C410="ALL NEW VIXION R OTR",C410="ALL NEW XSR 155 OTR",C410="MT 15 OTR"),"SPORT",OR(C410="FAZZIO CONNECTED LUX OTR",C410="FAZZIO CONNECTED NEO OTR",C410="FAZZIO NEO HYBRID OTR",C410="GRAND FILANO LUX OTR",C410="GRAND FILANO NEO HYBRID OTR"),"CLASSY",OR(C410="FREE GO 125 C OTR",C410="FREE GO 125 OTR",C410="GEAR 125 S OTR",C410="GEAR 125 OTR",C410="NEW MIO M3 CW OTR"),"MATIC",OR(C410="WR 155 R OTR"),"OFFROAD",OR(C410="VEGA FORCE DB CW OTR",C410="JUPITER Z CW FI OTR",C410="MX KING 150 OTR"),"MOPED")</f>
        <v>MATIC</v>
      </c>
      <c r="E410">
        <v>5</v>
      </c>
      <c r="F410" s="2" t="s">
        <v>35</v>
      </c>
      <c r="G410" s="7">
        <v>20975000</v>
      </c>
      <c r="H410">
        <f t="shared" si="14"/>
        <v>2097500</v>
      </c>
      <c r="I410" s="3" t="s">
        <v>34</v>
      </c>
    </row>
    <row r="411" spans="1:9" x14ac:dyDescent="0.3">
      <c r="A411" s="1">
        <v>410</v>
      </c>
      <c r="B411" s="2">
        <f t="shared" ca="1" si="12"/>
        <v>546</v>
      </c>
      <c r="C411" s="6" t="s">
        <v>13</v>
      </c>
      <c r="D411" t="str" cm="1">
        <f t="array" ref="D411">_xlfn.IFS(OR(C411="ALL NEW AEROX 155 C ABS OTR",C411="ALL NEW AEROX 155 CIBERCITY OTR",C411="ALL NEW AEROX 155 OTR",C411="ALL NEW NMAX 155 ABS OTR",C411="ALL NEW NMAX 155 CONNECTED OTR",C411="ALL NEW NMAX 155 OTR",C411="ALL NEW NMAX 155 S OTR",C411="LEXI LX 155 CONNECTED ABS OTR",C411="LEXI LX 155 OTR",C411="LEXI LX 155 S OTR",C411="LEXI OTR"),"MAXI",OR(C411="ALL NEW R15 CONNECTED OTR",C411="ALL NEW VIXION OTR",C411="ALL NEW VIXION R OTR",C411="ALL NEW XSR 155 OTR",C411="MT 15 OTR"),"SPORT",OR(C411="FAZZIO CONNECTED LUX OTR",C411="FAZZIO CONNECTED NEO OTR",C411="FAZZIO NEO HYBRID OTR",C411="GRAND FILANO LUX OTR",C411="GRAND FILANO NEO HYBRID OTR"),"CLASSY",OR(C411="FREE GO 125 C OTR",C411="FREE GO 125 OTR",C411="GEAR 125 S OTR",C411="GEAR 125 OTR",C411="NEW MIO M3 CW OTR"),"MATIC",OR(C411="WR 155 R OTR"),"OFFROAD",OR(C411="VEGA FORCE DB CW OTR",C411="JUPITER Z CW FI OTR",C411="MX KING 150 OTR"),"MOPED")</f>
        <v>MAXI</v>
      </c>
      <c r="E411">
        <v>5</v>
      </c>
      <c r="F411" s="2" t="s">
        <v>35</v>
      </c>
      <c r="G411" s="7">
        <v>36415000</v>
      </c>
      <c r="H411">
        <f t="shared" si="14"/>
        <v>3641500</v>
      </c>
      <c r="I411" s="3" t="s">
        <v>34</v>
      </c>
    </row>
    <row r="412" spans="1:9" x14ac:dyDescent="0.3">
      <c r="A412" s="1">
        <v>411</v>
      </c>
      <c r="B412" s="2">
        <f t="shared" ca="1" si="12"/>
        <v>235</v>
      </c>
      <c r="C412" s="6" t="s">
        <v>19</v>
      </c>
      <c r="D412" t="str" cm="1">
        <f t="array" ref="D412">_xlfn.IFS(OR(C412="ALL NEW AEROX 155 C ABS OTR",C412="ALL NEW AEROX 155 CIBERCITY OTR",C412="ALL NEW AEROX 155 OTR",C412="ALL NEW NMAX 155 ABS OTR",C412="ALL NEW NMAX 155 CONNECTED OTR",C412="ALL NEW NMAX 155 OTR",C412="ALL NEW NMAX 155 S OTR",C412="LEXI LX 155 CONNECTED ABS OTR",C412="LEXI LX 155 OTR",C412="LEXI LX 155 S OTR",C412="LEXI OTR"),"MAXI",OR(C412="ALL NEW R15 CONNECTED OTR",C412="ALL NEW VIXION OTR",C412="ALL NEW VIXION R OTR",C412="ALL NEW XSR 155 OTR",C412="MT 15 OTR"),"SPORT",OR(C412="FAZZIO CONNECTED LUX OTR",C412="FAZZIO CONNECTED NEO OTR",C412="FAZZIO NEO HYBRID OTR",C412="GRAND FILANO LUX OTR",C412="GRAND FILANO NEO HYBRID OTR"),"CLASSY",OR(C412="FREE GO 125 C OTR",C412="FREE GO 125 OTR",C412="GEAR 125 S OTR",C412="GEAR 125 OTR",C412="NEW MIO M3 CW OTR"),"MATIC",OR(C412="WR 155 R OTR"),"OFFROAD",OR(C412="VEGA FORCE DB CW OTR",C412="JUPITER Z CW FI OTR",C412="MX KING 150 OTR"),"MOPED")</f>
        <v>MATIC</v>
      </c>
      <c r="E412">
        <v>5</v>
      </c>
      <c r="F412" s="2" t="s">
        <v>35</v>
      </c>
      <c r="G412" s="7">
        <v>21460000</v>
      </c>
      <c r="H412">
        <f t="shared" si="14"/>
        <v>2146000</v>
      </c>
      <c r="I412" s="3" t="s">
        <v>34</v>
      </c>
    </row>
    <row r="413" spans="1:9" x14ac:dyDescent="0.3">
      <c r="A413" s="1">
        <v>412</v>
      </c>
      <c r="B413" s="2">
        <f t="shared" ca="1" si="12"/>
        <v>119</v>
      </c>
      <c r="C413" s="6" t="s">
        <v>11</v>
      </c>
      <c r="D413" t="str" cm="1">
        <f t="array" ref="D413">_xlfn.IFS(OR(C413="ALL NEW AEROX 155 C ABS OTR",C413="ALL NEW AEROX 155 CIBERCITY OTR",C413="ALL NEW AEROX 155 OTR",C413="ALL NEW NMAX 155 ABS OTR",C413="ALL NEW NMAX 155 CONNECTED OTR",C413="ALL NEW NMAX 155 OTR",C413="ALL NEW NMAX 155 S OTR",C413="LEXI LX 155 CONNECTED ABS OTR",C413="LEXI LX 155 OTR",C413="LEXI LX 155 S OTR",C413="LEXI OTR"),"MAXI",OR(C413="ALL NEW R15 CONNECTED OTR",C413="ALL NEW VIXION OTR",C413="ALL NEW VIXION R OTR",C413="ALL NEW XSR 155 OTR",C413="MT 15 OTR"),"SPORT",OR(C413="FAZZIO CONNECTED LUX OTR",C413="FAZZIO CONNECTED NEO OTR",C413="FAZZIO NEO HYBRID OTR",C413="GRAND FILANO LUX OTR",C413="GRAND FILANO NEO HYBRID OTR"),"CLASSY",OR(C413="FREE GO 125 C OTR",C413="FREE GO 125 OTR",C413="GEAR 125 S OTR",C413="GEAR 125 OTR",C413="NEW MIO M3 CW OTR"),"MATIC",OR(C413="WR 155 R OTR"),"OFFROAD",OR(C413="VEGA FORCE DB CW OTR",C413="JUPITER Z CW FI OTR",C413="MX KING 150 OTR"),"MOPED")</f>
        <v>MOPED</v>
      </c>
      <c r="E413">
        <v>5</v>
      </c>
      <c r="F413" s="2" t="s">
        <v>35</v>
      </c>
      <c r="G413" s="7">
        <v>22495000</v>
      </c>
      <c r="H413">
        <f t="shared" si="14"/>
        <v>2249500</v>
      </c>
      <c r="I413" s="3" t="s">
        <v>34</v>
      </c>
    </row>
    <row r="414" spans="1:9" x14ac:dyDescent="0.3">
      <c r="A414" s="1">
        <v>413</v>
      </c>
      <c r="B414" s="2">
        <f t="shared" ca="1" si="12"/>
        <v>126</v>
      </c>
      <c r="C414" s="6" t="s">
        <v>7</v>
      </c>
      <c r="D414" t="str" cm="1">
        <f t="array" ref="D414">_xlfn.IFS(OR(C414="ALL NEW AEROX 155 C ABS OTR",C414="ALL NEW AEROX 155 CIBERCITY OTR",C414="ALL NEW AEROX 155 OTR",C414="ALL NEW NMAX 155 ABS OTR",C414="ALL NEW NMAX 155 CONNECTED OTR",C414="ALL NEW NMAX 155 OTR",C414="ALL NEW NMAX 155 S OTR",C414="LEXI LX 155 CONNECTED ABS OTR",C414="LEXI LX 155 OTR",C414="LEXI LX 155 S OTR",C414="LEXI OTR"),"MAXI",OR(C414="ALL NEW R15 CONNECTED OTR",C414="ALL NEW VIXION OTR",C414="ALL NEW VIXION R OTR",C414="ALL NEW XSR 155 OTR",C414="MT 15 OTR"),"SPORT",OR(C414="FAZZIO CONNECTED LUX OTR",C414="FAZZIO CONNECTED NEO OTR",C414="FAZZIO NEO HYBRID OTR",C414="GRAND FILANO LUX OTR",C414="GRAND FILANO NEO HYBRID OTR"),"CLASSY",OR(C414="FREE GO 125 C OTR",C414="FREE GO 125 OTR",C414="GEAR 125 S OTR",C414="GEAR 125 OTR",C414="NEW MIO M3 CW OTR"),"MATIC",OR(C414="WR 155 R OTR"),"OFFROAD",OR(C414="VEGA FORCE DB CW OTR",C414="JUPITER Z CW FI OTR",C414="MX KING 150 OTR"),"MOPED")</f>
        <v>CLASSY</v>
      </c>
      <c r="E414">
        <v>5</v>
      </c>
      <c r="F414" s="2" t="s">
        <v>35</v>
      </c>
      <c r="G414" s="7">
        <v>24965000</v>
      </c>
      <c r="H414">
        <f t="shared" si="14"/>
        <v>2496500</v>
      </c>
      <c r="I414" s="3" t="s">
        <v>34</v>
      </c>
    </row>
    <row r="415" spans="1:9" x14ac:dyDescent="0.3">
      <c r="A415" s="1">
        <v>414</v>
      </c>
      <c r="B415" s="2">
        <f t="shared" ca="1" si="12"/>
        <v>800</v>
      </c>
      <c r="C415" s="6" t="s">
        <v>15</v>
      </c>
      <c r="D415" t="str" cm="1">
        <f t="array" ref="D415">_xlfn.IFS(OR(C415="ALL NEW AEROX 155 C ABS OTR",C415="ALL NEW AEROX 155 CIBERCITY OTR",C415="ALL NEW AEROX 155 OTR",C415="ALL NEW NMAX 155 ABS OTR",C415="ALL NEW NMAX 155 CONNECTED OTR",C415="ALL NEW NMAX 155 OTR",C415="ALL NEW NMAX 155 S OTR",C415="LEXI LX 155 CONNECTED ABS OTR",C415="LEXI LX 155 OTR",C415="LEXI LX 155 S OTR",C415="LEXI OTR"),"MAXI",OR(C415="ALL NEW R15 CONNECTED OTR",C415="ALL NEW VIXION OTR",C415="ALL NEW VIXION R OTR",C415="ALL NEW XSR 155 OTR",C415="MT 15 OTR"),"SPORT",OR(C415="FAZZIO CONNECTED LUX OTR",C415="FAZZIO CONNECTED NEO OTR",C415="FAZZIO NEO HYBRID OTR",C415="GRAND FILANO LUX OTR",C415="GRAND FILANO NEO HYBRID OTR"),"CLASSY",OR(C415="FREE GO 125 C OTR",C415="FREE GO 125 OTR",C415="GEAR 125 S OTR",C415="GEAR 125 OTR",C415="NEW MIO M3 CW OTR"),"MATIC",OR(C415="WR 155 R OTR"),"OFFROAD",OR(C415="VEGA FORCE DB CW OTR",C415="JUPITER Z CW FI OTR",C415="MX KING 150 OTR"),"MOPED")</f>
        <v>MOPED</v>
      </c>
      <c r="E415">
        <v>5</v>
      </c>
      <c r="F415" s="2" t="s">
        <v>35</v>
      </c>
      <c r="G415" s="7">
        <v>28145000</v>
      </c>
      <c r="H415">
        <f t="shared" si="14"/>
        <v>2814500</v>
      </c>
      <c r="I415" s="3" t="s">
        <v>34</v>
      </c>
    </row>
    <row r="416" spans="1:9" x14ac:dyDescent="0.3">
      <c r="A416" s="1">
        <v>415</v>
      </c>
      <c r="B416" s="2">
        <f t="shared" ca="1" si="12"/>
        <v>21</v>
      </c>
      <c r="C416" s="6" t="s">
        <v>29</v>
      </c>
      <c r="D416" t="str" cm="1">
        <f t="array" ref="D416">_xlfn.IFS(OR(C416="ALL NEW AEROX 155 C ABS OTR",C416="ALL NEW AEROX 155 CIBERCITY OTR",C416="ALL NEW AEROX 155 OTR",C416="ALL NEW NMAX 155 ABS OTR",C416="ALL NEW NMAX 155 CONNECTED OTR",C416="ALL NEW NMAX 155 OTR",C416="ALL NEW NMAX 155 S OTR",C416="LEXI LX 155 CONNECTED ABS OTR",C416="LEXI LX 155 OTR",C416="LEXI LX 155 S OTR",C416="LEXI OTR"),"MAXI",OR(C416="ALL NEW R15 CONNECTED OTR",C416="ALL NEW VIXION OTR",C416="ALL NEW VIXION R OTR",C416="ALL NEW XSR 155 OTR",C416="MT 15 OTR"),"SPORT",OR(C416="FAZZIO CONNECTED LUX OTR",C416="FAZZIO CONNECTED NEO OTR",C416="FAZZIO NEO HYBRID OTR",C416="GRAND FILANO LUX OTR",C416="GRAND FILANO NEO HYBRID OTR"),"CLASSY",OR(C416="FREE GO 125 C OTR",C416="FREE GO 125 OTR",C416="GEAR 125 S OTR",C416="GEAR 125 OTR",C416="NEW MIO M3 CW OTR"),"MATIC",OR(C416="WR 155 R OTR"),"OFFROAD",OR(C416="VEGA FORCE DB CW OTR",C416="JUPITER Z CW FI OTR",C416="MX KING 150 OTR"),"MOPED")</f>
        <v>MAXI</v>
      </c>
      <c r="E416">
        <v>5</v>
      </c>
      <c r="F416" s="3" t="s">
        <v>5</v>
      </c>
      <c r="G416" s="7">
        <v>39350000</v>
      </c>
      <c r="H416">
        <f t="shared" si="14"/>
        <v>3935000</v>
      </c>
      <c r="I416" s="3" t="s">
        <v>32</v>
      </c>
    </row>
    <row r="417" spans="1:9" x14ac:dyDescent="0.3">
      <c r="A417" s="1">
        <v>416</v>
      </c>
      <c r="B417" s="2">
        <f t="shared" ca="1" si="12"/>
        <v>940</v>
      </c>
      <c r="C417" s="6" t="s">
        <v>9</v>
      </c>
      <c r="D417" t="str" cm="1">
        <f t="array" ref="D417">_xlfn.IFS(OR(C417="ALL NEW AEROX 155 C ABS OTR",C417="ALL NEW AEROX 155 CIBERCITY OTR",C417="ALL NEW AEROX 155 OTR",C417="ALL NEW NMAX 155 ABS OTR",C417="ALL NEW NMAX 155 CONNECTED OTR",C417="ALL NEW NMAX 155 OTR",C417="ALL NEW NMAX 155 S OTR",C417="LEXI LX 155 CONNECTED ABS OTR",C417="LEXI LX 155 OTR",C417="LEXI LX 155 S OTR",C417="LEXI OTR"),"MAXI",OR(C417="ALL NEW R15 CONNECTED OTR",C417="ALL NEW VIXION OTR",C417="ALL NEW VIXION R OTR",C417="ALL NEW XSR 155 OTR",C417="MT 15 OTR"),"SPORT",OR(C417="FAZZIO CONNECTED LUX OTR",C417="FAZZIO CONNECTED NEO OTR",C417="FAZZIO NEO HYBRID OTR",C417="GRAND FILANO LUX OTR",C417="GRAND FILANO NEO HYBRID OTR"),"CLASSY",OR(C417="FREE GO 125 C OTR",C417="FREE GO 125 OTR",C417="GEAR 125 S OTR",C417="GEAR 125 OTR",C417="NEW MIO M3 CW OTR"),"MATIC",OR(C417="WR 155 R OTR"),"OFFROAD",OR(C417="VEGA FORCE DB CW OTR",C417="JUPITER Z CW FI OTR",C417="MX KING 150 OTR"),"MOPED")</f>
        <v>MAXI</v>
      </c>
      <c r="E417">
        <v>5</v>
      </c>
      <c r="F417" s="3" t="s">
        <v>4</v>
      </c>
      <c r="G417" s="7">
        <v>35200000</v>
      </c>
      <c r="H417">
        <f t="shared" si="14"/>
        <v>3520000</v>
      </c>
      <c r="I417" s="3" t="s">
        <v>34</v>
      </c>
    </row>
    <row r="418" spans="1:9" x14ac:dyDescent="0.3">
      <c r="A418" s="1">
        <v>417</v>
      </c>
      <c r="B418" s="2">
        <f t="shared" ca="1" si="12"/>
        <v>1131</v>
      </c>
      <c r="C418" s="6" t="s">
        <v>20</v>
      </c>
      <c r="D418" t="str" cm="1">
        <f t="array" ref="D418">_xlfn.IFS(OR(C418="ALL NEW AEROX 155 C ABS OTR",C418="ALL NEW AEROX 155 CIBERCITY OTR",C418="ALL NEW AEROX 155 OTR",C418="ALL NEW NMAX 155 ABS OTR",C418="ALL NEW NMAX 155 CONNECTED OTR",C418="ALL NEW NMAX 155 OTR",C418="ALL NEW NMAX 155 S OTR",C418="LEXI LX 155 CONNECTED ABS OTR",C418="LEXI LX 155 OTR",C418="LEXI LX 155 S OTR",C418="LEXI OTR"),"MAXI",OR(C418="ALL NEW R15 CONNECTED OTR",C418="ALL NEW VIXION OTR",C418="ALL NEW VIXION R OTR",C418="ALL NEW XSR 155 OTR",C418="MT 15 OTR"),"SPORT",OR(C418="FAZZIO CONNECTED LUX OTR",C418="FAZZIO CONNECTED NEO OTR",C418="FAZZIO NEO HYBRID OTR",C418="GRAND FILANO LUX OTR",C418="GRAND FILANO NEO HYBRID OTR"),"CLASSY",OR(C418="FREE GO 125 C OTR",C418="FREE GO 125 OTR",C418="GEAR 125 S OTR",C418="GEAR 125 OTR",C418="NEW MIO M3 CW OTR"),"MATIC",OR(C418="WR 155 R OTR"),"OFFROAD",OR(C418="VEGA FORCE DB CW OTR",C418="JUPITER Z CW FI OTR",C418="MX KING 150 OTR"),"MOPED")</f>
        <v>MAXI</v>
      </c>
      <c r="E418">
        <v>5</v>
      </c>
      <c r="F418" s="2" t="s">
        <v>35</v>
      </c>
      <c r="G418" s="7">
        <v>29870000</v>
      </c>
      <c r="H418">
        <f t="shared" si="14"/>
        <v>2987000</v>
      </c>
      <c r="I418" s="3" t="s">
        <v>32</v>
      </c>
    </row>
    <row r="419" spans="1:9" x14ac:dyDescent="0.3">
      <c r="A419" s="1">
        <v>418</v>
      </c>
      <c r="B419" s="2">
        <f t="shared" ca="1" si="12"/>
        <v>572</v>
      </c>
      <c r="C419" s="6" t="s">
        <v>8</v>
      </c>
      <c r="D419" t="str" cm="1">
        <f t="array" ref="D419">_xlfn.IFS(OR(C419="ALL NEW AEROX 155 C ABS OTR",C419="ALL NEW AEROX 155 CIBERCITY OTR",C419="ALL NEW AEROX 155 OTR",C419="ALL NEW NMAX 155 ABS OTR",C419="ALL NEW NMAX 155 CONNECTED OTR",C419="ALL NEW NMAX 155 OTR",C419="ALL NEW NMAX 155 S OTR",C419="LEXI LX 155 CONNECTED ABS OTR",C419="LEXI LX 155 OTR",C419="LEXI LX 155 S OTR",C419="LEXI OTR"),"MAXI",OR(C419="ALL NEW R15 CONNECTED OTR",C419="ALL NEW VIXION OTR",C419="ALL NEW VIXION R OTR",C419="ALL NEW XSR 155 OTR",C419="MT 15 OTR"),"SPORT",OR(C419="FAZZIO CONNECTED LUX OTR",C419="FAZZIO CONNECTED NEO OTR",C419="FAZZIO NEO HYBRID OTR",C419="GRAND FILANO LUX OTR",C419="GRAND FILANO NEO HYBRID OTR"),"CLASSY",OR(C419="FREE GO 125 C OTR",C419="FREE GO 125 OTR",C419="GEAR 125 S OTR",C419="GEAR 125 OTR",C419="NEW MIO M3 CW OTR"),"MATIC",OR(C419="WR 155 R OTR"),"OFFROAD",OR(C419="VEGA FORCE DB CW OTR",C419="JUPITER Z CW FI OTR",C419="MX KING 150 OTR"),"MOPED")</f>
        <v>CLASSY</v>
      </c>
      <c r="E419">
        <v>5</v>
      </c>
      <c r="F419" s="2" t="s">
        <v>35</v>
      </c>
      <c r="G419" s="7">
        <v>25615000</v>
      </c>
      <c r="H419">
        <f t="shared" si="14"/>
        <v>2561500</v>
      </c>
      <c r="I419" s="3" t="s">
        <v>32</v>
      </c>
    </row>
    <row r="420" spans="1:9" x14ac:dyDescent="0.3">
      <c r="A420" s="1">
        <v>419</v>
      </c>
      <c r="B420" s="2">
        <f t="shared" ca="1" si="12"/>
        <v>998</v>
      </c>
      <c r="C420" s="6" t="s">
        <v>10</v>
      </c>
      <c r="D420" t="str" cm="1">
        <f t="array" ref="D420">_xlfn.IFS(OR(C420="ALL NEW AEROX 155 C ABS OTR",C420="ALL NEW AEROX 155 CIBERCITY OTR",C420="ALL NEW AEROX 155 OTR",C420="ALL NEW NMAX 155 ABS OTR",C420="ALL NEW NMAX 155 CONNECTED OTR",C420="ALL NEW NMAX 155 OTR",C420="ALL NEW NMAX 155 S OTR",C420="LEXI LX 155 CONNECTED ABS OTR",C420="LEXI LX 155 OTR",C420="LEXI LX 155 S OTR",C420="LEXI OTR"),"MAXI",OR(C420="ALL NEW R15 CONNECTED OTR",C420="ALL NEW VIXION OTR",C420="ALL NEW VIXION R OTR",C420="ALL NEW XSR 155 OTR",C420="MT 15 OTR"),"SPORT",OR(C420="FAZZIO CONNECTED LUX OTR",C420="FAZZIO CONNECTED NEO OTR",C420="FAZZIO NEO HYBRID OTR",C420="GRAND FILANO LUX OTR",C420="GRAND FILANO NEO HYBRID OTR"),"CLASSY",OR(C420="FREE GO 125 C OTR",C420="FREE GO 125 OTR",C420="GEAR 125 S OTR",C420="GEAR 125 OTR",C420="NEW MIO M3 CW OTR"),"MATIC",OR(C420="WR 155 R OTR"),"OFFROAD",OR(C420="VEGA FORCE DB CW OTR",C420="JUPITER Z CW FI OTR",C420="MX KING 150 OTR"),"MOPED")</f>
        <v>MATIC</v>
      </c>
      <c r="E420">
        <v>5</v>
      </c>
      <c r="F420" s="2" t="s">
        <v>35</v>
      </c>
      <c r="G420" s="7">
        <v>20725000</v>
      </c>
      <c r="H420">
        <f t="shared" si="14"/>
        <v>2072500</v>
      </c>
      <c r="I420" s="3" t="s">
        <v>32</v>
      </c>
    </row>
    <row r="421" spans="1:9" x14ac:dyDescent="0.3">
      <c r="A421" s="1">
        <v>420</v>
      </c>
      <c r="B421" s="2">
        <f t="shared" ca="1" si="12"/>
        <v>43</v>
      </c>
      <c r="C421" s="6" t="s">
        <v>15</v>
      </c>
      <c r="D421" t="str" cm="1">
        <f t="array" ref="D421">_xlfn.IFS(OR(C421="ALL NEW AEROX 155 C ABS OTR",C421="ALL NEW AEROX 155 CIBERCITY OTR",C421="ALL NEW AEROX 155 OTR",C421="ALL NEW NMAX 155 ABS OTR",C421="ALL NEW NMAX 155 CONNECTED OTR",C421="ALL NEW NMAX 155 OTR",C421="ALL NEW NMAX 155 S OTR",C421="LEXI LX 155 CONNECTED ABS OTR",C421="LEXI LX 155 OTR",C421="LEXI LX 155 S OTR",C421="LEXI OTR"),"MAXI",OR(C421="ALL NEW R15 CONNECTED OTR",C421="ALL NEW VIXION OTR",C421="ALL NEW VIXION R OTR",C421="ALL NEW XSR 155 OTR",C421="MT 15 OTR"),"SPORT",OR(C421="FAZZIO CONNECTED LUX OTR",C421="FAZZIO CONNECTED NEO OTR",C421="FAZZIO NEO HYBRID OTR",C421="GRAND FILANO LUX OTR",C421="GRAND FILANO NEO HYBRID OTR"),"CLASSY",OR(C421="FREE GO 125 C OTR",C421="FREE GO 125 OTR",C421="GEAR 125 S OTR",C421="GEAR 125 OTR",C421="NEW MIO M3 CW OTR"),"MATIC",OR(C421="WR 155 R OTR"),"OFFROAD",OR(C421="VEGA FORCE DB CW OTR",C421="JUPITER Z CW FI OTR",C421="MX KING 150 OTR"),"MOPED")</f>
        <v>MOPED</v>
      </c>
      <c r="E421">
        <v>5</v>
      </c>
      <c r="F421" s="2" t="s">
        <v>35</v>
      </c>
      <c r="G421" s="7">
        <v>28145000</v>
      </c>
      <c r="H421">
        <f t="shared" si="14"/>
        <v>2814500</v>
      </c>
      <c r="I421" s="3" t="s">
        <v>34</v>
      </c>
    </row>
    <row r="422" spans="1:9" x14ac:dyDescent="0.3">
      <c r="A422" s="1">
        <v>421</v>
      </c>
      <c r="B422" s="2">
        <f t="shared" ca="1" si="12"/>
        <v>1177</v>
      </c>
      <c r="C422" s="6" t="s">
        <v>10</v>
      </c>
      <c r="D422" t="str" cm="1">
        <f t="array" ref="D422">_xlfn.IFS(OR(C422="ALL NEW AEROX 155 C ABS OTR",C422="ALL NEW AEROX 155 CIBERCITY OTR",C422="ALL NEW AEROX 155 OTR",C422="ALL NEW NMAX 155 ABS OTR",C422="ALL NEW NMAX 155 CONNECTED OTR",C422="ALL NEW NMAX 155 OTR",C422="ALL NEW NMAX 155 S OTR",C422="LEXI LX 155 CONNECTED ABS OTR",C422="LEXI LX 155 OTR",C422="LEXI LX 155 S OTR",C422="LEXI OTR"),"MAXI",OR(C422="ALL NEW R15 CONNECTED OTR",C422="ALL NEW VIXION OTR",C422="ALL NEW VIXION R OTR",C422="ALL NEW XSR 155 OTR",C422="MT 15 OTR"),"SPORT",OR(C422="FAZZIO CONNECTED LUX OTR",C422="FAZZIO CONNECTED NEO OTR",C422="FAZZIO NEO HYBRID OTR",C422="GRAND FILANO LUX OTR",C422="GRAND FILANO NEO HYBRID OTR"),"CLASSY",OR(C422="FREE GO 125 C OTR",C422="FREE GO 125 OTR",C422="GEAR 125 S OTR",C422="GEAR 125 OTR",C422="NEW MIO M3 CW OTR"),"MATIC",OR(C422="WR 155 R OTR"),"OFFROAD",OR(C422="VEGA FORCE DB CW OTR",C422="JUPITER Z CW FI OTR",C422="MX KING 150 OTR"),"MOPED")</f>
        <v>MATIC</v>
      </c>
      <c r="E422">
        <v>5</v>
      </c>
      <c r="F422" s="2" t="s">
        <v>35</v>
      </c>
      <c r="G422" s="7">
        <v>20725000</v>
      </c>
      <c r="H422">
        <f t="shared" si="14"/>
        <v>2072500</v>
      </c>
      <c r="I422" s="3" t="s">
        <v>32</v>
      </c>
    </row>
    <row r="423" spans="1:9" x14ac:dyDescent="0.3">
      <c r="A423" s="1">
        <v>422</v>
      </c>
      <c r="B423" s="2">
        <f t="shared" ca="1" si="12"/>
        <v>1065</v>
      </c>
      <c r="C423" s="6" t="s">
        <v>14</v>
      </c>
      <c r="D423" t="str" cm="1">
        <f t="array" ref="D423">_xlfn.IFS(OR(C423="ALL NEW AEROX 155 C ABS OTR",C423="ALL NEW AEROX 155 CIBERCITY OTR",C423="ALL NEW AEROX 155 OTR",C423="ALL NEW NMAX 155 ABS OTR",C423="ALL NEW NMAX 155 CONNECTED OTR",C423="ALL NEW NMAX 155 OTR",C423="ALL NEW NMAX 155 S OTR",C423="LEXI LX 155 CONNECTED ABS OTR",C423="LEXI LX 155 OTR",C423="LEXI LX 155 S OTR",C423="LEXI OTR"),"MAXI",OR(C423="ALL NEW R15 CONNECTED OTR",C423="ALL NEW VIXION OTR",C423="ALL NEW VIXION R OTR",C423="ALL NEW XSR 155 OTR",C423="MT 15 OTR"),"SPORT",OR(C423="FAZZIO CONNECTED LUX OTR",C423="FAZZIO CONNECTED NEO OTR",C423="FAZZIO NEO HYBRID OTR",C423="GRAND FILANO LUX OTR",C423="GRAND FILANO NEO HYBRID OTR"),"CLASSY",OR(C423="FREE GO 125 C OTR",C423="FREE GO 125 OTR",C423="GEAR 125 S OTR",C423="GEAR 125 OTR",C423="NEW MIO M3 CW OTR"),"MATIC",OR(C423="WR 155 R OTR"),"OFFROAD",OR(C423="VEGA FORCE DB CW OTR",C423="JUPITER Z CW FI OTR",C423="MX KING 150 OTR"),"MOPED")</f>
        <v>MAXI</v>
      </c>
      <c r="E423">
        <v>5</v>
      </c>
      <c r="F423" s="2" t="s">
        <v>35</v>
      </c>
      <c r="G423" s="7">
        <v>28395200</v>
      </c>
      <c r="H423">
        <f t="shared" si="14"/>
        <v>2839520</v>
      </c>
      <c r="I423" s="3" t="s">
        <v>32</v>
      </c>
    </row>
    <row r="424" spans="1:9" x14ac:dyDescent="0.3">
      <c r="A424" s="1">
        <v>423</v>
      </c>
      <c r="B424" s="2">
        <f t="shared" ca="1" si="12"/>
        <v>208</v>
      </c>
      <c r="C424" s="6" t="s">
        <v>30</v>
      </c>
      <c r="D424" t="str" cm="1">
        <f t="array" ref="D424">_xlfn.IFS(OR(C424="ALL NEW AEROX 155 C ABS OTR",C424="ALL NEW AEROX 155 CIBERCITY OTR",C424="ALL NEW AEROX 155 OTR",C424="ALL NEW NMAX 155 ABS OTR",C424="ALL NEW NMAX 155 CONNECTED OTR",C424="ALL NEW NMAX 155 OTR",C424="ALL NEW NMAX 155 S OTR",C424="LEXI LX 155 CONNECTED ABS OTR",C424="LEXI LX 155 OTR",C424="LEXI LX 155 S OTR",C424="LEXI OTR"),"MAXI",OR(C424="ALL NEW R15 CONNECTED OTR",C424="ALL NEW VIXION OTR",C424="ALL NEW VIXION R OTR",C424="ALL NEW XSR 155 OTR",C424="MT 15 OTR"),"SPORT",OR(C424="FAZZIO CONNECTED LUX OTR",C424="FAZZIO CONNECTED NEO OTR",C424="FAZZIO NEO HYBRID OTR",C424="GRAND FILANO LUX OTR",C424="GRAND FILANO NEO HYBRID OTR"),"CLASSY",OR(C424="FREE GO 125 C OTR",C424="FREE GO 125 OTR",C424="GEAR 125 S OTR",C424="GEAR 125 OTR",C424="NEW MIO M3 CW OTR"),"MATIC",OR(C424="WR 155 R OTR"),"OFFROAD",OR(C424="VEGA FORCE DB CW OTR",C424="JUPITER Z CW FI OTR",C424="MX KING 150 OTR"),"MOPED")</f>
        <v>MAXI</v>
      </c>
      <c r="E424">
        <v>5</v>
      </c>
      <c r="F424" s="2" t="s">
        <v>35</v>
      </c>
      <c r="G424" s="7">
        <v>34050000</v>
      </c>
      <c r="H424">
        <f t="shared" si="14"/>
        <v>3405000</v>
      </c>
      <c r="I424" s="3" t="s">
        <v>32</v>
      </c>
    </row>
    <row r="425" spans="1:9" x14ac:dyDescent="0.3">
      <c r="A425" s="1">
        <v>424</v>
      </c>
      <c r="B425" s="2">
        <f t="shared" ca="1" si="12"/>
        <v>405</v>
      </c>
      <c r="C425" s="6" t="s">
        <v>10</v>
      </c>
      <c r="D425" t="str" cm="1">
        <f t="array" ref="D425">_xlfn.IFS(OR(C425="ALL NEW AEROX 155 C ABS OTR",C425="ALL NEW AEROX 155 CIBERCITY OTR",C425="ALL NEW AEROX 155 OTR",C425="ALL NEW NMAX 155 ABS OTR",C425="ALL NEW NMAX 155 CONNECTED OTR",C425="ALL NEW NMAX 155 OTR",C425="ALL NEW NMAX 155 S OTR",C425="LEXI LX 155 CONNECTED ABS OTR",C425="LEXI LX 155 OTR",C425="LEXI LX 155 S OTR",C425="LEXI OTR"),"MAXI",OR(C425="ALL NEW R15 CONNECTED OTR",C425="ALL NEW VIXION OTR",C425="ALL NEW VIXION R OTR",C425="ALL NEW XSR 155 OTR",C425="MT 15 OTR"),"SPORT",OR(C425="FAZZIO CONNECTED LUX OTR",C425="FAZZIO CONNECTED NEO OTR",C425="FAZZIO NEO HYBRID OTR",C425="GRAND FILANO LUX OTR",C425="GRAND FILANO NEO HYBRID OTR"),"CLASSY",OR(C425="FREE GO 125 C OTR",C425="FREE GO 125 OTR",C425="GEAR 125 S OTR",C425="GEAR 125 OTR",C425="NEW MIO M3 CW OTR"),"MATIC",OR(C425="WR 155 R OTR"),"OFFROAD",OR(C425="VEGA FORCE DB CW OTR",C425="JUPITER Z CW FI OTR",C425="MX KING 150 OTR"),"MOPED")</f>
        <v>MATIC</v>
      </c>
      <c r="E425">
        <v>5</v>
      </c>
      <c r="F425" s="2" t="s">
        <v>35</v>
      </c>
      <c r="G425" s="7">
        <v>20725000</v>
      </c>
      <c r="H425">
        <f t="shared" si="14"/>
        <v>2072500</v>
      </c>
      <c r="I425" s="3" t="s">
        <v>32</v>
      </c>
    </row>
    <row r="426" spans="1:9" x14ac:dyDescent="0.3">
      <c r="A426" s="1">
        <v>425</v>
      </c>
      <c r="B426" s="2">
        <f t="shared" ca="1" si="12"/>
        <v>332</v>
      </c>
      <c r="C426" s="6" t="s">
        <v>21</v>
      </c>
      <c r="D426" t="str" cm="1">
        <f t="array" ref="D426">_xlfn.IFS(OR(C426="ALL NEW AEROX 155 C ABS OTR",C426="ALL NEW AEROX 155 CIBERCITY OTR",C426="ALL NEW AEROX 155 OTR",C426="ALL NEW NMAX 155 ABS OTR",C426="ALL NEW NMAX 155 CONNECTED OTR",C426="ALL NEW NMAX 155 OTR",C426="ALL NEW NMAX 155 S OTR",C426="LEXI LX 155 CONNECTED ABS OTR",C426="LEXI LX 155 OTR",C426="LEXI LX 155 S OTR",C426="LEXI OTR"),"MAXI",OR(C426="ALL NEW R15 CONNECTED OTR",C426="ALL NEW VIXION OTR",C426="ALL NEW VIXION R OTR",C426="ALL NEW XSR 155 OTR",C426="MT 15 OTR"),"SPORT",OR(C426="FAZZIO CONNECTED LUX OTR",C426="FAZZIO CONNECTED NEO OTR",C426="FAZZIO NEO HYBRID OTR",C426="GRAND FILANO LUX OTR",C426="GRAND FILANO NEO HYBRID OTR"),"CLASSY",OR(C426="FREE GO 125 C OTR",C426="FREE GO 125 OTR",C426="GEAR 125 S OTR",C426="GEAR 125 OTR",C426="NEW MIO M3 CW OTR"),"MATIC",OR(C426="WR 155 R OTR"),"OFFROAD",OR(C426="VEGA FORCE DB CW OTR",C426="JUPITER Z CW FI OTR",C426="MX KING 150 OTR"),"MOPED")</f>
        <v>MAXI</v>
      </c>
      <c r="E426">
        <v>5</v>
      </c>
      <c r="F426" s="2" t="s">
        <v>35</v>
      </c>
      <c r="G426" s="7">
        <v>30070000</v>
      </c>
      <c r="H426">
        <f t="shared" si="14"/>
        <v>3007000</v>
      </c>
      <c r="I426" s="3" t="s">
        <v>32</v>
      </c>
    </row>
    <row r="427" spans="1:9" x14ac:dyDescent="0.3">
      <c r="A427" s="1">
        <v>426</v>
      </c>
      <c r="B427" s="2">
        <f t="shared" ca="1" si="12"/>
        <v>381</v>
      </c>
      <c r="C427" s="6" t="s">
        <v>11</v>
      </c>
      <c r="D427" t="str" cm="1">
        <f t="array" ref="D427">_xlfn.IFS(OR(C427="ALL NEW AEROX 155 C ABS OTR",C427="ALL NEW AEROX 155 CIBERCITY OTR",C427="ALL NEW AEROX 155 OTR",C427="ALL NEW NMAX 155 ABS OTR",C427="ALL NEW NMAX 155 CONNECTED OTR",C427="ALL NEW NMAX 155 OTR",C427="ALL NEW NMAX 155 S OTR",C427="LEXI LX 155 CONNECTED ABS OTR",C427="LEXI LX 155 OTR",C427="LEXI LX 155 S OTR",C427="LEXI OTR"),"MAXI",OR(C427="ALL NEW R15 CONNECTED OTR",C427="ALL NEW VIXION OTR",C427="ALL NEW VIXION R OTR",C427="ALL NEW XSR 155 OTR",C427="MT 15 OTR"),"SPORT",OR(C427="FAZZIO CONNECTED LUX OTR",C427="FAZZIO CONNECTED NEO OTR",C427="FAZZIO NEO HYBRID OTR",C427="GRAND FILANO LUX OTR",C427="GRAND FILANO NEO HYBRID OTR"),"CLASSY",OR(C427="FREE GO 125 C OTR",C427="FREE GO 125 OTR",C427="GEAR 125 S OTR",C427="GEAR 125 OTR",C427="NEW MIO M3 CW OTR"),"MATIC",OR(C427="WR 155 R OTR"),"OFFROAD",OR(C427="VEGA FORCE DB CW OTR",C427="JUPITER Z CW FI OTR",C427="MX KING 150 OTR"),"MOPED")</f>
        <v>MOPED</v>
      </c>
      <c r="E427">
        <v>5</v>
      </c>
      <c r="F427" s="2" t="s">
        <v>35</v>
      </c>
      <c r="G427" s="7">
        <v>22495000</v>
      </c>
      <c r="H427">
        <f t="shared" si="14"/>
        <v>2249500</v>
      </c>
      <c r="I427" s="3" t="s">
        <v>32</v>
      </c>
    </row>
    <row r="428" spans="1:9" x14ac:dyDescent="0.3">
      <c r="A428" s="1">
        <v>427</v>
      </c>
      <c r="B428" s="2">
        <f t="shared" ca="1" si="12"/>
        <v>757</v>
      </c>
      <c r="C428" s="6" t="s">
        <v>9</v>
      </c>
      <c r="D428" t="str" cm="1">
        <f t="array" ref="D428">_xlfn.IFS(OR(C428="ALL NEW AEROX 155 C ABS OTR",C428="ALL NEW AEROX 155 CIBERCITY OTR",C428="ALL NEW AEROX 155 OTR",C428="ALL NEW NMAX 155 ABS OTR",C428="ALL NEW NMAX 155 CONNECTED OTR",C428="ALL NEW NMAX 155 OTR",C428="ALL NEW NMAX 155 S OTR",C428="LEXI LX 155 CONNECTED ABS OTR",C428="LEXI LX 155 OTR",C428="LEXI LX 155 S OTR",C428="LEXI OTR"),"MAXI",OR(C428="ALL NEW R15 CONNECTED OTR",C428="ALL NEW VIXION OTR",C428="ALL NEW VIXION R OTR",C428="ALL NEW XSR 155 OTR",C428="MT 15 OTR"),"SPORT",OR(C428="FAZZIO CONNECTED LUX OTR",C428="FAZZIO CONNECTED NEO OTR",C428="FAZZIO NEO HYBRID OTR",C428="GRAND FILANO LUX OTR",C428="GRAND FILANO NEO HYBRID OTR"),"CLASSY",OR(C428="FREE GO 125 C OTR",C428="FREE GO 125 OTR",C428="GEAR 125 S OTR",C428="GEAR 125 OTR",C428="NEW MIO M3 CW OTR"),"MATIC",OR(C428="WR 155 R OTR"),"OFFROAD",OR(C428="VEGA FORCE DB CW OTR",C428="JUPITER Z CW FI OTR",C428="MX KING 150 OTR"),"MOPED")</f>
        <v>MAXI</v>
      </c>
      <c r="E428">
        <v>5</v>
      </c>
      <c r="F428" s="2" t="s">
        <v>35</v>
      </c>
      <c r="G428" s="7">
        <v>35200000</v>
      </c>
      <c r="H428">
        <f t="shared" si="14"/>
        <v>3520000</v>
      </c>
      <c r="I428" s="3" t="s">
        <v>32</v>
      </c>
    </row>
    <row r="429" spans="1:9" x14ac:dyDescent="0.3">
      <c r="A429" s="1">
        <v>428</v>
      </c>
      <c r="B429" s="2">
        <f t="shared" ca="1" si="12"/>
        <v>225</v>
      </c>
      <c r="C429" s="6" t="s">
        <v>14</v>
      </c>
      <c r="D429" t="str" cm="1">
        <f t="array" ref="D429">_xlfn.IFS(OR(C429="ALL NEW AEROX 155 C ABS OTR",C429="ALL NEW AEROX 155 CIBERCITY OTR",C429="ALL NEW AEROX 155 OTR",C429="ALL NEW NMAX 155 ABS OTR",C429="ALL NEW NMAX 155 CONNECTED OTR",C429="ALL NEW NMAX 155 OTR",C429="ALL NEW NMAX 155 S OTR",C429="LEXI LX 155 CONNECTED ABS OTR",C429="LEXI LX 155 OTR",C429="LEXI LX 155 S OTR",C429="LEXI OTR"),"MAXI",OR(C429="ALL NEW R15 CONNECTED OTR",C429="ALL NEW VIXION OTR",C429="ALL NEW VIXION R OTR",C429="ALL NEW XSR 155 OTR",C429="MT 15 OTR"),"SPORT",OR(C429="FAZZIO CONNECTED LUX OTR",C429="FAZZIO CONNECTED NEO OTR",C429="FAZZIO NEO HYBRID OTR",C429="GRAND FILANO LUX OTR",C429="GRAND FILANO NEO HYBRID OTR"),"CLASSY",OR(C429="FREE GO 125 C OTR",C429="FREE GO 125 OTR",C429="GEAR 125 S OTR",C429="GEAR 125 OTR",C429="NEW MIO M3 CW OTR"),"MATIC",OR(C429="WR 155 R OTR"),"OFFROAD",OR(C429="VEGA FORCE DB CW OTR",C429="JUPITER Z CW FI OTR",C429="MX KING 150 OTR"),"MOPED")</f>
        <v>MAXI</v>
      </c>
      <c r="E429">
        <v>5</v>
      </c>
      <c r="F429" s="2" t="s">
        <v>35</v>
      </c>
      <c r="G429" s="7">
        <v>28395200</v>
      </c>
      <c r="H429">
        <f t="shared" si="14"/>
        <v>2839520</v>
      </c>
      <c r="I429" s="3" t="s">
        <v>32</v>
      </c>
    </row>
    <row r="430" spans="1:9" x14ac:dyDescent="0.3">
      <c r="A430" s="1">
        <v>429</v>
      </c>
      <c r="B430" s="2">
        <f t="shared" ca="1" si="12"/>
        <v>396</v>
      </c>
      <c r="C430" s="6" t="s">
        <v>28</v>
      </c>
      <c r="D430" t="str" cm="1">
        <f t="array" ref="D430">_xlfn.IFS(OR(C430="ALL NEW AEROX 155 C ABS OTR",C430="ALL NEW AEROX 155 CIBERCITY OTR",C430="ALL NEW AEROX 155 OTR",C430="ALL NEW NMAX 155 ABS OTR",C430="ALL NEW NMAX 155 CONNECTED OTR",C430="ALL NEW NMAX 155 OTR",C430="ALL NEW NMAX 155 S OTR",C430="LEXI LX 155 CONNECTED ABS OTR",C430="LEXI LX 155 OTR",C430="LEXI LX 155 S OTR",C430="LEXI OTR"),"MAXI",OR(C430="ALL NEW R15 CONNECTED OTR",C430="ALL NEW VIXION OTR",C430="ALL NEW VIXION R OTR",C430="ALL NEW XSR 155 OTR",C430="MT 15 OTR"),"SPORT",OR(C430="FAZZIO CONNECTED LUX OTR",C430="FAZZIO CONNECTED NEO OTR",C430="FAZZIO NEO HYBRID OTR",C430="GRAND FILANO LUX OTR",C430="GRAND FILANO NEO HYBRID OTR"),"CLASSY",OR(C430="FREE GO 125 C OTR",C430="FREE GO 125 OTR",C430="GEAR 125 S OTR",C430="GEAR 125 OTR",C430="NEW MIO M3 CW OTR"),"MATIC",OR(C430="WR 155 R OTR"),"OFFROAD",OR(C430="VEGA FORCE DB CW OTR",C430="JUPITER Z CW FI OTR",C430="MX KING 150 OTR"),"MOPED")</f>
        <v>OFFROAD</v>
      </c>
      <c r="E430">
        <v>5</v>
      </c>
      <c r="F430" s="2" t="s">
        <v>35</v>
      </c>
      <c r="G430" s="7">
        <v>42860000</v>
      </c>
      <c r="H430">
        <f t="shared" si="14"/>
        <v>4286000</v>
      </c>
      <c r="I430" s="3" t="s">
        <v>33</v>
      </c>
    </row>
    <row r="431" spans="1:9" x14ac:dyDescent="0.3">
      <c r="A431" s="1">
        <v>430</v>
      </c>
      <c r="B431" s="2">
        <f t="shared" ca="1" si="12"/>
        <v>444</v>
      </c>
      <c r="C431" s="6" t="s">
        <v>15</v>
      </c>
      <c r="D431" t="str" cm="1">
        <f t="array" ref="D431">_xlfn.IFS(OR(C431="ALL NEW AEROX 155 C ABS OTR",C431="ALL NEW AEROX 155 CIBERCITY OTR",C431="ALL NEW AEROX 155 OTR",C431="ALL NEW NMAX 155 ABS OTR",C431="ALL NEW NMAX 155 CONNECTED OTR",C431="ALL NEW NMAX 155 OTR",C431="ALL NEW NMAX 155 S OTR",C431="LEXI LX 155 CONNECTED ABS OTR",C431="LEXI LX 155 OTR",C431="LEXI LX 155 S OTR",C431="LEXI OTR"),"MAXI",OR(C431="ALL NEW R15 CONNECTED OTR",C431="ALL NEW VIXION OTR",C431="ALL NEW VIXION R OTR",C431="ALL NEW XSR 155 OTR",C431="MT 15 OTR"),"SPORT",OR(C431="FAZZIO CONNECTED LUX OTR",C431="FAZZIO CONNECTED NEO OTR",C431="FAZZIO NEO HYBRID OTR",C431="GRAND FILANO LUX OTR",C431="GRAND FILANO NEO HYBRID OTR"),"CLASSY",OR(C431="FREE GO 125 C OTR",C431="FREE GO 125 OTR",C431="GEAR 125 S OTR",C431="GEAR 125 OTR",C431="NEW MIO M3 CW OTR"),"MATIC",OR(C431="WR 155 R OTR"),"OFFROAD",OR(C431="VEGA FORCE DB CW OTR",C431="JUPITER Z CW FI OTR",C431="MX KING 150 OTR"),"MOPED")</f>
        <v>MOPED</v>
      </c>
      <c r="E431">
        <v>5</v>
      </c>
      <c r="F431" s="2" t="s">
        <v>35</v>
      </c>
      <c r="G431" s="7">
        <v>28145000</v>
      </c>
      <c r="H431">
        <f t="shared" si="14"/>
        <v>2814500</v>
      </c>
      <c r="I431" s="3" t="s">
        <v>32</v>
      </c>
    </row>
    <row r="432" spans="1:9" x14ac:dyDescent="0.3">
      <c r="A432" s="1">
        <v>431</v>
      </c>
      <c r="B432" s="2">
        <f t="shared" ca="1" si="12"/>
        <v>63</v>
      </c>
      <c r="C432" s="6" t="s">
        <v>11</v>
      </c>
      <c r="D432" t="str" cm="1">
        <f t="array" ref="D432">_xlfn.IFS(OR(C432="ALL NEW AEROX 155 C ABS OTR",C432="ALL NEW AEROX 155 CIBERCITY OTR",C432="ALL NEW AEROX 155 OTR",C432="ALL NEW NMAX 155 ABS OTR",C432="ALL NEW NMAX 155 CONNECTED OTR",C432="ALL NEW NMAX 155 OTR",C432="ALL NEW NMAX 155 S OTR",C432="LEXI LX 155 CONNECTED ABS OTR",C432="LEXI LX 155 OTR",C432="LEXI LX 155 S OTR",C432="LEXI OTR"),"MAXI",OR(C432="ALL NEW R15 CONNECTED OTR",C432="ALL NEW VIXION OTR",C432="ALL NEW VIXION R OTR",C432="ALL NEW XSR 155 OTR",C432="MT 15 OTR"),"SPORT",OR(C432="FAZZIO CONNECTED LUX OTR",C432="FAZZIO CONNECTED NEO OTR",C432="FAZZIO NEO HYBRID OTR",C432="GRAND FILANO LUX OTR",C432="GRAND FILANO NEO HYBRID OTR"),"CLASSY",OR(C432="FREE GO 125 C OTR",C432="FREE GO 125 OTR",C432="GEAR 125 S OTR",C432="GEAR 125 OTR",C432="NEW MIO M3 CW OTR"),"MATIC",OR(C432="WR 155 R OTR"),"OFFROAD",OR(C432="VEGA FORCE DB CW OTR",C432="JUPITER Z CW FI OTR",C432="MX KING 150 OTR"),"MOPED")</f>
        <v>MOPED</v>
      </c>
      <c r="E432">
        <v>5</v>
      </c>
      <c r="F432" s="2" t="s">
        <v>35</v>
      </c>
      <c r="G432" s="7">
        <v>22495000</v>
      </c>
      <c r="H432">
        <f t="shared" si="14"/>
        <v>2249500</v>
      </c>
      <c r="I432" s="3" t="s">
        <v>34</v>
      </c>
    </row>
    <row r="433" spans="1:9" x14ac:dyDescent="0.3">
      <c r="A433" s="1">
        <v>432</v>
      </c>
      <c r="B433" s="2">
        <f t="shared" ca="1" si="12"/>
        <v>578</v>
      </c>
      <c r="C433" s="6" t="s">
        <v>20</v>
      </c>
      <c r="D433" t="str" cm="1">
        <f t="array" ref="D433">_xlfn.IFS(OR(C433="ALL NEW AEROX 155 C ABS OTR",C433="ALL NEW AEROX 155 CIBERCITY OTR",C433="ALL NEW AEROX 155 OTR",C433="ALL NEW NMAX 155 ABS OTR",C433="ALL NEW NMAX 155 CONNECTED OTR",C433="ALL NEW NMAX 155 OTR",C433="ALL NEW NMAX 155 S OTR",C433="LEXI LX 155 CONNECTED ABS OTR",C433="LEXI LX 155 OTR",C433="LEXI LX 155 S OTR",C433="LEXI OTR"),"MAXI",OR(C433="ALL NEW R15 CONNECTED OTR",C433="ALL NEW VIXION OTR",C433="ALL NEW VIXION R OTR",C433="ALL NEW XSR 155 OTR",C433="MT 15 OTR"),"SPORT",OR(C433="FAZZIO CONNECTED LUX OTR",C433="FAZZIO CONNECTED NEO OTR",C433="FAZZIO NEO HYBRID OTR",C433="GRAND FILANO LUX OTR",C433="GRAND FILANO NEO HYBRID OTR"),"CLASSY",OR(C433="FREE GO 125 C OTR",C433="FREE GO 125 OTR",C433="GEAR 125 S OTR",C433="GEAR 125 OTR",C433="NEW MIO M3 CW OTR"),"MATIC",OR(C433="WR 155 R OTR"),"OFFROAD",OR(C433="VEGA FORCE DB CW OTR",C433="JUPITER Z CW FI OTR",C433="MX KING 150 OTR"),"MOPED")</f>
        <v>MAXI</v>
      </c>
      <c r="E433">
        <v>5</v>
      </c>
      <c r="F433" s="2" t="s">
        <v>35</v>
      </c>
      <c r="G433" s="7">
        <v>29870000</v>
      </c>
      <c r="H433">
        <f t="shared" si="14"/>
        <v>2987000</v>
      </c>
      <c r="I433" s="3" t="s">
        <v>34</v>
      </c>
    </row>
    <row r="434" spans="1:9" x14ac:dyDescent="0.3">
      <c r="A434" s="1">
        <v>433</v>
      </c>
      <c r="B434" s="2">
        <f t="shared" ca="1" si="12"/>
        <v>526</v>
      </c>
      <c r="C434" s="6" t="s">
        <v>13</v>
      </c>
      <c r="D434" t="str" cm="1">
        <f t="array" ref="D434">_xlfn.IFS(OR(C434="ALL NEW AEROX 155 C ABS OTR",C434="ALL NEW AEROX 155 CIBERCITY OTR",C434="ALL NEW AEROX 155 OTR",C434="ALL NEW NMAX 155 ABS OTR",C434="ALL NEW NMAX 155 CONNECTED OTR",C434="ALL NEW NMAX 155 OTR",C434="ALL NEW NMAX 155 S OTR",C434="LEXI LX 155 CONNECTED ABS OTR",C434="LEXI LX 155 OTR",C434="LEXI LX 155 S OTR",C434="LEXI OTR"),"MAXI",OR(C434="ALL NEW R15 CONNECTED OTR",C434="ALL NEW VIXION OTR",C434="ALL NEW VIXION R OTR",C434="ALL NEW XSR 155 OTR",C434="MT 15 OTR"),"SPORT",OR(C434="FAZZIO CONNECTED LUX OTR",C434="FAZZIO CONNECTED NEO OTR",C434="FAZZIO NEO HYBRID OTR",C434="GRAND FILANO LUX OTR",C434="GRAND FILANO NEO HYBRID OTR"),"CLASSY",OR(C434="FREE GO 125 C OTR",C434="FREE GO 125 OTR",C434="GEAR 125 S OTR",C434="GEAR 125 OTR",C434="NEW MIO M3 CW OTR"),"MATIC",OR(C434="WR 155 R OTR"),"OFFROAD",OR(C434="VEGA FORCE DB CW OTR",C434="JUPITER Z CW FI OTR",C434="MX KING 150 OTR"),"MOPED")</f>
        <v>MAXI</v>
      </c>
      <c r="E434">
        <v>5</v>
      </c>
      <c r="F434" s="2" t="s">
        <v>35</v>
      </c>
      <c r="G434" s="7">
        <v>36415000</v>
      </c>
      <c r="H434">
        <f t="shared" si="14"/>
        <v>3641500</v>
      </c>
      <c r="I434" s="3" t="s">
        <v>32</v>
      </c>
    </row>
    <row r="435" spans="1:9" x14ac:dyDescent="0.3">
      <c r="A435" s="1">
        <v>434</v>
      </c>
      <c r="B435" s="2">
        <f t="shared" ca="1" si="12"/>
        <v>12</v>
      </c>
      <c r="C435" s="6" t="s">
        <v>23</v>
      </c>
      <c r="D435" t="str" cm="1">
        <f t="array" ref="D435">_xlfn.IFS(OR(C435="ALL NEW AEROX 155 C ABS OTR",C435="ALL NEW AEROX 155 CIBERCITY OTR",C435="ALL NEW AEROX 155 OTR",C435="ALL NEW NMAX 155 ABS OTR",C435="ALL NEW NMAX 155 CONNECTED OTR",C435="ALL NEW NMAX 155 OTR",C435="ALL NEW NMAX 155 S OTR",C435="LEXI LX 155 CONNECTED ABS OTR",C435="LEXI LX 155 OTR",C435="LEXI LX 155 S OTR",C435="LEXI OTR"),"MAXI",OR(C435="ALL NEW R15 CONNECTED OTR",C435="ALL NEW VIXION OTR",C435="ALL NEW VIXION R OTR",C435="ALL NEW XSR 155 OTR",C435="MT 15 OTR"),"SPORT",OR(C435="FAZZIO CONNECTED LUX OTR",C435="FAZZIO CONNECTED NEO OTR",C435="FAZZIO NEO HYBRID OTR",C435="GRAND FILANO LUX OTR",C435="GRAND FILANO NEO HYBRID OTR"),"CLASSY",OR(C435="FREE GO 125 C OTR",C435="FREE GO 125 OTR",C435="GEAR 125 S OTR",C435="GEAR 125 OTR",C435="NEW MIO M3 CW OTR"),"MATIC",OR(C435="WR 155 R OTR"),"OFFROAD",OR(C435="VEGA FORCE DB CW OTR",C435="JUPITER Z CW FI OTR",C435="MX KING 150 OTR"),"MOPED")</f>
        <v>CLASSY</v>
      </c>
      <c r="E435">
        <v>5</v>
      </c>
      <c r="F435" s="2" t="s">
        <v>35</v>
      </c>
      <c r="G435" s="7">
        <v>30785000</v>
      </c>
      <c r="H435">
        <f t="shared" si="14"/>
        <v>3078500</v>
      </c>
      <c r="I435" s="3" t="s">
        <v>32</v>
      </c>
    </row>
    <row r="436" spans="1:9" x14ac:dyDescent="0.3">
      <c r="A436" s="1">
        <v>435</v>
      </c>
      <c r="B436" s="2">
        <f t="shared" ca="1" si="12"/>
        <v>657</v>
      </c>
      <c r="C436" s="6" t="s">
        <v>13</v>
      </c>
      <c r="D436" t="str" cm="1">
        <f t="array" ref="D436">_xlfn.IFS(OR(C436="ALL NEW AEROX 155 C ABS OTR",C436="ALL NEW AEROX 155 CIBERCITY OTR",C436="ALL NEW AEROX 155 OTR",C436="ALL NEW NMAX 155 ABS OTR",C436="ALL NEW NMAX 155 CONNECTED OTR",C436="ALL NEW NMAX 155 OTR",C436="ALL NEW NMAX 155 S OTR",C436="LEXI LX 155 CONNECTED ABS OTR",C436="LEXI LX 155 OTR",C436="LEXI LX 155 S OTR",C436="LEXI OTR"),"MAXI",OR(C436="ALL NEW R15 CONNECTED OTR",C436="ALL NEW VIXION OTR",C436="ALL NEW VIXION R OTR",C436="ALL NEW XSR 155 OTR",C436="MT 15 OTR"),"SPORT",OR(C436="FAZZIO CONNECTED LUX OTR",C436="FAZZIO CONNECTED NEO OTR",C436="FAZZIO NEO HYBRID OTR",C436="GRAND FILANO LUX OTR",C436="GRAND FILANO NEO HYBRID OTR"),"CLASSY",OR(C436="FREE GO 125 C OTR",C436="FREE GO 125 OTR",C436="GEAR 125 S OTR",C436="GEAR 125 OTR",C436="NEW MIO M3 CW OTR"),"MATIC",OR(C436="WR 155 R OTR"),"OFFROAD",OR(C436="VEGA FORCE DB CW OTR",C436="JUPITER Z CW FI OTR",C436="MX KING 150 OTR"),"MOPED")</f>
        <v>MAXI</v>
      </c>
      <c r="E436">
        <v>5</v>
      </c>
      <c r="F436" s="2" t="s">
        <v>35</v>
      </c>
      <c r="G436" s="7">
        <v>36415000</v>
      </c>
      <c r="H436">
        <f t="shared" si="14"/>
        <v>3641500</v>
      </c>
      <c r="I436" s="3" t="s">
        <v>32</v>
      </c>
    </row>
    <row r="437" spans="1:9" x14ac:dyDescent="0.3">
      <c r="A437" s="1">
        <v>436</v>
      </c>
      <c r="B437" s="2">
        <f t="shared" ca="1" si="12"/>
        <v>1194</v>
      </c>
      <c r="C437" s="6" t="s">
        <v>9</v>
      </c>
      <c r="D437" t="str" cm="1">
        <f t="array" ref="D437">_xlfn.IFS(OR(C437="ALL NEW AEROX 155 C ABS OTR",C437="ALL NEW AEROX 155 CIBERCITY OTR",C437="ALL NEW AEROX 155 OTR",C437="ALL NEW NMAX 155 ABS OTR",C437="ALL NEW NMAX 155 CONNECTED OTR",C437="ALL NEW NMAX 155 OTR",C437="ALL NEW NMAX 155 S OTR",C437="LEXI LX 155 CONNECTED ABS OTR",C437="LEXI LX 155 OTR",C437="LEXI LX 155 S OTR",C437="LEXI OTR"),"MAXI",OR(C437="ALL NEW R15 CONNECTED OTR",C437="ALL NEW VIXION OTR",C437="ALL NEW VIXION R OTR",C437="ALL NEW XSR 155 OTR",C437="MT 15 OTR"),"SPORT",OR(C437="FAZZIO CONNECTED LUX OTR",C437="FAZZIO CONNECTED NEO OTR",C437="FAZZIO NEO HYBRID OTR",C437="GRAND FILANO LUX OTR",C437="GRAND FILANO NEO HYBRID OTR"),"CLASSY",OR(C437="FREE GO 125 C OTR",C437="FREE GO 125 OTR",C437="GEAR 125 S OTR",C437="GEAR 125 OTR",C437="NEW MIO M3 CW OTR"),"MATIC",OR(C437="WR 155 R OTR"),"OFFROAD",OR(C437="VEGA FORCE DB CW OTR",C437="JUPITER Z CW FI OTR",C437="MX KING 150 OTR"),"MOPED")</f>
        <v>MAXI</v>
      </c>
      <c r="E437">
        <v>5</v>
      </c>
      <c r="F437" s="2" t="s">
        <v>35</v>
      </c>
      <c r="G437" s="7">
        <v>35200000</v>
      </c>
      <c r="H437">
        <f t="shared" si="14"/>
        <v>3520000</v>
      </c>
      <c r="I437" s="3" t="s">
        <v>32</v>
      </c>
    </row>
    <row r="438" spans="1:9" x14ac:dyDescent="0.3">
      <c r="A438" s="1">
        <v>437</v>
      </c>
      <c r="B438" s="2">
        <f t="shared" ca="1" si="12"/>
        <v>732</v>
      </c>
      <c r="C438" s="6" t="s">
        <v>23</v>
      </c>
      <c r="D438" t="str" cm="1">
        <f t="array" ref="D438">_xlfn.IFS(OR(C438="ALL NEW AEROX 155 C ABS OTR",C438="ALL NEW AEROX 155 CIBERCITY OTR",C438="ALL NEW AEROX 155 OTR",C438="ALL NEW NMAX 155 ABS OTR",C438="ALL NEW NMAX 155 CONNECTED OTR",C438="ALL NEW NMAX 155 OTR",C438="ALL NEW NMAX 155 S OTR",C438="LEXI LX 155 CONNECTED ABS OTR",C438="LEXI LX 155 OTR",C438="LEXI LX 155 S OTR",C438="LEXI OTR"),"MAXI",OR(C438="ALL NEW R15 CONNECTED OTR",C438="ALL NEW VIXION OTR",C438="ALL NEW VIXION R OTR",C438="ALL NEW XSR 155 OTR",C438="MT 15 OTR"),"SPORT",OR(C438="FAZZIO CONNECTED LUX OTR",C438="FAZZIO CONNECTED NEO OTR",C438="FAZZIO NEO HYBRID OTR",C438="GRAND FILANO LUX OTR",C438="GRAND FILANO NEO HYBRID OTR"),"CLASSY",OR(C438="FREE GO 125 C OTR",C438="FREE GO 125 OTR",C438="GEAR 125 S OTR",C438="GEAR 125 OTR",C438="NEW MIO M3 CW OTR"),"MATIC",OR(C438="WR 155 R OTR"),"OFFROAD",OR(C438="VEGA FORCE DB CW OTR",C438="JUPITER Z CW FI OTR",C438="MX KING 150 OTR"),"MOPED")</f>
        <v>CLASSY</v>
      </c>
      <c r="E438">
        <v>5</v>
      </c>
      <c r="F438" s="2" t="s">
        <v>35</v>
      </c>
      <c r="G438" s="7">
        <v>30785000</v>
      </c>
      <c r="H438">
        <f t="shared" si="14"/>
        <v>3078500</v>
      </c>
      <c r="I438" s="3" t="s">
        <v>32</v>
      </c>
    </row>
    <row r="439" spans="1:9" x14ac:dyDescent="0.3">
      <c r="A439" s="1">
        <v>438</v>
      </c>
      <c r="B439" s="2">
        <f t="shared" ca="1" si="12"/>
        <v>1144</v>
      </c>
      <c r="C439" s="6" t="s">
        <v>12</v>
      </c>
      <c r="D439" t="str" cm="1">
        <f t="array" ref="D439">_xlfn.IFS(OR(C439="ALL NEW AEROX 155 C ABS OTR",C439="ALL NEW AEROX 155 CIBERCITY OTR",C439="ALL NEW AEROX 155 OTR",C439="ALL NEW NMAX 155 ABS OTR",C439="ALL NEW NMAX 155 CONNECTED OTR",C439="ALL NEW NMAX 155 OTR",C439="ALL NEW NMAX 155 S OTR",C439="LEXI LX 155 CONNECTED ABS OTR",C439="LEXI LX 155 OTR",C439="LEXI LX 155 S OTR",C439="LEXI OTR"),"MAXI",OR(C439="ALL NEW R15 CONNECTED OTR",C439="ALL NEW VIXION OTR",C439="ALL NEW VIXION R OTR",C439="ALL NEW XSR 155 OTR",C439="MT 15 OTR"),"SPORT",OR(C439="FAZZIO CONNECTED LUX OTR",C439="FAZZIO CONNECTED NEO OTR",C439="FAZZIO NEO HYBRID OTR",C439="GRAND FILANO LUX OTR",C439="GRAND FILANO NEO HYBRID OTR"),"CLASSY",OR(C439="FREE GO 125 C OTR",C439="FREE GO 125 OTR",C439="GEAR 125 S OTR",C439="GEAR 125 OTR",C439="NEW MIO M3 CW OTR"),"MATIC",OR(C439="WR 155 R OTR"),"OFFROAD",OR(C439="VEGA FORCE DB CW OTR",C439="JUPITER Z CW FI OTR",C439="MX KING 150 OTR"),"MOPED")</f>
        <v>MATIC</v>
      </c>
      <c r="E439">
        <v>5</v>
      </c>
      <c r="F439" s="2" t="s">
        <v>35</v>
      </c>
      <c r="G439" s="7">
        <v>19635000</v>
      </c>
      <c r="H439">
        <f t="shared" si="14"/>
        <v>1963500</v>
      </c>
      <c r="I439" s="3" t="s">
        <v>34</v>
      </c>
    </row>
    <row r="440" spans="1:9" x14ac:dyDescent="0.3">
      <c r="A440" s="1">
        <v>439</v>
      </c>
      <c r="B440" s="2">
        <f t="shared" ca="1" si="12"/>
        <v>263</v>
      </c>
      <c r="C440" s="6" t="s">
        <v>11</v>
      </c>
      <c r="D440" t="str" cm="1">
        <f t="array" ref="D440">_xlfn.IFS(OR(C440="ALL NEW AEROX 155 C ABS OTR",C440="ALL NEW AEROX 155 CIBERCITY OTR",C440="ALL NEW AEROX 155 OTR",C440="ALL NEW NMAX 155 ABS OTR",C440="ALL NEW NMAX 155 CONNECTED OTR",C440="ALL NEW NMAX 155 OTR",C440="ALL NEW NMAX 155 S OTR",C440="LEXI LX 155 CONNECTED ABS OTR",C440="LEXI LX 155 OTR",C440="LEXI LX 155 S OTR",C440="LEXI OTR"),"MAXI",OR(C440="ALL NEW R15 CONNECTED OTR",C440="ALL NEW VIXION OTR",C440="ALL NEW VIXION R OTR",C440="ALL NEW XSR 155 OTR",C440="MT 15 OTR"),"SPORT",OR(C440="FAZZIO CONNECTED LUX OTR",C440="FAZZIO CONNECTED NEO OTR",C440="FAZZIO NEO HYBRID OTR",C440="GRAND FILANO LUX OTR",C440="GRAND FILANO NEO HYBRID OTR"),"CLASSY",OR(C440="FREE GO 125 C OTR",C440="FREE GO 125 OTR",C440="GEAR 125 S OTR",C440="GEAR 125 OTR",C440="NEW MIO M3 CW OTR"),"MATIC",OR(C440="WR 155 R OTR"),"OFFROAD",OR(C440="VEGA FORCE DB CW OTR",C440="JUPITER Z CW FI OTR",C440="MX KING 150 OTR"),"MOPED")</f>
        <v>MOPED</v>
      </c>
      <c r="E440">
        <v>5</v>
      </c>
      <c r="F440" s="2" t="s">
        <v>35</v>
      </c>
      <c r="G440" s="7">
        <v>22495000</v>
      </c>
      <c r="H440">
        <f t="shared" si="14"/>
        <v>2249500</v>
      </c>
      <c r="I440" s="3" t="s">
        <v>34</v>
      </c>
    </row>
    <row r="441" spans="1:9" x14ac:dyDescent="0.3">
      <c r="A441" s="1">
        <v>440</v>
      </c>
      <c r="B441" s="2">
        <f t="shared" ca="1" si="12"/>
        <v>785</v>
      </c>
      <c r="C441" s="6" t="s">
        <v>13</v>
      </c>
      <c r="D441" t="str" cm="1">
        <f t="array" ref="D441">_xlfn.IFS(OR(C441="ALL NEW AEROX 155 C ABS OTR",C441="ALL NEW AEROX 155 CIBERCITY OTR",C441="ALL NEW AEROX 155 OTR",C441="ALL NEW NMAX 155 ABS OTR",C441="ALL NEW NMAX 155 CONNECTED OTR",C441="ALL NEW NMAX 155 OTR",C441="ALL NEW NMAX 155 S OTR",C441="LEXI LX 155 CONNECTED ABS OTR",C441="LEXI LX 155 OTR",C441="LEXI LX 155 S OTR",C441="LEXI OTR"),"MAXI",OR(C441="ALL NEW R15 CONNECTED OTR",C441="ALL NEW VIXION OTR",C441="ALL NEW VIXION R OTR",C441="ALL NEW XSR 155 OTR",C441="MT 15 OTR"),"SPORT",OR(C441="FAZZIO CONNECTED LUX OTR",C441="FAZZIO CONNECTED NEO OTR",C441="FAZZIO NEO HYBRID OTR",C441="GRAND FILANO LUX OTR",C441="GRAND FILANO NEO HYBRID OTR"),"CLASSY",OR(C441="FREE GO 125 C OTR",C441="FREE GO 125 OTR",C441="GEAR 125 S OTR",C441="GEAR 125 OTR",C441="NEW MIO M3 CW OTR"),"MATIC",OR(C441="WR 155 R OTR"),"OFFROAD",OR(C441="VEGA FORCE DB CW OTR",C441="JUPITER Z CW FI OTR",C441="MX KING 150 OTR"),"MOPED")</f>
        <v>MAXI</v>
      </c>
      <c r="E441">
        <v>5</v>
      </c>
      <c r="F441" s="2" t="s">
        <v>35</v>
      </c>
      <c r="G441" s="7">
        <v>36415000</v>
      </c>
      <c r="H441">
        <f t="shared" si="14"/>
        <v>3641500</v>
      </c>
      <c r="I441" s="3" t="s">
        <v>32</v>
      </c>
    </row>
    <row r="442" spans="1:9" x14ac:dyDescent="0.3">
      <c r="A442" s="1">
        <v>441</v>
      </c>
      <c r="B442" s="2">
        <f t="shared" ca="1" si="12"/>
        <v>956</v>
      </c>
      <c r="C442" s="6" t="s">
        <v>28</v>
      </c>
      <c r="D442" t="str" cm="1">
        <f t="array" ref="D442">_xlfn.IFS(OR(C442="ALL NEW AEROX 155 C ABS OTR",C442="ALL NEW AEROX 155 CIBERCITY OTR",C442="ALL NEW AEROX 155 OTR",C442="ALL NEW NMAX 155 ABS OTR",C442="ALL NEW NMAX 155 CONNECTED OTR",C442="ALL NEW NMAX 155 OTR",C442="ALL NEW NMAX 155 S OTR",C442="LEXI LX 155 CONNECTED ABS OTR",C442="LEXI LX 155 OTR",C442="LEXI LX 155 S OTR",C442="LEXI OTR"),"MAXI",OR(C442="ALL NEW R15 CONNECTED OTR",C442="ALL NEW VIXION OTR",C442="ALL NEW VIXION R OTR",C442="ALL NEW XSR 155 OTR",C442="MT 15 OTR"),"SPORT",OR(C442="FAZZIO CONNECTED LUX OTR",C442="FAZZIO CONNECTED NEO OTR",C442="FAZZIO NEO HYBRID OTR",C442="GRAND FILANO LUX OTR",C442="GRAND FILANO NEO HYBRID OTR"),"CLASSY",OR(C442="FREE GO 125 C OTR",C442="FREE GO 125 OTR",C442="GEAR 125 S OTR",C442="GEAR 125 OTR",C442="NEW MIO M3 CW OTR"),"MATIC",OR(C442="WR 155 R OTR"),"OFFROAD",OR(C442="VEGA FORCE DB CW OTR",C442="JUPITER Z CW FI OTR",C442="MX KING 150 OTR"),"MOPED")</f>
        <v>OFFROAD</v>
      </c>
      <c r="E442">
        <v>5</v>
      </c>
      <c r="F442" s="2" t="s">
        <v>35</v>
      </c>
      <c r="G442" s="7">
        <v>42860000</v>
      </c>
      <c r="H442">
        <f t="shared" si="14"/>
        <v>4286000</v>
      </c>
      <c r="I442" s="3" t="s">
        <v>32</v>
      </c>
    </row>
    <row r="443" spans="1:9" x14ac:dyDescent="0.3">
      <c r="A443" s="1">
        <v>442</v>
      </c>
      <c r="B443" s="2">
        <f t="shared" ca="1" si="12"/>
        <v>1170</v>
      </c>
      <c r="C443" s="6" t="s">
        <v>10</v>
      </c>
      <c r="D443" t="str" cm="1">
        <f t="array" ref="D443">_xlfn.IFS(OR(C443="ALL NEW AEROX 155 C ABS OTR",C443="ALL NEW AEROX 155 CIBERCITY OTR",C443="ALL NEW AEROX 155 OTR",C443="ALL NEW NMAX 155 ABS OTR",C443="ALL NEW NMAX 155 CONNECTED OTR",C443="ALL NEW NMAX 155 OTR",C443="ALL NEW NMAX 155 S OTR",C443="LEXI LX 155 CONNECTED ABS OTR",C443="LEXI LX 155 OTR",C443="LEXI LX 155 S OTR",C443="LEXI OTR"),"MAXI",OR(C443="ALL NEW R15 CONNECTED OTR",C443="ALL NEW VIXION OTR",C443="ALL NEW VIXION R OTR",C443="ALL NEW XSR 155 OTR",C443="MT 15 OTR"),"SPORT",OR(C443="FAZZIO CONNECTED LUX OTR",C443="FAZZIO CONNECTED NEO OTR",C443="FAZZIO NEO HYBRID OTR",C443="GRAND FILANO LUX OTR",C443="GRAND FILANO NEO HYBRID OTR"),"CLASSY",OR(C443="FREE GO 125 C OTR",C443="FREE GO 125 OTR",C443="GEAR 125 S OTR",C443="GEAR 125 OTR",C443="NEW MIO M3 CW OTR"),"MATIC",OR(C443="WR 155 R OTR"),"OFFROAD",OR(C443="VEGA FORCE DB CW OTR",C443="JUPITER Z CW FI OTR",C443="MX KING 150 OTR"),"MOPED")</f>
        <v>MATIC</v>
      </c>
      <c r="E443">
        <v>5</v>
      </c>
      <c r="F443" s="2" t="s">
        <v>35</v>
      </c>
      <c r="G443" s="7">
        <v>20725000</v>
      </c>
      <c r="H443">
        <f t="shared" si="14"/>
        <v>2072500</v>
      </c>
      <c r="I443" s="3" t="s">
        <v>34</v>
      </c>
    </row>
    <row r="444" spans="1:9" x14ac:dyDescent="0.3">
      <c r="A444" s="1">
        <v>443</v>
      </c>
      <c r="B444" s="2">
        <f t="shared" ca="1" si="12"/>
        <v>721</v>
      </c>
      <c r="C444" s="6" t="s">
        <v>14</v>
      </c>
      <c r="D444" t="str" cm="1">
        <f t="array" ref="D444">_xlfn.IFS(OR(C444="ALL NEW AEROX 155 C ABS OTR",C444="ALL NEW AEROX 155 CIBERCITY OTR",C444="ALL NEW AEROX 155 OTR",C444="ALL NEW NMAX 155 ABS OTR",C444="ALL NEW NMAX 155 CONNECTED OTR",C444="ALL NEW NMAX 155 OTR",C444="ALL NEW NMAX 155 S OTR",C444="LEXI LX 155 CONNECTED ABS OTR",C444="LEXI LX 155 OTR",C444="LEXI LX 155 S OTR",C444="LEXI OTR"),"MAXI",OR(C444="ALL NEW R15 CONNECTED OTR",C444="ALL NEW VIXION OTR",C444="ALL NEW VIXION R OTR",C444="ALL NEW XSR 155 OTR",C444="MT 15 OTR"),"SPORT",OR(C444="FAZZIO CONNECTED LUX OTR",C444="FAZZIO CONNECTED NEO OTR",C444="FAZZIO NEO HYBRID OTR",C444="GRAND FILANO LUX OTR",C444="GRAND FILANO NEO HYBRID OTR"),"CLASSY",OR(C444="FREE GO 125 C OTR",C444="FREE GO 125 OTR",C444="GEAR 125 S OTR",C444="GEAR 125 OTR",C444="NEW MIO M3 CW OTR"),"MATIC",OR(C444="WR 155 R OTR"),"OFFROAD",OR(C444="VEGA FORCE DB CW OTR",C444="JUPITER Z CW FI OTR",C444="MX KING 150 OTR"),"MOPED")</f>
        <v>MAXI</v>
      </c>
      <c r="E444">
        <v>5</v>
      </c>
      <c r="F444" s="2" t="s">
        <v>35</v>
      </c>
      <c r="G444" s="7">
        <v>28395200</v>
      </c>
      <c r="H444">
        <f t="shared" si="14"/>
        <v>2839520</v>
      </c>
      <c r="I444" s="3" t="s">
        <v>33</v>
      </c>
    </row>
    <row r="445" spans="1:9" x14ac:dyDescent="0.3">
      <c r="A445" s="1">
        <v>444</v>
      </c>
      <c r="B445" s="2">
        <f t="shared" ca="1" si="12"/>
        <v>636</v>
      </c>
      <c r="C445" s="6" t="s">
        <v>11</v>
      </c>
      <c r="D445" t="str" cm="1">
        <f t="array" ref="D445">_xlfn.IFS(OR(C445="ALL NEW AEROX 155 C ABS OTR",C445="ALL NEW AEROX 155 CIBERCITY OTR",C445="ALL NEW AEROX 155 OTR",C445="ALL NEW NMAX 155 ABS OTR",C445="ALL NEW NMAX 155 CONNECTED OTR",C445="ALL NEW NMAX 155 OTR",C445="ALL NEW NMAX 155 S OTR",C445="LEXI LX 155 CONNECTED ABS OTR",C445="LEXI LX 155 OTR",C445="LEXI LX 155 S OTR",C445="LEXI OTR"),"MAXI",OR(C445="ALL NEW R15 CONNECTED OTR",C445="ALL NEW VIXION OTR",C445="ALL NEW VIXION R OTR",C445="ALL NEW XSR 155 OTR",C445="MT 15 OTR"),"SPORT",OR(C445="FAZZIO CONNECTED LUX OTR",C445="FAZZIO CONNECTED NEO OTR",C445="FAZZIO NEO HYBRID OTR",C445="GRAND FILANO LUX OTR",C445="GRAND FILANO NEO HYBRID OTR"),"CLASSY",OR(C445="FREE GO 125 C OTR",C445="FREE GO 125 OTR",C445="GEAR 125 S OTR",C445="GEAR 125 OTR",C445="NEW MIO M3 CW OTR"),"MATIC",OR(C445="WR 155 R OTR"),"OFFROAD",OR(C445="VEGA FORCE DB CW OTR",C445="JUPITER Z CW FI OTR",C445="MX KING 150 OTR"),"MOPED")</f>
        <v>MOPED</v>
      </c>
      <c r="E445">
        <v>5</v>
      </c>
      <c r="F445" s="2" t="s">
        <v>35</v>
      </c>
      <c r="G445" s="7">
        <v>22495000</v>
      </c>
      <c r="H445">
        <f t="shared" si="14"/>
        <v>2249500</v>
      </c>
      <c r="I445" s="3" t="s">
        <v>33</v>
      </c>
    </row>
    <row r="446" spans="1:9" x14ac:dyDescent="0.3">
      <c r="A446" s="1">
        <v>445</v>
      </c>
      <c r="B446" s="2">
        <f t="shared" ca="1" si="12"/>
        <v>815</v>
      </c>
      <c r="C446" s="6" t="s">
        <v>20</v>
      </c>
      <c r="D446" t="str" cm="1">
        <f t="array" ref="D446">_xlfn.IFS(OR(C446="ALL NEW AEROX 155 C ABS OTR",C446="ALL NEW AEROX 155 CIBERCITY OTR",C446="ALL NEW AEROX 155 OTR",C446="ALL NEW NMAX 155 ABS OTR",C446="ALL NEW NMAX 155 CONNECTED OTR",C446="ALL NEW NMAX 155 OTR",C446="ALL NEW NMAX 155 S OTR",C446="LEXI LX 155 CONNECTED ABS OTR",C446="LEXI LX 155 OTR",C446="LEXI LX 155 S OTR",C446="LEXI OTR"),"MAXI",OR(C446="ALL NEW R15 CONNECTED OTR",C446="ALL NEW VIXION OTR",C446="ALL NEW VIXION R OTR",C446="ALL NEW XSR 155 OTR",C446="MT 15 OTR"),"SPORT",OR(C446="FAZZIO CONNECTED LUX OTR",C446="FAZZIO CONNECTED NEO OTR",C446="FAZZIO NEO HYBRID OTR",C446="GRAND FILANO LUX OTR",C446="GRAND FILANO NEO HYBRID OTR"),"CLASSY",OR(C446="FREE GO 125 C OTR",C446="FREE GO 125 OTR",C446="GEAR 125 S OTR",C446="GEAR 125 OTR",C446="NEW MIO M3 CW OTR"),"MATIC",OR(C446="WR 155 R OTR"),"OFFROAD",OR(C446="VEGA FORCE DB CW OTR",C446="JUPITER Z CW FI OTR",C446="MX KING 150 OTR"),"MOPED")</f>
        <v>MAXI</v>
      </c>
      <c r="E446">
        <v>5</v>
      </c>
      <c r="F446" s="2" t="s">
        <v>35</v>
      </c>
      <c r="G446" s="7">
        <v>29870000</v>
      </c>
      <c r="H446">
        <f t="shared" si="14"/>
        <v>2987000</v>
      </c>
      <c r="I446" s="3" t="s">
        <v>33</v>
      </c>
    </row>
    <row r="447" spans="1:9" x14ac:dyDescent="0.3">
      <c r="A447" s="1">
        <v>446</v>
      </c>
      <c r="B447" s="2">
        <f t="shared" ca="1" si="12"/>
        <v>581</v>
      </c>
      <c r="C447" s="6" t="s">
        <v>11</v>
      </c>
      <c r="D447" t="str" cm="1">
        <f t="array" ref="D447">_xlfn.IFS(OR(C447="ALL NEW AEROX 155 C ABS OTR",C447="ALL NEW AEROX 155 CIBERCITY OTR",C447="ALL NEW AEROX 155 OTR",C447="ALL NEW NMAX 155 ABS OTR",C447="ALL NEW NMAX 155 CONNECTED OTR",C447="ALL NEW NMAX 155 OTR",C447="ALL NEW NMAX 155 S OTR",C447="LEXI LX 155 CONNECTED ABS OTR",C447="LEXI LX 155 OTR",C447="LEXI LX 155 S OTR",C447="LEXI OTR"),"MAXI",OR(C447="ALL NEW R15 CONNECTED OTR",C447="ALL NEW VIXION OTR",C447="ALL NEW VIXION R OTR",C447="ALL NEW XSR 155 OTR",C447="MT 15 OTR"),"SPORT",OR(C447="FAZZIO CONNECTED LUX OTR",C447="FAZZIO CONNECTED NEO OTR",C447="FAZZIO NEO HYBRID OTR",C447="GRAND FILANO LUX OTR",C447="GRAND FILANO NEO HYBRID OTR"),"CLASSY",OR(C447="FREE GO 125 C OTR",C447="FREE GO 125 OTR",C447="GEAR 125 S OTR",C447="GEAR 125 OTR",C447="NEW MIO M3 CW OTR"),"MATIC",OR(C447="WR 155 R OTR"),"OFFROAD",OR(C447="VEGA FORCE DB CW OTR",C447="JUPITER Z CW FI OTR",C447="MX KING 150 OTR"),"MOPED")</f>
        <v>MOPED</v>
      </c>
      <c r="E447">
        <v>5</v>
      </c>
      <c r="F447" s="2" t="s">
        <v>35</v>
      </c>
      <c r="G447" s="7">
        <v>22495000</v>
      </c>
      <c r="H447">
        <f t="shared" si="14"/>
        <v>2249500</v>
      </c>
      <c r="I447" s="3" t="s">
        <v>32</v>
      </c>
    </row>
    <row r="448" spans="1:9" x14ac:dyDescent="0.3">
      <c r="A448" s="1">
        <v>447</v>
      </c>
      <c r="B448" s="2">
        <f t="shared" ca="1" si="12"/>
        <v>662</v>
      </c>
      <c r="C448" s="6" t="s">
        <v>20</v>
      </c>
      <c r="D448" t="str" cm="1">
        <f t="array" ref="D448">_xlfn.IFS(OR(C448="ALL NEW AEROX 155 C ABS OTR",C448="ALL NEW AEROX 155 CIBERCITY OTR",C448="ALL NEW AEROX 155 OTR",C448="ALL NEW NMAX 155 ABS OTR",C448="ALL NEW NMAX 155 CONNECTED OTR",C448="ALL NEW NMAX 155 OTR",C448="ALL NEW NMAX 155 S OTR",C448="LEXI LX 155 CONNECTED ABS OTR",C448="LEXI LX 155 OTR",C448="LEXI LX 155 S OTR",C448="LEXI OTR"),"MAXI",OR(C448="ALL NEW R15 CONNECTED OTR",C448="ALL NEW VIXION OTR",C448="ALL NEW VIXION R OTR",C448="ALL NEW XSR 155 OTR",C448="MT 15 OTR"),"SPORT",OR(C448="FAZZIO CONNECTED LUX OTR",C448="FAZZIO CONNECTED NEO OTR",C448="FAZZIO NEO HYBRID OTR",C448="GRAND FILANO LUX OTR",C448="GRAND FILANO NEO HYBRID OTR"),"CLASSY",OR(C448="FREE GO 125 C OTR",C448="FREE GO 125 OTR",C448="GEAR 125 S OTR",C448="GEAR 125 OTR",C448="NEW MIO M3 CW OTR"),"MATIC",OR(C448="WR 155 R OTR"),"OFFROAD",OR(C448="VEGA FORCE DB CW OTR",C448="JUPITER Z CW FI OTR",C448="MX KING 150 OTR"),"MOPED")</f>
        <v>MAXI</v>
      </c>
      <c r="E448">
        <v>5</v>
      </c>
      <c r="F448" s="2" t="s">
        <v>35</v>
      </c>
      <c r="G448" s="7">
        <v>29870000</v>
      </c>
      <c r="H448">
        <f t="shared" si="14"/>
        <v>2987000</v>
      </c>
      <c r="I448" s="3" t="s">
        <v>32</v>
      </c>
    </row>
    <row r="449" spans="1:9" x14ac:dyDescent="0.3">
      <c r="A449" s="1">
        <v>448</v>
      </c>
      <c r="B449" s="2">
        <f t="shared" ca="1" si="12"/>
        <v>497</v>
      </c>
      <c r="C449" s="6" t="s">
        <v>27</v>
      </c>
      <c r="D449" t="str" cm="1">
        <f t="array" ref="D449">_xlfn.IFS(OR(C449="ALL NEW AEROX 155 C ABS OTR",C449="ALL NEW AEROX 155 CIBERCITY OTR",C449="ALL NEW AEROX 155 OTR",C449="ALL NEW NMAX 155 ABS OTR",C449="ALL NEW NMAX 155 CONNECTED OTR",C449="ALL NEW NMAX 155 OTR",C449="ALL NEW NMAX 155 S OTR",C449="LEXI LX 155 CONNECTED ABS OTR",C449="LEXI LX 155 OTR",C449="LEXI LX 155 S OTR",C449="LEXI OTR"),"MAXI",OR(C449="ALL NEW R15 CONNECTED OTR",C449="ALL NEW VIXION OTR",C449="ALL NEW VIXION R OTR",C449="ALL NEW XSR 155 OTR",C449="MT 15 OTR"),"SPORT",OR(C449="FAZZIO CONNECTED LUX OTR",C449="FAZZIO CONNECTED NEO OTR",C449="FAZZIO NEO HYBRID OTR",C449="GRAND FILANO LUX OTR",C449="GRAND FILANO NEO HYBRID OTR"),"CLASSY",OR(C449="FREE GO 125 C OTR",C449="FREE GO 125 OTR",C449="GEAR 125 S OTR",C449="GEAR 125 OTR",C449="NEW MIO M3 CW OTR"),"MATIC",OR(C449="WR 155 R OTR"),"OFFROAD",OR(C449="VEGA FORCE DB CW OTR",C449="JUPITER Z CW FI OTR",C449="MX KING 150 OTR"),"MOPED")</f>
        <v>CLASSY</v>
      </c>
      <c r="E449">
        <v>5</v>
      </c>
      <c r="F449" s="2" t="s">
        <v>35</v>
      </c>
      <c r="G449" s="7">
        <v>30130000</v>
      </c>
      <c r="H449">
        <f t="shared" si="14"/>
        <v>3013000</v>
      </c>
      <c r="I449" s="3" t="s">
        <v>32</v>
      </c>
    </row>
    <row r="450" spans="1:9" x14ac:dyDescent="0.3">
      <c r="A450" s="1">
        <v>449</v>
      </c>
      <c r="B450" s="2">
        <f t="shared" ca="1" si="12"/>
        <v>6</v>
      </c>
      <c r="C450" s="6" t="s">
        <v>9</v>
      </c>
      <c r="D450" t="str" cm="1">
        <f t="array" ref="D450">_xlfn.IFS(OR(C450="ALL NEW AEROX 155 C ABS OTR",C450="ALL NEW AEROX 155 CIBERCITY OTR",C450="ALL NEW AEROX 155 OTR",C450="ALL NEW NMAX 155 ABS OTR",C450="ALL NEW NMAX 155 CONNECTED OTR",C450="ALL NEW NMAX 155 OTR",C450="ALL NEW NMAX 155 S OTR",C450="LEXI LX 155 CONNECTED ABS OTR",C450="LEXI LX 155 OTR",C450="LEXI LX 155 S OTR",C450="LEXI OTR"),"MAXI",OR(C450="ALL NEW R15 CONNECTED OTR",C450="ALL NEW VIXION OTR",C450="ALL NEW VIXION R OTR",C450="ALL NEW XSR 155 OTR",C450="MT 15 OTR"),"SPORT",OR(C450="FAZZIO CONNECTED LUX OTR",C450="FAZZIO CONNECTED NEO OTR",C450="FAZZIO NEO HYBRID OTR",C450="GRAND FILANO LUX OTR",C450="GRAND FILANO NEO HYBRID OTR"),"CLASSY",OR(C450="FREE GO 125 C OTR",C450="FREE GO 125 OTR",C450="GEAR 125 S OTR",C450="GEAR 125 OTR",C450="NEW MIO M3 CW OTR"),"MATIC",OR(C450="WR 155 R OTR"),"OFFROAD",OR(C450="VEGA FORCE DB CW OTR",C450="JUPITER Z CW FI OTR",C450="MX KING 150 OTR"),"MOPED")</f>
        <v>MAXI</v>
      </c>
      <c r="E450">
        <v>5</v>
      </c>
      <c r="F450" s="2" t="s">
        <v>35</v>
      </c>
      <c r="G450" s="7">
        <v>35200000</v>
      </c>
      <c r="H450">
        <f t="shared" si="14"/>
        <v>3520000</v>
      </c>
      <c r="I450" s="3" t="s">
        <v>32</v>
      </c>
    </row>
    <row r="451" spans="1:9" x14ac:dyDescent="0.3">
      <c r="A451" s="1">
        <v>450</v>
      </c>
      <c r="B451" s="2">
        <f t="shared" ref="B451:B514" ca="1" si="15">RANDBETWEEN(1,1200)</f>
        <v>414</v>
      </c>
      <c r="C451" s="6" t="s">
        <v>28</v>
      </c>
      <c r="D451" t="str" cm="1">
        <f t="array" ref="D451">_xlfn.IFS(OR(C451="ALL NEW AEROX 155 C ABS OTR",C451="ALL NEW AEROX 155 CIBERCITY OTR",C451="ALL NEW AEROX 155 OTR",C451="ALL NEW NMAX 155 ABS OTR",C451="ALL NEW NMAX 155 CONNECTED OTR",C451="ALL NEW NMAX 155 OTR",C451="ALL NEW NMAX 155 S OTR",C451="LEXI LX 155 CONNECTED ABS OTR",C451="LEXI LX 155 OTR",C451="LEXI LX 155 S OTR",C451="LEXI OTR"),"MAXI",OR(C451="ALL NEW R15 CONNECTED OTR",C451="ALL NEW VIXION OTR",C451="ALL NEW VIXION R OTR",C451="ALL NEW XSR 155 OTR",C451="MT 15 OTR"),"SPORT",OR(C451="FAZZIO CONNECTED LUX OTR",C451="FAZZIO CONNECTED NEO OTR",C451="FAZZIO NEO HYBRID OTR",C451="GRAND FILANO LUX OTR",C451="GRAND FILANO NEO HYBRID OTR"),"CLASSY",OR(C451="FREE GO 125 C OTR",C451="FREE GO 125 OTR",C451="GEAR 125 S OTR",C451="GEAR 125 OTR",C451="NEW MIO M3 CW OTR"),"MATIC",OR(C451="WR 155 R OTR"),"OFFROAD",OR(C451="VEGA FORCE DB CW OTR",C451="JUPITER Z CW FI OTR",C451="MX KING 150 OTR"),"MOPED")</f>
        <v>OFFROAD</v>
      </c>
      <c r="E451">
        <v>5</v>
      </c>
      <c r="F451" s="2" t="s">
        <v>35</v>
      </c>
      <c r="G451" s="7">
        <v>42860000</v>
      </c>
      <c r="H451">
        <f t="shared" si="14"/>
        <v>4286000</v>
      </c>
      <c r="I451" s="2" t="s">
        <v>32</v>
      </c>
    </row>
    <row r="452" spans="1:9" x14ac:dyDescent="0.3">
      <c r="A452" s="1">
        <v>451</v>
      </c>
      <c r="B452" s="2">
        <f t="shared" ca="1" si="15"/>
        <v>1169</v>
      </c>
      <c r="C452" s="6" t="s">
        <v>15</v>
      </c>
      <c r="D452" t="str" cm="1">
        <f t="array" ref="D452">_xlfn.IFS(OR(C452="ALL NEW AEROX 155 C ABS OTR",C452="ALL NEW AEROX 155 CIBERCITY OTR",C452="ALL NEW AEROX 155 OTR",C452="ALL NEW NMAX 155 ABS OTR",C452="ALL NEW NMAX 155 CONNECTED OTR",C452="ALL NEW NMAX 155 OTR",C452="ALL NEW NMAX 155 S OTR",C452="LEXI LX 155 CONNECTED ABS OTR",C452="LEXI LX 155 OTR",C452="LEXI LX 155 S OTR",C452="LEXI OTR"),"MAXI",OR(C452="ALL NEW R15 CONNECTED OTR",C452="ALL NEW VIXION OTR",C452="ALL NEW VIXION R OTR",C452="ALL NEW XSR 155 OTR",C452="MT 15 OTR"),"SPORT",OR(C452="FAZZIO CONNECTED LUX OTR",C452="FAZZIO CONNECTED NEO OTR",C452="FAZZIO NEO HYBRID OTR",C452="GRAND FILANO LUX OTR",C452="GRAND FILANO NEO HYBRID OTR"),"CLASSY",OR(C452="FREE GO 125 C OTR",C452="FREE GO 125 OTR",C452="GEAR 125 S OTR",C452="GEAR 125 OTR",C452="NEW MIO M3 CW OTR"),"MATIC",OR(C452="WR 155 R OTR"),"OFFROAD",OR(C452="VEGA FORCE DB CW OTR",C452="JUPITER Z CW FI OTR",C452="MX KING 150 OTR"),"MOPED")</f>
        <v>MOPED</v>
      </c>
      <c r="E452">
        <v>5</v>
      </c>
      <c r="F452" s="2" t="s">
        <v>35</v>
      </c>
      <c r="G452" s="7">
        <v>28145000</v>
      </c>
      <c r="H452">
        <f t="shared" si="14"/>
        <v>2814500</v>
      </c>
      <c r="I452" s="2" t="s">
        <v>32</v>
      </c>
    </row>
    <row r="453" spans="1:9" x14ac:dyDescent="0.3">
      <c r="A453" s="1">
        <v>452</v>
      </c>
      <c r="B453" s="2">
        <f t="shared" ca="1" si="15"/>
        <v>672</v>
      </c>
      <c r="C453" s="6" t="s">
        <v>11</v>
      </c>
      <c r="D453" t="str" cm="1">
        <f t="array" ref="D453">_xlfn.IFS(OR(C453="ALL NEW AEROX 155 C ABS OTR",C453="ALL NEW AEROX 155 CIBERCITY OTR",C453="ALL NEW AEROX 155 OTR",C453="ALL NEW NMAX 155 ABS OTR",C453="ALL NEW NMAX 155 CONNECTED OTR",C453="ALL NEW NMAX 155 OTR",C453="ALL NEW NMAX 155 S OTR",C453="LEXI LX 155 CONNECTED ABS OTR",C453="LEXI LX 155 OTR",C453="LEXI LX 155 S OTR",C453="LEXI OTR"),"MAXI",OR(C453="ALL NEW R15 CONNECTED OTR",C453="ALL NEW VIXION OTR",C453="ALL NEW VIXION R OTR",C453="ALL NEW XSR 155 OTR",C453="MT 15 OTR"),"SPORT",OR(C453="FAZZIO CONNECTED LUX OTR",C453="FAZZIO CONNECTED NEO OTR",C453="FAZZIO NEO HYBRID OTR",C453="GRAND FILANO LUX OTR",C453="GRAND FILANO NEO HYBRID OTR"),"CLASSY",OR(C453="FREE GO 125 C OTR",C453="FREE GO 125 OTR",C453="GEAR 125 S OTR",C453="GEAR 125 OTR",C453="NEW MIO M3 CW OTR"),"MATIC",OR(C453="WR 155 R OTR"),"OFFROAD",OR(C453="VEGA FORCE DB CW OTR",C453="JUPITER Z CW FI OTR",C453="MX KING 150 OTR"),"MOPED")</f>
        <v>MOPED</v>
      </c>
      <c r="E453">
        <v>5</v>
      </c>
      <c r="F453" s="2" t="s">
        <v>35</v>
      </c>
      <c r="G453" s="7">
        <v>22495000</v>
      </c>
      <c r="H453">
        <f t="shared" ref="H453:H516" si="16">G453*10%</f>
        <v>2249500</v>
      </c>
      <c r="I453" s="2" t="s">
        <v>32</v>
      </c>
    </row>
    <row r="454" spans="1:9" x14ac:dyDescent="0.3">
      <c r="A454" s="1">
        <v>453</v>
      </c>
      <c r="B454" s="2">
        <f t="shared" ca="1" si="15"/>
        <v>41</v>
      </c>
      <c r="C454" s="6" t="s">
        <v>9</v>
      </c>
      <c r="D454" t="str" cm="1">
        <f t="array" ref="D454">_xlfn.IFS(OR(C454="ALL NEW AEROX 155 C ABS OTR",C454="ALL NEW AEROX 155 CIBERCITY OTR",C454="ALL NEW AEROX 155 OTR",C454="ALL NEW NMAX 155 ABS OTR",C454="ALL NEW NMAX 155 CONNECTED OTR",C454="ALL NEW NMAX 155 OTR",C454="ALL NEW NMAX 155 S OTR",C454="LEXI LX 155 CONNECTED ABS OTR",C454="LEXI LX 155 OTR",C454="LEXI LX 155 S OTR",C454="LEXI OTR"),"MAXI",OR(C454="ALL NEW R15 CONNECTED OTR",C454="ALL NEW VIXION OTR",C454="ALL NEW VIXION R OTR",C454="ALL NEW XSR 155 OTR",C454="MT 15 OTR"),"SPORT",OR(C454="FAZZIO CONNECTED LUX OTR",C454="FAZZIO CONNECTED NEO OTR",C454="FAZZIO NEO HYBRID OTR",C454="GRAND FILANO LUX OTR",C454="GRAND FILANO NEO HYBRID OTR"),"CLASSY",OR(C454="FREE GO 125 C OTR",C454="FREE GO 125 OTR",C454="GEAR 125 S OTR",C454="GEAR 125 OTR",C454="NEW MIO M3 CW OTR"),"MATIC",OR(C454="WR 155 R OTR"),"OFFROAD",OR(C454="VEGA FORCE DB CW OTR",C454="JUPITER Z CW FI OTR",C454="MX KING 150 OTR"),"MOPED")</f>
        <v>MAXI</v>
      </c>
      <c r="E454">
        <v>5</v>
      </c>
      <c r="F454" s="2" t="s">
        <v>35</v>
      </c>
      <c r="G454" s="7">
        <v>35200000</v>
      </c>
      <c r="H454">
        <f t="shared" si="16"/>
        <v>3520000</v>
      </c>
      <c r="I454" s="2" t="s">
        <v>32</v>
      </c>
    </row>
    <row r="455" spans="1:9" x14ac:dyDescent="0.3">
      <c r="A455" s="1">
        <v>454</v>
      </c>
      <c r="B455" s="2">
        <f t="shared" ca="1" si="15"/>
        <v>515</v>
      </c>
      <c r="C455" s="6" t="s">
        <v>15</v>
      </c>
      <c r="D455" t="str" cm="1">
        <f t="array" ref="D455">_xlfn.IFS(OR(C455="ALL NEW AEROX 155 C ABS OTR",C455="ALL NEW AEROX 155 CIBERCITY OTR",C455="ALL NEW AEROX 155 OTR",C455="ALL NEW NMAX 155 ABS OTR",C455="ALL NEW NMAX 155 CONNECTED OTR",C455="ALL NEW NMAX 155 OTR",C455="ALL NEW NMAX 155 S OTR",C455="LEXI LX 155 CONNECTED ABS OTR",C455="LEXI LX 155 OTR",C455="LEXI LX 155 S OTR",C455="LEXI OTR"),"MAXI",OR(C455="ALL NEW R15 CONNECTED OTR",C455="ALL NEW VIXION OTR",C455="ALL NEW VIXION R OTR",C455="ALL NEW XSR 155 OTR",C455="MT 15 OTR"),"SPORT",OR(C455="FAZZIO CONNECTED LUX OTR",C455="FAZZIO CONNECTED NEO OTR",C455="FAZZIO NEO HYBRID OTR",C455="GRAND FILANO LUX OTR",C455="GRAND FILANO NEO HYBRID OTR"),"CLASSY",OR(C455="FREE GO 125 C OTR",C455="FREE GO 125 OTR",C455="GEAR 125 S OTR",C455="GEAR 125 OTR",C455="NEW MIO M3 CW OTR"),"MATIC",OR(C455="WR 155 R OTR"),"OFFROAD",OR(C455="VEGA FORCE DB CW OTR",C455="JUPITER Z CW FI OTR",C455="MX KING 150 OTR"),"MOPED")</f>
        <v>MOPED</v>
      </c>
      <c r="E455">
        <v>5</v>
      </c>
      <c r="F455" s="2" t="s">
        <v>35</v>
      </c>
      <c r="G455" s="7">
        <v>28145000</v>
      </c>
      <c r="H455">
        <f t="shared" si="16"/>
        <v>2814500</v>
      </c>
      <c r="I455" s="3" t="s">
        <v>32</v>
      </c>
    </row>
    <row r="456" spans="1:9" x14ac:dyDescent="0.3">
      <c r="A456" s="1">
        <v>455</v>
      </c>
      <c r="B456" s="2">
        <f t="shared" ca="1" si="15"/>
        <v>1180</v>
      </c>
      <c r="C456" s="6" t="s">
        <v>13</v>
      </c>
      <c r="D456" t="str" cm="1">
        <f t="array" ref="D456">_xlfn.IFS(OR(C456="ALL NEW AEROX 155 C ABS OTR",C456="ALL NEW AEROX 155 CIBERCITY OTR",C456="ALL NEW AEROX 155 OTR",C456="ALL NEW NMAX 155 ABS OTR",C456="ALL NEW NMAX 155 CONNECTED OTR",C456="ALL NEW NMAX 155 OTR",C456="ALL NEW NMAX 155 S OTR",C456="LEXI LX 155 CONNECTED ABS OTR",C456="LEXI LX 155 OTR",C456="LEXI LX 155 S OTR",C456="LEXI OTR"),"MAXI",OR(C456="ALL NEW R15 CONNECTED OTR",C456="ALL NEW VIXION OTR",C456="ALL NEW VIXION R OTR",C456="ALL NEW XSR 155 OTR",C456="MT 15 OTR"),"SPORT",OR(C456="FAZZIO CONNECTED LUX OTR",C456="FAZZIO CONNECTED NEO OTR",C456="FAZZIO NEO HYBRID OTR",C456="GRAND FILANO LUX OTR",C456="GRAND FILANO NEO HYBRID OTR"),"CLASSY",OR(C456="FREE GO 125 C OTR",C456="FREE GO 125 OTR",C456="GEAR 125 S OTR",C456="GEAR 125 OTR",C456="NEW MIO M3 CW OTR"),"MATIC",OR(C456="WR 155 R OTR"),"OFFROAD",OR(C456="VEGA FORCE DB CW OTR",C456="JUPITER Z CW FI OTR",C456="MX KING 150 OTR"),"MOPED")</f>
        <v>MAXI</v>
      </c>
      <c r="E456">
        <v>5</v>
      </c>
      <c r="F456" s="2" t="s">
        <v>35</v>
      </c>
      <c r="G456" s="7">
        <v>36415000</v>
      </c>
      <c r="H456">
        <f t="shared" si="16"/>
        <v>3641500</v>
      </c>
      <c r="I456" s="3" t="s">
        <v>34</v>
      </c>
    </row>
    <row r="457" spans="1:9" x14ac:dyDescent="0.3">
      <c r="A457" s="1">
        <v>456</v>
      </c>
      <c r="B457" s="2">
        <f t="shared" ca="1" si="15"/>
        <v>228</v>
      </c>
      <c r="C457" s="6" t="s">
        <v>9</v>
      </c>
      <c r="D457" t="str" cm="1">
        <f t="array" ref="D457">_xlfn.IFS(OR(C457="ALL NEW AEROX 155 C ABS OTR",C457="ALL NEW AEROX 155 CIBERCITY OTR",C457="ALL NEW AEROX 155 OTR",C457="ALL NEW NMAX 155 ABS OTR",C457="ALL NEW NMAX 155 CONNECTED OTR",C457="ALL NEW NMAX 155 OTR",C457="ALL NEW NMAX 155 S OTR",C457="LEXI LX 155 CONNECTED ABS OTR",C457="LEXI LX 155 OTR",C457="LEXI LX 155 S OTR",C457="LEXI OTR"),"MAXI",OR(C457="ALL NEW R15 CONNECTED OTR",C457="ALL NEW VIXION OTR",C457="ALL NEW VIXION R OTR",C457="ALL NEW XSR 155 OTR",C457="MT 15 OTR"),"SPORT",OR(C457="FAZZIO CONNECTED LUX OTR",C457="FAZZIO CONNECTED NEO OTR",C457="FAZZIO NEO HYBRID OTR",C457="GRAND FILANO LUX OTR",C457="GRAND FILANO NEO HYBRID OTR"),"CLASSY",OR(C457="FREE GO 125 C OTR",C457="FREE GO 125 OTR",C457="GEAR 125 S OTR",C457="GEAR 125 OTR",C457="NEW MIO M3 CW OTR"),"MATIC",OR(C457="WR 155 R OTR"),"OFFROAD",OR(C457="VEGA FORCE DB CW OTR",C457="JUPITER Z CW FI OTR",C457="MX KING 150 OTR"),"MOPED")</f>
        <v>MAXI</v>
      </c>
      <c r="E457">
        <v>5</v>
      </c>
      <c r="F457" s="2" t="s">
        <v>35</v>
      </c>
      <c r="G457" s="7">
        <v>35200000</v>
      </c>
      <c r="H457">
        <f t="shared" si="16"/>
        <v>3520000</v>
      </c>
      <c r="I457" s="3" t="s">
        <v>34</v>
      </c>
    </row>
    <row r="458" spans="1:9" x14ac:dyDescent="0.3">
      <c r="A458" s="1">
        <v>457</v>
      </c>
      <c r="B458" s="2">
        <f t="shared" ca="1" si="15"/>
        <v>1114</v>
      </c>
      <c r="C458" s="6" t="s">
        <v>21</v>
      </c>
      <c r="D458" t="str" cm="1">
        <f t="array" ref="D458">_xlfn.IFS(OR(C458="ALL NEW AEROX 155 C ABS OTR",C458="ALL NEW AEROX 155 CIBERCITY OTR",C458="ALL NEW AEROX 155 OTR",C458="ALL NEW NMAX 155 ABS OTR",C458="ALL NEW NMAX 155 CONNECTED OTR",C458="ALL NEW NMAX 155 OTR",C458="ALL NEW NMAX 155 S OTR",C458="LEXI LX 155 CONNECTED ABS OTR",C458="LEXI LX 155 OTR",C458="LEXI LX 155 S OTR",C458="LEXI OTR"),"MAXI",OR(C458="ALL NEW R15 CONNECTED OTR",C458="ALL NEW VIXION OTR",C458="ALL NEW VIXION R OTR",C458="ALL NEW XSR 155 OTR",C458="MT 15 OTR"),"SPORT",OR(C458="FAZZIO CONNECTED LUX OTR",C458="FAZZIO CONNECTED NEO OTR",C458="FAZZIO NEO HYBRID OTR",C458="GRAND FILANO LUX OTR",C458="GRAND FILANO NEO HYBRID OTR"),"CLASSY",OR(C458="FREE GO 125 C OTR",C458="FREE GO 125 OTR",C458="GEAR 125 S OTR",C458="GEAR 125 OTR",C458="NEW MIO M3 CW OTR"),"MATIC",OR(C458="WR 155 R OTR"),"OFFROAD",OR(C458="VEGA FORCE DB CW OTR",C458="JUPITER Z CW FI OTR",C458="MX KING 150 OTR"),"MOPED")</f>
        <v>MAXI</v>
      </c>
      <c r="E458">
        <v>5</v>
      </c>
      <c r="F458" s="2" t="s">
        <v>35</v>
      </c>
      <c r="G458" s="7">
        <v>30070000</v>
      </c>
      <c r="H458">
        <f t="shared" si="16"/>
        <v>3007000</v>
      </c>
      <c r="I458" s="3" t="s">
        <v>34</v>
      </c>
    </row>
    <row r="459" spans="1:9" x14ac:dyDescent="0.3">
      <c r="A459" s="1">
        <v>458</v>
      </c>
      <c r="B459" s="2">
        <f t="shared" ca="1" si="15"/>
        <v>363</v>
      </c>
      <c r="C459" s="6" t="s">
        <v>9</v>
      </c>
      <c r="D459" t="str" cm="1">
        <f t="array" ref="D459">_xlfn.IFS(OR(C459="ALL NEW AEROX 155 C ABS OTR",C459="ALL NEW AEROX 155 CIBERCITY OTR",C459="ALL NEW AEROX 155 OTR",C459="ALL NEW NMAX 155 ABS OTR",C459="ALL NEW NMAX 155 CONNECTED OTR",C459="ALL NEW NMAX 155 OTR",C459="ALL NEW NMAX 155 S OTR",C459="LEXI LX 155 CONNECTED ABS OTR",C459="LEXI LX 155 OTR",C459="LEXI LX 155 S OTR",C459="LEXI OTR"),"MAXI",OR(C459="ALL NEW R15 CONNECTED OTR",C459="ALL NEW VIXION OTR",C459="ALL NEW VIXION R OTR",C459="ALL NEW XSR 155 OTR",C459="MT 15 OTR"),"SPORT",OR(C459="FAZZIO CONNECTED LUX OTR",C459="FAZZIO CONNECTED NEO OTR",C459="FAZZIO NEO HYBRID OTR",C459="GRAND FILANO LUX OTR",C459="GRAND FILANO NEO HYBRID OTR"),"CLASSY",OR(C459="FREE GO 125 C OTR",C459="FREE GO 125 OTR",C459="GEAR 125 S OTR",C459="GEAR 125 OTR",C459="NEW MIO M3 CW OTR"),"MATIC",OR(C459="WR 155 R OTR"),"OFFROAD",OR(C459="VEGA FORCE DB CW OTR",C459="JUPITER Z CW FI OTR",C459="MX KING 150 OTR"),"MOPED")</f>
        <v>MAXI</v>
      </c>
      <c r="E459">
        <v>5</v>
      </c>
      <c r="F459" s="2" t="s">
        <v>35</v>
      </c>
      <c r="G459" s="7">
        <v>35200000</v>
      </c>
      <c r="H459">
        <f t="shared" si="16"/>
        <v>3520000</v>
      </c>
      <c r="I459" s="3" t="s">
        <v>34</v>
      </c>
    </row>
    <row r="460" spans="1:9" x14ac:dyDescent="0.3">
      <c r="A460" s="1">
        <v>459</v>
      </c>
      <c r="B460" s="2">
        <f t="shared" ca="1" si="15"/>
        <v>1083</v>
      </c>
      <c r="C460" s="6" t="s">
        <v>8</v>
      </c>
      <c r="D460" t="str" cm="1">
        <f t="array" ref="D460">_xlfn.IFS(OR(C460="ALL NEW AEROX 155 C ABS OTR",C460="ALL NEW AEROX 155 CIBERCITY OTR",C460="ALL NEW AEROX 155 OTR",C460="ALL NEW NMAX 155 ABS OTR",C460="ALL NEW NMAX 155 CONNECTED OTR",C460="ALL NEW NMAX 155 OTR",C460="ALL NEW NMAX 155 S OTR",C460="LEXI LX 155 CONNECTED ABS OTR",C460="LEXI LX 155 OTR",C460="LEXI LX 155 S OTR",C460="LEXI OTR"),"MAXI",OR(C460="ALL NEW R15 CONNECTED OTR",C460="ALL NEW VIXION OTR",C460="ALL NEW VIXION R OTR",C460="ALL NEW XSR 155 OTR",C460="MT 15 OTR"),"SPORT",OR(C460="FAZZIO CONNECTED LUX OTR",C460="FAZZIO CONNECTED NEO OTR",C460="FAZZIO NEO HYBRID OTR",C460="GRAND FILANO LUX OTR",C460="GRAND FILANO NEO HYBRID OTR"),"CLASSY",OR(C460="FREE GO 125 C OTR",C460="FREE GO 125 OTR",C460="GEAR 125 S OTR",C460="GEAR 125 OTR",C460="NEW MIO M3 CW OTR"),"MATIC",OR(C460="WR 155 R OTR"),"OFFROAD",OR(C460="VEGA FORCE DB CW OTR",C460="JUPITER Z CW FI OTR",C460="MX KING 150 OTR"),"MOPED")</f>
        <v>CLASSY</v>
      </c>
      <c r="E460">
        <v>5</v>
      </c>
      <c r="F460" s="2" t="s">
        <v>35</v>
      </c>
      <c r="G460" s="7">
        <v>25615000</v>
      </c>
      <c r="H460">
        <f t="shared" si="16"/>
        <v>2561500</v>
      </c>
      <c r="I460" s="3" t="s">
        <v>32</v>
      </c>
    </row>
    <row r="461" spans="1:9" x14ac:dyDescent="0.3">
      <c r="A461" s="1">
        <v>460</v>
      </c>
      <c r="B461" s="2">
        <f t="shared" ca="1" si="15"/>
        <v>752</v>
      </c>
      <c r="C461" s="6" t="s">
        <v>11</v>
      </c>
      <c r="D461" t="str" cm="1">
        <f t="array" ref="D461">_xlfn.IFS(OR(C461="ALL NEW AEROX 155 C ABS OTR",C461="ALL NEW AEROX 155 CIBERCITY OTR",C461="ALL NEW AEROX 155 OTR",C461="ALL NEW NMAX 155 ABS OTR",C461="ALL NEW NMAX 155 CONNECTED OTR",C461="ALL NEW NMAX 155 OTR",C461="ALL NEW NMAX 155 S OTR",C461="LEXI LX 155 CONNECTED ABS OTR",C461="LEXI LX 155 OTR",C461="LEXI LX 155 S OTR",C461="LEXI OTR"),"MAXI",OR(C461="ALL NEW R15 CONNECTED OTR",C461="ALL NEW VIXION OTR",C461="ALL NEW VIXION R OTR",C461="ALL NEW XSR 155 OTR",C461="MT 15 OTR"),"SPORT",OR(C461="FAZZIO CONNECTED LUX OTR",C461="FAZZIO CONNECTED NEO OTR",C461="FAZZIO NEO HYBRID OTR",C461="GRAND FILANO LUX OTR",C461="GRAND FILANO NEO HYBRID OTR"),"CLASSY",OR(C461="FREE GO 125 C OTR",C461="FREE GO 125 OTR",C461="GEAR 125 S OTR",C461="GEAR 125 OTR",C461="NEW MIO M3 CW OTR"),"MATIC",OR(C461="WR 155 R OTR"),"OFFROAD",OR(C461="VEGA FORCE DB CW OTR",C461="JUPITER Z CW FI OTR",C461="MX KING 150 OTR"),"MOPED")</f>
        <v>MOPED</v>
      </c>
      <c r="E461">
        <v>5</v>
      </c>
      <c r="F461" s="2" t="s">
        <v>35</v>
      </c>
      <c r="G461" s="7">
        <v>22495000</v>
      </c>
      <c r="H461">
        <f t="shared" si="16"/>
        <v>2249500</v>
      </c>
      <c r="I461" s="3" t="s">
        <v>32</v>
      </c>
    </row>
    <row r="462" spans="1:9" x14ac:dyDescent="0.3">
      <c r="A462" s="1">
        <v>461</v>
      </c>
      <c r="B462" s="2">
        <f t="shared" ca="1" si="15"/>
        <v>603</v>
      </c>
      <c r="C462" s="6" t="s">
        <v>13</v>
      </c>
      <c r="D462" t="str" cm="1">
        <f t="array" ref="D462">_xlfn.IFS(OR(C462="ALL NEW AEROX 155 C ABS OTR",C462="ALL NEW AEROX 155 CIBERCITY OTR",C462="ALL NEW AEROX 155 OTR",C462="ALL NEW NMAX 155 ABS OTR",C462="ALL NEW NMAX 155 CONNECTED OTR",C462="ALL NEW NMAX 155 OTR",C462="ALL NEW NMAX 155 S OTR",C462="LEXI LX 155 CONNECTED ABS OTR",C462="LEXI LX 155 OTR",C462="LEXI LX 155 S OTR",C462="LEXI OTR"),"MAXI",OR(C462="ALL NEW R15 CONNECTED OTR",C462="ALL NEW VIXION OTR",C462="ALL NEW VIXION R OTR",C462="ALL NEW XSR 155 OTR",C462="MT 15 OTR"),"SPORT",OR(C462="FAZZIO CONNECTED LUX OTR",C462="FAZZIO CONNECTED NEO OTR",C462="FAZZIO NEO HYBRID OTR",C462="GRAND FILANO LUX OTR",C462="GRAND FILANO NEO HYBRID OTR"),"CLASSY",OR(C462="FREE GO 125 C OTR",C462="FREE GO 125 OTR",C462="GEAR 125 S OTR",C462="GEAR 125 OTR",C462="NEW MIO M3 CW OTR"),"MATIC",OR(C462="WR 155 R OTR"),"OFFROAD",OR(C462="VEGA FORCE DB CW OTR",C462="JUPITER Z CW FI OTR",C462="MX KING 150 OTR"),"MOPED")</f>
        <v>MAXI</v>
      </c>
      <c r="E462">
        <v>5</v>
      </c>
      <c r="F462" s="2" t="s">
        <v>35</v>
      </c>
      <c r="G462" s="7">
        <v>36415000</v>
      </c>
      <c r="H462">
        <f t="shared" si="16"/>
        <v>3641500</v>
      </c>
      <c r="I462" s="3" t="s">
        <v>32</v>
      </c>
    </row>
    <row r="463" spans="1:9" x14ac:dyDescent="0.3">
      <c r="A463" s="1">
        <v>462</v>
      </c>
      <c r="B463" s="2">
        <f t="shared" ca="1" si="15"/>
        <v>834</v>
      </c>
      <c r="C463" s="6" t="s">
        <v>9</v>
      </c>
      <c r="D463" t="str" cm="1">
        <f t="array" ref="D463">_xlfn.IFS(OR(C463="ALL NEW AEROX 155 C ABS OTR",C463="ALL NEW AEROX 155 CIBERCITY OTR",C463="ALL NEW AEROX 155 OTR",C463="ALL NEW NMAX 155 ABS OTR",C463="ALL NEW NMAX 155 CONNECTED OTR",C463="ALL NEW NMAX 155 OTR",C463="ALL NEW NMAX 155 S OTR",C463="LEXI LX 155 CONNECTED ABS OTR",C463="LEXI LX 155 OTR",C463="LEXI LX 155 S OTR",C463="LEXI OTR"),"MAXI",OR(C463="ALL NEW R15 CONNECTED OTR",C463="ALL NEW VIXION OTR",C463="ALL NEW VIXION R OTR",C463="ALL NEW XSR 155 OTR",C463="MT 15 OTR"),"SPORT",OR(C463="FAZZIO CONNECTED LUX OTR",C463="FAZZIO CONNECTED NEO OTR",C463="FAZZIO NEO HYBRID OTR",C463="GRAND FILANO LUX OTR",C463="GRAND FILANO NEO HYBRID OTR"),"CLASSY",OR(C463="FREE GO 125 C OTR",C463="FREE GO 125 OTR",C463="GEAR 125 S OTR",C463="GEAR 125 OTR",C463="NEW MIO M3 CW OTR"),"MATIC",OR(C463="WR 155 R OTR"),"OFFROAD",OR(C463="VEGA FORCE DB CW OTR",C463="JUPITER Z CW FI OTR",C463="MX KING 150 OTR"),"MOPED")</f>
        <v>MAXI</v>
      </c>
      <c r="E463">
        <v>5</v>
      </c>
      <c r="F463" s="2" t="s">
        <v>35</v>
      </c>
      <c r="G463" s="7">
        <v>35200000</v>
      </c>
      <c r="H463">
        <f t="shared" si="16"/>
        <v>3520000</v>
      </c>
      <c r="I463" s="3" t="s">
        <v>32</v>
      </c>
    </row>
    <row r="464" spans="1:9" x14ac:dyDescent="0.3">
      <c r="A464" s="1">
        <v>463</v>
      </c>
      <c r="B464" s="2">
        <f t="shared" ca="1" si="15"/>
        <v>408</v>
      </c>
      <c r="C464" s="6" t="s">
        <v>30</v>
      </c>
      <c r="D464" t="str" cm="1">
        <f t="array" ref="D464">_xlfn.IFS(OR(C464="ALL NEW AEROX 155 C ABS OTR",C464="ALL NEW AEROX 155 CIBERCITY OTR",C464="ALL NEW AEROX 155 OTR",C464="ALL NEW NMAX 155 ABS OTR",C464="ALL NEW NMAX 155 CONNECTED OTR",C464="ALL NEW NMAX 155 OTR",C464="ALL NEW NMAX 155 S OTR",C464="LEXI LX 155 CONNECTED ABS OTR",C464="LEXI LX 155 OTR",C464="LEXI LX 155 S OTR",C464="LEXI OTR"),"MAXI",OR(C464="ALL NEW R15 CONNECTED OTR",C464="ALL NEW VIXION OTR",C464="ALL NEW VIXION R OTR",C464="ALL NEW XSR 155 OTR",C464="MT 15 OTR"),"SPORT",OR(C464="FAZZIO CONNECTED LUX OTR",C464="FAZZIO CONNECTED NEO OTR",C464="FAZZIO NEO HYBRID OTR",C464="GRAND FILANO LUX OTR",C464="GRAND FILANO NEO HYBRID OTR"),"CLASSY",OR(C464="FREE GO 125 C OTR",C464="FREE GO 125 OTR",C464="GEAR 125 S OTR",C464="GEAR 125 OTR",C464="NEW MIO M3 CW OTR"),"MATIC",OR(C464="WR 155 R OTR"),"OFFROAD",OR(C464="VEGA FORCE DB CW OTR",C464="JUPITER Z CW FI OTR",C464="MX KING 150 OTR"),"MOPED")</f>
        <v>MAXI</v>
      </c>
      <c r="E464">
        <v>5</v>
      </c>
      <c r="F464" s="2" t="s">
        <v>35</v>
      </c>
      <c r="G464" s="7">
        <v>34050000</v>
      </c>
      <c r="H464">
        <f t="shared" si="16"/>
        <v>3405000</v>
      </c>
      <c r="I464" s="3" t="s">
        <v>32</v>
      </c>
    </row>
    <row r="465" spans="1:9" x14ac:dyDescent="0.3">
      <c r="A465" s="1">
        <v>464</v>
      </c>
      <c r="B465" s="2">
        <f t="shared" ca="1" si="15"/>
        <v>131</v>
      </c>
      <c r="C465" s="6" t="s">
        <v>13</v>
      </c>
      <c r="D465" t="str" cm="1">
        <f t="array" ref="D465">_xlfn.IFS(OR(C465="ALL NEW AEROX 155 C ABS OTR",C465="ALL NEW AEROX 155 CIBERCITY OTR",C465="ALL NEW AEROX 155 OTR",C465="ALL NEW NMAX 155 ABS OTR",C465="ALL NEW NMAX 155 CONNECTED OTR",C465="ALL NEW NMAX 155 OTR",C465="ALL NEW NMAX 155 S OTR",C465="LEXI LX 155 CONNECTED ABS OTR",C465="LEXI LX 155 OTR",C465="LEXI LX 155 S OTR",C465="LEXI OTR"),"MAXI",OR(C465="ALL NEW R15 CONNECTED OTR",C465="ALL NEW VIXION OTR",C465="ALL NEW VIXION R OTR",C465="ALL NEW XSR 155 OTR",C465="MT 15 OTR"),"SPORT",OR(C465="FAZZIO CONNECTED LUX OTR",C465="FAZZIO CONNECTED NEO OTR",C465="FAZZIO NEO HYBRID OTR",C465="GRAND FILANO LUX OTR",C465="GRAND FILANO NEO HYBRID OTR"),"CLASSY",OR(C465="FREE GO 125 C OTR",C465="FREE GO 125 OTR",C465="GEAR 125 S OTR",C465="GEAR 125 OTR",C465="NEW MIO M3 CW OTR"),"MATIC",OR(C465="WR 155 R OTR"),"OFFROAD",OR(C465="VEGA FORCE DB CW OTR",C465="JUPITER Z CW FI OTR",C465="MX KING 150 OTR"),"MOPED")</f>
        <v>MAXI</v>
      </c>
      <c r="E465">
        <v>5</v>
      </c>
      <c r="F465" s="2" t="s">
        <v>35</v>
      </c>
      <c r="G465" s="7">
        <v>36415000</v>
      </c>
      <c r="H465">
        <f t="shared" si="16"/>
        <v>3641500</v>
      </c>
      <c r="I465" s="3" t="s">
        <v>32</v>
      </c>
    </row>
    <row r="466" spans="1:9" x14ac:dyDescent="0.3">
      <c r="A466" s="1">
        <v>465</v>
      </c>
      <c r="B466" s="2">
        <f t="shared" ca="1" si="15"/>
        <v>242</v>
      </c>
      <c r="C466" s="6" t="s">
        <v>20</v>
      </c>
      <c r="D466" t="str" cm="1">
        <f t="array" ref="D466">_xlfn.IFS(OR(C466="ALL NEW AEROX 155 C ABS OTR",C466="ALL NEW AEROX 155 CIBERCITY OTR",C466="ALL NEW AEROX 155 OTR",C466="ALL NEW NMAX 155 ABS OTR",C466="ALL NEW NMAX 155 CONNECTED OTR",C466="ALL NEW NMAX 155 OTR",C466="ALL NEW NMAX 155 S OTR",C466="LEXI LX 155 CONNECTED ABS OTR",C466="LEXI LX 155 OTR",C466="LEXI LX 155 S OTR",C466="LEXI OTR"),"MAXI",OR(C466="ALL NEW R15 CONNECTED OTR",C466="ALL NEW VIXION OTR",C466="ALL NEW VIXION R OTR",C466="ALL NEW XSR 155 OTR",C466="MT 15 OTR"),"SPORT",OR(C466="FAZZIO CONNECTED LUX OTR",C466="FAZZIO CONNECTED NEO OTR",C466="FAZZIO NEO HYBRID OTR",C466="GRAND FILANO LUX OTR",C466="GRAND FILANO NEO HYBRID OTR"),"CLASSY",OR(C466="FREE GO 125 C OTR",C466="FREE GO 125 OTR",C466="GEAR 125 S OTR",C466="GEAR 125 OTR",C466="NEW MIO M3 CW OTR"),"MATIC",OR(C466="WR 155 R OTR"),"OFFROAD",OR(C466="VEGA FORCE DB CW OTR",C466="JUPITER Z CW FI OTR",C466="MX KING 150 OTR"),"MOPED")</f>
        <v>MAXI</v>
      </c>
      <c r="E466">
        <v>5</v>
      </c>
      <c r="F466" s="2" t="s">
        <v>35</v>
      </c>
      <c r="G466" s="7">
        <v>29870000</v>
      </c>
      <c r="H466">
        <f t="shared" si="16"/>
        <v>2987000</v>
      </c>
      <c r="I466" s="3" t="s">
        <v>32</v>
      </c>
    </row>
    <row r="467" spans="1:9" x14ac:dyDescent="0.3">
      <c r="A467" s="1">
        <v>466</v>
      </c>
      <c r="B467" s="2">
        <f t="shared" ca="1" si="15"/>
        <v>901</v>
      </c>
      <c r="C467" s="6" t="s">
        <v>9</v>
      </c>
      <c r="D467" t="str" cm="1">
        <f t="array" ref="D467">_xlfn.IFS(OR(C467="ALL NEW AEROX 155 C ABS OTR",C467="ALL NEW AEROX 155 CIBERCITY OTR",C467="ALL NEW AEROX 155 OTR",C467="ALL NEW NMAX 155 ABS OTR",C467="ALL NEW NMAX 155 CONNECTED OTR",C467="ALL NEW NMAX 155 OTR",C467="ALL NEW NMAX 155 S OTR",C467="LEXI LX 155 CONNECTED ABS OTR",C467="LEXI LX 155 OTR",C467="LEXI LX 155 S OTR",C467="LEXI OTR"),"MAXI",OR(C467="ALL NEW R15 CONNECTED OTR",C467="ALL NEW VIXION OTR",C467="ALL NEW VIXION R OTR",C467="ALL NEW XSR 155 OTR",C467="MT 15 OTR"),"SPORT",OR(C467="FAZZIO CONNECTED LUX OTR",C467="FAZZIO CONNECTED NEO OTR",C467="FAZZIO NEO HYBRID OTR",C467="GRAND FILANO LUX OTR",C467="GRAND FILANO NEO HYBRID OTR"),"CLASSY",OR(C467="FREE GO 125 C OTR",C467="FREE GO 125 OTR",C467="GEAR 125 S OTR",C467="GEAR 125 OTR",C467="NEW MIO M3 CW OTR"),"MATIC",OR(C467="WR 155 R OTR"),"OFFROAD",OR(C467="VEGA FORCE DB CW OTR",C467="JUPITER Z CW FI OTR",C467="MX KING 150 OTR"),"MOPED")</f>
        <v>MAXI</v>
      </c>
      <c r="E467">
        <v>5</v>
      </c>
      <c r="F467" s="2" t="s">
        <v>35</v>
      </c>
      <c r="G467" s="7">
        <v>35200000</v>
      </c>
      <c r="H467">
        <f t="shared" si="16"/>
        <v>3520000</v>
      </c>
      <c r="I467" s="3" t="s">
        <v>32</v>
      </c>
    </row>
    <row r="468" spans="1:9" x14ac:dyDescent="0.3">
      <c r="A468" s="1">
        <v>467</v>
      </c>
      <c r="B468" s="2">
        <f t="shared" ca="1" si="15"/>
        <v>927</v>
      </c>
      <c r="C468" s="6" t="s">
        <v>10</v>
      </c>
      <c r="D468" t="str" cm="1">
        <f t="array" ref="D468">_xlfn.IFS(OR(C468="ALL NEW AEROX 155 C ABS OTR",C468="ALL NEW AEROX 155 CIBERCITY OTR",C468="ALL NEW AEROX 155 OTR",C468="ALL NEW NMAX 155 ABS OTR",C468="ALL NEW NMAX 155 CONNECTED OTR",C468="ALL NEW NMAX 155 OTR",C468="ALL NEW NMAX 155 S OTR",C468="LEXI LX 155 CONNECTED ABS OTR",C468="LEXI LX 155 OTR",C468="LEXI LX 155 S OTR",C468="LEXI OTR"),"MAXI",OR(C468="ALL NEW R15 CONNECTED OTR",C468="ALL NEW VIXION OTR",C468="ALL NEW VIXION R OTR",C468="ALL NEW XSR 155 OTR",C468="MT 15 OTR"),"SPORT",OR(C468="FAZZIO CONNECTED LUX OTR",C468="FAZZIO CONNECTED NEO OTR",C468="FAZZIO NEO HYBRID OTR",C468="GRAND FILANO LUX OTR",C468="GRAND FILANO NEO HYBRID OTR"),"CLASSY",OR(C468="FREE GO 125 C OTR",C468="FREE GO 125 OTR",C468="GEAR 125 S OTR",C468="GEAR 125 OTR",C468="NEW MIO M3 CW OTR"),"MATIC",OR(C468="WR 155 R OTR"),"OFFROAD",OR(C468="VEGA FORCE DB CW OTR",C468="JUPITER Z CW FI OTR",C468="MX KING 150 OTR"),"MOPED")</f>
        <v>MATIC</v>
      </c>
      <c r="E468">
        <v>5</v>
      </c>
      <c r="F468" s="2" t="s">
        <v>35</v>
      </c>
      <c r="G468" s="7">
        <v>20725000</v>
      </c>
      <c r="H468">
        <f t="shared" si="16"/>
        <v>2072500</v>
      </c>
      <c r="I468" s="3" t="s">
        <v>32</v>
      </c>
    </row>
    <row r="469" spans="1:9" x14ac:dyDescent="0.3">
      <c r="A469" s="1">
        <v>468</v>
      </c>
      <c r="B469" s="2">
        <f t="shared" ca="1" si="15"/>
        <v>1008</v>
      </c>
      <c r="C469" s="6" t="s">
        <v>11</v>
      </c>
      <c r="D469" t="str" cm="1">
        <f t="array" ref="D469">_xlfn.IFS(OR(C469="ALL NEW AEROX 155 C ABS OTR",C469="ALL NEW AEROX 155 CIBERCITY OTR",C469="ALL NEW AEROX 155 OTR",C469="ALL NEW NMAX 155 ABS OTR",C469="ALL NEW NMAX 155 CONNECTED OTR",C469="ALL NEW NMAX 155 OTR",C469="ALL NEW NMAX 155 S OTR",C469="LEXI LX 155 CONNECTED ABS OTR",C469="LEXI LX 155 OTR",C469="LEXI LX 155 S OTR",C469="LEXI OTR"),"MAXI",OR(C469="ALL NEW R15 CONNECTED OTR",C469="ALL NEW VIXION OTR",C469="ALL NEW VIXION R OTR",C469="ALL NEW XSR 155 OTR",C469="MT 15 OTR"),"SPORT",OR(C469="FAZZIO CONNECTED LUX OTR",C469="FAZZIO CONNECTED NEO OTR",C469="FAZZIO NEO HYBRID OTR",C469="GRAND FILANO LUX OTR",C469="GRAND FILANO NEO HYBRID OTR"),"CLASSY",OR(C469="FREE GO 125 C OTR",C469="FREE GO 125 OTR",C469="GEAR 125 S OTR",C469="GEAR 125 OTR",C469="NEW MIO M3 CW OTR"),"MATIC",OR(C469="WR 155 R OTR"),"OFFROAD",OR(C469="VEGA FORCE DB CW OTR",C469="JUPITER Z CW FI OTR",C469="MX KING 150 OTR"),"MOPED")</f>
        <v>MOPED</v>
      </c>
      <c r="E469">
        <v>5</v>
      </c>
      <c r="F469" s="2" t="s">
        <v>35</v>
      </c>
      <c r="G469" s="7">
        <v>22495000</v>
      </c>
      <c r="H469">
        <f t="shared" si="16"/>
        <v>2249500</v>
      </c>
      <c r="I469" s="3" t="s">
        <v>32</v>
      </c>
    </row>
    <row r="470" spans="1:9" x14ac:dyDescent="0.3">
      <c r="A470" s="1">
        <v>469</v>
      </c>
      <c r="B470" s="2">
        <f t="shared" ca="1" si="15"/>
        <v>1043</v>
      </c>
      <c r="C470" s="6" t="s">
        <v>10</v>
      </c>
      <c r="D470" t="str" cm="1">
        <f t="array" ref="D470">_xlfn.IFS(OR(C470="ALL NEW AEROX 155 C ABS OTR",C470="ALL NEW AEROX 155 CIBERCITY OTR",C470="ALL NEW AEROX 155 OTR",C470="ALL NEW NMAX 155 ABS OTR",C470="ALL NEW NMAX 155 CONNECTED OTR",C470="ALL NEW NMAX 155 OTR",C470="ALL NEW NMAX 155 S OTR",C470="LEXI LX 155 CONNECTED ABS OTR",C470="LEXI LX 155 OTR",C470="LEXI LX 155 S OTR",C470="LEXI OTR"),"MAXI",OR(C470="ALL NEW R15 CONNECTED OTR",C470="ALL NEW VIXION OTR",C470="ALL NEW VIXION R OTR",C470="ALL NEW XSR 155 OTR",C470="MT 15 OTR"),"SPORT",OR(C470="FAZZIO CONNECTED LUX OTR",C470="FAZZIO CONNECTED NEO OTR",C470="FAZZIO NEO HYBRID OTR",C470="GRAND FILANO LUX OTR",C470="GRAND FILANO NEO HYBRID OTR"),"CLASSY",OR(C470="FREE GO 125 C OTR",C470="FREE GO 125 OTR",C470="GEAR 125 S OTR",C470="GEAR 125 OTR",C470="NEW MIO M3 CW OTR"),"MATIC",OR(C470="WR 155 R OTR"),"OFFROAD",OR(C470="VEGA FORCE DB CW OTR",C470="JUPITER Z CW FI OTR",C470="MX KING 150 OTR"),"MOPED")</f>
        <v>MATIC</v>
      </c>
      <c r="E470">
        <v>5</v>
      </c>
      <c r="F470" s="2" t="s">
        <v>35</v>
      </c>
      <c r="G470" s="7">
        <v>20725000</v>
      </c>
      <c r="H470">
        <f t="shared" si="16"/>
        <v>2072500</v>
      </c>
      <c r="I470" s="3" t="s">
        <v>34</v>
      </c>
    </row>
    <row r="471" spans="1:9" x14ac:dyDescent="0.3">
      <c r="A471" s="1">
        <v>470</v>
      </c>
      <c r="B471" s="2">
        <f t="shared" ca="1" si="15"/>
        <v>1076</v>
      </c>
      <c r="C471" s="6" t="s">
        <v>28</v>
      </c>
      <c r="D471" t="str" cm="1">
        <f t="array" ref="D471">_xlfn.IFS(OR(C471="ALL NEW AEROX 155 C ABS OTR",C471="ALL NEW AEROX 155 CIBERCITY OTR",C471="ALL NEW AEROX 155 OTR",C471="ALL NEW NMAX 155 ABS OTR",C471="ALL NEW NMAX 155 CONNECTED OTR",C471="ALL NEW NMAX 155 OTR",C471="ALL NEW NMAX 155 S OTR",C471="LEXI LX 155 CONNECTED ABS OTR",C471="LEXI LX 155 OTR",C471="LEXI LX 155 S OTR",C471="LEXI OTR"),"MAXI",OR(C471="ALL NEW R15 CONNECTED OTR",C471="ALL NEW VIXION OTR",C471="ALL NEW VIXION R OTR",C471="ALL NEW XSR 155 OTR",C471="MT 15 OTR"),"SPORT",OR(C471="FAZZIO CONNECTED LUX OTR",C471="FAZZIO CONNECTED NEO OTR",C471="FAZZIO NEO HYBRID OTR",C471="GRAND FILANO LUX OTR",C471="GRAND FILANO NEO HYBRID OTR"),"CLASSY",OR(C471="FREE GO 125 C OTR",C471="FREE GO 125 OTR",C471="GEAR 125 S OTR",C471="GEAR 125 OTR",C471="NEW MIO M3 CW OTR"),"MATIC",OR(C471="WR 155 R OTR"),"OFFROAD",OR(C471="VEGA FORCE DB CW OTR",C471="JUPITER Z CW FI OTR",C471="MX KING 150 OTR"),"MOPED")</f>
        <v>OFFROAD</v>
      </c>
      <c r="E471">
        <v>5</v>
      </c>
      <c r="F471" s="2" t="s">
        <v>35</v>
      </c>
      <c r="G471" s="7">
        <v>42860000</v>
      </c>
      <c r="H471">
        <f t="shared" si="16"/>
        <v>4286000</v>
      </c>
      <c r="I471" s="3" t="s">
        <v>32</v>
      </c>
    </row>
    <row r="472" spans="1:9" x14ac:dyDescent="0.3">
      <c r="A472" s="1">
        <v>471</v>
      </c>
      <c r="B472" s="2">
        <f t="shared" ca="1" si="15"/>
        <v>329</v>
      </c>
      <c r="C472" s="6" t="s">
        <v>7</v>
      </c>
      <c r="D472" t="str" cm="1">
        <f t="array" ref="D472">_xlfn.IFS(OR(C472="ALL NEW AEROX 155 C ABS OTR",C472="ALL NEW AEROX 155 CIBERCITY OTR",C472="ALL NEW AEROX 155 OTR",C472="ALL NEW NMAX 155 ABS OTR",C472="ALL NEW NMAX 155 CONNECTED OTR",C472="ALL NEW NMAX 155 OTR",C472="ALL NEW NMAX 155 S OTR",C472="LEXI LX 155 CONNECTED ABS OTR",C472="LEXI LX 155 OTR",C472="LEXI LX 155 S OTR",C472="LEXI OTR"),"MAXI",OR(C472="ALL NEW R15 CONNECTED OTR",C472="ALL NEW VIXION OTR",C472="ALL NEW VIXION R OTR",C472="ALL NEW XSR 155 OTR",C472="MT 15 OTR"),"SPORT",OR(C472="FAZZIO CONNECTED LUX OTR",C472="FAZZIO CONNECTED NEO OTR",C472="FAZZIO NEO HYBRID OTR",C472="GRAND FILANO LUX OTR",C472="GRAND FILANO NEO HYBRID OTR"),"CLASSY",OR(C472="FREE GO 125 C OTR",C472="FREE GO 125 OTR",C472="GEAR 125 S OTR",C472="GEAR 125 OTR",C472="NEW MIO M3 CW OTR"),"MATIC",OR(C472="WR 155 R OTR"),"OFFROAD",OR(C472="VEGA FORCE DB CW OTR",C472="JUPITER Z CW FI OTR",C472="MX KING 150 OTR"),"MOPED")</f>
        <v>CLASSY</v>
      </c>
      <c r="E472">
        <v>5</v>
      </c>
      <c r="F472" s="2" t="s">
        <v>35</v>
      </c>
      <c r="G472" s="7">
        <v>24965000</v>
      </c>
      <c r="H472">
        <f t="shared" si="16"/>
        <v>2496500</v>
      </c>
      <c r="I472" s="3" t="s">
        <v>34</v>
      </c>
    </row>
    <row r="473" spans="1:9" x14ac:dyDescent="0.3">
      <c r="A473" s="1">
        <v>472</v>
      </c>
      <c r="B473" s="2">
        <f t="shared" ca="1" si="15"/>
        <v>1106</v>
      </c>
      <c r="C473" s="6" t="s">
        <v>7</v>
      </c>
      <c r="D473" t="str" cm="1">
        <f t="array" ref="D473">_xlfn.IFS(OR(C473="ALL NEW AEROX 155 C ABS OTR",C473="ALL NEW AEROX 155 CIBERCITY OTR",C473="ALL NEW AEROX 155 OTR",C473="ALL NEW NMAX 155 ABS OTR",C473="ALL NEW NMAX 155 CONNECTED OTR",C473="ALL NEW NMAX 155 OTR",C473="ALL NEW NMAX 155 S OTR",C473="LEXI LX 155 CONNECTED ABS OTR",C473="LEXI LX 155 OTR",C473="LEXI LX 155 S OTR",C473="LEXI OTR"),"MAXI",OR(C473="ALL NEW R15 CONNECTED OTR",C473="ALL NEW VIXION OTR",C473="ALL NEW VIXION R OTR",C473="ALL NEW XSR 155 OTR",C473="MT 15 OTR"),"SPORT",OR(C473="FAZZIO CONNECTED LUX OTR",C473="FAZZIO CONNECTED NEO OTR",C473="FAZZIO NEO HYBRID OTR",C473="GRAND FILANO LUX OTR",C473="GRAND FILANO NEO HYBRID OTR"),"CLASSY",OR(C473="FREE GO 125 C OTR",C473="FREE GO 125 OTR",C473="GEAR 125 S OTR",C473="GEAR 125 OTR",C473="NEW MIO M3 CW OTR"),"MATIC",OR(C473="WR 155 R OTR"),"OFFROAD",OR(C473="VEGA FORCE DB CW OTR",C473="JUPITER Z CW FI OTR",C473="MX KING 150 OTR"),"MOPED")</f>
        <v>CLASSY</v>
      </c>
      <c r="E473">
        <v>5</v>
      </c>
      <c r="F473" s="2" t="s">
        <v>35</v>
      </c>
      <c r="G473" s="7">
        <v>24965000</v>
      </c>
      <c r="H473">
        <f t="shared" si="16"/>
        <v>2496500</v>
      </c>
      <c r="I473" s="3" t="s">
        <v>33</v>
      </c>
    </row>
    <row r="474" spans="1:9" x14ac:dyDescent="0.3">
      <c r="A474" s="1">
        <v>473</v>
      </c>
      <c r="B474" s="2">
        <f t="shared" ca="1" si="15"/>
        <v>141</v>
      </c>
      <c r="C474" s="6" t="s">
        <v>9</v>
      </c>
      <c r="D474" t="str" cm="1">
        <f t="array" ref="D474">_xlfn.IFS(OR(C474="ALL NEW AEROX 155 C ABS OTR",C474="ALL NEW AEROX 155 CIBERCITY OTR",C474="ALL NEW AEROX 155 OTR",C474="ALL NEW NMAX 155 ABS OTR",C474="ALL NEW NMAX 155 CONNECTED OTR",C474="ALL NEW NMAX 155 OTR",C474="ALL NEW NMAX 155 S OTR",C474="LEXI LX 155 CONNECTED ABS OTR",C474="LEXI LX 155 OTR",C474="LEXI LX 155 S OTR",C474="LEXI OTR"),"MAXI",OR(C474="ALL NEW R15 CONNECTED OTR",C474="ALL NEW VIXION OTR",C474="ALL NEW VIXION R OTR",C474="ALL NEW XSR 155 OTR",C474="MT 15 OTR"),"SPORT",OR(C474="FAZZIO CONNECTED LUX OTR",C474="FAZZIO CONNECTED NEO OTR",C474="FAZZIO NEO HYBRID OTR",C474="GRAND FILANO LUX OTR",C474="GRAND FILANO NEO HYBRID OTR"),"CLASSY",OR(C474="FREE GO 125 C OTR",C474="FREE GO 125 OTR",C474="GEAR 125 S OTR",C474="GEAR 125 OTR",C474="NEW MIO M3 CW OTR"),"MATIC",OR(C474="WR 155 R OTR"),"OFFROAD",OR(C474="VEGA FORCE DB CW OTR",C474="JUPITER Z CW FI OTR",C474="MX KING 150 OTR"),"MOPED")</f>
        <v>MAXI</v>
      </c>
      <c r="E474">
        <v>5</v>
      </c>
      <c r="F474" s="2" t="s">
        <v>35</v>
      </c>
      <c r="G474" s="7">
        <v>35200000</v>
      </c>
      <c r="H474">
        <f t="shared" si="16"/>
        <v>3520000</v>
      </c>
      <c r="I474" s="3" t="s">
        <v>33</v>
      </c>
    </row>
    <row r="475" spans="1:9" x14ac:dyDescent="0.3">
      <c r="A475" s="1">
        <v>474</v>
      </c>
      <c r="B475" s="2">
        <f t="shared" ca="1" si="15"/>
        <v>419</v>
      </c>
      <c r="C475" s="6" t="s">
        <v>19</v>
      </c>
      <c r="D475" t="str" cm="1">
        <f t="array" ref="D475">_xlfn.IFS(OR(C475="ALL NEW AEROX 155 C ABS OTR",C475="ALL NEW AEROX 155 CIBERCITY OTR",C475="ALL NEW AEROX 155 OTR",C475="ALL NEW NMAX 155 ABS OTR",C475="ALL NEW NMAX 155 CONNECTED OTR",C475="ALL NEW NMAX 155 OTR",C475="ALL NEW NMAX 155 S OTR",C475="LEXI LX 155 CONNECTED ABS OTR",C475="LEXI LX 155 OTR",C475="LEXI LX 155 S OTR",C475="LEXI OTR"),"MAXI",OR(C475="ALL NEW R15 CONNECTED OTR",C475="ALL NEW VIXION OTR",C475="ALL NEW VIXION R OTR",C475="ALL NEW XSR 155 OTR",C475="MT 15 OTR"),"SPORT",OR(C475="FAZZIO CONNECTED LUX OTR",C475="FAZZIO CONNECTED NEO OTR",C475="FAZZIO NEO HYBRID OTR",C475="GRAND FILANO LUX OTR",C475="GRAND FILANO NEO HYBRID OTR"),"CLASSY",OR(C475="FREE GO 125 C OTR",C475="FREE GO 125 OTR",C475="GEAR 125 S OTR",C475="GEAR 125 OTR",C475="NEW MIO M3 CW OTR"),"MATIC",OR(C475="WR 155 R OTR"),"OFFROAD",OR(C475="VEGA FORCE DB CW OTR",C475="JUPITER Z CW FI OTR",C475="MX KING 150 OTR"),"MOPED")</f>
        <v>MATIC</v>
      </c>
      <c r="E475">
        <v>5</v>
      </c>
      <c r="F475" s="2" t="s">
        <v>35</v>
      </c>
      <c r="G475" s="7">
        <v>21460000</v>
      </c>
      <c r="H475">
        <f t="shared" si="16"/>
        <v>2146000</v>
      </c>
      <c r="I475" s="3" t="s">
        <v>32</v>
      </c>
    </row>
    <row r="476" spans="1:9" x14ac:dyDescent="0.3">
      <c r="A476" s="1">
        <v>475</v>
      </c>
      <c r="B476" s="2">
        <f t="shared" ca="1" si="15"/>
        <v>908</v>
      </c>
      <c r="C476" s="6" t="s">
        <v>9</v>
      </c>
      <c r="D476" t="str" cm="1">
        <f t="array" ref="D476">_xlfn.IFS(OR(C476="ALL NEW AEROX 155 C ABS OTR",C476="ALL NEW AEROX 155 CIBERCITY OTR",C476="ALL NEW AEROX 155 OTR",C476="ALL NEW NMAX 155 ABS OTR",C476="ALL NEW NMAX 155 CONNECTED OTR",C476="ALL NEW NMAX 155 OTR",C476="ALL NEW NMAX 155 S OTR",C476="LEXI LX 155 CONNECTED ABS OTR",C476="LEXI LX 155 OTR",C476="LEXI LX 155 S OTR",C476="LEXI OTR"),"MAXI",OR(C476="ALL NEW R15 CONNECTED OTR",C476="ALL NEW VIXION OTR",C476="ALL NEW VIXION R OTR",C476="ALL NEW XSR 155 OTR",C476="MT 15 OTR"),"SPORT",OR(C476="FAZZIO CONNECTED LUX OTR",C476="FAZZIO CONNECTED NEO OTR",C476="FAZZIO NEO HYBRID OTR",C476="GRAND FILANO LUX OTR",C476="GRAND FILANO NEO HYBRID OTR"),"CLASSY",OR(C476="FREE GO 125 C OTR",C476="FREE GO 125 OTR",C476="GEAR 125 S OTR",C476="GEAR 125 OTR",C476="NEW MIO M3 CW OTR"),"MATIC",OR(C476="WR 155 R OTR"),"OFFROAD",OR(C476="VEGA FORCE DB CW OTR",C476="JUPITER Z CW FI OTR",C476="MX KING 150 OTR"),"MOPED")</f>
        <v>MAXI</v>
      </c>
      <c r="E476">
        <v>5</v>
      </c>
      <c r="F476" s="2" t="s">
        <v>35</v>
      </c>
      <c r="G476" s="7">
        <v>35200000</v>
      </c>
      <c r="H476">
        <f t="shared" si="16"/>
        <v>3520000</v>
      </c>
      <c r="I476" s="3" t="s">
        <v>32</v>
      </c>
    </row>
    <row r="477" spans="1:9" x14ac:dyDescent="0.3">
      <c r="A477" s="1">
        <v>476</v>
      </c>
      <c r="B477" s="2">
        <f t="shared" ca="1" si="15"/>
        <v>135</v>
      </c>
      <c r="C477" s="6" t="s">
        <v>25</v>
      </c>
      <c r="D477" t="str" cm="1">
        <f t="array" ref="D477">_xlfn.IFS(OR(C477="ALL NEW AEROX 155 C ABS OTR",C477="ALL NEW AEROX 155 CIBERCITY OTR",C477="ALL NEW AEROX 155 OTR",C477="ALL NEW NMAX 155 ABS OTR",C477="ALL NEW NMAX 155 CONNECTED OTR",C477="ALL NEW NMAX 155 OTR",C477="ALL NEW NMAX 155 S OTR",C477="LEXI LX 155 CONNECTED ABS OTR",C477="LEXI LX 155 OTR",C477="LEXI LX 155 S OTR",C477="LEXI OTR"),"MAXI",OR(C477="ALL NEW R15 CONNECTED OTR",C477="ALL NEW VIXION OTR",C477="ALL NEW VIXION R OTR",C477="ALL NEW XSR 155 OTR",C477="MT 15 OTR"),"SPORT",OR(C477="FAZZIO CONNECTED LUX OTR",C477="FAZZIO CONNECTED NEO OTR",C477="FAZZIO NEO HYBRID OTR",C477="GRAND FILANO LUX OTR",C477="GRAND FILANO NEO HYBRID OTR"),"CLASSY",OR(C477="FREE GO 125 C OTR",C477="FREE GO 125 OTR",C477="GEAR 125 S OTR",C477="GEAR 125 OTR",C477="NEW MIO M3 CW OTR"),"MATIC",OR(C477="WR 155 R OTR"),"OFFROAD",OR(C477="VEGA FORCE DB CW OTR",C477="JUPITER Z CW FI OTR",C477="MX KING 150 OTR"),"MOPED")</f>
        <v>MATIC</v>
      </c>
      <c r="E477">
        <v>5</v>
      </c>
      <c r="F477" s="2" t="s">
        <v>35</v>
      </c>
      <c r="G477" s="7">
        <v>23930000</v>
      </c>
      <c r="H477">
        <f t="shared" si="16"/>
        <v>2393000</v>
      </c>
      <c r="I477" s="3" t="s">
        <v>32</v>
      </c>
    </row>
    <row r="478" spans="1:9" x14ac:dyDescent="0.3">
      <c r="A478" s="1">
        <v>477</v>
      </c>
      <c r="B478" s="2">
        <f t="shared" ca="1" si="15"/>
        <v>256</v>
      </c>
      <c r="C478" s="6" t="s">
        <v>20</v>
      </c>
      <c r="D478" t="str" cm="1">
        <f t="array" ref="D478">_xlfn.IFS(OR(C478="ALL NEW AEROX 155 C ABS OTR",C478="ALL NEW AEROX 155 CIBERCITY OTR",C478="ALL NEW AEROX 155 OTR",C478="ALL NEW NMAX 155 ABS OTR",C478="ALL NEW NMAX 155 CONNECTED OTR",C478="ALL NEW NMAX 155 OTR",C478="ALL NEW NMAX 155 S OTR",C478="LEXI LX 155 CONNECTED ABS OTR",C478="LEXI LX 155 OTR",C478="LEXI LX 155 S OTR",C478="LEXI OTR"),"MAXI",OR(C478="ALL NEW R15 CONNECTED OTR",C478="ALL NEW VIXION OTR",C478="ALL NEW VIXION R OTR",C478="ALL NEW XSR 155 OTR",C478="MT 15 OTR"),"SPORT",OR(C478="FAZZIO CONNECTED LUX OTR",C478="FAZZIO CONNECTED NEO OTR",C478="FAZZIO NEO HYBRID OTR",C478="GRAND FILANO LUX OTR",C478="GRAND FILANO NEO HYBRID OTR"),"CLASSY",OR(C478="FREE GO 125 C OTR",C478="FREE GO 125 OTR",C478="GEAR 125 S OTR",C478="GEAR 125 OTR",C478="NEW MIO M3 CW OTR"),"MATIC",OR(C478="WR 155 R OTR"),"OFFROAD",OR(C478="VEGA FORCE DB CW OTR",C478="JUPITER Z CW FI OTR",C478="MX KING 150 OTR"),"MOPED")</f>
        <v>MAXI</v>
      </c>
      <c r="E478">
        <v>5</v>
      </c>
      <c r="F478" s="2" t="s">
        <v>35</v>
      </c>
      <c r="G478" s="7">
        <v>29870000</v>
      </c>
      <c r="H478">
        <f t="shared" si="16"/>
        <v>2987000</v>
      </c>
      <c r="I478" s="3" t="s">
        <v>32</v>
      </c>
    </row>
    <row r="479" spans="1:9" x14ac:dyDescent="0.3">
      <c r="A479" s="1">
        <v>478</v>
      </c>
      <c r="B479" s="2">
        <f t="shared" ca="1" si="15"/>
        <v>1042</v>
      </c>
      <c r="C479" s="6" t="s">
        <v>10</v>
      </c>
      <c r="D479" t="str" cm="1">
        <f t="array" ref="D479">_xlfn.IFS(OR(C479="ALL NEW AEROX 155 C ABS OTR",C479="ALL NEW AEROX 155 CIBERCITY OTR",C479="ALL NEW AEROX 155 OTR",C479="ALL NEW NMAX 155 ABS OTR",C479="ALL NEW NMAX 155 CONNECTED OTR",C479="ALL NEW NMAX 155 OTR",C479="ALL NEW NMAX 155 S OTR",C479="LEXI LX 155 CONNECTED ABS OTR",C479="LEXI LX 155 OTR",C479="LEXI LX 155 S OTR",C479="LEXI OTR"),"MAXI",OR(C479="ALL NEW R15 CONNECTED OTR",C479="ALL NEW VIXION OTR",C479="ALL NEW VIXION R OTR",C479="ALL NEW XSR 155 OTR",C479="MT 15 OTR"),"SPORT",OR(C479="FAZZIO CONNECTED LUX OTR",C479="FAZZIO CONNECTED NEO OTR",C479="FAZZIO NEO HYBRID OTR",C479="GRAND FILANO LUX OTR",C479="GRAND FILANO NEO HYBRID OTR"),"CLASSY",OR(C479="FREE GO 125 C OTR",C479="FREE GO 125 OTR",C479="GEAR 125 S OTR",C479="GEAR 125 OTR",C479="NEW MIO M3 CW OTR"),"MATIC",OR(C479="WR 155 R OTR"),"OFFROAD",OR(C479="VEGA FORCE DB CW OTR",C479="JUPITER Z CW FI OTR",C479="MX KING 150 OTR"),"MOPED")</f>
        <v>MATIC</v>
      </c>
      <c r="E479">
        <v>5</v>
      </c>
      <c r="F479" s="2" t="s">
        <v>35</v>
      </c>
      <c r="G479" s="7">
        <v>20725000</v>
      </c>
      <c r="H479">
        <f t="shared" si="16"/>
        <v>2072500</v>
      </c>
      <c r="I479" s="3" t="s">
        <v>32</v>
      </c>
    </row>
    <row r="480" spans="1:9" x14ac:dyDescent="0.3">
      <c r="A480" s="1">
        <v>479</v>
      </c>
      <c r="B480" s="2">
        <f t="shared" ca="1" si="15"/>
        <v>839</v>
      </c>
      <c r="C480" s="6" t="s">
        <v>20</v>
      </c>
      <c r="D480" t="str" cm="1">
        <f t="array" ref="D480">_xlfn.IFS(OR(C480="ALL NEW AEROX 155 C ABS OTR",C480="ALL NEW AEROX 155 CIBERCITY OTR",C480="ALL NEW AEROX 155 OTR",C480="ALL NEW NMAX 155 ABS OTR",C480="ALL NEW NMAX 155 CONNECTED OTR",C480="ALL NEW NMAX 155 OTR",C480="ALL NEW NMAX 155 S OTR",C480="LEXI LX 155 CONNECTED ABS OTR",C480="LEXI LX 155 OTR",C480="LEXI LX 155 S OTR",C480="LEXI OTR"),"MAXI",OR(C480="ALL NEW R15 CONNECTED OTR",C480="ALL NEW VIXION OTR",C480="ALL NEW VIXION R OTR",C480="ALL NEW XSR 155 OTR",C480="MT 15 OTR"),"SPORT",OR(C480="FAZZIO CONNECTED LUX OTR",C480="FAZZIO CONNECTED NEO OTR",C480="FAZZIO NEO HYBRID OTR",C480="GRAND FILANO LUX OTR",C480="GRAND FILANO NEO HYBRID OTR"),"CLASSY",OR(C480="FREE GO 125 C OTR",C480="FREE GO 125 OTR",C480="GEAR 125 S OTR",C480="GEAR 125 OTR",C480="NEW MIO M3 CW OTR"),"MATIC",OR(C480="WR 155 R OTR"),"OFFROAD",OR(C480="VEGA FORCE DB CW OTR",C480="JUPITER Z CW FI OTR",C480="MX KING 150 OTR"),"MOPED")</f>
        <v>MAXI</v>
      </c>
      <c r="E480">
        <v>5</v>
      </c>
      <c r="F480" s="2" t="s">
        <v>35</v>
      </c>
      <c r="G480" s="7">
        <v>29870000</v>
      </c>
      <c r="H480">
        <f t="shared" si="16"/>
        <v>2987000</v>
      </c>
      <c r="I480" s="3" t="s">
        <v>34</v>
      </c>
    </row>
    <row r="481" spans="1:9" x14ac:dyDescent="0.3">
      <c r="A481" s="1">
        <v>480</v>
      </c>
      <c r="B481" s="2">
        <f t="shared" ca="1" si="15"/>
        <v>1036</v>
      </c>
      <c r="C481" s="6" t="s">
        <v>28</v>
      </c>
      <c r="D481" t="str" cm="1">
        <f t="array" ref="D481">_xlfn.IFS(OR(C481="ALL NEW AEROX 155 C ABS OTR",C481="ALL NEW AEROX 155 CIBERCITY OTR",C481="ALL NEW AEROX 155 OTR",C481="ALL NEW NMAX 155 ABS OTR",C481="ALL NEW NMAX 155 CONNECTED OTR",C481="ALL NEW NMAX 155 OTR",C481="ALL NEW NMAX 155 S OTR",C481="LEXI LX 155 CONNECTED ABS OTR",C481="LEXI LX 155 OTR",C481="LEXI LX 155 S OTR",C481="LEXI OTR"),"MAXI",OR(C481="ALL NEW R15 CONNECTED OTR",C481="ALL NEW VIXION OTR",C481="ALL NEW VIXION R OTR",C481="ALL NEW XSR 155 OTR",C481="MT 15 OTR"),"SPORT",OR(C481="FAZZIO CONNECTED LUX OTR",C481="FAZZIO CONNECTED NEO OTR",C481="FAZZIO NEO HYBRID OTR",C481="GRAND FILANO LUX OTR",C481="GRAND FILANO NEO HYBRID OTR"),"CLASSY",OR(C481="FREE GO 125 C OTR",C481="FREE GO 125 OTR",C481="GEAR 125 S OTR",C481="GEAR 125 OTR",C481="NEW MIO M3 CW OTR"),"MATIC",OR(C481="WR 155 R OTR"),"OFFROAD",OR(C481="VEGA FORCE DB CW OTR",C481="JUPITER Z CW FI OTR",C481="MX KING 150 OTR"),"MOPED")</f>
        <v>OFFROAD</v>
      </c>
      <c r="E481">
        <v>5</v>
      </c>
      <c r="F481" s="2" t="s">
        <v>35</v>
      </c>
      <c r="G481" s="7">
        <v>42860000</v>
      </c>
      <c r="H481">
        <f t="shared" si="16"/>
        <v>4286000</v>
      </c>
      <c r="I481" s="3" t="s">
        <v>33</v>
      </c>
    </row>
    <row r="482" spans="1:9" x14ac:dyDescent="0.3">
      <c r="A482" s="1">
        <v>481</v>
      </c>
      <c r="B482" s="2">
        <f t="shared" ca="1" si="15"/>
        <v>456</v>
      </c>
      <c r="C482" s="6" t="s">
        <v>21</v>
      </c>
      <c r="D482" t="str" cm="1">
        <f t="array" ref="D482">_xlfn.IFS(OR(C482="ALL NEW AEROX 155 C ABS OTR",C482="ALL NEW AEROX 155 CIBERCITY OTR",C482="ALL NEW AEROX 155 OTR",C482="ALL NEW NMAX 155 ABS OTR",C482="ALL NEW NMAX 155 CONNECTED OTR",C482="ALL NEW NMAX 155 OTR",C482="ALL NEW NMAX 155 S OTR",C482="LEXI LX 155 CONNECTED ABS OTR",C482="LEXI LX 155 OTR",C482="LEXI LX 155 S OTR",C482="LEXI OTR"),"MAXI",OR(C482="ALL NEW R15 CONNECTED OTR",C482="ALL NEW VIXION OTR",C482="ALL NEW VIXION R OTR",C482="ALL NEW XSR 155 OTR",C482="MT 15 OTR"),"SPORT",OR(C482="FAZZIO CONNECTED LUX OTR",C482="FAZZIO CONNECTED NEO OTR",C482="FAZZIO NEO HYBRID OTR",C482="GRAND FILANO LUX OTR",C482="GRAND FILANO NEO HYBRID OTR"),"CLASSY",OR(C482="FREE GO 125 C OTR",C482="FREE GO 125 OTR",C482="GEAR 125 S OTR",C482="GEAR 125 OTR",C482="NEW MIO M3 CW OTR"),"MATIC",OR(C482="WR 155 R OTR"),"OFFROAD",OR(C482="VEGA FORCE DB CW OTR",C482="JUPITER Z CW FI OTR",C482="MX KING 150 OTR"),"MOPED")</f>
        <v>MAXI</v>
      </c>
      <c r="E482">
        <v>5</v>
      </c>
      <c r="F482" s="2" t="s">
        <v>35</v>
      </c>
      <c r="G482" s="7">
        <v>30070000</v>
      </c>
      <c r="H482">
        <f t="shared" si="16"/>
        <v>3007000</v>
      </c>
      <c r="I482" s="3" t="s">
        <v>33</v>
      </c>
    </row>
    <row r="483" spans="1:9" x14ac:dyDescent="0.3">
      <c r="A483" s="1">
        <v>482</v>
      </c>
      <c r="B483" s="2">
        <f t="shared" ca="1" si="15"/>
        <v>796</v>
      </c>
      <c r="C483" s="6" t="s">
        <v>9</v>
      </c>
      <c r="D483" t="str" cm="1">
        <f t="array" ref="D483">_xlfn.IFS(OR(C483="ALL NEW AEROX 155 C ABS OTR",C483="ALL NEW AEROX 155 CIBERCITY OTR",C483="ALL NEW AEROX 155 OTR",C483="ALL NEW NMAX 155 ABS OTR",C483="ALL NEW NMAX 155 CONNECTED OTR",C483="ALL NEW NMAX 155 OTR",C483="ALL NEW NMAX 155 S OTR",C483="LEXI LX 155 CONNECTED ABS OTR",C483="LEXI LX 155 OTR",C483="LEXI LX 155 S OTR",C483="LEXI OTR"),"MAXI",OR(C483="ALL NEW R15 CONNECTED OTR",C483="ALL NEW VIXION OTR",C483="ALL NEW VIXION R OTR",C483="ALL NEW XSR 155 OTR",C483="MT 15 OTR"),"SPORT",OR(C483="FAZZIO CONNECTED LUX OTR",C483="FAZZIO CONNECTED NEO OTR",C483="FAZZIO NEO HYBRID OTR",C483="GRAND FILANO LUX OTR",C483="GRAND FILANO NEO HYBRID OTR"),"CLASSY",OR(C483="FREE GO 125 C OTR",C483="FREE GO 125 OTR",C483="GEAR 125 S OTR",C483="GEAR 125 OTR",C483="NEW MIO M3 CW OTR"),"MATIC",OR(C483="WR 155 R OTR"),"OFFROAD",OR(C483="VEGA FORCE DB CW OTR",C483="JUPITER Z CW FI OTR",C483="MX KING 150 OTR"),"MOPED")</f>
        <v>MAXI</v>
      </c>
      <c r="E483">
        <v>5</v>
      </c>
      <c r="F483" s="2" t="s">
        <v>35</v>
      </c>
      <c r="G483" s="7">
        <v>35450000</v>
      </c>
      <c r="H483">
        <f t="shared" si="16"/>
        <v>3545000</v>
      </c>
      <c r="I483" s="3" t="s">
        <v>34</v>
      </c>
    </row>
    <row r="484" spans="1:9" x14ac:dyDescent="0.3">
      <c r="A484" s="1">
        <v>483</v>
      </c>
      <c r="B484" s="2">
        <f t="shared" ca="1" si="15"/>
        <v>1181</v>
      </c>
      <c r="C484" s="6" t="s">
        <v>19</v>
      </c>
      <c r="D484" t="str" cm="1">
        <f t="array" ref="D484">_xlfn.IFS(OR(C484="ALL NEW AEROX 155 C ABS OTR",C484="ALL NEW AEROX 155 CIBERCITY OTR",C484="ALL NEW AEROX 155 OTR",C484="ALL NEW NMAX 155 ABS OTR",C484="ALL NEW NMAX 155 CONNECTED OTR",C484="ALL NEW NMAX 155 OTR",C484="ALL NEW NMAX 155 S OTR",C484="LEXI LX 155 CONNECTED ABS OTR",C484="LEXI LX 155 OTR",C484="LEXI LX 155 S OTR",C484="LEXI OTR"),"MAXI",OR(C484="ALL NEW R15 CONNECTED OTR",C484="ALL NEW VIXION OTR",C484="ALL NEW VIXION R OTR",C484="ALL NEW XSR 155 OTR",C484="MT 15 OTR"),"SPORT",OR(C484="FAZZIO CONNECTED LUX OTR",C484="FAZZIO CONNECTED NEO OTR",C484="FAZZIO NEO HYBRID OTR",C484="GRAND FILANO LUX OTR",C484="GRAND FILANO NEO HYBRID OTR"),"CLASSY",OR(C484="FREE GO 125 C OTR",C484="FREE GO 125 OTR",C484="GEAR 125 S OTR",C484="GEAR 125 OTR",C484="NEW MIO M3 CW OTR"),"MATIC",OR(C484="WR 155 R OTR"),"OFFROAD",OR(C484="VEGA FORCE DB CW OTR",C484="JUPITER Z CW FI OTR",C484="MX KING 150 OTR"),"MOPED")</f>
        <v>MATIC</v>
      </c>
      <c r="E484">
        <v>5</v>
      </c>
      <c r="F484" s="2" t="s">
        <v>35</v>
      </c>
      <c r="G484" s="7">
        <v>21460000</v>
      </c>
      <c r="H484">
        <f t="shared" si="16"/>
        <v>2146000</v>
      </c>
      <c r="I484" s="3" t="s">
        <v>32</v>
      </c>
    </row>
    <row r="485" spans="1:9" x14ac:dyDescent="0.3">
      <c r="A485" s="1">
        <v>484</v>
      </c>
      <c r="B485" s="2">
        <f t="shared" ca="1" si="15"/>
        <v>514</v>
      </c>
      <c r="C485" s="6" t="s">
        <v>15</v>
      </c>
      <c r="D485" t="str" cm="1">
        <f t="array" ref="D485">_xlfn.IFS(OR(C485="ALL NEW AEROX 155 C ABS OTR",C485="ALL NEW AEROX 155 CIBERCITY OTR",C485="ALL NEW AEROX 155 OTR",C485="ALL NEW NMAX 155 ABS OTR",C485="ALL NEW NMAX 155 CONNECTED OTR",C485="ALL NEW NMAX 155 OTR",C485="ALL NEW NMAX 155 S OTR",C485="LEXI LX 155 CONNECTED ABS OTR",C485="LEXI LX 155 OTR",C485="LEXI LX 155 S OTR",C485="LEXI OTR"),"MAXI",OR(C485="ALL NEW R15 CONNECTED OTR",C485="ALL NEW VIXION OTR",C485="ALL NEW VIXION R OTR",C485="ALL NEW XSR 155 OTR",C485="MT 15 OTR"),"SPORT",OR(C485="FAZZIO CONNECTED LUX OTR",C485="FAZZIO CONNECTED NEO OTR",C485="FAZZIO NEO HYBRID OTR",C485="GRAND FILANO LUX OTR",C485="GRAND FILANO NEO HYBRID OTR"),"CLASSY",OR(C485="FREE GO 125 C OTR",C485="FREE GO 125 OTR",C485="GEAR 125 S OTR",C485="GEAR 125 OTR",C485="NEW MIO M3 CW OTR"),"MATIC",OR(C485="WR 155 R OTR"),"OFFROAD",OR(C485="VEGA FORCE DB CW OTR",C485="JUPITER Z CW FI OTR",C485="MX KING 150 OTR"),"MOPED")</f>
        <v>MOPED</v>
      </c>
      <c r="E485">
        <v>5</v>
      </c>
      <c r="F485" s="2" t="s">
        <v>35</v>
      </c>
      <c r="G485" s="7">
        <v>28395000</v>
      </c>
      <c r="H485">
        <f t="shared" si="16"/>
        <v>2839500</v>
      </c>
      <c r="I485" s="3" t="s">
        <v>32</v>
      </c>
    </row>
    <row r="486" spans="1:9" x14ac:dyDescent="0.3">
      <c r="A486" s="1">
        <v>485</v>
      </c>
      <c r="B486" s="2">
        <f t="shared" ca="1" si="15"/>
        <v>157</v>
      </c>
      <c r="C486" s="6" t="s">
        <v>25</v>
      </c>
      <c r="D486" t="str" cm="1">
        <f t="array" ref="D486">_xlfn.IFS(OR(C486="ALL NEW AEROX 155 C ABS OTR",C486="ALL NEW AEROX 155 CIBERCITY OTR",C486="ALL NEW AEROX 155 OTR",C486="ALL NEW NMAX 155 ABS OTR",C486="ALL NEW NMAX 155 CONNECTED OTR",C486="ALL NEW NMAX 155 OTR",C486="ALL NEW NMAX 155 S OTR",C486="LEXI LX 155 CONNECTED ABS OTR",C486="LEXI LX 155 OTR",C486="LEXI LX 155 S OTR",C486="LEXI OTR"),"MAXI",OR(C486="ALL NEW R15 CONNECTED OTR",C486="ALL NEW VIXION OTR",C486="ALL NEW VIXION R OTR",C486="ALL NEW XSR 155 OTR",C486="MT 15 OTR"),"SPORT",OR(C486="FAZZIO CONNECTED LUX OTR",C486="FAZZIO CONNECTED NEO OTR",C486="FAZZIO NEO HYBRID OTR",C486="GRAND FILANO LUX OTR",C486="GRAND FILANO NEO HYBRID OTR"),"CLASSY",OR(C486="FREE GO 125 C OTR",C486="FREE GO 125 OTR",C486="GEAR 125 S OTR",C486="GEAR 125 OTR",C486="NEW MIO M3 CW OTR"),"MATIC",OR(C486="WR 155 R OTR"),"OFFROAD",OR(C486="VEGA FORCE DB CW OTR",C486="JUPITER Z CW FI OTR",C486="MX KING 150 OTR"),"MOPED")</f>
        <v>MATIC</v>
      </c>
      <c r="E486">
        <v>5</v>
      </c>
      <c r="F486" s="2" t="s">
        <v>35</v>
      </c>
      <c r="G486" s="7">
        <v>23930000</v>
      </c>
      <c r="H486">
        <f t="shared" si="16"/>
        <v>2393000</v>
      </c>
      <c r="I486" s="3" t="s">
        <v>34</v>
      </c>
    </row>
    <row r="487" spans="1:9" x14ac:dyDescent="0.3">
      <c r="A487" s="1">
        <v>486</v>
      </c>
      <c r="B487" s="2">
        <f t="shared" ca="1" si="15"/>
        <v>446</v>
      </c>
      <c r="C487" s="6" t="s">
        <v>11</v>
      </c>
      <c r="D487" t="str" cm="1">
        <f t="array" ref="D487">_xlfn.IFS(OR(C487="ALL NEW AEROX 155 C ABS OTR",C487="ALL NEW AEROX 155 CIBERCITY OTR",C487="ALL NEW AEROX 155 OTR",C487="ALL NEW NMAX 155 ABS OTR",C487="ALL NEW NMAX 155 CONNECTED OTR",C487="ALL NEW NMAX 155 OTR",C487="ALL NEW NMAX 155 S OTR",C487="LEXI LX 155 CONNECTED ABS OTR",C487="LEXI LX 155 OTR",C487="LEXI LX 155 S OTR",C487="LEXI OTR"),"MAXI",OR(C487="ALL NEW R15 CONNECTED OTR",C487="ALL NEW VIXION OTR",C487="ALL NEW VIXION R OTR",C487="ALL NEW XSR 155 OTR",C487="MT 15 OTR"),"SPORT",OR(C487="FAZZIO CONNECTED LUX OTR",C487="FAZZIO CONNECTED NEO OTR",C487="FAZZIO NEO HYBRID OTR",C487="GRAND FILANO LUX OTR",C487="GRAND FILANO NEO HYBRID OTR"),"CLASSY",OR(C487="FREE GO 125 C OTR",C487="FREE GO 125 OTR",C487="GEAR 125 S OTR",C487="GEAR 125 OTR",C487="NEW MIO M3 CW OTR"),"MATIC",OR(C487="WR 155 R OTR"),"OFFROAD",OR(C487="VEGA FORCE DB CW OTR",C487="JUPITER Z CW FI OTR",C487="MX KING 150 OTR"),"MOPED")</f>
        <v>MOPED</v>
      </c>
      <c r="E487">
        <v>5</v>
      </c>
      <c r="F487" s="2" t="s">
        <v>35</v>
      </c>
      <c r="G487" s="7">
        <v>22745000</v>
      </c>
      <c r="H487">
        <f t="shared" si="16"/>
        <v>2274500</v>
      </c>
      <c r="I487" s="3" t="s">
        <v>34</v>
      </c>
    </row>
    <row r="488" spans="1:9" x14ac:dyDescent="0.3">
      <c r="A488" s="1">
        <v>487</v>
      </c>
      <c r="B488" s="2">
        <f t="shared" ca="1" si="15"/>
        <v>237</v>
      </c>
      <c r="C488" s="6" t="s">
        <v>11</v>
      </c>
      <c r="D488" t="str" cm="1">
        <f t="array" ref="D488">_xlfn.IFS(OR(C488="ALL NEW AEROX 155 C ABS OTR",C488="ALL NEW AEROX 155 CIBERCITY OTR",C488="ALL NEW AEROX 155 OTR",C488="ALL NEW NMAX 155 ABS OTR",C488="ALL NEW NMAX 155 CONNECTED OTR",C488="ALL NEW NMAX 155 OTR",C488="ALL NEW NMAX 155 S OTR",C488="LEXI LX 155 CONNECTED ABS OTR",C488="LEXI LX 155 OTR",C488="LEXI LX 155 S OTR",C488="LEXI OTR"),"MAXI",OR(C488="ALL NEW R15 CONNECTED OTR",C488="ALL NEW VIXION OTR",C488="ALL NEW VIXION R OTR",C488="ALL NEW XSR 155 OTR",C488="MT 15 OTR"),"SPORT",OR(C488="FAZZIO CONNECTED LUX OTR",C488="FAZZIO CONNECTED NEO OTR",C488="FAZZIO NEO HYBRID OTR",C488="GRAND FILANO LUX OTR",C488="GRAND FILANO NEO HYBRID OTR"),"CLASSY",OR(C488="FREE GO 125 C OTR",C488="FREE GO 125 OTR",C488="GEAR 125 S OTR",C488="GEAR 125 OTR",C488="NEW MIO M3 CW OTR"),"MATIC",OR(C488="WR 155 R OTR"),"OFFROAD",OR(C488="VEGA FORCE DB CW OTR",C488="JUPITER Z CW FI OTR",C488="MX KING 150 OTR"),"MOPED")</f>
        <v>MOPED</v>
      </c>
      <c r="E488">
        <v>5</v>
      </c>
      <c r="F488" s="2" t="s">
        <v>35</v>
      </c>
      <c r="G488" s="7">
        <v>22745000</v>
      </c>
      <c r="H488">
        <f t="shared" si="16"/>
        <v>2274500</v>
      </c>
      <c r="I488" s="3" t="s">
        <v>32</v>
      </c>
    </row>
    <row r="489" spans="1:9" x14ac:dyDescent="0.3">
      <c r="A489" s="1">
        <v>488</v>
      </c>
      <c r="B489" s="2">
        <f t="shared" ca="1" si="15"/>
        <v>631</v>
      </c>
      <c r="C489" s="6" t="s">
        <v>9</v>
      </c>
      <c r="D489" t="str" cm="1">
        <f t="array" ref="D489">_xlfn.IFS(OR(C489="ALL NEW AEROX 155 C ABS OTR",C489="ALL NEW AEROX 155 CIBERCITY OTR",C489="ALL NEW AEROX 155 OTR",C489="ALL NEW NMAX 155 ABS OTR",C489="ALL NEW NMAX 155 CONNECTED OTR",C489="ALL NEW NMAX 155 OTR",C489="ALL NEW NMAX 155 S OTR",C489="LEXI LX 155 CONNECTED ABS OTR",C489="LEXI LX 155 OTR",C489="LEXI LX 155 S OTR",C489="LEXI OTR"),"MAXI",OR(C489="ALL NEW R15 CONNECTED OTR",C489="ALL NEW VIXION OTR",C489="ALL NEW VIXION R OTR",C489="ALL NEW XSR 155 OTR",C489="MT 15 OTR"),"SPORT",OR(C489="FAZZIO CONNECTED LUX OTR",C489="FAZZIO CONNECTED NEO OTR",C489="FAZZIO NEO HYBRID OTR",C489="GRAND FILANO LUX OTR",C489="GRAND FILANO NEO HYBRID OTR"),"CLASSY",OR(C489="FREE GO 125 C OTR",C489="FREE GO 125 OTR",C489="GEAR 125 S OTR",C489="GEAR 125 OTR",C489="NEW MIO M3 CW OTR"),"MATIC",OR(C489="WR 155 R OTR"),"OFFROAD",OR(C489="VEGA FORCE DB CW OTR",C489="JUPITER Z CW FI OTR",C489="MX KING 150 OTR"),"MOPED")</f>
        <v>MAXI</v>
      </c>
      <c r="E489">
        <v>5</v>
      </c>
      <c r="F489" s="2" t="s">
        <v>35</v>
      </c>
      <c r="G489" s="7">
        <v>35200000</v>
      </c>
      <c r="H489">
        <f t="shared" si="16"/>
        <v>3520000</v>
      </c>
      <c r="I489" s="3" t="s">
        <v>33</v>
      </c>
    </row>
    <row r="490" spans="1:9" x14ac:dyDescent="0.3">
      <c r="A490" s="1">
        <v>489</v>
      </c>
      <c r="B490" s="2">
        <f t="shared" ca="1" si="15"/>
        <v>768</v>
      </c>
      <c r="C490" s="6" t="s">
        <v>13</v>
      </c>
      <c r="D490" t="str" cm="1">
        <f t="array" ref="D490">_xlfn.IFS(OR(C490="ALL NEW AEROX 155 C ABS OTR",C490="ALL NEW AEROX 155 CIBERCITY OTR",C490="ALL NEW AEROX 155 OTR",C490="ALL NEW NMAX 155 ABS OTR",C490="ALL NEW NMAX 155 CONNECTED OTR",C490="ALL NEW NMAX 155 OTR",C490="ALL NEW NMAX 155 S OTR",C490="LEXI LX 155 CONNECTED ABS OTR",C490="LEXI LX 155 OTR",C490="LEXI LX 155 S OTR",C490="LEXI OTR"),"MAXI",OR(C490="ALL NEW R15 CONNECTED OTR",C490="ALL NEW VIXION OTR",C490="ALL NEW VIXION R OTR",C490="ALL NEW XSR 155 OTR",C490="MT 15 OTR"),"SPORT",OR(C490="FAZZIO CONNECTED LUX OTR",C490="FAZZIO CONNECTED NEO OTR",C490="FAZZIO NEO HYBRID OTR",C490="GRAND FILANO LUX OTR",C490="GRAND FILANO NEO HYBRID OTR"),"CLASSY",OR(C490="FREE GO 125 C OTR",C490="FREE GO 125 OTR",C490="GEAR 125 S OTR",C490="GEAR 125 OTR",C490="NEW MIO M3 CW OTR"),"MATIC",OR(C490="WR 155 R OTR"),"OFFROAD",OR(C490="VEGA FORCE DB CW OTR",C490="JUPITER Z CW FI OTR",C490="MX KING 150 OTR"),"MOPED")</f>
        <v>MAXI</v>
      </c>
      <c r="E490">
        <v>5</v>
      </c>
      <c r="F490" s="2" t="s">
        <v>35</v>
      </c>
      <c r="G490" s="7">
        <v>36415000</v>
      </c>
      <c r="H490">
        <f t="shared" si="16"/>
        <v>3641500</v>
      </c>
      <c r="I490" s="3" t="s">
        <v>32</v>
      </c>
    </row>
    <row r="491" spans="1:9" x14ac:dyDescent="0.3">
      <c r="A491" s="1">
        <v>490</v>
      </c>
      <c r="B491" s="2">
        <f t="shared" ca="1" si="15"/>
        <v>815</v>
      </c>
      <c r="C491" s="6" t="s">
        <v>15</v>
      </c>
      <c r="D491" t="str" cm="1">
        <f t="array" ref="D491">_xlfn.IFS(OR(C491="ALL NEW AEROX 155 C ABS OTR",C491="ALL NEW AEROX 155 CIBERCITY OTR",C491="ALL NEW AEROX 155 OTR",C491="ALL NEW NMAX 155 ABS OTR",C491="ALL NEW NMAX 155 CONNECTED OTR",C491="ALL NEW NMAX 155 OTR",C491="ALL NEW NMAX 155 S OTR",C491="LEXI LX 155 CONNECTED ABS OTR",C491="LEXI LX 155 OTR",C491="LEXI LX 155 S OTR",C491="LEXI OTR"),"MAXI",OR(C491="ALL NEW R15 CONNECTED OTR",C491="ALL NEW VIXION OTR",C491="ALL NEW VIXION R OTR",C491="ALL NEW XSR 155 OTR",C491="MT 15 OTR"),"SPORT",OR(C491="FAZZIO CONNECTED LUX OTR",C491="FAZZIO CONNECTED NEO OTR",C491="FAZZIO NEO HYBRID OTR",C491="GRAND FILANO LUX OTR",C491="GRAND FILANO NEO HYBRID OTR"),"CLASSY",OR(C491="FREE GO 125 C OTR",C491="FREE GO 125 OTR",C491="GEAR 125 S OTR",C491="GEAR 125 OTR",C491="NEW MIO M3 CW OTR"),"MATIC",OR(C491="WR 155 R OTR"),"OFFROAD",OR(C491="VEGA FORCE DB CW OTR",C491="JUPITER Z CW FI OTR",C491="MX KING 150 OTR"),"MOPED")</f>
        <v>MOPED</v>
      </c>
      <c r="E491">
        <v>5</v>
      </c>
      <c r="F491" s="2" t="s">
        <v>35</v>
      </c>
      <c r="G491" s="7">
        <v>28145000</v>
      </c>
      <c r="H491">
        <f t="shared" si="16"/>
        <v>2814500</v>
      </c>
      <c r="I491" s="3" t="s">
        <v>32</v>
      </c>
    </row>
    <row r="492" spans="1:9" x14ac:dyDescent="0.3">
      <c r="A492" s="1">
        <v>491</v>
      </c>
      <c r="B492" s="2">
        <f t="shared" ca="1" si="15"/>
        <v>1132</v>
      </c>
      <c r="C492" s="6" t="s">
        <v>21</v>
      </c>
      <c r="D492" t="str" cm="1">
        <f t="array" ref="D492">_xlfn.IFS(OR(C492="ALL NEW AEROX 155 C ABS OTR",C492="ALL NEW AEROX 155 CIBERCITY OTR",C492="ALL NEW AEROX 155 OTR",C492="ALL NEW NMAX 155 ABS OTR",C492="ALL NEW NMAX 155 CONNECTED OTR",C492="ALL NEW NMAX 155 OTR",C492="ALL NEW NMAX 155 S OTR",C492="LEXI LX 155 CONNECTED ABS OTR",C492="LEXI LX 155 OTR",C492="LEXI LX 155 S OTR",C492="LEXI OTR"),"MAXI",OR(C492="ALL NEW R15 CONNECTED OTR",C492="ALL NEW VIXION OTR",C492="ALL NEW VIXION R OTR",C492="ALL NEW XSR 155 OTR",C492="MT 15 OTR"),"SPORT",OR(C492="FAZZIO CONNECTED LUX OTR",C492="FAZZIO CONNECTED NEO OTR",C492="FAZZIO NEO HYBRID OTR",C492="GRAND FILANO LUX OTR",C492="GRAND FILANO NEO HYBRID OTR"),"CLASSY",OR(C492="FREE GO 125 C OTR",C492="FREE GO 125 OTR",C492="GEAR 125 S OTR",C492="GEAR 125 OTR",C492="NEW MIO M3 CW OTR"),"MATIC",OR(C492="WR 155 R OTR"),"OFFROAD",OR(C492="VEGA FORCE DB CW OTR",C492="JUPITER Z CW FI OTR",C492="MX KING 150 OTR"),"MOPED")</f>
        <v>MAXI</v>
      </c>
      <c r="E492">
        <v>5</v>
      </c>
      <c r="F492" s="2" t="s">
        <v>35</v>
      </c>
      <c r="G492" s="7">
        <v>30070000</v>
      </c>
      <c r="H492">
        <f t="shared" si="16"/>
        <v>3007000</v>
      </c>
      <c r="I492" s="3" t="s">
        <v>32</v>
      </c>
    </row>
    <row r="493" spans="1:9" x14ac:dyDescent="0.3">
      <c r="A493" s="1">
        <v>492</v>
      </c>
      <c r="B493" s="2">
        <f t="shared" ca="1" si="15"/>
        <v>637</v>
      </c>
      <c r="C493" s="6" t="s">
        <v>11</v>
      </c>
      <c r="D493" t="str" cm="1">
        <f t="array" ref="D493">_xlfn.IFS(OR(C493="ALL NEW AEROX 155 C ABS OTR",C493="ALL NEW AEROX 155 CIBERCITY OTR",C493="ALL NEW AEROX 155 OTR",C493="ALL NEW NMAX 155 ABS OTR",C493="ALL NEW NMAX 155 CONNECTED OTR",C493="ALL NEW NMAX 155 OTR",C493="ALL NEW NMAX 155 S OTR",C493="LEXI LX 155 CONNECTED ABS OTR",C493="LEXI LX 155 OTR",C493="LEXI LX 155 S OTR",C493="LEXI OTR"),"MAXI",OR(C493="ALL NEW R15 CONNECTED OTR",C493="ALL NEW VIXION OTR",C493="ALL NEW VIXION R OTR",C493="ALL NEW XSR 155 OTR",C493="MT 15 OTR"),"SPORT",OR(C493="FAZZIO CONNECTED LUX OTR",C493="FAZZIO CONNECTED NEO OTR",C493="FAZZIO NEO HYBRID OTR",C493="GRAND FILANO LUX OTR",C493="GRAND FILANO NEO HYBRID OTR"),"CLASSY",OR(C493="FREE GO 125 C OTR",C493="FREE GO 125 OTR",C493="GEAR 125 S OTR",C493="GEAR 125 OTR",C493="NEW MIO M3 CW OTR"),"MATIC",OR(C493="WR 155 R OTR"),"OFFROAD",OR(C493="VEGA FORCE DB CW OTR",C493="JUPITER Z CW FI OTR",C493="MX KING 150 OTR"),"MOPED")</f>
        <v>MOPED</v>
      </c>
      <c r="E493">
        <v>5</v>
      </c>
      <c r="F493" s="2" t="s">
        <v>35</v>
      </c>
      <c r="G493" s="7">
        <v>22495000</v>
      </c>
      <c r="H493">
        <f t="shared" si="16"/>
        <v>2249500</v>
      </c>
      <c r="I493" s="3" t="s">
        <v>32</v>
      </c>
    </row>
    <row r="494" spans="1:9" x14ac:dyDescent="0.3">
      <c r="A494" s="1">
        <v>493</v>
      </c>
      <c r="B494" s="2">
        <f t="shared" ca="1" si="15"/>
        <v>597</v>
      </c>
      <c r="C494" s="6" t="s">
        <v>14</v>
      </c>
      <c r="D494" t="str" cm="1">
        <f t="array" ref="D494">_xlfn.IFS(OR(C494="ALL NEW AEROX 155 C ABS OTR",C494="ALL NEW AEROX 155 CIBERCITY OTR",C494="ALL NEW AEROX 155 OTR",C494="ALL NEW NMAX 155 ABS OTR",C494="ALL NEW NMAX 155 CONNECTED OTR",C494="ALL NEW NMAX 155 OTR",C494="ALL NEW NMAX 155 S OTR",C494="LEXI LX 155 CONNECTED ABS OTR",C494="LEXI LX 155 OTR",C494="LEXI LX 155 S OTR",C494="LEXI OTR"),"MAXI",OR(C494="ALL NEW R15 CONNECTED OTR",C494="ALL NEW VIXION OTR",C494="ALL NEW VIXION R OTR",C494="ALL NEW XSR 155 OTR",C494="MT 15 OTR"),"SPORT",OR(C494="FAZZIO CONNECTED LUX OTR",C494="FAZZIO CONNECTED NEO OTR",C494="FAZZIO NEO HYBRID OTR",C494="GRAND FILANO LUX OTR",C494="GRAND FILANO NEO HYBRID OTR"),"CLASSY",OR(C494="FREE GO 125 C OTR",C494="FREE GO 125 OTR",C494="GEAR 125 S OTR",C494="GEAR 125 OTR",C494="NEW MIO M3 CW OTR"),"MATIC",OR(C494="WR 155 R OTR"),"OFFROAD",OR(C494="VEGA FORCE DB CW OTR",C494="JUPITER Z CW FI OTR",C494="MX KING 150 OTR"),"MOPED")</f>
        <v>MAXI</v>
      </c>
      <c r="E494">
        <v>5</v>
      </c>
      <c r="F494" s="2" t="s">
        <v>35</v>
      </c>
      <c r="G494" s="7">
        <v>28395200</v>
      </c>
      <c r="H494">
        <f t="shared" si="16"/>
        <v>2839520</v>
      </c>
      <c r="I494" s="3" t="s">
        <v>32</v>
      </c>
    </row>
    <row r="495" spans="1:9" x14ac:dyDescent="0.3">
      <c r="A495" s="1">
        <v>494</v>
      </c>
      <c r="B495" s="2">
        <f t="shared" ca="1" si="15"/>
        <v>164</v>
      </c>
      <c r="C495" s="6" t="s">
        <v>20</v>
      </c>
      <c r="D495" t="str" cm="1">
        <f t="array" ref="D495">_xlfn.IFS(OR(C495="ALL NEW AEROX 155 C ABS OTR",C495="ALL NEW AEROX 155 CIBERCITY OTR",C495="ALL NEW AEROX 155 OTR",C495="ALL NEW NMAX 155 ABS OTR",C495="ALL NEW NMAX 155 CONNECTED OTR",C495="ALL NEW NMAX 155 OTR",C495="ALL NEW NMAX 155 S OTR",C495="LEXI LX 155 CONNECTED ABS OTR",C495="LEXI LX 155 OTR",C495="LEXI LX 155 S OTR",C495="LEXI OTR"),"MAXI",OR(C495="ALL NEW R15 CONNECTED OTR",C495="ALL NEW VIXION OTR",C495="ALL NEW VIXION R OTR",C495="ALL NEW XSR 155 OTR",C495="MT 15 OTR"),"SPORT",OR(C495="FAZZIO CONNECTED LUX OTR",C495="FAZZIO CONNECTED NEO OTR",C495="FAZZIO NEO HYBRID OTR",C495="GRAND FILANO LUX OTR",C495="GRAND FILANO NEO HYBRID OTR"),"CLASSY",OR(C495="FREE GO 125 C OTR",C495="FREE GO 125 OTR",C495="GEAR 125 S OTR",C495="GEAR 125 OTR",C495="NEW MIO M3 CW OTR"),"MATIC",OR(C495="WR 155 R OTR"),"OFFROAD",OR(C495="VEGA FORCE DB CW OTR",C495="JUPITER Z CW FI OTR",C495="MX KING 150 OTR"),"MOPED")</f>
        <v>MAXI</v>
      </c>
      <c r="E495">
        <v>5</v>
      </c>
      <c r="F495" s="2" t="s">
        <v>35</v>
      </c>
      <c r="G495" s="7">
        <v>29870000</v>
      </c>
      <c r="H495">
        <f t="shared" si="16"/>
        <v>2987000</v>
      </c>
      <c r="I495" s="3" t="s">
        <v>32</v>
      </c>
    </row>
    <row r="496" spans="1:9" x14ac:dyDescent="0.3">
      <c r="A496" s="1">
        <v>495</v>
      </c>
      <c r="B496" s="2">
        <f t="shared" ca="1" si="15"/>
        <v>941</v>
      </c>
      <c r="C496" s="6" t="s">
        <v>15</v>
      </c>
      <c r="D496" t="str" cm="1">
        <f t="array" ref="D496">_xlfn.IFS(OR(C496="ALL NEW AEROX 155 C ABS OTR",C496="ALL NEW AEROX 155 CIBERCITY OTR",C496="ALL NEW AEROX 155 OTR",C496="ALL NEW NMAX 155 ABS OTR",C496="ALL NEW NMAX 155 CONNECTED OTR",C496="ALL NEW NMAX 155 OTR",C496="ALL NEW NMAX 155 S OTR",C496="LEXI LX 155 CONNECTED ABS OTR",C496="LEXI LX 155 OTR",C496="LEXI LX 155 S OTR",C496="LEXI OTR"),"MAXI",OR(C496="ALL NEW R15 CONNECTED OTR",C496="ALL NEW VIXION OTR",C496="ALL NEW VIXION R OTR",C496="ALL NEW XSR 155 OTR",C496="MT 15 OTR"),"SPORT",OR(C496="FAZZIO CONNECTED LUX OTR",C496="FAZZIO CONNECTED NEO OTR",C496="FAZZIO NEO HYBRID OTR",C496="GRAND FILANO LUX OTR",C496="GRAND FILANO NEO HYBRID OTR"),"CLASSY",OR(C496="FREE GO 125 C OTR",C496="FREE GO 125 OTR",C496="GEAR 125 S OTR",C496="GEAR 125 OTR",C496="NEW MIO M3 CW OTR"),"MATIC",OR(C496="WR 155 R OTR"),"OFFROAD",OR(C496="VEGA FORCE DB CW OTR",C496="JUPITER Z CW FI OTR",C496="MX KING 150 OTR"),"MOPED")</f>
        <v>MOPED</v>
      </c>
      <c r="E496">
        <v>5</v>
      </c>
      <c r="F496" s="2" t="s">
        <v>35</v>
      </c>
      <c r="G496" s="7">
        <v>28255000</v>
      </c>
      <c r="H496">
        <f t="shared" si="16"/>
        <v>2825500</v>
      </c>
      <c r="I496" s="3" t="s">
        <v>34</v>
      </c>
    </row>
    <row r="497" spans="1:9" x14ac:dyDescent="0.3">
      <c r="A497" s="1">
        <v>496</v>
      </c>
      <c r="B497" s="2">
        <f t="shared" ca="1" si="15"/>
        <v>766</v>
      </c>
      <c r="C497" s="6" t="s">
        <v>9</v>
      </c>
      <c r="D497" t="str" cm="1">
        <f t="array" ref="D497">_xlfn.IFS(OR(C497="ALL NEW AEROX 155 C ABS OTR",C497="ALL NEW AEROX 155 CIBERCITY OTR",C497="ALL NEW AEROX 155 OTR",C497="ALL NEW NMAX 155 ABS OTR",C497="ALL NEW NMAX 155 CONNECTED OTR",C497="ALL NEW NMAX 155 OTR",C497="ALL NEW NMAX 155 S OTR",C497="LEXI LX 155 CONNECTED ABS OTR",C497="LEXI LX 155 OTR",C497="LEXI LX 155 S OTR",C497="LEXI OTR"),"MAXI",OR(C497="ALL NEW R15 CONNECTED OTR",C497="ALL NEW VIXION OTR",C497="ALL NEW VIXION R OTR",C497="ALL NEW XSR 155 OTR",C497="MT 15 OTR"),"SPORT",OR(C497="FAZZIO CONNECTED LUX OTR",C497="FAZZIO CONNECTED NEO OTR",C497="FAZZIO NEO HYBRID OTR",C497="GRAND FILANO LUX OTR",C497="GRAND FILANO NEO HYBRID OTR"),"CLASSY",OR(C497="FREE GO 125 C OTR",C497="FREE GO 125 OTR",C497="GEAR 125 S OTR",C497="GEAR 125 OTR",C497="NEW MIO M3 CW OTR"),"MATIC",OR(C497="WR 155 R OTR"),"OFFROAD",OR(C497="VEGA FORCE DB CW OTR",C497="JUPITER Z CW FI OTR",C497="MX KING 150 OTR"),"MOPED")</f>
        <v>MAXI</v>
      </c>
      <c r="E497">
        <v>5</v>
      </c>
      <c r="F497" s="2" t="s">
        <v>35</v>
      </c>
      <c r="G497" s="7">
        <v>35200000</v>
      </c>
      <c r="H497">
        <f t="shared" si="16"/>
        <v>3520000</v>
      </c>
      <c r="I497" s="3" t="s">
        <v>34</v>
      </c>
    </row>
    <row r="498" spans="1:9" x14ac:dyDescent="0.3">
      <c r="A498" s="1">
        <v>497</v>
      </c>
      <c r="B498" s="2">
        <f t="shared" ca="1" si="15"/>
        <v>103</v>
      </c>
      <c r="C498" s="6" t="s">
        <v>20</v>
      </c>
      <c r="D498" t="str" cm="1">
        <f t="array" ref="D498">_xlfn.IFS(OR(C498="ALL NEW AEROX 155 C ABS OTR",C498="ALL NEW AEROX 155 CIBERCITY OTR",C498="ALL NEW AEROX 155 OTR",C498="ALL NEW NMAX 155 ABS OTR",C498="ALL NEW NMAX 155 CONNECTED OTR",C498="ALL NEW NMAX 155 OTR",C498="ALL NEW NMAX 155 S OTR",C498="LEXI LX 155 CONNECTED ABS OTR",C498="LEXI LX 155 OTR",C498="LEXI LX 155 S OTR",C498="LEXI OTR"),"MAXI",OR(C498="ALL NEW R15 CONNECTED OTR",C498="ALL NEW VIXION OTR",C498="ALL NEW VIXION R OTR",C498="ALL NEW XSR 155 OTR",C498="MT 15 OTR"),"SPORT",OR(C498="FAZZIO CONNECTED LUX OTR",C498="FAZZIO CONNECTED NEO OTR",C498="FAZZIO NEO HYBRID OTR",C498="GRAND FILANO LUX OTR",C498="GRAND FILANO NEO HYBRID OTR"),"CLASSY",OR(C498="FREE GO 125 C OTR",C498="FREE GO 125 OTR",C498="GEAR 125 S OTR",C498="GEAR 125 OTR",C498="NEW MIO M3 CW OTR"),"MATIC",OR(C498="WR 155 R OTR"),"OFFROAD",OR(C498="VEGA FORCE DB CW OTR",C498="JUPITER Z CW FI OTR",C498="MX KING 150 OTR"),"MOPED")</f>
        <v>MAXI</v>
      </c>
      <c r="E498">
        <v>5</v>
      </c>
      <c r="F498" s="2" t="s">
        <v>35</v>
      </c>
      <c r="G498" s="7">
        <v>29870000</v>
      </c>
      <c r="H498">
        <f t="shared" si="16"/>
        <v>2987000</v>
      </c>
      <c r="I498" s="3" t="s">
        <v>34</v>
      </c>
    </row>
    <row r="499" spans="1:9" x14ac:dyDescent="0.3">
      <c r="A499" s="1">
        <v>498</v>
      </c>
      <c r="B499" s="2">
        <f t="shared" ca="1" si="15"/>
        <v>603</v>
      </c>
      <c r="C499" s="6" t="s">
        <v>15</v>
      </c>
      <c r="D499" t="str" cm="1">
        <f t="array" ref="D499">_xlfn.IFS(OR(C499="ALL NEW AEROX 155 C ABS OTR",C499="ALL NEW AEROX 155 CIBERCITY OTR",C499="ALL NEW AEROX 155 OTR",C499="ALL NEW NMAX 155 ABS OTR",C499="ALL NEW NMAX 155 CONNECTED OTR",C499="ALL NEW NMAX 155 OTR",C499="ALL NEW NMAX 155 S OTR",C499="LEXI LX 155 CONNECTED ABS OTR",C499="LEXI LX 155 OTR",C499="LEXI LX 155 S OTR",C499="LEXI OTR"),"MAXI",OR(C499="ALL NEW R15 CONNECTED OTR",C499="ALL NEW VIXION OTR",C499="ALL NEW VIXION R OTR",C499="ALL NEW XSR 155 OTR",C499="MT 15 OTR"),"SPORT",OR(C499="FAZZIO CONNECTED LUX OTR",C499="FAZZIO CONNECTED NEO OTR",C499="FAZZIO NEO HYBRID OTR",C499="GRAND FILANO LUX OTR",C499="GRAND FILANO NEO HYBRID OTR"),"CLASSY",OR(C499="FREE GO 125 C OTR",C499="FREE GO 125 OTR",C499="GEAR 125 S OTR",C499="GEAR 125 OTR",C499="NEW MIO M3 CW OTR"),"MATIC",OR(C499="WR 155 R OTR"),"OFFROAD",OR(C499="VEGA FORCE DB CW OTR",C499="JUPITER Z CW FI OTR",C499="MX KING 150 OTR"),"MOPED")</f>
        <v>MOPED</v>
      </c>
      <c r="E499">
        <v>5</v>
      </c>
      <c r="F499" s="2" t="s">
        <v>35</v>
      </c>
      <c r="G499" s="7">
        <v>28145000</v>
      </c>
      <c r="H499">
        <f t="shared" si="16"/>
        <v>2814500</v>
      </c>
      <c r="I499" s="3" t="s">
        <v>34</v>
      </c>
    </row>
    <row r="500" spans="1:9" x14ac:dyDescent="0.3">
      <c r="A500" s="1">
        <v>499</v>
      </c>
      <c r="B500" s="2">
        <f t="shared" ca="1" si="15"/>
        <v>84</v>
      </c>
      <c r="C500" s="6" t="s">
        <v>28</v>
      </c>
      <c r="D500" t="str" cm="1">
        <f t="array" ref="D500">_xlfn.IFS(OR(C500="ALL NEW AEROX 155 C ABS OTR",C500="ALL NEW AEROX 155 CIBERCITY OTR",C500="ALL NEW AEROX 155 OTR",C500="ALL NEW NMAX 155 ABS OTR",C500="ALL NEW NMAX 155 CONNECTED OTR",C500="ALL NEW NMAX 155 OTR",C500="ALL NEW NMAX 155 S OTR",C500="LEXI LX 155 CONNECTED ABS OTR",C500="LEXI LX 155 OTR",C500="LEXI LX 155 S OTR",C500="LEXI OTR"),"MAXI",OR(C500="ALL NEW R15 CONNECTED OTR",C500="ALL NEW VIXION OTR",C500="ALL NEW VIXION R OTR",C500="ALL NEW XSR 155 OTR",C500="MT 15 OTR"),"SPORT",OR(C500="FAZZIO CONNECTED LUX OTR",C500="FAZZIO CONNECTED NEO OTR",C500="FAZZIO NEO HYBRID OTR",C500="GRAND FILANO LUX OTR",C500="GRAND FILANO NEO HYBRID OTR"),"CLASSY",OR(C500="FREE GO 125 C OTR",C500="FREE GO 125 OTR",C500="GEAR 125 S OTR",C500="GEAR 125 OTR",C500="NEW MIO M3 CW OTR"),"MATIC",OR(C500="WR 155 R OTR"),"OFFROAD",OR(C500="VEGA FORCE DB CW OTR",C500="JUPITER Z CW FI OTR",C500="MX KING 150 OTR"),"MOPED")</f>
        <v>OFFROAD</v>
      </c>
      <c r="E500">
        <v>5</v>
      </c>
      <c r="F500" s="2" t="s">
        <v>35</v>
      </c>
      <c r="G500" s="7">
        <v>42860000</v>
      </c>
      <c r="H500">
        <f t="shared" si="16"/>
        <v>4286000</v>
      </c>
      <c r="I500" s="3" t="s">
        <v>34</v>
      </c>
    </row>
    <row r="501" spans="1:9" x14ac:dyDescent="0.3">
      <c r="A501" s="1">
        <v>500</v>
      </c>
      <c r="B501" s="2">
        <f t="shared" ca="1" si="15"/>
        <v>933</v>
      </c>
      <c r="C501" s="6" t="s">
        <v>25</v>
      </c>
      <c r="D501" t="str" cm="1">
        <f t="array" ref="D501">_xlfn.IFS(OR(C501="ALL NEW AEROX 155 C ABS OTR",C501="ALL NEW AEROX 155 CIBERCITY OTR",C501="ALL NEW AEROX 155 OTR",C501="ALL NEW NMAX 155 ABS OTR",C501="ALL NEW NMAX 155 CONNECTED OTR",C501="ALL NEW NMAX 155 OTR",C501="ALL NEW NMAX 155 S OTR",C501="LEXI LX 155 CONNECTED ABS OTR",C501="LEXI LX 155 OTR",C501="LEXI LX 155 S OTR",C501="LEXI OTR"),"MAXI",OR(C501="ALL NEW R15 CONNECTED OTR",C501="ALL NEW VIXION OTR",C501="ALL NEW VIXION R OTR",C501="ALL NEW XSR 155 OTR",C501="MT 15 OTR"),"SPORT",OR(C501="FAZZIO CONNECTED LUX OTR",C501="FAZZIO CONNECTED NEO OTR",C501="FAZZIO NEO HYBRID OTR",C501="GRAND FILANO LUX OTR",C501="GRAND FILANO NEO HYBRID OTR"),"CLASSY",OR(C501="FREE GO 125 C OTR",C501="FREE GO 125 OTR",C501="GEAR 125 S OTR",C501="GEAR 125 OTR",C501="NEW MIO M3 CW OTR"),"MATIC",OR(C501="WR 155 R OTR"),"OFFROAD",OR(C501="VEGA FORCE DB CW OTR",C501="JUPITER Z CW FI OTR",C501="MX KING 150 OTR"),"MOPED")</f>
        <v>MATIC</v>
      </c>
      <c r="E501">
        <v>5</v>
      </c>
      <c r="F501" s="2" t="s">
        <v>35</v>
      </c>
      <c r="G501" s="7">
        <v>23930000</v>
      </c>
      <c r="H501">
        <f t="shared" si="16"/>
        <v>2393000</v>
      </c>
      <c r="I501" s="3" t="s">
        <v>34</v>
      </c>
    </row>
    <row r="502" spans="1:9" x14ac:dyDescent="0.3">
      <c r="A502" s="1">
        <v>501</v>
      </c>
      <c r="B502" s="2">
        <f t="shared" ca="1" si="15"/>
        <v>115</v>
      </c>
      <c r="C502" s="6" t="s">
        <v>21</v>
      </c>
      <c r="D502" t="str" cm="1">
        <f t="array" ref="D502">_xlfn.IFS(OR(C502="ALL NEW AEROX 155 C ABS OTR",C502="ALL NEW AEROX 155 CIBERCITY OTR",C502="ALL NEW AEROX 155 OTR",C502="ALL NEW NMAX 155 ABS OTR",C502="ALL NEW NMAX 155 CONNECTED OTR",C502="ALL NEW NMAX 155 OTR",C502="ALL NEW NMAX 155 S OTR",C502="LEXI LX 155 CONNECTED ABS OTR",C502="LEXI LX 155 OTR",C502="LEXI LX 155 S OTR",C502="LEXI OTR"),"MAXI",OR(C502="ALL NEW R15 CONNECTED OTR",C502="ALL NEW VIXION OTR",C502="ALL NEW VIXION R OTR",C502="ALL NEW XSR 155 OTR",C502="MT 15 OTR"),"SPORT",OR(C502="FAZZIO CONNECTED LUX OTR",C502="FAZZIO CONNECTED NEO OTR",C502="FAZZIO NEO HYBRID OTR",C502="GRAND FILANO LUX OTR",C502="GRAND FILANO NEO HYBRID OTR"),"CLASSY",OR(C502="FREE GO 125 C OTR",C502="FREE GO 125 OTR",C502="GEAR 125 S OTR",C502="GEAR 125 OTR",C502="NEW MIO M3 CW OTR"),"MATIC",OR(C502="WR 155 R OTR"),"OFFROAD",OR(C502="VEGA FORCE DB CW OTR",C502="JUPITER Z CW FI OTR",C502="MX KING 150 OTR"),"MOPED")</f>
        <v>MAXI</v>
      </c>
      <c r="E502">
        <v>5</v>
      </c>
      <c r="F502" s="2" t="s">
        <v>35</v>
      </c>
      <c r="G502" s="7">
        <v>30400000</v>
      </c>
      <c r="H502">
        <f t="shared" si="16"/>
        <v>3040000</v>
      </c>
      <c r="I502" s="3" t="s">
        <v>34</v>
      </c>
    </row>
    <row r="503" spans="1:9" x14ac:dyDescent="0.3">
      <c r="A503" s="1">
        <v>502</v>
      </c>
      <c r="B503" s="2">
        <f t="shared" ca="1" si="15"/>
        <v>1177</v>
      </c>
      <c r="C503" s="6" t="s">
        <v>12</v>
      </c>
      <c r="D503" t="str" cm="1">
        <f t="array" ref="D503">_xlfn.IFS(OR(C503="ALL NEW AEROX 155 C ABS OTR",C503="ALL NEW AEROX 155 CIBERCITY OTR",C503="ALL NEW AEROX 155 OTR",C503="ALL NEW NMAX 155 ABS OTR",C503="ALL NEW NMAX 155 CONNECTED OTR",C503="ALL NEW NMAX 155 OTR",C503="ALL NEW NMAX 155 S OTR",C503="LEXI LX 155 CONNECTED ABS OTR",C503="LEXI LX 155 OTR",C503="LEXI LX 155 S OTR",C503="LEXI OTR"),"MAXI",OR(C503="ALL NEW R15 CONNECTED OTR",C503="ALL NEW VIXION OTR",C503="ALL NEW VIXION R OTR",C503="ALL NEW XSR 155 OTR",C503="MT 15 OTR"),"SPORT",OR(C503="FAZZIO CONNECTED LUX OTR",C503="FAZZIO CONNECTED NEO OTR",C503="FAZZIO NEO HYBRID OTR",C503="GRAND FILANO LUX OTR",C503="GRAND FILANO NEO HYBRID OTR"),"CLASSY",OR(C503="FREE GO 125 C OTR",C503="FREE GO 125 OTR",C503="GEAR 125 S OTR",C503="GEAR 125 OTR",C503="NEW MIO M3 CW OTR"),"MATIC",OR(C503="WR 155 R OTR"),"OFFROAD",OR(C503="VEGA FORCE DB CW OTR",C503="JUPITER Z CW FI OTR",C503="MX KING 150 OTR"),"MOPED")</f>
        <v>MATIC</v>
      </c>
      <c r="E503">
        <v>5</v>
      </c>
      <c r="F503" s="2" t="s">
        <v>35</v>
      </c>
      <c r="G503" s="7">
        <v>19635000</v>
      </c>
      <c r="H503">
        <f t="shared" si="16"/>
        <v>1963500</v>
      </c>
      <c r="I503" s="2" t="s">
        <v>33</v>
      </c>
    </row>
    <row r="504" spans="1:9" x14ac:dyDescent="0.3">
      <c r="A504" s="1">
        <v>503</v>
      </c>
      <c r="B504" s="2">
        <f t="shared" ca="1" si="15"/>
        <v>10</v>
      </c>
      <c r="C504" s="6" t="s">
        <v>21</v>
      </c>
      <c r="D504" t="str" cm="1">
        <f t="array" ref="D504">_xlfn.IFS(OR(C504="ALL NEW AEROX 155 C ABS OTR",C504="ALL NEW AEROX 155 CIBERCITY OTR",C504="ALL NEW AEROX 155 OTR",C504="ALL NEW NMAX 155 ABS OTR",C504="ALL NEW NMAX 155 CONNECTED OTR",C504="ALL NEW NMAX 155 OTR",C504="ALL NEW NMAX 155 S OTR",C504="LEXI LX 155 CONNECTED ABS OTR",C504="LEXI LX 155 OTR",C504="LEXI LX 155 S OTR",C504="LEXI OTR"),"MAXI",OR(C504="ALL NEW R15 CONNECTED OTR",C504="ALL NEW VIXION OTR",C504="ALL NEW VIXION R OTR",C504="ALL NEW XSR 155 OTR",C504="MT 15 OTR"),"SPORT",OR(C504="FAZZIO CONNECTED LUX OTR",C504="FAZZIO CONNECTED NEO OTR",C504="FAZZIO NEO HYBRID OTR",C504="GRAND FILANO LUX OTR",C504="GRAND FILANO NEO HYBRID OTR"),"CLASSY",OR(C504="FREE GO 125 C OTR",C504="FREE GO 125 OTR",C504="GEAR 125 S OTR",C504="GEAR 125 OTR",C504="NEW MIO M3 CW OTR"),"MATIC",OR(C504="WR 155 R OTR"),"OFFROAD",OR(C504="VEGA FORCE DB CW OTR",C504="JUPITER Z CW FI OTR",C504="MX KING 150 OTR"),"MOPED")</f>
        <v>MAXI</v>
      </c>
      <c r="E504">
        <v>5</v>
      </c>
      <c r="F504" s="2" t="s">
        <v>35</v>
      </c>
      <c r="G504" s="7">
        <v>30070000</v>
      </c>
      <c r="H504">
        <f t="shared" si="16"/>
        <v>3007000</v>
      </c>
      <c r="I504" s="2" t="s">
        <v>33</v>
      </c>
    </row>
    <row r="505" spans="1:9" x14ac:dyDescent="0.3">
      <c r="A505" s="1">
        <v>504</v>
      </c>
      <c r="B505" s="2">
        <f t="shared" ca="1" si="15"/>
        <v>994</v>
      </c>
      <c r="C505" s="6" t="s">
        <v>10</v>
      </c>
      <c r="D505" t="str" cm="1">
        <f t="array" ref="D505">_xlfn.IFS(OR(C505="ALL NEW AEROX 155 C ABS OTR",C505="ALL NEW AEROX 155 CIBERCITY OTR",C505="ALL NEW AEROX 155 OTR",C505="ALL NEW NMAX 155 ABS OTR",C505="ALL NEW NMAX 155 CONNECTED OTR",C505="ALL NEW NMAX 155 OTR",C505="ALL NEW NMAX 155 S OTR",C505="LEXI LX 155 CONNECTED ABS OTR",C505="LEXI LX 155 OTR",C505="LEXI LX 155 S OTR",C505="LEXI OTR"),"MAXI",OR(C505="ALL NEW R15 CONNECTED OTR",C505="ALL NEW VIXION OTR",C505="ALL NEW VIXION R OTR",C505="ALL NEW XSR 155 OTR",C505="MT 15 OTR"),"SPORT",OR(C505="FAZZIO CONNECTED LUX OTR",C505="FAZZIO CONNECTED NEO OTR",C505="FAZZIO NEO HYBRID OTR",C505="GRAND FILANO LUX OTR",C505="GRAND FILANO NEO HYBRID OTR"),"CLASSY",OR(C505="FREE GO 125 C OTR",C505="FREE GO 125 OTR",C505="GEAR 125 S OTR",C505="GEAR 125 OTR",C505="NEW MIO M3 CW OTR"),"MATIC",OR(C505="WR 155 R OTR"),"OFFROAD",OR(C505="VEGA FORCE DB CW OTR",C505="JUPITER Z CW FI OTR",C505="MX KING 150 OTR"),"MOPED")</f>
        <v>MATIC</v>
      </c>
      <c r="E505">
        <v>5</v>
      </c>
      <c r="F505" s="2" t="s">
        <v>35</v>
      </c>
      <c r="G505" s="7">
        <v>20725000</v>
      </c>
      <c r="H505">
        <f t="shared" si="16"/>
        <v>2072500</v>
      </c>
      <c r="I505" s="2" t="s">
        <v>33</v>
      </c>
    </row>
    <row r="506" spans="1:9" x14ac:dyDescent="0.3">
      <c r="A506" s="1">
        <v>505</v>
      </c>
      <c r="B506" s="2">
        <f t="shared" ca="1" si="15"/>
        <v>432</v>
      </c>
      <c r="C506" s="6" t="s">
        <v>28</v>
      </c>
      <c r="D506" t="str" cm="1">
        <f t="array" ref="D506">_xlfn.IFS(OR(C506="ALL NEW AEROX 155 C ABS OTR",C506="ALL NEW AEROX 155 CIBERCITY OTR",C506="ALL NEW AEROX 155 OTR",C506="ALL NEW NMAX 155 ABS OTR",C506="ALL NEW NMAX 155 CONNECTED OTR",C506="ALL NEW NMAX 155 OTR",C506="ALL NEW NMAX 155 S OTR",C506="LEXI LX 155 CONNECTED ABS OTR",C506="LEXI LX 155 OTR",C506="LEXI LX 155 S OTR",C506="LEXI OTR"),"MAXI",OR(C506="ALL NEW R15 CONNECTED OTR",C506="ALL NEW VIXION OTR",C506="ALL NEW VIXION R OTR",C506="ALL NEW XSR 155 OTR",C506="MT 15 OTR"),"SPORT",OR(C506="FAZZIO CONNECTED LUX OTR",C506="FAZZIO CONNECTED NEO OTR",C506="FAZZIO NEO HYBRID OTR",C506="GRAND FILANO LUX OTR",C506="GRAND FILANO NEO HYBRID OTR"),"CLASSY",OR(C506="FREE GO 125 C OTR",C506="FREE GO 125 OTR",C506="GEAR 125 S OTR",C506="GEAR 125 OTR",C506="NEW MIO M3 CW OTR"),"MATIC",OR(C506="WR 155 R OTR"),"OFFROAD",OR(C506="VEGA FORCE DB CW OTR",C506="JUPITER Z CW FI OTR",C506="MX KING 150 OTR"),"MOPED")</f>
        <v>OFFROAD</v>
      </c>
      <c r="E506">
        <v>5</v>
      </c>
      <c r="F506" s="2" t="s">
        <v>35</v>
      </c>
      <c r="G506" s="7">
        <v>42860000</v>
      </c>
      <c r="H506">
        <f t="shared" si="16"/>
        <v>4286000</v>
      </c>
      <c r="I506" s="3" t="s">
        <v>32</v>
      </c>
    </row>
    <row r="507" spans="1:9" x14ac:dyDescent="0.3">
      <c r="A507" s="1">
        <v>506</v>
      </c>
      <c r="B507" s="2">
        <f t="shared" ca="1" si="15"/>
        <v>391</v>
      </c>
      <c r="C507" s="6" t="s">
        <v>28</v>
      </c>
      <c r="D507" t="str" cm="1">
        <f t="array" ref="D507">_xlfn.IFS(OR(C507="ALL NEW AEROX 155 C ABS OTR",C507="ALL NEW AEROX 155 CIBERCITY OTR",C507="ALL NEW AEROX 155 OTR",C507="ALL NEW NMAX 155 ABS OTR",C507="ALL NEW NMAX 155 CONNECTED OTR",C507="ALL NEW NMAX 155 OTR",C507="ALL NEW NMAX 155 S OTR",C507="LEXI LX 155 CONNECTED ABS OTR",C507="LEXI LX 155 OTR",C507="LEXI LX 155 S OTR",C507="LEXI OTR"),"MAXI",OR(C507="ALL NEW R15 CONNECTED OTR",C507="ALL NEW VIXION OTR",C507="ALL NEW VIXION R OTR",C507="ALL NEW XSR 155 OTR",C507="MT 15 OTR"),"SPORT",OR(C507="FAZZIO CONNECTED LUX OTR",C507="FAZZIO CONNECTED NEO OTR",C507="FAZZIO NEO HYBRID OTR",C507="GRAND FILANO LUX OTR",C507="GRAND FILANO NEO HYBRID OTR"),"CLASSY",OR(C507="FREE GO 125 C OTR",C507="FREE GO 125 OTR",C507="GEAR 125 S OTR",C507="GEAR 125 OTR",C507="NEW MIO M3 CW OTR"),"MATIC",OR(C507="WR 155 R OTR"),"OFFROAD",OR(C507="VEGA FORCE DB CW OTR",C507="JUPITER Z CW FI OTR",C507="MX KING 150 OTR"),"MOPED")</f>
        <v>OFFROAD</v>
      </c>
      <c r="E507">
        <v>5</v>
      </c>
      <c r="F507" s="2" t="s">
        <v>35</v>
      </c>
      <c r="G507" s="7">
        <v>42860000</v>
      </c>
      <c r="H507">
        <f t="shared" si="16"/>
        <v>4286000</v>
      </c>
      <c r="I507" s="3" t="s">
        <v>33</v>
      </c>
    </row>
    <row r="508" spans="1:9" x14ac:dyDescent="0.3">
      <c r="A508" s="1">
        <v>507</v>
      </c>
      <c r="B508" s="2">
        <f t="shared" ca="1" si="15"/>
        <v>514</v>
      </c>
      <c r="C508" s="6" t="s">
        <v>15</v>
      </c>
      <c r="D508" t="str" cm="1">
        <f t="array" ref="D508">_xlfn.IFS(OR(C508="ALL NEW AEROX 155 C ABS OTR",C508="ALL NEW AEROX 155 CIBERCITY OTR",C508="ALL NEW AEROX 155 OTR",C508="ALL NEW NMAX 155 ABS OTR",C508="ALL NEW NMAX 155 CONNECTED OTR",C508="ALL NEW NMAX 155 OTR",C508="ALL NEW NMAX 155 S OTR",C508="LEXI LX 155 CONNECTED ABS OTR",C508="LEXI LX 155 OTR",C508="LEXI LX 155 S OTR",C508="LEXI OTR"),"MAXI",OR(C508="ALL NEW R15 CONNECTED OTR",C508="ALL NEW VIXION OTR",C508="ALL NEW VIXION R OTR",C508="ALL NEW XSR 155 OTR",C508="MT 15 OTR"),"SPORT",OR(C508="FAZZIO CONNECTED LUX OTR",C508="FAZZIO CONNECTED NEO OTR",C508="FAZZIO NEO HYBRID OTR",C508="GRAND FILANO LUX OTR",C508="GRAND FILANO NEO HYBRID OTR"),"CLASSY",OR(C508="FREE GO 125 C OTR",C508="FREE GO 125 OTR",C508="GEAR 125 S OTR",C508="GEAR 125 OTR",C508="NEW MIO M3 CW OTR"),"MATIC",OR(C508="WR 155 R OTR"),"OFFROAD",OR(C508="VEGA FORCE DB CW OTR",C508="JUPITER Z CW FI OTR",C508="MX KING 150 OTR"),"MOPED")</f>
        <v>MOPED</v>
      </c>
      <c r="E508">
        <v>5</v>
      </c>
      <c r="F508" s="2" t="s">
        <v>35</v>
      </c>
      <c r="G508" s="7">
        <v>28145000</v>
      </c>
      <c r="H508">
        <f t="shared" si="16"/>
        <v>2814500</v>
      </c>
      <c r="I508" s="3" t="s">
        <v>33</v>
      </c>
    </row>
    <row r="509" spans="1:9" x14ac:dyDescent="0.3">
      <c r="A509" s="1">
        <v>508</v>
      </c>
      <c r="B509" s="2">
        <f t="shared" ca="1" si="15"/>
        <v>741</v>
      </c>
      <c r="C509" s="6" t="s">
        <v>28</v>
      </c>
      <c r="D509" t="str" cm="1">
        <f t="array" ref="D509">_xlfn.IFS(OR(C509="ALL NEW AEROX 155 C ABS OTR",C509="ALL NEW AEROX 155 CIBERCITY OTR",C509="ALL NEW AEROX 155 OTR",C509="ALL NEW NMAX 155 ABS OTR",C509="ALL NEW NMAX 155 CONNECTED OTR",C509="ALL NEW NMAX 155 OTR",C509="ALL NEW NMAX 155 S OTR",C509="LEXI LX 155 CONNECTED ABS OTR",C509="LEXI LX 155 OTR",C509="LEXI LX 155 S OTR",C509="LEXI OTR"),"MAXI",OR(C509="ALL NEW R15 CONNECTED OTR",C509="ALL NEW VIXION OTR",C509="ALL NEW VIXION R OTR",C509="ALL NEW XSR 155 OTR",C509="MT 15 OTR"),"SPORT",OR(C509="FAZZIO CONNECTED LUX OTR",C509="FAZZIO CONNECTED NEO OTR",C509="FAZZIO NEO HYBRID OTR",C509="GRAND FILANO LUX OTR",C509="GRAND FILANO NEO HYBRID OTR"),"CLASSY",OR(C509="FREE GO 125 C OTR",C509="FREE GO 125 OTR",C509="GEAR 125 S OTR",C509="GEAR 125 OTR",C509="NEW MIO M3 CW OTR"),"MATIC",OR(C509="WR 155 R OTR"),"OFFROAD",OR(C509="VEGA FORCE DB CW OTR",C509="JUPITER Z CW FI OTR",C509="MX KING 150 OTR"),"MOPED")</f>
        <v>OFFROAD</v>
      </c>
      <c r="E509">
        <v>5</v>
      </c>
      <c r="F509" s="2" t="s">
        <v>35</v>
      </c>
      <c r="G509" s="7">
        <v>42860000</v>
      </c>
      <c r="H509">
        <f t="shared" si="16"/>
        <v>4286000</v>
      </c>
      <c r="I509" s="3" t="s">
        <v>32</v>
      </c>
    </row>
    <row r="510" spans="1:9" x14ac:dyDescent="0.3">
      <c r="A510" s="1">
        <v>509</v>
      </c>
      <c r="B510" s="2">
        <f t="shared" ca="1" si="15"/>
        <v>1030</v>
      </c>
      <c r="C510" s="6" t="s">
        <v>7</v>
      </c>
      <c r="D510" t="str" cm="1">
        <f t="array" ref="D510">_xlfn.IFS(OR(C510="ALL NEW AEROX 155 C ABS OTR",C510="ALL NEW AEROX 155 CIBERCITY OTR",C510="ALL NEW AEROX 155 OTR",C510="ALL NEW NMAX 155 ABS OTR",C510="ALL NEW NMAX 155 CONNECTED OTR",C510="ALL NEW NMAX 155 OTR",C510="ALL NEW NMAX 155 S OTR",C510="LEXI LX 155 CONNECTED ABS OTR",C510="LEXI LX 155 OTR",C510="LEXI LX 155 S OTR",C510="LEXI OTR"),"MAXI",OR(C510="ALL NEW R15 CONNECTED OTR",C510="ALL NEW VIXION OTR",C510="ALL NEW VIXION R OTR",C510="ALL NEW XSR 155 OTR",C510="MT 15 OTR"),"SPORT",OR(C510="FAZZIO CONNECTED LUX OTR",C510="FAZZIO CONNECTED NEO OTR",C510="FAZZIO NEO HYBRID OTR",C510="GRAND FILANO LUX OTR",C510="GRAND FILANO NEO HYBRID OTR"),"CLASSY",OR(C510="FREE GO 125 C OTR",C510="FREE GO 125 OTR",C510="GEAR 125 S OTR",C510="GEAR 125 OTR",C510="NEW MIO M3 CW OTR"),"MATIC",OR(C510="WR 155 R OTR"),"OFFROAD",OR(C510="VEGA FORCE DB CW OTR",C510="JUPITER Z CW FI OTR",C510="MX KING 150 OTR"),"MOPED")</f>
        <v>CLASSY</v>
      </c>
      <c r="E510">
        <v>5</v>
      </c>
      <c r="F510" s="2" t="s">
        <v>35</v>
      </c>
      <c r="G510" s="7">
        <v>24965000</v>
      </c>
      <c r="H510">
        <f t="shared" si="16"/>
        <v>2496500</v>
      </c>
      <c r="I510" s="3" t="s">
        <v>33</v>
      </c>
    </row>
    <row r="511" spans="1:9" x14ac:dyDescent="0.3">
      <c r="A511" s="1">
        <v>510</v>
      </c>
      <c r="B511" s="2">
        <f t="shared" ca="1" si="15"/>
        <v>492</v>
      </c>
      <c r="C511" s="6" t="s">
        <v>11</v>
      </c>
      <c r="D511" t="str" cm="1">
        <f t="array" ref="D511">_xlfn.IFS(OR(C511="ALL NEW AEROX 155 C ABS OTR",C511="ALL NEW AEROX 155 CIBERCITY OTR",C511="ALL NEW AEROX 155 OTR",C511="ALL NEW NMAX 155 ABS OTR",C511="ALL NEW NMAX 155 CONNECTED OTR",C511="ALL NEW NMAX 155 OTR",C511="ALL NEW NMAX 155 S OTR",C511="LEXI LX 155 CONNECTED ABS OTR",C511="LEXI LX 155 OTR",C511="LEXI LX 155 S OTR",C511="LEXI OTR"),"MAXI",OR(C511="ALL NEW R15 CONNECTED OTR",C511="ALL NEW VIXION OTR",C511="ALL NEW VIXION R OTR",C511="ALL NEW XSR 155 OTR",C511="MT 15 OTR"),"SPORT",OR(C511="FAZZIO CONNECTED LUX OTR",C511="FAZZIO CONNECTED NEO OTR",C511="FAZZIO NEO HYBRID OTR",C511="GRAND FILANO LUX OTR",C511="GRAND FILANO NEO HYBRID OTR"),"CLASSY",OR(C511="FREE GO 125 C OTR",C511="FREE GO 125 OTR",C511="GEAR 125 S OTR",C511="GEAR 125 OTR",C511="NEW MIO M3 CW OTR"),"MATIC",OR(C511="WR 155 R OTR"),"OFFROAD",OR(C511="VEGA FORCE DB CW OTR",C511="JUPITER Z CW FI OTR",C511="MX KING 150 OTR"),"MOPED")</f>
        <v>MOPED</v>
      </c>
      <c r="E511">
        <v>5</v>
      </c>
      <c r="F511" s="2" t="s">
        <v>35</v>
      </c>
      <c r="G511" s="7">
        <v>22855000</v>
      </c>
      <c r="H511">
        <f t="shared" si="16"/>
        <v>2285500</v>
      </c>
      <c r="I511" s="3" t="s">
        <v>34</v>
      </c>
    </row>
    <row r="512" spans="1:9" x14ac:dyDescent="0.3">
      <c r="A512" s="1">
        <v>511</v>
      </c>
      <c r="B512" s="2">
        <f t="shared" ca="1" si="15"/>
        <v>328</v>
      </c>
      <c r="C512" s="6" t="s">
        <v>21</v>
      </c>
      <c r="D512" t="str" cm="1">
        <f t="array" ref="D512">_xlfn.IFS(OR(C512="ALL NEW AEROX 155 C ABS OTR",C512="ALL NEW AEROX 155 CIBERCITY OTR",C512="ALL NEW AEROX 155 OTR",C512="ALL NEW NMAX 155 ABS OTR",C512="ALL NEW NMAX 155 CONNECTED OTR",C512="ALL NEW NMAX 155 OTR",C512="ALL NEW NMAX 155 S OTR",C512="LEXI LX 155 CONNECTED ABS OTR",C512="LEXI LX 155 OTR",C512="LEXI LX 155 S OTR",C512="LEXI OTR"),"MAXI",OR(C512="ALL NEW R15 CONNECTED OTR",C512="ALL NEW VIXION OTR",C512="ALL NEW VIXION R OTR",C512="ALL NEW XSR 155 OTR",C512="MT 15 OTR"),"SPORT",OR(C512="FAZZIO CONNECTED LUX OTR",C512="FAZZIO CONNECTED NEO OTR",C512="FAZZIO NEO HYBRID OTR",C512="GRAND FILANO LUX OTR",C512="GRAND FILANO NEO HYBRID OTR"),"CLASSY",OR(C512="FREE GO 125 C OTR",C512="FREE GO 125 OTR",C512="GEAR 125 S OTR",C512="GEAR 125 OTR",C512="NEW MIO M3 CW OTR"),"MATIC",OR(C512="WR 155 R OTR"),"OFFROAD",OR(C512="VEGA FORCE DB CW OTR",C512="JUPITER Z CW FI OTR",C512="MX KING 150 OTR"),"MOPED")</f>
        <v>MAXI</v>
      </c>
      <c r="E512">
        <v>5</v>
      </c>
      <c r="F512" s="2" t="s">
        <v>35</v>
      </c>
      <c r="G512" s="7">
        <v>30070000</v>
      </c>
      <c r="H512">
        <f t="shared" si="16"/>
        <v>3007000</v>
      </c>
      <c r="I512" s="3" t="s">
        <v>32</v>
      </c>
    </row>
    <row r="513" spans="1:9" x14ac:dyDescent="0.3">
      <c r="A513" s="1">
        <v>512</v>
      </c>
      <c r="B513" s="2">
        <f t="shared" ca="1" si="15"/>
        <v>1193</v>
      </c>
      <c r="C513" s="6" t="s">
        <v>11</v>
      </c>
      <c r="D513" t="str" cm="1">
        <f t="array" ref="D513">_xlfn.IFS(OR(C513="ALL NEW AEROX 155 C ABS OTR",C513="ALL NEW AEROX 155 CIBERCITY OTR",C513="ALL NEW AEROX 155 OTR",C513="ALL NEW NMAX 155 ABS OTR",C513="ALL NEW NMAX 155 CONNECTED OTR",C513="ALL NEW NMAX 155 OTR",C513="ALL NEW NMAX 155 S OTR",C513="LEXI LX 155 CONNECTED ABS OTR",C513="LEXI LX 155 OTR",C513="LEXI LX 155 S OTR",C513="LEXI OTR"),"MAXI",OR(C513="ALL NEW R15 CONNECTED OTR",C513="ALL NEW VIXION OTR",C513="ALL NEW VIXION R OTR",C513="ALL NEW XSR 155 OTR",C513="MT 15 OTR"),"SPORT",OR(C513="FAZZIO CONNECTED LUX OTR",C513="FAZZIO CONNECTED NEO OTR",C513="FAZZIO NEO HYBRID OTR",C513="GRAND FILANO LUX OTR",C513="GRAND FILANO NEO HYBRID OTR"),"CLASSY",OR(C513="FREE GO 125 C OTR",C513="FREE GO 125 OTR",C513="GEAR 125 S OTR",C513="GEAR 125 OTR",C513="NEW MIO M3 CW OTR"),"MATIC",OR(C513="WR 155 R OTR"),"OFFROAD",OR(C513="VEGA FORCE DB CW OTR",C513="JUPITER Z CW FI OTR",C513="MX KING 150 OTR"),"MOPED")</f>
        <v>MOPED</v>
      </c>
      <c r="E513">
        <v>5</v>
      </c>
      <c r="F513" s="2" t="s">
        <v>35</v>
      </c>
      <c r="G513" s="7">
        <v>22855000</v>
      </c>
      <c r="H513">
        <f t="shared" si="16"/>
        <v>2285500</v>
      </c>
      <c r="I513" s="3" t="s">
        <v>32</v>
      </c>
    </row>
    <row r="514" spans="1:9" x14ac:dyDescent="0.3">
      <c r="A514" s="1">
        <v>513</v>
      </c>
      <c r="B514" s="2">
        <f t="shared" ca="1" si="15"/>
        <v>158</v>
      </c>
      <c r="C514" s="6" t="s">
        <v>28</v>
      </c>
      <c r="D514" t="str" cm="1">
        <f t="array" ref="D514">_xlfn.IFS(OR(C514="ALL NEW AEROX 155 C ABS OTR",C514="ALL NEW AEROX 155 CIBERCITY OTR",C514="ALL NEW AEROX 155 OTR",C514="ALL NEW NMAX 155 ABS OTR",C514="ALL NEW NMAX 155 CONNECTED OTR",C514="ALL NEW NMAX 155 OTR",C514="ALL NEW NMAX 155 S OTR",C514="LEXI LX 155 CONNECTED ABS OTR",C514="LEXI LX 155 OTR",C514="LEXI LX 155 S OTR",C514="LEXI OTR"),"MAXI",OR(C514="ALL NEW R15 CONNECTED OTR",C514="ALL NEW VIXION OTR",C514="ALL NEW VIXION R OTR",C514="ALL NEW XSR 155 OTR",C514="MT 15 OTR"),"SPORT",OR(C514="FAZZIO CONNECTED LUX OTR",C514="FAZZIO CONNECTED NEO OTR",C514="FAZZIO NEO HYBRID OTR",C514="GRAND FILANO LUX OTR",C514="GRAND FILANO NEO HYBRID OTR"),"CLASSY",OR(C514="FREE GO 125 C OTR",C514="FREE GO 125 OTR",C514="GEAR 125 S OTR",C514="GEAR 125 OTR",C514="NEW MIO M3 CW OTR"),"MATIC",OR(C514="WR 155 R OTR"),"OFFROAD",OR(C514="VEGA FORCE DB CW OTR",C514="JUPITER Z CW FI OTR",C514="MX KING 150 OTR"),"MOPED")</f>
        <v>OFFROAD</v>
      </c>
      <c r="E514">
        <v>5</v>
      </c>
      <c r="F514" s="2" t="s">
        <v>35</v>
      </c>
      <c r="G514" s="7">
        <v>42860000</v>
      </c>
      <c r="H514">
        <f t="shared" si="16"/>
        <v>4286000</v>
      </c>
      <c r="I514" s="3" t="s">
        <v>33</v>
      </c>
    </row>
    <row r="515" spans="1:9" x14ac:dyDescent="0.3">
      <c r="A515" s="1">
        <v>514</v>
      </c>
      <c r="B515" s="2">
        <f t="shared" ref="B515:B578" ca="1" si="17">RANDBETWEEN(1,1200)</f>
        <v>187</v>
      </c>
      <c r="C515" s="6" t="s">
        <v>15</v>
      </c>
      <c r="D515" t="str" cm="1">
        <f t="array" ref="D515">_xlfn.IFS(OR(C515="ALL NEW AEROX 155 C ABS OTR",C515="ALL NEW AEROX 155 CIBERCITY OTR",C515="ALL NEW AEROX 155 OTR",C515="ALL NEW NMAX 155 ABS OTR",C515="ALL NEW NMAX 155 CONNECTED OTR",C515="ALL NEW NMAX 155 OTR",C515="ALL NEW NMAX 155 S OTR",C515="LEXI LX 155 CONNECTED ABS OTR",C515="LEXI LX 155 OTR",C515="LEXI LX 155 S OTR",C515="LEXI OTR"),"MAXI",OR(C515="ALL NEW R15 CONNECTED OTR",C515="ALL NEW VIXION OTR",C515="ALL NEW VIXION R OTR",C515="ALL NEW XSR 155 OTR",C515="MT 15 OTR"),"SPORT",OR(C515="FAZZIO CONNECTED LUX OTR",C515="FAZZIO CONNECTED NEO OTR",C515="FAZZIO NEO HYBRID OTR",C515="GRAND FILANO LUX OTR",C515="GRAND FILANO NEO HYBRID OTR"),"CLASSY",OR(C515="FREE GO 125 C OTR",C515="FREE GO 125 OTR",C515="GEAR 125 S OTR",C515="GEAR 125 OTR",C515="NEW MIO M3 CW OTR"),"MATIC",OR(C515="WR 155 R OTR"),"OFFROAD",OR(C515="VEGA FORCE DB CW OTR",C515="JUPITER Z CW FI OTR",C515="MX KING 150 OTR"),"MOPED")</f>
        <v>MOPED</v>
      </c>
      <c r="E515">
        <v>5</v>
      </c>
      <c r="F515" s="2" t="s">
        <v>35</v>
      </c>
      <c r="G515" s="7">
        <v>28145000</v>
      </c>
      <c r="H515">
        <f t="shared" si="16"/>
        <v>2814500</v>
      </c>
      <c r="I515" s="3" t="s">
        <v>34</v>
      </c>
    </row>
    <row r="516" spans="1:9" x14ac:dyDescent="0.3">
      <c r="A516" s="1">
        <v>515</v>
      </c>
      <c r="B516" s="2">
        <f t="shared" ca="1" si="17"/>
        <v>360</v>
      </c>
      <c r="C516" s="6" t="s">
        <v>27</v>
      </c>
      <c r="D516" t="str" cm="1">
        <f t="array" ref="D516">_xlfn.IFS(OR(C516="ALL NEW AEROX 155 C ABS OTR",C516="ALL NEW AEROX 155 CIBERCITY OTR",C516="ALL NEW AEROX 155 OTR",C516="ALL NEW NMAX 155 ABS OTR",C516="ALL NEW NMAX 155 CONNECTED OTR",C516="ALL NEW NMAX 155 OTR",C516="ALL NEW NMAX 155 S OTR",C516="LEXI LX 155 CONNECTED ABS OTR",C516="LEXI LX 155 OTR",C516="LEXI LX 155 S OTR",C516="LEXI OTR"),"MAXI",OR(C516="ALL NEW R15 CONNECTED OTR",C516="ALL NEW VIXION OTR",C516="ALL NEW VIXION R OTR",C516="ALL NEW XSR 155 OTR",C516="MT 15 OTR"),"SPORT",OR(C516="FAZZIO CONNECTED LUX OTR",C516="FAZZIO CONNECTED NEO OTR",C516="FAZZIO NEO HYBRID OTR",C516="GRAND FILANO LUX OTR",C516="GRAND FILANO NEO HYBRID OTR"),"CLASSY",OR(C516="FREE GO 125 C OTR",C516="FREE GO 125 OTR",C516="GEAR 125 S OTR",C516="GEAR 125 OTR",C516="NEW MIO M3 CW OTR"),"MATIC",OR(C516="WR 155 R OTR"),"OFFROAD",OR(C516="VEGA FORCE DB CW OTR",C516="JUPITER Z CW FI OTR",C516="MX KING 150 OTR"),"MOPED")</f>
        <v>CLASSY</v>
      </c>
      <c r="E516">
        <v>5</v>
      </c>
      <c r="F516" s="2" t="s">
        <v>35</v>
      </c>
      <c r="G516" s="7">
        <v>30380000</v>
      </c>
      <c r="H516">
        <f t="shared" si="16"/>
        <v>3038000</v>
      </c>
      <c r="I516" s="2" t="s">
        <v>33</v>
      </c>
    </row>
    <row r="517" spans="1:9" x14ac:dyDescent="0.3">
      <c r="A517" s="1">
        <v>516</v>
      </c>
      <c r="B517" s="2">
        <f t="shared" ca="1" si="17"/>
        <v>678</v>
      </c>
      <c r="C517" s="6" t="s">
        <v>8</v>
      </c>
      <c r="D517" t="str" cm="1">
        <f t="array" ref="D517">_xlfn.IFS(OR(C517="ALL NEW AEROX 155 C ABS OTR",C517="ALL NEW AEROX 155 CIBERCITY OTR",C517="ALL NEW AEROX 155 OTR",C517="ALL NEW NMAX 155 ABS OTR",C517="ALL NEW NMAX 155 CONNECTED OTR",C517="ALL NEW NMAX 155 OTR",C517="ALL NEW NMAX 155 S OTR",C517="LEXI LX 155 CONNECTED ABS OTR",C517="LEXI LX 155 OTR",C517="LEXI LX 155 S OTR",C517="LEXI OTR"),"MAXI",OR(C517="ALL NEW R15 CONNECTED OTR",C517="ALL NEW VIXION OTR",C517="ALL NEW VIXION R OTR",C517="ALL NEW XSR 155 OTR",C517="MT 15 OTR"),"SPORT",OR(C517="FAZZIO CONNECTED LUX OTR",C517="FAZZIO CONNECTED NEO OTR",C517="FAZZIO NEO HYBRID OTR",C517="GRAND FILANO LUX OTR",C517="GRAND FILANO NEO HYBRID OTR"),"CLASSY",OR(C517="FREE GO 125 C OTR",C517="FREE GO 125 OTR",C517="GEAR 125 S OTR",C517="GEAR 125 OTR",C517="NEW MIO M3 CW OTR"),"MATIC",OR(C517="WR 155 R OTR"),"OFFROAD",OR(C517="VEGA FORCE DB CW OTR",C517="JUPITER Z CW FI OTR",C517="MX KING 150 OTR"),"MOPED")</f>
        <v>CLASSY</v>
      </c>
      <c r="E517">
        <v>5</v>
      </c>
      <c r="F517" s="2" t="s">
        <v>35</v>
      </c>
      <c r="G517" s="7">
        <v>25615000</v>
      </c>
      <c r="H517">
        <f t="shared" ref="H517:H580" si="18">G517*10%</f>
        <v>2561500</v>
      </c>
      <c r="I517" s="2" t="s">
        <v>33</v>
      </c>
    </row>
    <row r="518" spans="1:9" x14ac:dyDescent="0.3">
      <c r="A518" s="1">
        <v>517</v>
      </c>
      <c r="B518" s="2">
        <f t="shared" ca="1" si="17"/>
        <v>867</v>
      </c>
      <c r="C518" s="6" t="s">
        <v>15</v>
      </c>
      <c r="D518" t="str" cm="1">
        <f t="array" ref="D518">_xlfn.IFS(OR(C518="ALL NEW AEROX 155 C ABS OTR",C518="ALL NEW AEROX 155 CIBERCITY OTR",C518="ALL NEW AEROX 155 OTR",C518="ALL NEW NMAX 155 ABS OTR",C518="ALL NEW NMAX 155 CONNECTED OTR",C518="ALL NEW NMAX 155 OTR",C518="ALL NEW NMAX 155 S OTR",C518="LEXI LX 155 CONNECTED ABS OTR",C518="LEXI LX 155 OTR",C518="LEXI LX 155 S OTR",C518="LEXI OTR"),"MAXI",OR(C518="ALL NEW R15 CONNECTED OTR",C518="ALL NEW VIXION OTR",C518="ALL NEW VIXION R OTR",C518="ALL NEW XSR 155 OTR",C518="MT 15 OTR"),"SPORT",OR(C518="FAZZIO CONNECTED LUX OTR",C518="FAZZIO CONNECTED NEO OTR",C518="FAZZIO NEO HYBRID OTR",C518="GRAND FILANO LUX OTR",C518="GRAND FILANO NEO HYBRID OTR"),"CLASSY",OR(C518="FREE GO 125 C OTR",C518="FREE GO 125 OTR",C518="GEAR 125 S OTR",C518="GEAR 125 OTR",C518="NEW MIO M3 CW OTR"),"MATIC",OR(C518="WR 155 R OTR"),"OFFROAD",OR(C518="VEGA FORCE DB CW OTR",C518="JUPITER Z CW FI OTR",C518="MX KING 150 OTR"),"MOPED")</f>
        <v>MOPED</v>
      </c>
      <c r="E518">
        <v>5</v>
      </c>
      <c r="F518" s="2" t="s">
        <v>35</v>
      </c>
      <c r="G518" s="7">
        <v>28145000</v>
      </c>
      <c r="H518">
        <f t="shared" si="18"/>
        <v>2814500</v>
      </c>
      <c r="I518" s="2" t="s">
        <v>33</v>
      </c>
    </row>
    <row r="519" spans="1:9" x14ac:dyDescent="0.3">
      <c r="A519" s="1">
        <v>518</v>
      </c>
      <c r="B519" s="2">
        <f t="shared" ca="1" si="17"/>
        <v>1074</v>
      </c>
      <c r="C519" s="6" t="s">
        <v>20</v>
      </c>
      <c r="D519" t="str" cm="1">
        <f t="array" ref="D519">_xlfn.IFS(OR(C519="ALL NEW AEROX 155 C ABS OTR",C519="ALL NEW AEROX 155 CIBERCITY OTR",C519="ALL NEW AEROX 155 OTR",C519="ALL NEW NMAX 155 ABS OTR",C519="ALL NEW NMAX 155 CONNECTED OTR",C519="ALL NEW NMAX 155 OTR",C519="ALL NEW NMAX 155 S OTR",C519="LEXI LX 155 CONNECTED ABS OTR",C519="LEXI LX 155 OTR",C519="LEXI LX 155 S OTR",C519="LEXI OTR"),"MAXI",OR(C519="ALL NEW R15 CONNECTED OTR",C519="ALL NEW VIXION OTR",C519="ALL NEW VIXION R OTR",C519="ALL NEW XSR 155 OTR",C519="MT 15 OTR"),"SPORT",OR(C519="FAZZIO CONNECTED LUX OTR",C519="FAZZIO CONNECTED NEO OTR",C519="FAZZIO NEO HYBRID OTR",C519="GRAND FILANO LUX OTR",C519="GRAND FILANO NEO HYBRID OTR"),"CLASSY",OR(C519="FREE GO 125 C OTR",C519="FREE GO 125 OTR",C519="GEAR 125 S OTR",C519="GEAR 125 OTR",C519="NEW MIO M3 CW OTR"),"MATIC",OR(C519="WR 155 R OTR"),"OFFROAD",OR(C519="VEGA FORCE DB CW OTR",C519="JUPITER Z CW FI OTR",C519="MX KING 150 OTR"),"MOPED")</f>
        <v>MAXI</v>
      </c>
      <c r="E519">
        <v>5</v>
      </c>
      <c r="F519" s="2" t="s">
        <v>35</v>
      </c>
      <c r="G519" s="7">
        <v>30200000</v>
      </c>
      <c r="H519">
        <f t="shared" si="18"/>
        <v>3020000</v>
      </c>
      <c r="I519" s="3" t="s">
        <v>32</v>
      </c>
    </row>
    <row r="520" spans="1:9" x14ac:dyDescent="0.3">
      <c r="A520" s="1">
        <v>519</v>
      </c>
      <c r="B520" s="2">
        <f t="shared" ca="1" si="17"/>
        <v>82</v>
      </c>
      <c r="C520" s="6" t="s">
        <v>11</v>
      </c>
      <c r="D520" t="str" cm="1">
        <f t="array" ref="D520">_xlfn.IFS(OR(C520="ALL NEW AEROX 155 C ABS OTR",C520="ALL NEW AEROX 155 CIBERCITY OTR",C520="ALL NEW AEROX 155 OTR",C520="ALL NEW NMAX 155 ABS OTR",C520="ALL NEW NMAX 155 CONNECTED OTR",C520="ALL NEW NMAX 155 OTR",C520="ALL NEW NMAX 155 S OTR",C520="LEXI LX 155 CONNECTED ABS OTR",C520="LEXI LX 155 OTR",C520="LEXI LX 155 S OTR",C520="LEXI OTR"),"MAXI",OR(C520="ALL NEW R15 CONNECTED OTR",C520="ALL NEW VIXION OTR",C520="ALL NEW VIXION R OTR",C520="ALL NEW XSR 155 OTR",C520="MT 15 OTR"),"SPORT",OR(C520="FAZZIO CONNECTED LUX OTR",C520="FAZZIO CONNECTED NEO OTR",C520="FAZZIO NEO HYBRID OTR",C520="GRAND FILANO LUX OTR",C520="GRAND FILANO NEO HYBRID OTR"),"CLASSY",OR(C520="FREE GO 125 C OTR",C520="FREE GO 125 OTR",C520="GEAR 125 S OTR",C520="GEAR 125 OTR",C520="NEW MIO M3 CW OTR"),"MATIC",OR(C520="WR 155 R OTR"),"OFFROAD",OR(C520="VEGA FORCE DB CW OTR",C520="JUPITER Z CW FI OTR",C520="MX KING 150 OTR"),"MOPED")</f>
        <v>MOPED</v>
      </c>
      <c r="E520">
        <v>5</v>
      </c>
      <c r="F520" s="2" t="s">
        <v>35</v>
      </c>
      <c r="G520" s="7">
        <v>22495000</v>
      </c>
      <c r="H520">
        <f t="shared" si="18"/>
        <v>2249500</v>
      </c>
      <c r="I520" s="3" t="s">
        <v>32</v>
      </c>
    </row>
    <row r="521" spans="1:9" x14ac:dyDescent="0.3">
      <c r="A521" s="1">
        <v>520</v>
      </c>
      <c r="B521" s="2">
        <f t="shared" ca="1" si="17"/>
        <v>383</v>
      </c>
      <c r="C521" s="6" t="s">
        <v>11</v>
      </c>
      <c r="D521" t="str" cm="1">
        <f t="array" ref="D521">_xlfn.IFS(OR(C521="ALL NEW AEROX 155 C ABS OTR",C521="ALL NEW AEROX 155 CIBERCITY OTR",C521="ALL NEW AEROX 155 OTR",C521="ALL NEW NMAX 155 ABS OTR",C521="ALL NEW NMAX 155 CONNECTED OTR",C521="ALL NEW NMAX 155 OTR",C521="ALL NEW NMAX 155 S OTR",C521="LEXI LX 155 CONNECTED ABS OTR",C521="LEXI LX 155 OTR",C521="LEXI LX 155 S OTR",C521="LEXI OTR"),"MAXI",OR(C521="ALL NEW R15 CONNECTED OTR",C521="ALL NEW VIXION OTR",C521="ALL NEW VIXION R OTR",C521="ALL NEW XSR 155 OTR",C521="MT 15 OTR"),"SPORT",OR(C521="FAZZIO CONNECTED LUX OTR",C521="FAZZIO CONNECTED NEO OTR",C521="FAZZIO NEO HYBRID OTR",C521="GRAND FILANO LUX OTR",C521="GRAND FILANO NEO HYBRID OTR"),"CLASSY",OR(C521="FREE GO 125 C OTR",C521="FREE GO 125 OTR",C521="GEAR 125 S OTR",C521="GEAR 125 OTR",C521="NEW MIO M3 CW OTR"),"MATIC",OR(C521="WR 155 R OTR"),"OFFROAD",OR(C521="VEGA FORCE DB CW OTR",C521="JUPITER Z CW FI OTR",C521="MX KING 150 OTR"),"MOPED")</f>
        <v>MOPED</v>
      </c>
      <c r="E521">
        <v>5</v>
      </c>
      <c r="F521" s="2" t="s">
        <v>35</v>
      </c>
      <c r="G521" s="7">
        <v>22495000</v>
      </c>
      <c r="H521">
        <f t="shared" si="18"/>
        <v>2249500</v>
      </c>
      <c r="I521" s="3" t="s">
        <v>32</v>
      </c>
    </row>
    <row r="522" spans="1:9" x14ac:dyDescent="0.3">
      <c r="A522" s="1">
        <v>521</v>
      </c>
      <c r="B522" s="2">
        <f t="shared" ca="1" si="17"/>
        <v>45</v>
      </c>
      <c r="C522" s="6" t="s">
        <v>21</v>
      </c>
      <c r="D522" t="str" cm="1">
        <f t="array" ref="D522">_xlfn.IFS(OR(C522="ALL NEW AEROX 155 C ABS OTR",C522="ALL NEW AEROX 155 CIBERCITY OTR",C522="ALL NEW AEROX 155 OTR",C522="ALL NEW NMAX 155 ABS OTR",C522="ALL NEW NMAX 155 CONNECTED OTR",C522="ALL NEW NMAX 155 OTR",C522="ALL NEW NMAX 155 S OTR",C522="LEXI LX 155 CONNECTED ABS OTR",C522="LEXI LX 155 OTR",C522="LEXI LX 155 S OTR",C522="LEXI OTR"),"MAXI",OR(C522="ALL NEW R15 CONNECTED OTR",C522="ALL NEW VIXION OTR",C522="ALL NEW VIXION R OTR",C522="ALL NEW XSR 155 OTR",C522="MT 15 OTR"),"SPORT",OR(C522="FAZZIO CONNECTED LUX OTR",C522="FAZZIO CONNECTED NEO OTR",C522="FAZZIO NEO HYBRID OTR",C522="GRAND FILANO LUX OTR",C522="GRAND FILANO NEO HYBRID OTR"),"CLASSY",OR(C522="FREE GO 125 C OTR",C522="FREE GO 125 OTR",C522="GEAR 125 S OTR",C522="GEAR 125 OTR",C522="NEW MIO M3 CW OTR"),"MATIC",OR(C522="WR 155 R OTR"),"OFFROAD",OR(C522="VEGA FORCE DB CW OTR",C522="JUPITER Z CW FI OTR",C522="MX KING 150 OTR"),"MOPED")</f>
        <v>MAXI</v>
      </c>
      <c r="E522">
        <v>5</v>
      </c>
      <c r="F522" s="2" t="s">
        <v>35</v>
      </c>
      <c r="G522" s="7">
        <v>30070000</v>
      </c>
      <c r="H522">
        <f t="shared" si="18"/>
        <v>3007000</v>
      </c>
      <c r="I522" s="3" t="s">
        <v>32</v>
      </c>
    </row>
    <row r="523" spans="1:9" x14ac:dyDescent="0.3">
      <c r="A523" s="1">
        <v>522</v>
      </c>
      <c r="B523" s="2">
        <f t="shared" ca="1" si="17"/>
        <v>612</v>
      </c>
      <c r="C523" s="6" t="s">
        <v>11</v>
      </c>
      <c r="D523" t="str" cm="1">
        <f t="array" ref="D523">_xlfn.IFS(OR(C523="ALL NEW AEROX 155 C ABS OTR",C523="ALL NEW AEROX 155 CIBERCITY OTR",C523="ALL NEW AEROX 155 OTR",C523="ALL NEW NMAX 155 ABS OTR",C523="ALL NEW NMAX 155 CONNECTED OTR",C523="ALL NEW NMAX 155 OTR",C523="ALL NEW NMAX 155 S OTR",C523="LEXI LX 155 CONNECTED ABS OTR",C523="LEXI LX 155 OTR",C523="LEXI LX 155 S OTR",C523="LEXI OTR"),"MAXI",OR(C523="ALL NEW R15 CONNECTED OTR",C523="ALL NEW VIXION OTR",C523="ALL NEW VIXION R OTR",C523="ALL NEW XSR 155 OTR",C523="MT 15 OTR"),"SPORT",OR(C523="FAZZIO CONNECTED LUX OTR",C523="FAZZIO CONNECTED NEO OTR",C523="FAZZIO NEO HYBRID OTR",C523="GRAND FILANO LUX OTR",C523="GRAND FILANO NEO HYBRID OTR"),"CLASSY",OR(C523="FREE GO 125 C OTR",C523="FREE GO 125 OTR",C523="GEAR 125 S OTR",C523="GEAR 125 OTR",C523="NEW MIO M3 CW OTR"),"MATIC",OR(C523="WR 155 R OTR"),"OFFROAD",OR(C523="VEGA FORCE DB CW OTR",C523="JUPITER Z CW FI OTR",C523="MX KING 150 OTR"),"MOPED")</f>
        <v>MOPED</v>
      </c>
      <c r="E523">
        <v>5</v>
      </c>
      <c r="F523" s="2" t="s">
        <v>35</v>
      </c>
      <c r="G523" s="7">
        <v>22495000</v>
      </c>
      <c r="H523">
        <f t="shared" si="18"/>
        <v>2249500</v>
      </c>
      <c r="I523" s="3" t="s">
        <v>32</v>
      </c>
    </row>
    <row r="524" spans="1:9" x14ac:dyDescent="0.3">
      <c r="A524" s="1">
        <v>523</v>
      </c>
      <c r="B524" s="2">
        <f t="shared" ca="1" si="17"/>
        <v>240</v>
      </c>
      <c r="C524" s="6" t="s">
        <v>24</v>
      </c>
      <c r="D524" t="str" cm="1">
        <f t="array" ref="D524">_xlfn.IFS(OR(C524="ALL NEW AEROX 155 C ABS OTR",C524="ALL NEW AEROX 155 CIBERCITY OTR",C524="ALL NEW AEROX 155 OTR",C524="ALL NEW NMAX 155 ABS OTR",C524="ALL NEW NMAX 155 CONNECTED OTR",C524="ALL NEW NMAX 155 OTR",C524="ALL NEW NMAX 155 S OTR",C524="LEXI LX 155 CONNECTED ABS OTR",C524="LEXI LX 155 OTR",C524="LEXI LX 155 S OTR",C524="LEXI OTR"),"MAXI",OR(C524="ALL NEW R15 CONNECTED OTR",C524="ALL NEW VIXION OTR",C524="ALL NEW VIXION R OTR",C524="ALL NEW XSR 155 OTR",C524="MT 15 OTR"),"SPORT",OR(C524="FAZZIO CONNECTED LUX OTR",C524="FAZZIO CONNECTED NEO OTR",C524="FAZZIO NEO HYBRID OTR",C524="GRAND FILANO LUX OTR",C524="GRAND FILANO NEO HYBRID OTR"),"CLASSY",OR(C524="FREE GO 125 C OTR",C524="FREE GO 125 OTR",C524="GEAR 125 S OTR",C524="GEAR 125 OTR",C524="NEW MIO M3 CW OTR"),"MATIC",OR(C524="WR 155 R OTR"),"OFFROAD",OR(C524="VEGA FORCE DB CW OTR",C524="JUPITER Z CW FI OTR",C524="MX KING 150 OTR"),"MOPED")</f>
        <v>SPORT</v>
      </c>
      <c r="E524">
        <v>5</v>
      </c>
      <c r="F524" s="2" t="s">
        <v>35</v>
      </c>
      <c r="G524" s="7">
        <v>41950000</v>
      </c>
      <c r="H524">
        <f t="shared" si="18"/>
        <v>4195000</v>
      </c>
      <c r="I524" s="3" t="s">
        <v>32</v>
      </c>
    </row>
    <row r="525" spans="1:9" x14ac:dyDescent="0.3">
      <c r="A525" s="1">
        <v>524</v>
      </c>
      <c r="B525" s="2">
        <f t="shared" ca="1" si="17"/>
        <v>473</v>
      </c>
      <c r="C525" s="6" t="s">
        <v>11</v>
      </c>
      <c r="D525" t="str" cm="1">
        <f t="array" ref="D525">_xlfn.IFS(OR(C525="ALL NEW AEROX 155 C ABS OTR",C525="ALL NEW AEROX 155 CIBERCITY OTR",C525="ALL NEW AEROX 155 OTR",C525="ALL NEW NMAX 155 ABS OTR",C525="ALL NEW NMAX 155 CONNECTED OTR",C525="ALL NEW NMAX 155 OTR",C525="ALL NEW NMAX 155 S OTR",C525="LEXI LX 155 CONNECTED ABS OTR",C525="LEXI LX 155 OTR",C525="LEXI LX 155 S OTR",C525="LEXI OTR"),"MAXI",OR(C525="ALL NEW R15 CONNECTED OTR",C525="ALL NEW VIXION OTR",C525="ALL NEW VIXION R OTR",C525="ALL NEW XSR 155 OTR",C525="MT 15 OTR"),"SPORT",OR(C525="FAZZIO CONNECTED LUX OTR",C525="FAZZIO CONNECTED NEO OTR",C525="FAZZIO NEO HYBRID OTR",C525="GRAND FILANO LUX OTR",C525="GRAND FILANO NEO HYBRID OTR"),"CLASSY",OR(C525="FREE GO 125 C OTR",C525="FREE GO 125 OTR",C525="GEAR 125 S OTR",C525="GEAR 125 OTR",C525="NEW MIO M3 CW OTR"),"MATIC",OR(C525="WR 155 R OTR"),"OFFROAD",OR(C525="VEGA FORCE DB CW OTR",C525="JUPITER Z CW FI OTR",C525="MX KING 150 OTR"),"MOPED")</f>
        <v>MOPED</v>
      </c>
      <c r="E525">
        <v>5</v>
      </c>
      <c r="F525" s="2" t="s">
        <v>35</v>
      </c>
      <c r="G525" s="7">
        <v>22495000</v>
      </c>
      <c r="H525">
        <f t="shared" si="18"/>
        <v>2249500</v>
      </c>
      <c r="I525" s="3" t="s">
        <v>32</v>
      </c>
    </row>
    <row r="526" spans="1:9" x14ac:dyDescent="0.3">
      <c r="A526" s="1">
        <v>525</v>
      </c>
      <c r="B526" s="2">
        <f t="shared" ca="1" si="17"/>
        <v>23</v>
      </c>
      <c r="C526" s="6" t="s">
        <v>20</v>
      </c>
      <c r="D526" t="str" cm="1">
        <f t="array" ref="D526">_xlfn.IFS(OR(C526="ALL NEW AEROX 155 C ABS OTR",C526="ALL NEW AEROX 155 CIBERCITY OTR",C526="ALL NEW AEROX 155 OTR",C526="ALL NEW NMAX 155 ABS OTR",C526="ALL NEW NMAX 155 CONNECTED OTR",C526="ALL NEW NMAX 155 OTR",C526="ALL NEW NMAX 155 S OTR",C526="LEXI LX 155 CONNECTED ABS OTR",C526="LEXI LX 155 OTR",C526="LEXI LX 155 S OTR",C526="LEXI OTR"),"MAXI",OR(C526="ALL NEW R15 CONNECTED OTR",C526="ALL NEW VIXION OTR",C526="ALL NEW VIXION R OTR",C526="ALL NEW XSR 155 OTR",C526="MT 15 OTR"),"SPORT",OR(C526="FAZZIO CONNECTED LUX OTR",C526="FAZZIO CONNECTED NEO OTR",C526="FAZZIO NEO HYBRID OTR",C526="GRAND FILANO LUX OTR",C526="GRAND FILANO NEO HYBRID OTR"),"CLASSY",OR(C526="FREE GO 125 C OTR",C526="FREE GO 125 OTR",C526="GEAR 125 S OTR",C526="GEAR 125 OTR",C526="NEW MIO M3 CW OTR"),"MATIC",OR(C526="WR 155 R OTR"),"OFFROAD",OR(C526="VEGA FORCE DB CW OTR",C526="JUPITER Z CW FI OTR",C526="MX KING 150 OTR"),"MOPED")</f>
        <v>MAXI</v>
      </c>
      <c r="E526">
        <v>5</v>
      </c>
      <c r="F526" s="2" t="s">
        <v>35</v>
      </c>
      <c r="G526" s="7">
        <v>29870000</v>
      </c>
      <c r="H526">
        <f t="shared" si="18"/>
        <v>2987000</v>
      </c>
      <c r="I526" s="3" t="s">
        <v>32</v>
      </c>
    </row>
    <row r="527" spans="1:9" x14ac:dyDescent="0.3">
      <c r="A527" s="1">
        <v>526</v>
      </c>
      <c r="B527" s="2">
        <f t="shared" ca="1" si="17"/>
        <v>968</v>
      </c>
      <c r="C527" s="6" t="s">
        <v>8</v>
      </c>
      <c r="D527" t="str" cm="1">
        <f t="array" ref="D527">_xlfn.IFS(OR(C527="ALL NEW AEROX 155 C ABS OTR",C527="ALL NEW AEROX 155 CIBERCITY OTR",C527="ALL NEW AEROX 155 OTR",C527="ALL NEW NMAX 155 ABS OTR",C527="ALL NEW NMAX 155 CONNECTED OTR",C527="ALL NEW NMAX 155 OTR",C527="ALL NEW NMAX 155 S OTR",C527="LEXI LX 155 CONNECTED ABS OTR",C527="LEXI LX 155 OTR",C527="LEXI LX 155 S OTR",C527="LEXI OTR"),"MAXI",OR(C527="ALL NEW R15 CONNECTED OTR",C527="ALL NEW VIXION OTR",C527="ALL NEW VIXION R OTR",C527="ALL NEW XSR 155 OTR",C527="MT 15 OTR"),"SPORT",OR(C527="FAZZIO CONNECTED LUX OTR",C527="FAZZIO CONNECTED NEO OTR",C527="FAZZIO NEO HYBRID OTR",C527="GRAND FILANO LUX OTR",C527="GRAND FILANO NEO HYBRID OTR"),"CLASSY",OR(C527="FREE GO 125 C OTR",C527="FREE GO 125 OTR",C527="GEAR 125 S OTR",C527="GEAR 125 OTR",C527="NEW MIO M3 CW OTR"),"MATIC",OR(C527="WR 155 R OTR"),"OFFROAD",OR(C527="VEGA FORCE DB CW OTR",C527="JUPITER Z CW FI OTR",C527="MX KING 150 OTR"),"MOPED")</f>
        <v>CLASSY</v>
      </c>
      <c r="E527">
        <v>5</v>
      </c>
      <c r="F527" s="2" t="s">
        <v>35</v>
      </c>
      <c r="G527" s="7">
        <v>25615000</v>
      </c>
      <c r="H527">
        <f t="shared" si="18"/>
        <v>2561500</v>
      </c>
      <c r="I527" s="3" t="s">
        <v>32</v>
      </c>
    </row>
    <row r="528" spans="1:9" x14ac:dyDescent="0.3">
      <c r="A528" s="1">
        <v>527</v>
      </c>
      <c r="B528" s="2">
        <f t="shared" ca="1" si="17"/>
        <v>672</v>
      </c>
      <c r="C528" s="6" t="s">
        <v>21</v>
      </c>
      <c r="D528" t="str" cm="1">
        <f t="array" ref="D528">_xlfn.IFS(OR(C528="ALL NEW AEROX 155 C ABS OTR",C528="ALL NEW AEROX 155 CIBERCITY OTR",C528="ALL NEW AEROX 155 OTR",C528="ALL NEW NMAX 155 ABS OTR",C528="ALL NEW NMAX 155 CONNECTED OTR",C528="ALL NEW NMAX 155 OTR",C528="ALL NEW NMAX 155 S OTR",C528="LEXI LX 155 CONNECTED ABS OTR",C528="LEXI LX 155 OTR",C528="LEXI LX 155 S OTR",C528="LEXI OTR"),"MAXI",OR(C528="ALL NEW R15 CONNECTED OTR",C528="ALL NEW VIXION OTR",C528="ALL NEW VIXION R OTR",C528="ALL NEW XSR 155 OTR",C528="MT 15 OTR"),"SPORT",OR(C528="FAZZIO CONNECTED LUX OTR",C528="FAZZIO CONNECTED NEO OTR",C528="FAZZIO NEO HYBRID OTR",C528="GRAND FILANO LUX OTR",C528="GRAND FILANO NEO HYBRID OTR"),"CLASSY",OR(C528="FREE GO 125 C OTR",C528="FREE GO 125 OTR",C528="GEAR 125 S OTR",C528="GEAR 125 OTR",C528="NEW MIO M3 CW OTR"),"MATIC",OR(C528="WR 155 R OTR"),"OFFROAD",OR(C528="VEGA FORCE DB CW OTR",C528="JUPITER Z CW FI OTR",C528="MX KING 150 OTR"),"MOPED")</f>
        <v>MAXI</v>
      </c>
      <c r="E528">
        <v>5</v>
      </c>
      <c r="F528" s="3" t="s">
        <v>44</v>
      </c>
      <c r="G528" s="7">
        <v>30070000</v>
      </c>
      <c r="H528">
        <f t="shared" si="18"/>
        <v>3007000</v>
      </c>
      <c r="I528" s="3" t="s">
        <v>32</v>
      </c>
    </row>
    <row r="529" spans="1:9" x14ac:dyDescent="0.3">
      <c r="A529" s="1">
        <v>528</v>
      </c>
      <c r="B529" s="2">
        <f t="shared" ca="1" si="17"/>
        <v>563</v>
      </c>
      <c r="C529" s="6" t="s">
        <v>10</v>
      </c>
      <c r="D529" t="str" cm="1">
        <f t="array" ref="D529">_xlfn.IFS(OR(C529="ALL NEW AEROX 155 C ABS OTR",C529="ALL NEW AEROX 155 CIBERCITY OTR",C529="ALL NEW AEROX 155 OTR",C529="ALL NEW NMAX 155 ABS OTR",C529="ALL NEW NMAX 155 CONNECTED OTR",C529="ALL NEW NMAX 155 OTR",C529="ALL NEW NMAX 155 S OTR",C529="LEXI LX 155 CONNECTED ABS OTR",C529="LEXI LX 155 OTR",C529="LEXI LX 155 S OTR",C529="LEXI OTR"),"MAXI",OR(C529="ALL NEW R15 CONNECTED OTR",C529="ALL NEW VIXION OTR",C529="ALL NEW VIXION R OTR",C529="ALL NEW XSR 155 OTR",C529="MT 15 OTR"),"SPORT",OR(C529="FAZZIO CONNECTED LUX OTR",C529="FAZZIO CONNECTED NEO OTR",C529="FAZZIO NEO HYBRID OTR",C529="GRAND FILANO LUX OTR",C529="GRAND FILANO NEO HYBRID OTR"),"CLASSY",OR(C529="FREE GO 125 C OTR",C529="FREE GO 125 OTR",C529="GEAR 125 S OTR",C529="GEAR 125 OTR",C529="NEW MIO M3 CW OTR"),"MATIC",OR(C529="WR 155 R OTR"),"OFFROAD",OR(C529="VEGA FORCE DB CW OTR",C529="JUPITER Z CW FI OTR",C529="MX KING 150 OTR"),"MOPED")</f>
        <v>MATIC</v>
      </c>
      <c r="E529">
        <v>5</v>
      </c>
      <c r="F529" s="3" t="s">
        <v>4</v>
      </c>
      <c r="G529" s="7">
        <v>20725000</v>
      </c>
      <c r="H529">
        <f t="shared" si="18"/>
        <v>2072500</v>
      </c>
      <c r="I529" s="3" t="s">
        <v>32</v>
      </c>
    </row>
    <row r="530" spans="1:9" x14ac:dyDescent="0.3">
      <c r="A530" s="1">
        <v>529</v>
      </c>
      <c r="B530" s="2">
        <f t="shared" ca="1" si="17"/>
        <v>994</v>
      </c>
      <c r="C530" s="6" t="s">
        <v>8</v>
      </c>
      <c r="D530" t="str" cm="1">
        <f t="array" ref="D530">_xlfn.IFS(OR(C530="ALL NEW AEROX 155 C ABS OTR",C530="ALL NEW AEROX 155 CIBERCITY OTR",C530="ALL NEW AEROX 155 OTR",C530="ALL NEW NMAX 155 ABS OTR",C530="ALL NEW NMAX 155 CONNECTED OTR",C530="ALL NEW NMAX 155 OTR",C530="ALL NEW NMAX 155 S OTR",C530="LEXI LX 155 CONNECTED ABS OTR",C530="LEXI LX 155 OTR",C530="LEXI LX 155 S OTR",C530="LEXI OTR"),"MAXI",OR(C530="ALL NEW R15 CONNECTED OTR",C530="ALL NEW VIXION OTR",C530="ALL NEW VIXION R OTR",C530="ALL NEW XSR 155 OTR",C530="MT 15 OTR"),"SPORT",OR(C530="FAZZIO CONNECTED LUX OTR",C530="FAZZIO CONNECTED NEO OTR",C530="FAZZIO NEO HYBRID OTR",C530="GRAND FILANO LUX OTR",C530="GRAND FILANO NEO HYBRID OTR"),"CLASSY",OR(C530="FREE GO 125 C OTR",C530="FREE GO 125 OTR",C530="GEAR 125 S OTR",C530="GEAR 125 OTR",C530="NEW MIO M3 CW OTR"),"MATIC",OR(C530="WR 155 R OTR"),"OFFROAD",OR(C530="VEGA FORCE DB CW OTR",C530="JUPITER Z CW FI OTR",C530="MX KING 150 OTR"),"MOPED")</f>
        <v>CLASSY</v>
      </c>
      <c r="E530">
        <v>5</v>
      </c>
      <c r="F530" s="3" t="s">
        <v>44</v>
      </c>
      <c r="G530" s="7">
        <v>25615000</v>
      </c>
      <c r="H530">
        <f t="shared" si="18"/>
        <v>2561500</v>
      </c>
      <c r="I530" s="3" t="s">
        <v>32</v>
      </c>
    </row>
    <row r="531" spans="1:9" x14ac:dyDescent="0.3">
      <c r="A531" s="1">
        <v>530</v>
      </c>
      <c r="B531" s="2">
        <f t="shared" ca="1" si="17"/>
        <v>1166</v>
      </c>
      <c r="C531" s="6" t="s">
        <v>8</v>
      </c>
      <c r="D531" t="str" cm="1">
        <f t="array" ref="D531">_xlfn.IFS(OR(C531="ALL NEW AEROX 155 C ABS OTR",C531="ALL NEW AEROX 155 CIBERCITY OTR",C531="ALL NEW AEROX 155 OTR",C531="ALL NEW NMAX 155 ABS OTR",C531="ALL NEW NMAX 155 CONNECTED OTR",C531="ALL NEW NMAX 155 OTR",C531="ALL NEW NMAX 155 S OTR",C531="LEXI LX 155 CONNECTED ABS OTR",C531="LEXI LX 155 OTR",C531="LEXI LX 155 S OTR",C531="LEXI OTR"),"MAXI",OR(C531="ALL NEW R15 CONNECTED OTR",C531="ALL NEW VIXION OTR",C531="ALL NEW VIXION R OTR",C531="ALL NEW XSR 155 OTR",C531="MT 15 OTR"),"SPORT",OR(C531="FAZZIO CONNECTED LUX OTR",C531="FAZZIO CONNECTED NEO OTR",C531="FAZZIO NEO HYBRID OTR",C531="GRAND FILANO LUX OTR",C531="GRAND FILANO NEO HYBRID OTR"),"CLASSY",OR(C531="FREE GO 125 C OTR",C531="FREE GO 125 OTR",C531="GEAR 125 S OTR",C531="GEAR 125 OTR",C531="NEW MIO M3 CW OTR"),"MATIC",OR(C531="WR 155 R OTR"),"OFFROAD",OR(C531="VEGA FORCE DB CW OTR",C531="JUPITER Z CW FI OTR",C531="MX KING 150 OTR"),"MOPED")</f>
        <v>CLASSY</v>
      </c>
      <c r="E531">
        <v>5</v>
      </c>
      <c r="F531" s="3" t="s">
        <v>44</v>
      </c>
      <c r="G531" s="7">
        <v>25615000</v>
      </c>
      <c r="H531">
        <f t="shared" si="18"/>
        <v>2561500</v>
      </c>
      <c r="I531" s="3" t="s">
        <v>32</v>
      </c>
    </row>
    <row r="532" spans="1:9" x14ac:dyDescent="0.3">
      <c r="A532" s="1">
        <v>531</v>
      </c>
      <c r="B532" s="2">
        <f t="shared" ca="1" si="17"/>
        <v>726</v>
      </c>
      <c r="C532" s="6" t="s">
        <v>9</v>
      </c>
      <c r="D532" t="str" cm="1">
        <f t="array" ref="D532">_xlfn.IFS(OR(C532="ALL NEW AEROX 155 C ABS OTR",C532="ALL NEW AEROX 155 CIBERCITY OTR",C532="ALL NEW AEROX 155 OTR",C532="ALL NEW NMAX 155 ABS OTR",C532="ALL NEW NMAX 155 CONNECTED OTR",C532="ALL NEW NMAX 155 OTR",C532="ALL NEW NMAX 155 S OTR",C532="LEXI LX 155 CONNECTED ABS OTR",C532="LEXI LX 155 OTR",C532="LEXI LX 155 S OTR",C532="LEXI OTR"),"MAXI",OR(C532="ALL NEW R15 CONNECTED OTR",C532="ALL NEW VIXION OTR",C532="ALL NEW VIXION R OTR",C532="ALL NEW XSR 155 OTR",C532="MT 15 OTR"),"SPORT",OR(C532="FAZZIO CONNECTED LUX OTR",C532="FAZZIO CONNECTED NEO OTR",C532="FAZZIO NEO HYBRID OTR",C532="GRAND FILANO LUX OTR",C532="GRAND FILANO NEO HYBRID OTR"),"CLASSY",OR(C532="FREE GO 125 C OTR",C532="FREE GO 125 OTR",C532="GEAR 125 S OTR",C532="GEAR 125 OTR",C532="NEW MIO M3 CW OTR"),"MATIC",OR(C532="WR 155 R OTR"),"OFFROAD",OR(C532="VEGA FORCE DB CW OTR",C532="JUPITER Z CW FI OTR",C532="MX KING 150 OTR"),"MOPED")</f>
        <v>MAXI</v>
      </c>
      <c r="E532">
        <v>5</v>
      </c>
      <c r="F532" s="3" t="s">
        <v>4</v>
      </c>
      <c r="G532" s="7">
        <v>35200000</v>
      </c>
      <c r="H532">
        <f t="shared" si="18"/>
        <v>3520000</v>
      </c>
      <c r="I532" s="3" t="s">
        <v>34</v>
      </c>
    </row>
    <row r="533" spans="1:9" x14ac:dyDescent="0.3">
      <c r="A533" s="1">
        <v>532</v>
      </c>
      <c r="B533" s="2">
        <f t="shared" ca="1" si="17"/>
        <v>1021</v>
      </c>
      <c r="C533" s="6" t="s">
        <v>15</v>
      </c>
      <c r="D533" t="str" cm="1">
        <f t="array" ref="D533">_xlfn.IFS(OR(C533="ALL NEW AEROX 155 C ABS OTR",C533="ALL NEW AEROX 155 CIBERCITY OTR",C533="ALL NEW AEROX 155 OTR",C533="ALL NEW NMAX 155 ABS OTR",C533="ALL NEW NMAX 155 CONNECTED OTR",C533="ALL NEW NMAX 155 OTR",C533="ALL NEW NMAX 155 S OTR",C533="LEXI LX 155 CONNECTED ABS OTR",C533="LEXI LX 155 OTR",C533="LEXI LX 155 S OTR",C533="LEXI OTR"),"MAXI",OR(C533="ALL NEW R15 CONNECTED OTR",C533="ALL NEW VIXION OTR",C533="ALL NEW VIXION R OTR",C533="ALL NEW XSR 155 OTR",C533="MT 15 OTR"),"SPORT",OR(C533="FAZZIO CONNECTED LUX OTR",C533="FAZZIO CONNECTED NEO OTR",C533="FAZZIO NEO HYBRID OTR",C533="GRAND FILANO LUX OTR",C533="GRAND FILANO NEO HYBRID OTR"),"CLASSY",OR(C533="FREE GO 125 C OTR",C533="FREE GO 125 OTR",C533="GEAR 125 S OTR",C533="GEAR 125 OTR",C533="NEW MIO M3 CW OTR"),"MATIC",OR(C533="WR 155 R OTR"),"OFFROAD",OR(C533="VEGA FORCE DB CW OTR",C533="JUPITER Z CW FI OTR",C533="MX KING 150 OTR"),"MOPED")</f>
        <v>MOPED</v>
      </c>
      <c r="E533">
        <v>5</v>
      </c>
      <c r="F533" s="3" t="s">
        <v>4</v>
      </c>
      <c r="G533" s="7">
        <v>28145000</v>
      </c>
      <c r="H533">
        <f t="shared" si="18"/>
        <v>2814500</v>
      </c>
      <c r="I533" s="3" t="s">
        <v>32</v>
      </c>
    </row>
    <row r="534" spans="1:9" x14ac:dyDescent="0.3">
      <c r="A534" s="1">
        <v>533</v>
      </c>
      <c r="B534" s="2">
        <f t="shared" ca="1" si="17"/>
        <v>1169</v>
      </c>
      <c r="C534" s="6" t="s">
        <v>21</v>
      </c>
      <c r="D534" t="str" cm="1">
        <f t="array" ref="D534">_xlfn.IFS(OR(C534="ALL NEW AEROX 155 C ABS OTR",C534="ALL NEW AEROX 155 CIBERCITY OTR",C534="ALL NEW AEROX 155 OTR",C534="ALL NEW NMAX 155 ABS OTR",C534="ALL NEW NMAX 155 CONNECTED OTR",C534="ALL NEW NMAX 155 OTR",C534="ALL NEW NMAX 155 S OTR",C534="LEXI LX 155 CONNECTED ABS OTR",C534="LEXI LX 155 OTR",C534="LEXI LX 155 S OTR",C534="LEXI OTR"),"MAXI",OR(C534="ALL NEW R15 CONNECTED OTR",C534="ALL NEW VIXION OTR",C534="ALL NEW VIXION R OTR",C534="ALL NEW XSR 155 OTR",C534="MT 15 OTR"),"SPORT",OR(C534="FAZZIO CONNECTED LUX OTR",C534="FAZZIO CONNECTED NEO OTR",C534="FAZZIO NEO HYBRID OTR",C534="GRAND FILANO LUX OTR",C534="GRAND FILANO NEO HYBRID OTR"),"CLASSY",OR(C534="FREE GO 125 C OTR",C534="FREE GO 125 OTR",C534="GEAR 125 S OTR",C534="GEAR 125 OTR",C534="NEW MIO M3 CW OTR"),"MATIC",OR(C534="WR 155 R OTR"),"OFFROAD",OR(C534="VEGA FORCE DB CW OTR",C534="JUPITER Z CW FI OTR",C534="MX KING 150 OTR"),"MOPED")</f>
        <v>MAXI</v>
      </c>
      <c r="E534">
        <v>5</v>
      </c>
      <c r="F534" s="3" t="s">
        <v>4</v>
      </c>
      <c r="G534" s="7">
        <v>30070000</v>
      </c>
      <c r="H534">
        <f t="shared" si="18"/>
        <v>3007000</v>
      </c>
      <c r="I534" s="3" t="s">
        <v>32</v>
      </c>
    </row>
    <row r="535" spans="1:9" x14ac:dyDescent="0.3">
      <c r="A535" s="1">
        <v>534</v>
      </c>
      <c r="B535" s="2">
        <f t="shared" ca="1" si="17"/>
        <v>721</v>
      </c>
      <c r="C535" s="6" t="s">
        <v>10</v>
      </c>
      <c r="D535" t="str" cm="1">
        <f t="array" ref="D535">_xlfn.IFS(OR(C535="ALL NEW AEROX 155 C ABS OTR",C535="ALL NEW AEROX 155 CIBERCITY OTR",C535="ALL NEW AEROX 155 OTR",C535="ALL NEW NMAX 155 ABS OTR",C535="ALL NEW NMAX 155 CONNECTED OTR",C535="ALL NEW NMAX 155 OTR",C535="ALL NEW NMAX 155 S OTR",C535="LEXI LX 155 CONNECTED ABS OTR",C535="LEXI LX 155 OTR",C535="LEXI LX 155 S OTR",C535="LEXI OTR"),"MAXI",OR(C535="ALL NEW R15 CONNECTED OTR",C535="ALL NEW VIXION OTR",C535="ALL NEW VIXION R OTR",C535="ALL NEW XSR 155 OTR",C535="MT 15 OTR"),"SPORT",OR(C535="FAZZIO CONNECTED LUX OTR",C535="FAZZIO CONNECTED NEO OTR",C535="FAZZIO NEO HYBRID OTR",C535="GRAND FILANO LUX OTR",C535="GRAND FILANO NEO HYBRID OTR"),"CLASSY",OR(C535="FREE GO 125 C OTR",C535="FREE GO 125 OTR",C535="GEAR 125 S OTR",C535="GEAR 125 OTR",C535="NEW MIO M3 CW OTR"),"MATIC",OR(C535="WR 155 R OTR"),"OFFROAD",OR(C535="VEGA FORCE DB CW OTR",C535="JUPITER Z CW FI OTR",C535="MX KING 150 OTR"),"MOPED")</f>
        <v>MATIC</v>
      </c>
      <c r="E535">
        <v>5</v>
      </c>
      <c r="F535" s="3" t="s">
        <v>44</v>
      </c>
      <c r="G535" s="7">
        <v>20725000</v>
      </c>
      <c r="H535">
        <f t="shared" si="18"/>
        <v>2072500</v>
      </c>
      <c r="I535" s="3" t="s">
        <v>32</v>
      </c>
    </row>
    <row r="536" spans="1:9" x14ac:dyDescent="0.3">
      <c r="A536" s="1">
        <v>535</v>
      </c>
      <c r="B536" s="2">
        <f t="shared" ca="1" si="17"/>
        <v>653</v>
      </c>
      <c r="C536" s="6" t="s">
        <v>11</v>
      </c>
      <c r="D536" t="str" cm="1">
        <f t="array" ref="D536">_xlfn.IFS(OR(C536="ALL NEW AEROX 155 C ABS OTR",C536="ALL NEW AEROX 155 CIBERCITY OTR",C536="ALL NEW AEROX 155 OTR",C536="ALL NEW NMAX 155 ABS OTR",C536="ALL NEW NMAX 155 CONNECTED OTR",C536="ALL NEW NMAX 155 OTR",C536="ALL NEW NMAX 155 S OTR",C536="LEXI LX 155 CONNECTED ABS OTR",C536="LEXI LX 155 OTR",C536="LEXI LX 155 S OTR",C536="LEXI OTR"),"MAXI",OR(C536="ALL NEW R15 CONNECTED OTR",C536="ALL NEW VIXION OTR",C536="ALL NEW VIXION R OTR",C536="ALL NEW XSR 155 OTR",C536="MT 15 OTR"),"SPORT",OR(C536="FAZZIO CONNECTED LUX OTR",C536="FAZZIO CONNECTED NEO OTR",C536="FAZZIO NEO HYBRID OTR",C536="GRAND FILANO LUX OTR",C536="GRAND FILANO NEO HYBRID OTR"),"CLASSY",OR(C536="FREE GO 125 C OTR",C536="FREE GO 125 OTR",C536="GEAR 125 S OTR",C536="GEAR 125 OTR",C536="NEW MIO M3 CW OTR"),"MATIC",OR(C536="WR 155 R OTR"),"OFFROAD",OR(C536="VEGA FORCE DB CW OTR",C536="JUPITER Z CW FI OTR",C536="MX KING 150 OTR"),"MOPED")</f>
        <v>MOPED</v>
      </c>
      <c r="E536">
        <v>5</v>
      </c>
      <c r="F536" s="3" t="s">
        <v>44</v>
      </c>
      <c r="G536" s="7">
        <v>22605000</v>
      </c>
      <c r="H536">
        <f t="shared" si="18"/>
        <v>2260500</v>
      </c>
      <c r="I536" s="3" t="s">
        <v>33</v>
      </c>
    </row>
    <row r="537" spans="1:9" x14ac:dyDescent="0.3">
      <c r="A537" s="1">
        <v>536</v>
      </c>
      <c r="B537" s="2">
        <f t="shared" ca="1" si="17"/>
        <v>173</v>
      </c>
      <c r="C537" s="6" t="s">
        <v>20</v>
      </c>
      <c r="D537" t="str" cm="1">
        <f t="array" ref="D537">_xlfn.IFS(OR(C537="ALL NEW AEROX 155 C ABS OTR",C537="ALL NEW AEROX 155 CIBERCITY OTR",C537="ALL NEW AEROX 155 OTR",C537="ALL NEW NMAX 155 ABS OTR",C537="ALL NEW NMAX 155 CONNECTED OTR",C537="ALL NEW NMAX 155 OTR",C537="ALL NEW NMAX 155 S OTR",C537="LEXI LX 155 CONNECTED ABS OTR",C537="LEXI LX 155 OTR",C537="LEXI LX 155 S OTR",C537="LEXI OTR"),"MAXI",OR(C537="ALL NEW R15 CONNECTED OTR",C537="ALL NEW VIXION OTR",C537="ALL NEW VIXION R OTR",C537="ALL NEW XSR 155 OTR",C537="MT 15 OTR"),"SPORT",OR(C537="FAZZIO CONNECTED LUX OTR",C537="FAZZIO CONNECTED NEO OTR",C537="FAZZIO NEO HYBRID OTR",C537="GRAND FILANO LUX OTR",C537="GRAND FILANO NEO HYBRID OTR"),"CLASSY",OR(C537="FREE GO 125 C OTR",C537="FREE GO 125 OTR",C537="GEAR 125 S OTR",C537="GEAR 125 OTR",C537="NEW MIO M3 CW OTR"),"MATIC",OR(C537="WR 155 R OTR"),"OFFROAD",OR(C537="VEGA FORCE DB CW OTR",C537="JUPITER Z CW FI OTR",C537="MX KING 150 OTR"),"MOPED")</f>
        <v>MAXI</v>
      </c>
      <c r="E537">
        <v>5</v>
      </c>
      <c r="F537" s="3" t="s">
        <v>44</v>
      </c>
      <c r="G537" s="7">
        <v>29870000</v>
      </c>
      <c r="H537">
        <f t="shared" si="18"/>
        <v>2987000</v>
      </c>
      <c r="I537" s="3" t="s">
        <v>32</v>
      </c>
    </row>
    <row r="538" spans="1:9" x14ac:dyDescent="0.3">
      <c r="A538" s="1">
        <v>537</v>
      </c>
      <c r="B538" s="2">
        <f t="shared" ca="1" si="17"/>
        <v>197</v>
      </c>
      <c r="C538" s="6" t="s">
        <v>11</v>
      </c>
      <c r="D538" t="str" cm="1">
        <f t="array" ref="D538">_xlfn.IFS(OR(C538="ALL NEW AEROX 155 C ABS OTR",C538="ALL NEW AEROX 155 CIBERCITY OTR",C538="ALL NEW AEROX 155 OTR",C538="ALL NEW NMAX 155 ABS OTR",C538="ALL NEW NMAX 155 CONNECTED OTR",C538="ALL NEW NMAX 155 OTR",C538="ALL NEW NMAX 155 S OTR",C538="LEXI LX 155 CONNECTED ABS OTR",C538="LEXI LX 155 OTR",C538="LEXI LX 155 S OTR",C538="LEXI OTR"),"MAXI",OR(C538="ALL NEW R15 CONNECTED OTR",C538="ALL NEW VIXION OTR",C538="ALL NEW VIXION R OTR",C538="ALL NEW XSR 155 OTR",C538="MT 15 OTR"),"SPORT",OR(C538="FAZZIO CONNECTED LUX OTR",C538="FAZZIO CONNECTED NEO OTR",C538="FAZZIO NEO HYBRID OTR",C538="GRAND FILANO LUX OTR",C538="GRAND FILANO NEO HYBRID OTR"),"CLASSY",OR(C538="FREE GO 125 C OTR",C538="FREE GO 125 OTR",C538="GEAR 125 S OTR",C538="GEAR 125 OTR",C538="NEW MIO M3 CW OTR"),"MATIC",OR(C538="WR 155 R OTR"),"OFFROAD",OR(C538="VEGA FORCE DB CW OTR",C538="JUPITER Z CW FI OTR",C538="MX KING 150 OTR"),"MOPED")</f>
        <v>MOPED</v>
      </c>
      <c r="E538">
        <v>5</v>
      </c>
      <c r="F538" s="3" t="s">
        <v>5</v>
      </c>
      <c r="G538" s="7">
        <v>22495000</v>
      </c>
      <c r="H538">
        <f t="shared" si="18"/>
        <v>2249500</v>
      </c>
      <c r="I538" s="3" t="s">
        <v>34</v>
      </c>
    </row>
    <row r="539" spans="1:9" x14ac:dyDescent="0.3">
      <c r="A539" s="1">
        <v>538</v>
      </c>
      <c r="B539" s="2">
        <f t="shared" ca="1" si="17"/>
        <v>5</v>
      </c>
      <c r="C539" s="6" t="s">
        <v>20</v>
      </c>
      <c r="D539" t="str" cm="1">
        <f t="array" ref="D539">_xlfn.IFS(OR(C539="ALL NEW AEROX 155 C ABS OTR",C539="ALL NEW AEROX 155 CIBERCITY OTR",C539="ALL NEW AEROX 155 OTR",C539="ALL NEW NMAX 155 ABS OTR",C539="ALL NEW NMAX 155 CONNECTED OTR",C539="ALL NEW NMAX 155 OTR",C539="ALL NEW NMAX 155 S OTR",C539="LEXI LX 155 CONNECTED ABS OTR",C539="LEXI LX 155 OTR",C539="LEXI LX 155 S OTR",C539="LEXI OTR"),"MAXI",OR(C539="ALL NEW R15 CONNECTED OTR",C539="ALL NEW VIXION OTR",C539="ALL NEW VIXION R OTR",C539="ALL NEW XSR 155 OTR",C539="MT 15 OTR"),"SPORT",OR(C539="FAZZIO CONNECTED LUX OTR",C539="FAZZIO CONNECTED NEO OTR",C539="FAZZIO NEO HYBRID OTR",C539="GRAND FILANO LUX OTR",C539="GRAND FILANO NEO HYBRID OTR"),"CLASSY",OR(C539="FREE GO 125 C OTR",C539="FREE GO 125 OTR",C539="GEAR 125 S OTR",C539="GEAR 125 OTR",C539="NEW MIO M3 CW OTR"),"MATIC",OR(C539="WR 155 R OTR"),"OFFROAD",OR(C539="VEGA FORCE DB CW OTR",C539="JUPITER Z CW FI OTR",C539="MX KING 150 OTR"),"MOPED")</f>
        <v>MAXI</v>
      </c>
      <c r="E539">
        <v>5</v>
      </c>
      <c r="F539" s="3" t="s">
        <v>5</v>
      </c>
      <c r="G539" s="7">
        <v>29870000</v>
      </c>
      <c r="H539">
        <f t="shared" si="18"/>
        <v>2987000</v>
      </c>
      <c r="I539" s="3" t="s">
        <v>34</v>
      </c>
    </row>
    <row r="540" spans="1:9" x14ac:dyDescent="0.3">
      <c r="A540" s="1">
        <v>539</v>
      </c>
      <c r="B540" s="2">
        <f t="shared" ca="1" si="17"/>
        <v>738</v>
      </c>
      <c r="C540" s="6" t="s">
        <v>9</v>
      </c>
      <c r="D540" t="str" cm="1">
        <f t="array" ref="D540">_xlfn.IFS(OR(C540="ALL NEW AEROX 155 C ABS OTR",C540="ALL NEW AEROX 155 CIBERCITY OTR",C540="ALL NEW AEROX 155 OTR",C540="ALL NEW NMAX 155 ABS OTR",C540="ALL NEW NMAX 155 CONNECTED OTR",C540="ALL NEW NMAX 155 OTR",C540="ALL NEW NMAX 155 S OTR",C540="LEXI LX 155 CONNECTED ABS OTR",C540="LEXI LX 155 OTR",C540="LEXI LX 155 S OTR",C540="LEXI OTR"),"MAXI",OR(C540="ALL NEW R15 CONNECTED OTR",C540="ALL NEW VIXION OTR",C540="ALL NEW VIXION R OTR",C540="ALL NEW XSR 155 OTR",C540="MT 15 OTR"),"SPORT",OR(C540="FAZZIO CONNECTED LUX OTR",C540="FAZZIO CONNECTED NEO OTR",C540="FAZZIO NEO HYBRID OTR",C540="GRAND FILANO LUX OTR",C540="GRAND FILANO NEO HYBRID OTR"),"CLASSY",OR(C540="FREE GO 125 C OTR",C540="FREE GO 125 OTR",C540="GEAR 125 S OTR",C540="GEAR 125 OTR",C540="NEW MIO M3 CW OTR"),"MATIC",OR(C540="WR 155 R OTR"),"OFFROAD",OR(C540="VEGA FORCE DB CW OTR",C540="JUPITER Z CW FI OTR",C540="MX KING 150 OTR"),"MOPED")</f>
        <v>MAXI</v>
      </c>
      <c r="E540">
        <v>5</v>
      </c>
      <c r="F540" s="3" t="s">
        <v>4</v>
      </c>
      <c r="G540" s="7">
        <v>35200000</v>
      </c>
      <c r="H540">
        <f t="shared" si="18"/>
        <v>3520000</v>
      </c>
      <c r="I540" s="3" t="s">
        <v>34</v>
      </c>
    </row>
    <row r="541" spans="1:9" x14ac:dyDescent="0.3">
      <c r="A541" s="1">
        <v>540</v>
      </c>
      <c r="B541" s="2">
        <f t="shared" ca="1" si="17"/>
        <v>392</v>
      </c>
      <c r="C541" s="6" t="s">
        <v>10</v>
      </c>
      <c r="D541" t="str" cm="1">
        <f t="array" ref="D541">_xlfn.IFS(OR(C541="ALL NEW AEROX 155 C ABS OTR",C541="ALL NEW AEROX 155 CIBERCITY OTR",C541="ALL NEW AEROX 155 OTR",C541="ALL NEW NMAX 155 ABS OTR",C541="ALL NEW NMAX 155 CONNECTED OTR",C541="ALL NEW NMAX 155 OTR",C541="ALL NEW NMAX 155 S OTR",C541="LEXI LX 155 CONNECTED ABS OTR",C541="LEXI LX 155 OTR",C541="LEXI LX 155 S OTR",C541="LEXI OTR"),"MAXI",OR(C541="ALL NEW R15 CONNECTED OTR",C541="ALL NEW VIXION OTR",C541="ALL NEW VIXION R OTR",C541="ALL NEW XSR 155 OTR",C541="MT 15 OTR"),"SPORT",OR(C541="FAZZIO CONNECTED LUX OTR",C541="FAZZIO CONNECTED NEO OTR",C541="FAZZIO NEO HYBRID OTR",C541="GRAND FILANO LUX OTR",C541="GRAND FILANO NEO HYBRID OTR"),"CLASSY",OR(C541="FREE GO 125 C OTR",C541="FREE GO 125 OTR",C541="GEAR 125 S OTR",C541="GEAR 125 OTR",C541="NEW MIO M3 CW OTR"),"MATIC",OR(C541="WR 155 R OTR"),"OFFROAD",OR(C541="VEGA FORCE DB CW OTR",C541="JUPITER Z CW FI OTR",C541="MX KING 150 OTR"),"MOPED")</f>
        <v>MATIC</v>
      </c>
      <c r="E541">
        <v>5</v>
      </c>
      <c r="F541" s="3" t="s">
        <v>44</v>
      </c>
      <c r="G541" s="7">
        <v>20725000</v>
      </c>
      <c r="H541">
        <f t="shared" si="18"/>
        <v>2072500</v>
      </c>
      <c r="I541" s="3" t="s">
        <v>32</v>
      </c>
    </row>
    <row r="542" spans="1:9" x14ac:dyDescent="0.3">
      <c r="A542" s="1">
        <v>541</v>
      </c>
      <c r="B542" s="2">
        <f t="shared" ca="1" si="17"/>
        <v>1032</v>
      </c>
      <c r="C542" s="6" t="s">
        <v>28</v>
      </c>
      <c r="D542" t="str" cm="1">
        <f t="array" ref="D542">_xlfn.IFS(OR(C542="ALL NEW AEROX 155 C ABS OTR",C542="ALL NEW AEROX 155 CIBERCITY OTR",C542="ALL NEW AEROX 155 OTR",C542="ALL NEW NMAX 155 ABS OTR",C542="ALL NEW NMAX 155 CONNECTED OTR",C542="ALL NEW NMAX 155 OTR",C542="ALL NEW NMAX 155 S OTR",C542="LEXI LX 155 CONNECTED ABS OTR",C542="LEXI LX 155 OTR",C542="LEXI LX 155 S OTR",C542="LEXI OTR"),"MAXI",OR(C542="ALL NEW R15 CONNECTED OTR",C542="ALL NEW VIXION OTR",C542="ALL NEW VIXION R OTR",C542="ALL NEW XSR 155 OTR",C542="MT 15 OTR"),"SPORT",OR(C542="FAZZIO CONNECTED LUX OTR",C542="FAZZIO CONNECTED NEO OTR",C542="FAZZIO NEO HYBRID OTR",C542="GRAND FILANO LUX OTR",C542="GRAND FILANO NEO HYBRID OTR"),"CLASSY",OR(C542="FREE GO 125 C OTR",C542="FREE GO 125 OTR",C542="GEAR 125 S OTR",C542="GEAR 125 OTR",C542="NEW MIO M3 CW OTR"),"MATIC",OR(C542="WR 155 R OTR"),"OFFROAD",OR(C542="VEGA FORCE DB CW OTR",C542="JUPITER Z CW FI OTR",C542="MX KING 150 OTR"),"MOPED")</f>
        <v>OFFROAD</v>
      </c>
      <c r="E542">
        <v>5</v>
      </c>
      <c r="F542" s="3" t="s">
        <v>44</v>
      </c>
      <c r="G542" s="7">
        <v>42860000</v>
      </c>
      <c r="H542">
        <f t="shared" si="18"/>
        <v>4286000</v>
      </c>
      <c r="I542" s="3" t="s">
        <v>34</v>
      </c>
    </row>
    <row r="543" spans="1:9" x14ac:dyDescent="0.3">
      <c r="A543" s="1">
        <v>542</v>
      </c>
      <c r="B543" s="2">
        <f t="shared" ca="1" si="17"/>
        <v>869</v>
      </c>
      <c r="C543" s="6" t="s">
        <v>11</v>
      </c>
      <c r="D543" t="str" cm="1">
        <f t="array" ref="D543">_xlfn.IFS(OR(C543="ALL NEW AEROX 155 C ABS OTR",C543="ALL NEW AEROX 155 CIBERCITY OTR",C543="ALL NEW AEROX 155 OTR",C543="ALL NEW NMAX 155 ABS OTR",C543="ALL NEW NMAX 155 CONNECTED OTR",C543="ALL NEW NMAX 155 OTR",C543="ALL NEW NMAX 155 S OTR",C543="LEXI LX 155 CONNECTED ABS OTR",C543="LEXI LX 155 OTR",C543="LEXI LX 155 S OTR",C543="LEXI OTR"),"MAXI",OR(C543="ALL NEW R15 CONNECTED OTR",C543="ALL NEW VIXION OTR",C543="ALL NEW VIXION R OTR",C543="ALL NEW XSR 155 OTR",C543="MT 15 OTR"),"SPORT",OR(C543="FAZZIO CONNECTED LUX OTR",C543="FAZZIO CONNECTED NEO OTR",C543="FAZZIO NEO HYBRID OTR",C543="GRAND FILANO LUX OTR",C543="GRAND FILANO NEO HYBRID OTR"),"CLASSY",OR(C543="FREE GO 125 C OTR",C543="FREE GO 125 OTR",C543="GEAR 125 S OTR",C543="GEAR 125 OTR",C543="NEW MIO M3 CW OTR"),"MATIC",OR(C543="WR 155 R OTR"),"OFFROAD",OR(C543="VEGA FORCE DB CW OTR",C543="JUPITER Z CW FI OTR",C543="MX KING 150 OTR"),"MOPED")</f>
        <v>MOPED</v>
      </c>
      <c r="E543">
        <v>5</v>
      </c>
      <c r="F543" s="3" t="s">
        <v>5</v>
      </c>
      <c r="G543" s="7">
        <v>22605000</v>
      </c>
      <c r="H543">
        <f t="shared" si="18"/>
        <v>2260500</v>
      </c>
      <c r="I543" s="3" t="s">
        <v>32</v>
      </c>
    </row>
    <row r="544" spans="1:9" x14ac:dyDescent="0.3">
      <c r="A544" s="1">
        <v>543</v>
      </c>
      <c r="B544" s="2">
        <f t="shared" ca="1" si="17"/>
        <v>873</v>
      </c>
      <c r="C544" s="6" t="s">
        <v>10</v>
      </c>
      <c r="D544" t="str" cm="1">
        <f t="array" ref="D544">_xlfn.IFS(OR(C544="ALL NEW AEROX 155 C ABS OTR",C544="ALL NEW AEROX 155 CIBERCITY OTR",C544="ALL NEW AEROX 155 OTR",C544="ALL NEW NMAX 155 ABS OTR",C544="ALL NEW NMAX 155 CONNECTED OTR",C544="ALL NEW NMAX 155 OTR",C544="ALL NEW NMAX 155 S OTR",C544="LEXI LX 155 CONNECTED ABS OTR",C544="LEXI LX 155 OTR",C544="LEXI LX 155 S OTR",C544="LEXI OTR"),"MAXI",OR(C544="ALL NEW R15 CONNECTED OTR",C544="ALL NEW VIXION OTR",C544="ALL NEW VIXION R OTR",C544="ALL NEW XSR 155 OTR",C544="MT 15 OTR"),"SPORT",OR(C544="FAZZIO CONNECTED LUX OTR",C544="FAZZIO CONNECTED NEO OTR",C544="FAZZIO NEO HYBRID OTR",C544="GRAND FILANO LUX OTR",C544="GRAND FILANO NEO HYBRID OTR"),"CLASSY",OR(C544="FREE GO 125 C OTR",C544="FREE GO 125 OTR",C544="GEAR 125 S OTR",C544="GEAR 125 OTR",C544="NEW MIO M3 CW OTR"),"MATIC",OR(C544="WR 155 R OTR"),"OFFROAD",OR(C544="VEGA FORCE DB CW OTR",C544="JUPITER Z CW FI OTR",C544="MX KING 150 OTR"),"MOPED")</f>
        <v>MATIC</v>
      </c>
      <c r="E544">
        <v>5</v>
      </c>
      <c r="F544" s="3" t="s">
        <v>5</v>
      </c>
      <c r="G544" s="7">
        <v>20725000</v>
      </c>
      <c r="H544">
        <f t="shared" si="18"/>
        <v>2072500</v>
      </c>
      <c r="I544" s="3" t="s">
        <v>32</v>
      </c>
    </row>
    <row r="545" spans="1:9" x14ac:dyDescent="0.3">
      <c r="A545" s="1">
        <v>544</v>
      </c>
      <c r="B545" s="2">
        <f t="shared" ca="1" si="17"/>
        <v>713</v>
      </c>
      <c r="C545" s="6" t="s">
        <v>25</v>
      </c>
      <c r="D545" t="str" cm="1">
        <f t="array" ref="D545">_xlfn.IFS(OR(C545="ALL NEW AEROX 155 C ABS OTR",C545="ALL NEW AEROX 155 CIBERCITY OTR",C545="ALL NEW AEROX 155 OTR",C545="ALL NEW NMAX 155 ABS OTR",C545="ALL NEW NMAX 155 CONNECTED OTR",C545="ALL NEW NMAX 155 OTR",C545="ALL NEW NMAX 155 S OTR",C545="LEXI LX 155 CONNECTED ABS OTR",C545="LEXI LX 155 OTR",C545="LEXI LX 155 S OTR",C545="LEXI OTR"),"MAXI",OR(C545="ALL NEW R15 CONNECTED OTR",C545="ALL NEW VIXION OTR",C545="ALL NEW VIXION R OTR",C545="ALL NEW XSR 155 OTR",C545="MT 15 OTR"),"SPORT",OR(C545="FAZZIO CONNECTED LUX OTR",C545="FAZZIO CONNECTED NEO OTR",C545="FAZZIO NEO HYBRID OTR",C545="GRAND FILANO LUX OTR",C545="GRAND FILANO NEO HYBRID OTR"),"CLASSY",OR(C545="FREE GO 125 C OTR",C545="FREE GO 125 OTR",C545="GEAR 125 S OTR",C545="GEAR 125 OTR",C545="NEW MIO M3 CW OTR"),"MATIC",OR(C545="WR 155 R OTR"),"OFFROAD",OR(C545="VEGA FORCE DB CW OTR",C545="JUPITER Z CW FI OTR",C545="MX KING 150 OTR"),"MOPED")</f>
        <v>MATIC</v>
      </c>
      <c r="E545">
        <v>5</v>
      </c>
      <c r="F545" s="3" t="s">
        <v>44</v>
      </c>
      <c r="G545" s="7">
        <v>23930000</v>
      </c>
      <c r="H545">
        <f t="shared" si="18"/>
        <v>2393000</v>
      </c>
      <c r="I545" s="3" t="s">
        <v>32</v>
      </c>
    </row>
    <row r="546" spans="1:9" x14ac:dyDescent="0.3">
      <c r="A546" s="1">
        <v>545</v>
      </c>
      <c r="B546" s="2">
        <f t="shared" ca="1" si="17"/>
        <v>444</v>
      </c>
      <c r="C546" s="6" t="s">
        <v>10</v>
      </c>
      <c r="D546" t="str" cm="1">
        <f t="array" ref="D546">_xlfn.IFS(OR(C546="ALL NEW AEROX 155 C ABS OTR",C546="ALL NEW AEROX 155 CIBERCITY OTR",C546="ALL NEW AEROX 155 OTR",C546="ALL NEW NMAX 155 ABS OTR",C546="ALL NEW NMAX 155 CONNECTED OTR",C546="ALL NEW NMAX 155 OTR",C546="ALL NEW NMAX 155 S OTR",C546="LEXI LX 155 CONNECTED ABS OTR",C546="LEXI LX 155 OTR",C546="LEXI LX 155 S OTR",C546="LEXI OTR"),"MAXI",OR(C546="ALL NEW R15 CONNECTED OTR",C546="ALL NEW VIXION OTR",C546="ALL NEW VIXION R OTR",C546="ALL NEW XSR 155 OTR",C546="MT 15 OTR"),"SPORT",OR(C546="FAZZIO CONNECTED LUX OTR",C546="FAZZIO CONNECTED NEO OTR",C546="FAZZIO NEO HYBRID OTR",C546="GRAND FILANO LUX OTR",C546="GRAND FILANO NEO HYBRID OTR"),"CLASSY",OR(C546="FREE GO 125 C OTR",C546="FREE GO 125 OTR",C546="GEAR 125 S OTR",C546="GEAR 125 OTR",C546="NEW MIO M3 CW OTR"),"MATIC",OR(C546="WR 155 R OTR"),"OFFROAD",OR(C546="VEGA FORCE DB CW OTR",C546="JUPITER Z CW FI OTR",C546="MX KING 150 OTR"),"MOPED")</f>
        <v>MATIC</v>
      </c>
      <c r="E546">
        <v>5</v>
      </c>
      <c r="F546" s="3" t="s">
        <v>5</v>
      </c>
      <c r="G546" s="7">
        <v>20725000</v>
      </c>
      <c r="H546">
        <f t="shared" si="18"/>
        <v>2072500</v>
      </c>
      <c r="I546" s="3" t="s">
        <v>34</v>
      </c>
    </row>
    <row r="547" spans="1:9" x14ac:dyDescent="0.3">
      <c r="A547" s="1">
        <v>546</v>
      </c>
      <c r="B547" s="2">
        <f t="shared" ca="1" si="17"/>
        <v>329</v>
      </c>
      <c r="C547" s="6" t="s">
        <v>25</v>
      </c>
      <c r="D547" t="str" cm="1">
        <f t="array" ref="D547">_xlfn.IFS(OR(C547="ALL NEW AEROX 155 C ABS OTR",C547="ALL NEW AEROX 155 CIBERCITY OTR",C547="ALL NEW AEROX 155 OTR",C547="ALL NEW NMAX 155 ABS OTR",C547="ALL NEW NMAX 155 CONNECTED OTR",C547="ALL NEW NMAX 155 OTR",C547="ALL NEW NMAX 155 S OTR",C547="LEXI LX 155 CONNECTED ABS OTR",C547="LEXI LX 155 OTR",C547="LEXI LX 155 S OTR",C547="LEXI OTR"),"MAXI",OR(C547="ALL NEW R15 CONNECTED OTR",C547="ALL NEW VIXION OTR",C547="ALL NEW VIXION R OTR",C547="ALL NEW XSR 155 OTR",C547="MT 15 OTR"),"SPORT",OR(C547="FAZZIO CONNECTED LUX OTR",C547="FAZZIO CONNECTED NEO OTR",C547="FAZZIO NEO HYBRID OTR",C547="GRAND FILANO LUX OTR",C547="GRAND FILANO NEO HYBRID OTR"),"CLASSY",OR(C547="FREE GO 125 C OTR",C547="FREE GO 125 OTR",C547="GEAR 125 S OTR",C547="GEAR 125 OTR",C547="NEW MIO M3 CW OTR"),"MATIC",OR(C547="WR 155 R OTR"),"OFFROAD",OR(C547="VEGA FORCE DB CW OTR",C547="JUPITER Z CW FI OTR",C547="MX KING 150 OTR"),"MOPED")</f>
        <v>MATIC</v>
      </c>
      <c r="E547">
        <v>5</v>
      </c>
      <c r="F547" s="3" t="s">
        <v>5</v>
      </c>
      <c r="G547" s="7">
        <v>23930000</v>
      </c>
      <c r="H547">
        <f t="shared" si="18"/>
        <v>2393000</v>
      </c>
      <c r="I547" s="3" t="s">
        <v>34</v>
      </c>
    </row>
    <row r="548" spans="1:9" x14ac:dyDescent="0.3">
      <c r="A548" s="1">
        <v>547</v>
      </c>
      <c r="B548" s="2">
        <f t="shared" ca="1" si="17"/>
        <v>1029</v>
      </c>
      <c r="C548" s="6" t="s">
        <v>12</v>
      </c>
      <c r="D548" t="str" cm="1">
        <f t="array" ref="D548">_xlfn.IFS(OR(C548="ALL NEW AEROX 155 C ABS OTR",C548="ALL NEW AEROX 155 CIBERCITY OTR",C548="ALL NEW AEROX 155 OTR",C548="ALL NEW NMAX 155 ABS OTR",C548="ALL NEW NMAX 155 CONNECTED OTR",C548="ALL NEW NMAX 155 OTR",C548="ALL NEW NMAX 155 S OTR",C548="LEXI LX 155 CONNECTED ABS OTR",C548="LEXI LX 155 OTR",C548="LEXI LX 155 S OTR",C548="LEXI OTR"),"MAXI",OR(C548="ALL NEW R15 CONNECTED OTR",C548="ALL NEW VIXION OTR",C548="ALL NEW VIXION R OTR",C548="ALL NEW XSR 155 OTR",C548="MT 15 OTR"),"SPORT",OR(C548="FAZZIO CONNECTED LUX OTR",C548="FAZZIO CONNECTED NEO OTR",C548="FAZZIO NEO HYBRID OTR",C548="GRAND FILANO LUX OTR",C548="GRAND FILANO NEO HYBRID OTR"),"CLASSY",OR(C548="FREE GO 125 C OTR",C548="FREE GO 125 OTR",C548="GEAR 125 S OTR",C548="GEAR 125 OTR",C548="NEW MIO M3 CW OTR"),"MATIC",OR(C548="WR 155 R OTR"),"OFFROAD",OR(C548="VEGA FORCE DB CW OTR",C548="JUPITER Z CW FI OTR",C548="MX KING 150 OTR"),"MOPED")</f>
        <v>MATIC</v>
      </c>
      <c r="E548">
        <v>5</v>
      </c>
      <c r="F548" s="3" t="s">
        <v>4</v>
      </c>
      <c r="G548" s="7">
        <v>19635000</v>
      </c>
      <c r="H548">
        <f t="shared" si="18"/>
        <v>1963500</v>
      </c>
      <c r="I548" s="3" t="s">
        <v>32</v>
      </c>
    </row>
    <row r="549" spans="1:9" x14ac:dyDescent="0.3">
      <c r="A549" s="1">
        <v>548</v>
      </c>
      <c r="B549" s="2">
        <f t="shared" ca="1" si="17"/>
        <v>136</v>
      </c>
      <c r="C549" s="6" t="s">
        <v>26</v>
      </c>
      <c r="D549" t="str" cm="1">
        <f t="array" ref="D549">_xlfn.IFS(OR(C549="ALL NEW AEROX 155 C ABS OTR",C549="ALL NEW AEROX 155 CIBERCITY OTR",C549="ALL NEW AEROX 155 OTR",C549="ALL NEW NMAX 155 ABS OTR",C549="ALL NEW NMAX 155 CONNECTED OTR",C549="ALL NEW NMAX 155 OTR",C549="ALL NEW NMAX 155 S OTR",C549="LEXI LX 155 CONNECTED ABS OTR",C549="LEXI LX 155 OTR",C549="LEXI LX 155 S OTR",C549="LEXI OTR"),"MAXI",OR(C549="ALL NEW R15 CONNECTED OTR",C549="ALL NEW VIXION OTR",C549="ALL NEW VIXION R OTR",C549="ALL NEW XSR 155 OTR",C549="MT 15 OTR"),"SPORT",OR(C549="FAZZIO CONNECTED LUX OTR",C549="FAZZIO CONNECTED NEO OTR",C549="FAZZIO NEO HYBRID OTR",C549="GRAND FILANO LUX OTR",C549="GRAND FILANO NEO HYBRID OTR"),"CLASSY",OR(C549="FREE GO 125 C OTR",C549="FREE GO 125 OTR",C549="GEAR 125 S OTR",C549="GEAR 125 OTR",C549="NEW MIO M3 CW OTR"),"MATIC",OR(C549="WR 155 R OTR"),"OFFROAD",OR(C549="VEGA FORCE DB CW OTR",C549="JUPITER Z CW FI OTR",C549="MX KING 150 OTR"),"MOPED")</f>
        <v>CLASSY</v>
      </c>
      <c r="E549">
        <v>5</v>
      </c>
      <c r="F549" s="3" t="s">
        <v>44</v>
      </c>
      <c r="G549" s="7">
        <v>25215000</v>
      </c>
      <c r="H549">
        <f t="shared" si="18"/>
        <v>2521500</v>
      </c>
      <c r="I549" s="3" t="s">
        <v>34</v>
      </c>
    </row>
    <row r="550" spans="1:9" x14ac:dyDescent="0.3">
      <c r="A550" s="1">
        <v>549</v>
      </c>
      <c r="B550" s="2">
        <f t="shared" ca="1" si="17"/>
        <v>834</v>
      </c>
      <c r="C550" s="6" t="s">
        <v>11</v>
      </c>
      <c r="D550" t="str" cm="1">
        <f t="array" ref="D550">_xlfn.IFS(OR(C550="ALL NEW AEROX 155 C ABS OTR",C550="ALL NEW AEROX 155 CIBERCITY OTR",C550="ALL NEW AEROX 155 OTR",C550="ALL NEW NMAX 155 ABS OTR",C550="ALL NEW NMAX 155 CONNECTED OTR",C550="ALL NEW NMAX 155 OTR",C550="ALL NEW NMAX 155 S OTR",C550="LEXI LX 155 CONNECTED ABS OTR",C550="LEXI LX 155 OTR",C550="LEXI LX 155 S OTR",C550="LEXI OTR"),"MAXI",OR(C550="ALL NEW R15 CONNECTED OTR",C550="ALL NEW VIXION OTR",C550="ALL NEW VIXION R OTR",C550="ALL NEW XSR 155 OTR",C550="MT 15 OTR"),"SPORT",OR(C550="FAZZIO CONNECTED LUX OTR",C550="FAZZIO CONNECTED NEO OTR",C550="FAZZIO NEO HYBRID OTR",C550="GRAND FILANO LUX OTR",C550="GRAND FILANO NEO HYBRID OTR"),"CLASSY",OR(C550="FREE GO 125 C OTR",C550="FREE GO 125 OTR",C550="GEAR 125 S OTR",C550="GEAR 125 OTR",C550="NEW MIO M3 CW OTR"),"MATIC",OR(C550="WR 155 R OTR"),"OFFROAD",OR(C550="VEGA FORCE DB CW OTR",C550="JUPITER Z CW FI OTR",C550="MX KING 150 OTR"),"MOPED")</f>
        <v>MOPED</v>
      </c>
      <c r="E550">
        <v>5</v>
      </c>
      <c r="F550" s="3" t="s">
        <v>44</v>
      </c>
      <c r="G550" s="7">
        <v>22605000</v>
      </c>
      <c r="H550">
        <f t="shared" si="18"/>
        <v>2260500</v>
      </c>
      <c r="I550" s="3" t="s">
        <v>32</v>
      </c>
    </row>
    <row r="551" spans="1:9" x14ac:dyDescent="0.3">
      <c r="A551" s="1">
        <v>550</v>
      </c>
      <c r="B551" s="2">
        <f t="shared" ca="1" si="17"/>
        <v>1152</v>
      </c>
      <c r="C551" s="6" t="s">
        <v>14</v>
      </c>
      <c r="D551" t="str" cm="1">
        <f t="array" ref="D551">_xlfn.IFS(OR(C551="ALL NEW AEROX 155 C ABS OTR",C551="ALL NEW AEROX 155 CIBERCITY OTR",C551="ALL NEW AEROX 155 OTR",C551="ALL NEW NMAX 155 ABS OTR",C551="ALL NEW NMAX 155 CONNECTED OTR",C551="ALL NEW NMAX 155 OTR",C551="ALL NEW NMAX 155 S OTR",C551="LEXI LX 155 CONNECTED ABS OTR",C551="LEXI LX 155 OTR",C551="LEXI LX 155 S OTR",C551="LEXI OTR"),"MAXI",OR(C551="ALL NEW R15 CONNECTED OTR",C551="ALL NEW VIXION OTR",C551="ALL NEW VIXION R OTR",C551="ALL NEW XSR 155 OTR",C551="MT 15 OTR"),"SPORT",OR(C551="FAZZIO CONNECTED LUX OTR",C551="FAZZIO CONNECTED NEO OTR",C551="FAZZIO NEO HYBRID OTR",C551="GRAND FILANO LUX OTR",C551="GRAND FILANO NEO HYBRID OTR"),"CLASSY",OR(C551="FREE GO 125 C OTR",C551="FREE GO 125 OTR",C551="GEAR 125 S OTR",C551="GEAR 125 OTR",C551="NEW MIO M3 CW OTR"),"MATIC",OR(C551="WR 155 R OTR"),"OFFROAD",OR(C551="VEGA FORCE DB CW OTR",C551="JUPITER Z CW FI OTR",C551="MX KING 150 OTR"),"MOPED")</f>
        <v>MAXI</v>
      </c>
      <c r="E551">
        <v>5</v>
      </c>
      <c r="F551" s="3" t="s">
        <v>44</v>
      </c>
      <c r="G551" s="7">
        <v>28395200</v>
      </c>
      <c r="H551">
        <f t="shared" si="18"/>
        <v>2839520</v>
      </c>
      <c r="I551" s="3" t="s">
        <v>34</v>
      </c>
    </row>
    <row r="552" spans="1:9" x14ac:dyDescent="0.3">
      <c r="A552" s="1">
        <v>551</v>
      </c>
      <c r="B552" s="2">
        <f t="shared" ca="1" si="17"/>
        <v>974</v>
      </c>
      <c r="C552" s="6" t="s">
        <v>15</v>
      </c>
      <c r="D552" t="str" cm="1">
        <f t="array" ref="D552">_xlfn.IFS(OR(C552="ALL NEW AEROX 155 C ABS OTR",C552="ALL NEW AEROX 155 CIBERCITY OTR",C552="ALL NEW AEROX 155 OTR",C552="ALL NEW NMAX 155 ABS OTR",C552="ALL NEW NMAX 155 CONNECTED OTR",C552="ALL NEW NMAX 155 OTR",C552="ALL NEW NMAX 155 S OTR",C552="LEXI LX 155 CONNECTED ABS OTR",C552="LEXI LX 155 OTR",C552="LEXI LX 155 S OTR",C552="LEXI OTR"),"MAXI",OR(C552="ALL NEW R15 CONNECTED OTR",C552="ALL NEW VIXION OTR",C552="ALL NEW VIXION R OTR",C552="ALL NEW XSR 155 OTR",C552="MT 15 OTR"),"SPORT",OR(C552="FAZZIO CONNECTED LUX OTR",C552="FAZZIO CONNECTED NEO OTR",C552="FAZZIO NEO HYBRID OTR",C552="GRAND FILANO LUX OTR",C552="GRAND FILANO NEO HYBRID OTR"),"CLASSY",OR(C552="FREE GO 125 C OTR",C552="FREE GO 125 OTR",C552="GEAR 125 S OTR",C552="GEAR 125 OTR",C552="NEW MIO M3 CW OTR"),"MATIC",OR(C552="WR 155 R OTR"),"OFFROAD",OR(C552="VEGA FORCE DB CW OTR",C552="JUPITER Z CW FI OTR",C552="MX KING 150 OTR"),"MOPED")</f>
        <v>MOPED</v>
      </c>
      <c r="E552">
        <v>5</v>
      </c>
      <c r="F552" s="3" t="s">
        <v>44</v>
      </c>
      <c r="G552" s="7">
        <v>28145000</v>
      </c>
      <c r="H552">
        <f t="shared" si="18"/>
        <v>2814500</v>
      </c>
      <c r="I552" s="3" t="s">
        <v>34</v>
      </c>
    </row>
    <row r="553" spans="1:9" x14ac:dyDescent="0.3">
      <c r="A553" s="1">
        <v>552</v>
      </c>
      <c r="B553" s="2">
        <f t="shared" ca="1" si="17"/>
        <v>491</v>
      </c>
      <c r="C553" s="6" t="s">
        <v>15</v>
      </c>
      <c r="D553" t="str" cm="1">
        <f t="array" ref="D553">_xlfn.IFS(OR(C553="ALL NEW AEROX 155 C ABS OTR",C553="ALL NEW AEROX 155 CIBERCITY OTR",C553="ALL NEW AEROX 155 OTR",C553="ALL NEW NMAX 155 ABS OTR",C553="ALL NEW NMAX 155 CONNECTED OTR",C553="ALL NEW NMAX 155 OTR",C553="ALL NEW NMAX 155 S OTR",C553="LEXI LX 155 CONNECTED ABS OTR",C553="LEXI LX 155 OTR",C553="LEXI LX 155 S OTR",C553="LEXI OTR"),"MAXI",OR(C553="ALL NEW R15 CONNECTED OTR",C553="ALL NEW VIXION OTR",C553="ALL NEW VIXION R OTR",C553="ALL NEW XSR 155 OTR",C553="MT 15 OTR"),"SPORT",OR(C553="FAZZIO CONNECTED LUX OTR",C553="FAZZIO CONNECTED NEO OTR",C553="FAZZIO NEO HYBRID OTR",C553="GRAND FILANO LUX OTR",C553="GRAND FILANO NEO HYBRID OTR"),"CLASSY",OR(C553="FREE GO 125 C OTR",C553="FREE GO 125 OTR",C553="GEAR 125 S OTR",C553="GEAR 125 OTR",C553="NEW MIO M3 CW OTR"),"MATIC",OR(C553="WR 155 R OTR"),"OFFROAD",OR(C553="VEGA FORCE DB CW OTR",C553="JUPITER Z CW FI OTR",C553="MX KING 150 OTR"),"MOPED")</f>
        <v>MOPED</v>
      </c>
      <c r="E553">
        <v>5</v>
      </c>
      <c r="F553" s="3" t="s">
        <v>44</v>
      </c>
      <c r="G553" s="7">
        <v>28255000</v>
      </c>
      <c r="H553">
        <f t="shared" si="18"/>
        <v>2825500</v>
      </c>
      <c r="I553" s="3" t="s">
        <v>34</v>
      </c>
    </row>
    <row r="554" spans="1:9" x14ac:dyDescent="0.3">
      <c r="A554" s="1">
        <v>553</v>
      </c>
      <c r="B554" s="2">
        <f t="shared" ca="1" si="17"/>
        <v>526</v>
      </c>
      <c r="C554" s="6" t="s">
        <v>15</v>
      </c>
      <c r="D554" t="str" cm="1">
        <f t="array" ref="D554">_xlfn.IFS(OR(C554="ALL NEW AEROX 155 C ABS OTR",C554="ALL NEW AEROX 155 CIBERCITY OTR",C554="ALL NEW AEROX 155 OTR",C554="ALL NEW NMAX 155 ABS OTR",C554="ALL NEW NMAX 155 CONNECTED OTR",C554="ALL NEW NMAX 155 OTR",C554="ALL NEW NMAX 155 S OTR",C554="LEXI LX 155 CONNECTED ABS OTR",C554="LEXI LX 155 OTR",C554="LEXI LX 155 S OTR",C554="LEXI OTR"),"MAXI",OR(C554="ALL NEW R15 CONNECTED OTR",C554="ALL NEW VIXION OTR",C554="ALL NEW VIXION R OTR",C554="ALL NEW XSR 155 OTR",C554="MT 15 OTR"),"SPORT",OR(C554="FAZZIO CONNECTED LUX OTR",C554="FAZZIO CONNECTED NEO OTR",C554="FAZZIO NEO HYBRID OTR",C554="GRAND FILANO LUX OTR",C554="GRAND FILANO NEO HYBRID OTR"),"CLASSY",OR(C554="FREE GO 125 C OTR",C554="FREE GO 125 OTR",C554="GEAR 125 S OTR",C554="GEAR 125 OTR",C554="NEW MIO M3 CW OTR"),"MATIC",OR(C554="WR 155 R OTR"),"OFFROAD",OR(C554="VEGA FORCE DB CW OTR",C554="JUPITER Z CW FI OTR",C554="MX KING 150 OTR"),"MOPED")</f>
        <v>MOPED</v>
      </c>
      <c r="E554">
        <v>5</v>
      </c>
      <c r="F554" s="3" t="s">
        <v>5</v>
      </c>
      <c r="G554" s="7">
        <v>28255000</v>
      </c>
      <c r="H554">
        <f t="shared" si="18"/>
        <v>2825500</v>
      </c>
      <c r="I554" s="3" t="s">
        <v>34</v>
      </c>
    </row>
    <row r="555" spans="1:9" x14ac:dyDescent="0.3">
      <c r="A555" s="1">
        <v>554</v>
      </c>
      <c r="B555" s="2">
        <f t="shared" ca="1" si="17"/>
        <v>496</v>
      </c>
      <c r="C555" s="6" t="s">
        <v>10</v>
      </c>
      <c r="D555" t="str" cm="1">
        <f t="array" ref="D555">_xlfn.IFS(OR(C555="ALL NEW AEROX 155 C ABS OTR",C555="ALL NEW AEROX 155 CIBERCITY OTR",C555="ALL NEW AEROX 155 OTR",C555="ALL NEW NMAX 155 ABS OTR",C555="ALL NEW NMAX 155 CONNECTED OTR",C555="ALL NEW NMAX 155 OTR",C555="ALL NEW NMAX 155 S OTR",C555="LEXI LX 155 CONNECTED ABS OTR",C555="LEXI LX 155 OTR",C555="LEXI LX 155 S OTR",C555="LEXI OTR"),"MAXI",OR(C555="ALL NEW R15 CONNECTED OTR",C555="ALL NEW VIXION OTR",C555="ALL NEW VIXION R OTR",C555="ALL NEW XSR 155 OTR",C555="MT 15 OTR"),"SPORT",OR(C555="FAZZIO CONNECTED LUX OTR",C555="FAZZIO CONNECTED NEO OTR",C555="FAZZIO NEO HYBRID OTR",C555="GRAND FILANO LUX OTR",C555="GRAND FILANO NEO HYBRID OTR"),"CLASSY",OR(C555="FREE GO 125 C OTR",C555="FREE GO 125 OTR",C555="GEAR 125 S OTR",C555="GEAR 125 OTR",C555="NEW MIO M3 CW OTR"),"MATIC",OR(C555="WR 155 R OTR"),"OFFROAD",OR(C555="VEGA FORCE DB CW OTR",C555="JUPITER Z CW FI OTR",C555="MX KING 150 OTR"),"MOPED")</f>
        <v>MATIC</v>
      </c>
      <c r="E555">
        <v>5</v>
      </c>
      <c r="F555" s="3" t="s">
        <v>5</v>
      </c>
      <c r="G555" s="7">
        <v>20725000</v>
      </c>
      <c r="H555">
        <f t="shared" si="18"/>
        <v>2072500</v>
      </c>
      <c r="I555" s="3" t="s">
        <v>34</v>
      </c>
    </row>
    <row r="556" spans="1:9" x14ac:dyDescent="0.3">
      <c r="A556" s="1">
        <v>555</v>
      </c>
      <c r="B556" s="2">
        <f t="shared" ca="1" si="17"/>
        <v>370</v>
      </c>
      <c r="C556" s="6" t="s">
        <v>13</v>
      </c>
      <c r="D556" t="str" cm="1">
        <f t="array" ref="D556">_xlfn.IFS(OR(C556="ALL NEW AEROX 155 C ABS OTR",C556="ALL NEW AEROX 155 CIBERCITY OTR",C556="ALL NEW AEROX 155 OTR",C556="ALL NEW NMAX 155 ABS OTR",C556="ALL NEW NMAX 155 CONNECTED OTR",C556="ALL NEW NMAX 155 OTR",C556="ALL NEW NMAX 155 S OTR",C556="LEXI LX 155 CONNECTED ABS OTR",C556="LEXI LX 155 OTR",C556="LEXI LX 155 S OTR",C556="LEXI OTR"),"MAXI",OR(C556="ALL NEW R15 CONNECTED OTR",C556="ALL NEW VIXION OTR",C556="ALL NEW VIXION R OTR",C556="ALL NEW XSR 155 OTR",C556="MT 15 OTR"),"SPORT",OR(C556="FAZZIO CONNECTED LUX OTR",C556="FAZZIO CONNECTED NEO OTR",C556="FAZZIO NEO HYBRID OTR",C556="GRAND FILANO LUX OTR",C556="GRAND FILANO NEO HYBRID OTR"),"CLASSY",OR(C556="FREE GO 125 C OTR",C556="FREE GO 125 OTR",C556="GEAR 125 S OTR",C556="GEAR 125 OTR",C556="NEW MIO M3 CW OTR"),"MATIC",OR(C556="WR 155 R OTR"),"OFFROAD",OR(C556="VEGA FORCE DB CW OTR",C556="JUPITER Z CW FI OTR",C556="MX KING 150 OTR"),"MOPED")</f>
        <v>MAXI</v>
      </c>
      <c r="E556">
        <v>5</v>
      </c>
      <c r="F556" s="3" t="s">
        <v>5</v>
      </c>
      <c r="G556" s="7">
        <v>36690000</v>
      </c>
      <c r="H556">
        <f t="shared" si="18"/>
        <v>3669000</v>
      </c>
      <c r="I556" s="3" t="s">
        <v>32</v>
      </c>
    </row>
    <row r="557" spans="1:9" x14ac:dyDescent="0.3">
      <c r="A557" s="1">
        <v>556</v>
      </c>
      <c r="B557" s="2">
        <f t="shared" ca="1" si="17"/>
        <v>875</v>
      </c>
      <c r="C557" s="6" t="s">
        <v>12</v>
      </c>
      <c r="D557" t="str" cm="1">
        <f t="array" ref="D557">_xlfn.IFS(OR(C557="ALL NEW AEROX 155 C ABS OTR",C557="ALL NEW AEROX 155 CIBERCITY OTR",C557="ALL NEW AEROX 155 OTR",C557="ALL NEW NMAX 155 ABS OTR",C557="ALL NEW NMAX 155 CONNECTED OTR",C557="ALL NEW NMAX 155 OTR",C557="ALL NEW NMAX 155 S OTR",C557="LEXI LX 155 CONNECTED ABS OTR",C557="LEXI LX 155 OTR",C557="LEXI LX 155 S OTR",C557="LEXI OTR"),"MAXI",OR(C557="ALL NEW R15 CONNECTED OTR",C557="ALL NEW VIXION OTR",C557="ALL NEW VIXION R OTR",C557="ALL NEW XSR 155 OTR",C557="MT 15 OTR"),"SPORT",OR(C557="FAZZIO CONNECTED LUX OTR",C557="FAZZIO CONNECTED NEO OTR",C557="FAZZIO NEO HYBRID OTR",C557="GRAND FILANO LUX OTR",C557="GRAND FILANO NEO HYBRID OTR"),"CLASSY",OR(C557="FREE GO 125 C OTR",C557="FREE GO 125 OTR",C557="GEAR 125 S OTR",C557="GEAR 125 OTR",C557="NEW MIO M3 CW OTR"),"MATIC",OR(C557="WR 155 R OTR"),"OFFROAD",OR(C557="VEGA FORCE DB CW OTR",C557="JUPITER Z CW FI OTR",C557="MX KING 150 OTR"),"MOPED")</f>
        <v>MATIC</v>
      </c>
      <c r="E557">
        <v>5</v>
      </c>
      <c r="F557" s="3" t="s">
        <v>5</v>
      </c>
      <c r="G557" s="7">
        <v>19635000</v>
      </c>
      <c r="H557">
        <f t="shared" si="18"/>
        <v>1963500</v>
      </c>
      <c r="I557" s="3" t="s">
        <v>32</v>
      </c>
    </row>
    <row r="558" spans="1:9" x14ac:dyDescent="0.3">
      <c r="A558" s="1">
        <v>557</v>
      </c>
      <c r="B558" s="2">
        <f t="shared" ca="1" si="17"/>
        <v>780</v>
      </c>
      <c r="C558" s="6" t="s">
        <v>25</v>
      </c>
      <c r="D558" t="str" cm="1">
        <f t="array" ref="D558">_xlfn.IFS(OR(C558="ALL NEW AEROX 155 C ABS OTR",C558="ALL NEW AEROX 155 CIBERCITY OTR",C558="ALL NEW AEROX 155 OTR",C558="ALL NEW NMAX 155 ABS OTR",C558="ALL NEW NMAX 155 CONNECTED OTR",C558="ALL NEW NMAX 155 OTR",C558="ALL NEW NMAX 155 S OTR",C558="LEXI LX 155 CONNECTED ABS OTR",C558="LEXI LX 155 OTR",C558="LEXI LX 155 S OTR",C558="LEXI OTR"),"MAXI",OR(C558="ALL NEW R15 CONNECTED OTR",C558="ALL NEW VIXION OTR",C558="ALL NEW VIXION R OTR",C558="ALL NEW XSR 155 OTR",C558="MT 15 OTR"),"SPORT",OR(C558="FAZZIO CONNECTED LUX OTR",C558="FAZZIO CONNECTED NEO OTR",C558="FAZZIO NEO HYBRID OTR",C558="GRAND FILANO LUX OTR",C558="GRAND FILANO NEO HYBRID OTR"),"CLASSY",OR(C558="FREE GO 125 C OTR",C558="FREE GO 125 OTR",C558="GEAR 125 S OTR",C558="GEAR 125 OTR",C558="NEW MIO M3 CW OTR"),"MATIC",OR(C558="WR 155 R OTR"),"OFFROAD",OR(C558="VEGA FORCE DB CW OTR",C558="JUPITER Z CW FI OTR",C558="MX KING 150 OTR"),"MOPED")</f>
        <v>MATIC</v>
      </c>
      <c r="E558">
        <v>5</v>
      </c>
      <c r="F558" s="3" t="s">
        <v>4</v>
      </c>
      <c r="G558" s="7">
        <v>23930000</v>
      </c>
      <c r="H558">
        <f t="shared" si="18"/>
        <v>2393000</v>
      </c>
      <c r="I558" s="3" t="s">
        <v>33</v>
      </c>
    </row>
    <row r="559" spans="1:9" x14ac:dyDescent="0.3">
      <c r="A559" s="1">
        <v>558</v>
      </c>
      <c r="B559" s="2">
        <f t="shared" ca="1" si="17"/>
        <v>1186</v>
      </c>
      <c r="C559" s="6" t="s">
        <v>38</v>
      </c>
      <c r="D559" t="str" cm="1">
        <f t="array" ref="D559">_xlfn.IFS(OR(C559="ALL NEW AEROX 155 C ABS OTR",C559="ALL NEW AEROX 155 CIBERCITY OTR",C559="ALL NEW AEROX 155 OTR",C559="ALL NEW NMAX 155 ABS OTR",C559="ALL NEW NMAX 155 CONNECTED OTR",C559="ALL NEW NMAX 155 OTR",C559="ALL NEW NMAX 155 S OTR",C559="LEXI LX 155 CONNECTED ABS OTR",C559="LEXI LX 155 OTR",C559="LEXI LX 155 S OTR",C559="LEXI OTR"),"MAXI",OR(C559="ALL NEW R15 CONNECTED OTR",C559="ALL NEW VIXION OTR",C559="ALL NEW VIXION R OTR",C559="ALL NEW XSR 155 OTR",C559="MT 15 OTR"),"SPORT",OR(C559="FAZZIO CONNECTED LUX OTR",C559="FAZZIO CONNECTED NEO OTR",C559="FAZZIO NEO HYBRID OTR",C559="GRAND FILANO LUX OTR",C559="GRAND FILANO NEO HYBRID OTR"),"CLASSY",OR(C559="FREE GO 125 C OTR",C559="FREE GO 125 OTR",C559="GEAR 125 S OTR",C559="GEAR 125 OTR",C559="NEW MIO M3 CW OTR"),"MATIC",OR(C559="WR 155 R OTR"),"OFFROAD",OR(C559="VEGA FORCE DB CW OTR",C559="JUPITER Z CW FI OTR",C559="MX KING 150 OTR"),"MOPED")</f>
        <v>SPORT</v>
      </c>
      <c r="E559">
        <v>5</v>
      </c>
      <c r="F559" s="3" t="s">
        <v>4</v>
      </c>
      <c r="G559" s="7">
        <v>44215000</v>
      </c>
      <c r="H559">
        <f t="shared" si="18"/>
        <v>4421500</v>
      </c>
      <c r="I559" s="3" t="s">
        <v>32</v>
      </c>
    </row>
    <row r="560" spans="1:9" x14ac:dyDescent="0.3">
      <c r="A560" s="1">
        <v>559</v>
      </c>
      <c r="B560" s="2">
        <f t="shared" ca="1" si="17"/>
        <v>392</v>
      </c>
      <c r="C560" s="6" t="s">
        <v>13</v>
      </c>
      <c r="D560" t="str" cm="1">
        <f t="array" ref="D560">_xlfn.IFS(OR(C560="ALL NEW AEROX 155 C ABS OTR",C560="ALL NEW AEROX 155 CIBERCITY OTR",C560="ALL NEW AEROX 155 OTR",C560="ALL NEW NMAX 155 ABS OTR",C560="ALL NEW NMAX 155 CONNECTED OTR",C560="ALL NEW NMAX 155 OTR",C560="ALL NEW NMAX 155 S OTR",C560="LEXI LX 155 CONNECTED ABS OTR",C560="LEXI LX 155 OTR",C560="LEXI LX 155 S OTR",C560="LEXI OTR"),"MAXI",OR(C560="ALL NEW R15 CONNECTED OTR",C560="ALL NEW VIXION OTR",C560="ALL NEW VIXION R OTR",C560="ALL NEW XSR 155 OTR",C560="MT 15 OTR"),"SPORT",OR(C560="FAZZIO CONNECTED LUX OTR",C560="FAZZIO CONNECTED NEO OTR",C560="FAZZIO NEO HYBRID OTR",C560="GRAND FILANO LUX OTR",C560="GRAND FILANO NEO HYBRID OTR"),"CLASSY",OR(C560="FREE GO 125 C OTR",C560="FREE GO 125 OTR",C560="GEAR 125 S OTR",C560="GEAR 125 OTR",C560="NEW MIO M3 CW OTR"),"MATIC",OR(C560="WR 155 R OTR"),"OFFROAD",OR(C560="VEGA FORCE DB CW OTR",C560="JUPITER Z CW FI OTR",C560="MX KING 150 OTR"),"MOPED")</f>
        <v>MAXI</v>
      </c>
      <c r="E560">
        <v>5</v>
      </c>
      <c r="F560" s="3" t="s">
        <v>44</v>
      </c>
      <c r="G560" s="7">
        <v>36690000</v>
      </c>
      <c r="H560">
        <f t="shared" si="18"/>
        <v>3669000</v>
      </c>
      <c r="I560" s="3" t="s">
        <v>33</v>
      </c>
    </row>
    <row r="561" spans="1:9" x14ac:dyDescent="0.3">
      <c r="A561" s="1">
        <v>560</v>
      </c>
      <c r="B561" s="2">
        <f t="shared" ca="1" si="17"/>
        <v>709</v>
      </c>
      <c r="C561" s="6" t="s">
        <v>10</v>
      </c>
      <c r="D561" t="str" cm="1">
        <f t="array" ref="D561">_xlfn.IFS(OR(C561="ALL NEW AEROX 155 C ABS OTR",C561="ALL NEW AEROX 155 CIBERCITY OTR",C561="ALL NEW AEROX 155 OTR",C561="ALL NEW NMAX 155 ABS OTR",C561="ALL NEW NMAX 155 CONNECTED OTR",C561="ALL NEW NMAX 155 OTR",C561="ALL NEW NMAX 155 S OTR",C561="LEXI LX 155 CONNECTED ABS OTR",C561="LEXI LX 155 OTR",C561="LEXI LX 155 S OTR",C561="LEXI OTR"),"MAXI",OR(C561="ALL NEW R15 CONNECTED OTR",C561="ALL NEW VIXION OTR",C561="ALL NEW VIXION R OTR",C561="ALL NEW XSR 155 OTR",C561="MT 15 OTR"),"SPORT",OR(C561="FAZZIO CONNECTED LUX OTR",C561="FAZZIO CONNECTED NEO OTR",C561="FAZZIO NEO HYBRID OTR",C561="GRAND FILANO LUX OTR",C561="GRAND FILANO NEO HYBRID OTR"),"CLASSY",OR(C561="FREE GO 125 C OTR",C561="FREE GO 125 OTR",C561="GEAR 125 S OTR",C561="GEAR 125 OTR",C561="NEW MIO M3 CW OTR"),"MATIC",OR(C561="WR 155 R OTR"),"OFFROAD",OR(C561="VEGA FORCE DB CW OTR",C561="JUPITER Z CW FI OTR",C561="MX KING 150 OTR"),"MOPED")</f>
        <v>MATIC</v>
      </c>
      <c r="E561">
        <v>5</v>
      </c>
      <c r="F561" s="3" t="s">
        <v>44</v>
      </c>
      <c r="G561" s="7">
        <v>20725000</v>
      </c>
      <c r="H561">
        <f t="shared" si="18"/>
        <v>2072500</v>
      </c>
      <c r="I561" s="3" t="s">
        <v>34</v>
      </c>
    </row>
    <row r="562" spans="1:9" x14ac:dyDescent="0.3">
      <c r="A562" s="1">
        <v>561</v>
      </c>
      <c r="B562" s="2">
        <f t="shared" ca="1" si="17"/>
        <v>1191</v>
      </c>
      <c r="C562" s="6" t="s">
        <v>13</v>
      </c>
      <c r="D562" t="str" cm="1">
        <f t="array" ref="D562">_xlfn.IFS(OR(C562="ALL NEW AEROX 155 C ABS OTR",C562="ALL NEW AEROX 155 CIBERCITY OTR",C562="ALL NEW AEROX 155 OTR",C562="ALL NEW NMAX 155 ABS OTR",C562="ALL NEW NMAX 155 CONNECTED OTR",C562="ALL NEW NMAX 155 OTR",C562="ALL NEW NMAX 155 S OTR",C562="LEXI LX 155 CONNECTED ABS OTR",C562="LEXI LX 155 OTR",C562="LEXI LX 155 S OTR",C562="LEXI OTR"),"MAXI",OR(C562="ALL NEW R15 CONNECTED OTR",C562="ALL NEW VIXION OTR",C562="ALL NEW VIXION R OTR",C562="ALL NEW XSR 155 OTR",C562="MT 15 OTR"),"SPORT",OR(C562="FAZZIO CONNECTED LUX OTR",C562="FAZZIO CONNECTED NEO OTR",C562="FAZZIO NEO HYBRID OTR",C562="GRAND FILANO LUX OTR",C562="GRAND FILANO NEO HYBRID OTR"),"CLASSY",OR(C562="FREE GO 125 C OTR",C562="FREE GO 125 OTR",C562="GEAR 125 S OTR",C562="GEAR 125 OTR",C562="NEW MIO M3 CW OTR"),"MATIC",OR(C562="WR 155 R OTR"),"OFFROAD",OR(C562="VEGA FORCE DB CW OTR",C562="JUPITER Z CW FI OTR",C562="MX KING 150 OTR"),"MOPED")</f>
        <v>MAXI</v>
      </c>
      <c r="E562">
        <v>5</v>
      </c>
      <c r="F562" s="3" t="s">
        <v>44</v>
      </c>
      <c r="G562" s="7">
        <v>36415000</v>
      </c>
      <c r="H562">
        <f t="shared" si="18"/>
        <v>3641500</v>
      </c>
      <c r="I562" s="3" t="s">
        <v>33</v>
      </c>
    </row>
    <row r="563" spans="1:9" x14ac:dyDescent="0.3">
      <c r="A563" s="1">
        <v>562</v>
      </c>
      <c r="B563" s="2">
        <f t="shared" ca="1" si="17"/>
        <v>383</v>
      </c>
      <c r="C563" s="6" t="s">
        <v>14</v>
      </c>
      <c r="D563" t="str" cm="1">
        <f t="array" ref="D563">_xlfn.IFS(OR(C563="ALL NEW AEROX 155 C ABS OTR",C563="ALL NEW AEROX 155 CIBERCITY OTR",C563="ALL NEW AEROX 155 OTR",C563="ALL NEW NMAX 155 ABS OTR",C563="ALL NEW NMAX 155 CONNECTED OTR",C563="ALL NEW NMAX 155 OTR",C563="ALL NEW NMAX 155 S OTR",C563="LEXI LX 155 CONNECTED ABS OTR",C563="LEXI LX 155 OTR",C563="LEXI LX 155 S OTR",C563="LEXI OTR"),"MAXI",OR(C563="ALL NEW R15 CONNECTED OTR",C563="ALL NEW VIXION OTR",C563="ALL NEW VIXION R OTR",C563="ALL NEW XSR 155 OTR",C563="MT 15 OTR"),"SPORT",OR(C563="FAZZIO CONNECTED LUX OTR",C563="FAZZIO CONNECTED NEO OTR",C563="FAZZIO NEO HYBRID OTR",C563="GRAND FILANO LUX OTR",C563="GRAND FILANO NEO HYBRID OTR"),"CLASSY",OR(C563="FREE GO 125 C OTR",C563="FREE GO 125 OTR",C563="GEAR 125 S OTR",C563="GEAR 125 OTR",C563="NEW MIO M3 CW OTR"),"MATIC",OR(C563="WR 155 R OTR"),"OFFROAD",OR(C563="VEGA FORCE DB CW OTR",C563="JUPITER Z CW FI OTR",C563="MX KING 150 OTR"),"MOPED")</f>
        <v>MAXI</v>
      </c>
      <c r="E563">
        <v>5</v>
      </c>
      <c r="F563" s="3" t="s">
        <v>44</v>
      </c>
      <c r="G563" s="7">
        <v>28395200</v>
      </c>
      <c r="H563">
        <f t="shared" si="18"/>
        <v>2839520</v>
      </c>
      <c r="I563" s="3" t="s">
        <v>33</v>
      </c>
    </row>
    <row r="564" spans="1:9" x14ac:dyDescent="0.3">
      <c r="A564" s="1">
        <v>563</v>
      </c>
      <c r="B564" s="2">
        <f t="shared" ca="1" si="17"/>
        <v>1101</v>
      </c>
      <c r="C564" s="6" t="s">
        <v>21</v>
      </c>
      <c r="D564" t="str" cm="1">
        <f t="array" ref="D564">_xlfn.IFS(OR(C564="ALL NEW AEROX 155 C ABS OTR",C564="ALL NEW AEROX 155 CIBERCITY OTR",C564="ALL NEW AEROX 155 OTR",C564="ALL NEW NMAX 155 ABS OTR",C564="ALL NEW NMAX 155 CONNECTED OTR",C564="ALL NEW NMAX 155 OTR",C564="ALL NEW NMAX 155 S OTR",C564="LEXI LX 155 CONNECTED ABS OTR",C564="LEXI LX 155 OTR",C564="LEXI LX 155 S OTR",C564="LEXI OTR"),"MAXI",OR(C564="ALL NEW R15 CONNECTED OTR",C564="ALL NEW VIXION OTR",C564="ALL NEW VIXION R OTR",C564="ALL NEW XSR 155 OTR",C564="MT 15 OTR"),"SPORT",OR(C564="FAZZIO CONNECTED LUX OTR",C564="FAZZIO CONNECTED NEO OTR",C564="FAZZIO NEO HYBRID OTR",C564="GRAND FILANO LUX OTR",C564="GRAND FILANO NEO HYBRID OTR"),"CLASSY",OR(C564="FREE GO 125 C OTR",C564="FREE GO 125 OTR",C564="GEAR 125 S OTR",C564="GEAR 125 OTR",C564="NEW MIO M3 CW OTR"),"MATIC",OR(C564="WR 155 R OTR"),"OFFROAD",OR(C564="VEGA FORCE DB CW OTR",C564="JUPITER Z CW FI OTR",C564="MX KING 150 OTR"),"MOPED")</f>
        <v>MAXI</v>
      </c>
      <c r="E564">
        <v>5</v>
      </c>
      <c r="F564" s="3" t="s">
        <v>44</v>
      </c>
      <c r="G564" s="7">
        <v>30400000</v>
      </c>
      <c r="H564">
        <f t="shared" si="18"/>
        <v>3040000</v>
      </c>
      <c r="I564" s="3" t="s">
        <v>34</v>
      </c>
    </row>
    <row r="565" spans="1:9" x14ac:dyDescent="0.3">
      <c r="A565" s="1">
        <v>564</v>
      </c>
      <c r="B565" s="2">
        <f t="shared" ca="1" si="17"/>
        <v>1200</v>
      </c>
      <c r="C565" s="6" t="s">
        <v>20</v>
      </c>
      <c r="D565" t="str" cm="1">
        <f t="array" ref="D565">_xlfn.IFS(OR(C565="ALL NEW AEROX 155 C ABS OTR",C565="ALL NEW AEROX 155 CIBERCITY OTR",C565="ALL NEW AEROX 155 OTR",C565="ALL NEW NMAX 155 ABS OTR",C565="ALL NEW NMAX 155 CONNECTED OTR",C565="ALL NEW NMAX 155 OTR",C565="ALL NEW NMAX 155 S OTR",C565="LEXI LX 155 CONNECTED ABS OTR",C565="LEXI LX 155 OTR",C565="LEXI LX 155 S OTR",C565="LEXI OTR"),"MAXI",OR(C565="ALL NEW R15 CONNECTED OTR",C565="ALL NEW VIXION OTR",C565="ALL NEW VIXION R OTR",C565="ALL NEW XSR 155 OTR",C565="MT 15 OTR"),"SPORT",OR(C565="FAZZIO CONNECTED LUX OTR",C565="FAZZIO CONNECTED NEO OTR",C565="FAZZIO NEO HYBRID OTR",C565="GRAND FILANO LUX OTR",C565="GRAND FILANO NEO HYBRID OTR"),"CLASSY",OR(C565="FREE GO 125 C OTR",C565="FREE GO 125 OTR",C565="GEAR 125 S OTR",C565="GEAR 125 OTR",C565="NEW MIO M3 CW OTR"),"MATIC",OR(C565="WR 155 R OTR"),"OFFROAD",OR(C565="VEGA FORCE DB CW OTR",C565="JUPITER Z CW FI OTR",C565="MX KING 150 OTR"),"MOPED")</f>
        <v>MAXI</v>
      </c>
      <c r="E565">
        <v>5</v>
      </c>
      <c r="F565" s="3" t="s">
        <v>44</v>
      </c>
      <c r="G565" s="7">
        <v>30200000</v>
      </c>
      <c r="H565">
        <f t="shared" si="18"/>
        <v>3020000</v>
      </c>
      <c r="I565" s="3" t="s">
        <v>33</v>
      </c>
    </row>
    <row r="566" spans="1:9" x14ac:dyDescent="0.3">
      <c r="A566" s="1">
        <v>565</v>
      </c>
      <c r="B566" s="2">
        <f t="shared" ca="1" si="17"/>
        <v>115</v>
      </c>
      <c r="C566" s="6" t="s">
        <v>28</v>
      </c>
      <c r="D566" t="str" cm="1">
        <f t="array" ref="D566">_xlfn.IFS(OR(C566="ALL NEW AEROX 155 C ABS OTR",C566="ALL NEW AEROX 155 CIBERCITY OTR",C566="ALL NEW AEROX 155 OTR",C566="ALL NEW NMAX 155 ABS OTR",C566="ALL NEW NMAX 155 CONNECTED OTR",C566="ALL NEW NMAX 155 OTR",C566="ALL NEW NMAX 155 S OTR",C566="LEXI LX 155 CONNECTED ABS OTR",C566="LEXI LX 155 OTR",C566="LEXI LX 155 S OTR",C566="LEXI OTR"),"MAXI",OR(C566="ALL NEW R15 CONNECTED OTR",C566="ALL NEW VIXION OTR",C566="ALL NEW VIXION R OTR",C566="ALL NEW XSR 155 OTR",C566="MT 15 OTR"),"SPORT",OR(C566="FAZZIO CONNECTED LUX OTR",C566="FAZZIO CONNECTED NEO OTR",C566="FAZZIO NEO HYBRID OTR",C566="GRAND FILANO LUX OTR",C566="GRAND FILANO NEO HYBRID OTR"),"CLASSY",OR(C566="FREE GO 125 C OTR",C566="FREE GO 125 OTR",C566="GEAR 125 S OTR",C566="GEAR 125 OTR",C566="NEW MIO M3 CW OTR"),"MATIC",OR(C566="WR 155 R OTR"),"OFFROAD",OR(C566="VEGA FORCE DB CW OTR",C566="JUPITER Z CW FI OTR",C566="MX KING 150 OTR"),"MOPED")</f>
        <v>OFFROAD</v>
      </c>
      <c r="E566">
        <v>5</v>
      </c>
      <c r="F566" s="3" t="s">
        <v>44</v>
      </c>
      <c r="G566" s="7">
        <v>42860000</v>
      </c>
      <c r="H566">
        <f t="shared" si="18"/>
        <v>4286000</v>
      </c>
      <c r="I566" s="3" t="s">
        <v>33</v>
      </c>
    </row>
    <row r="567" spans="1:9" x14ac:dyDescent="0.3">
      <c r="A567" s="1">
        <v>566</v>
      </c>
      <c r="B567" s="2">
        <f t="shared" ca="1" si="17"/>
        <v>357</v>
      </c>
      <c r="C567" s="6" t="s">
        <v>20</v>
      </c>
      <c r="D567" t="str" cm="1">
        <f t="array" ref="D567">_xlfn.IFS(OR(C567="ALL NEW AEROX 155 C ABS OTR",C567="ALL NEW AEROX 155 CIBERCITY OTR",C567="ALL NEW AEROX 155 OTR",C567="ALL NEW NMAX 155 ABS OTR",C567="ALL NEW NMAX 155 CONNECTED OTR",C567="ALL NEW NMAX 155 OTR",C567="ALL NEW NMAX 155 S OTR",C567="LEXI LX 155 CONNECTED ABS OTR",C567="LEXI LX 155 OTR",C567="LEXI LX 155 S OTR",C567="LEXI OTR"),"MAXI",OR(C567="ALL NEW R15 CONNECTED OTR",C567="ALL NEW VIXION OTR",C567="ALL NEW VIXION R OTR",C567="ALL NEW XSR 155 OTR",C567="MT 15 OTR"),"SPORT",OR(C567="FAZZIO CONNECTED LUX OTR",C567="FAZZIO CONNECTED NEO OTR",C567="FAZZIO NEO HYBRID OTR",C567="GRAND FILANO LUX OTR",C567="GRAND FILANO NEO HYBRID OTR"),"CLASSY",OR(C567="FREE GO 125 C OTR",C567="FREE GO 125 OTR",C567="GEAR 125 S OTR",C567="GEAR 125 OTR",C567="NEW MIO M3 CW OTR"),"MATIC",OR(C567="WR 155 R OTR"),"OFFROAD",OR(C567="VEGA FORCE DB CW OTR",C567="JUPITER Z CW FI OTR",C567="MX KING 150 OTR"),"MOPED")</f>
        <v>MAXI</v>
      </c>
      <c r="E567">
        <v>5</v>
      </c>
      <c r="F567" s="3" t="s">
        <v>44</v>
      </c>
      <c r="G567" s="7">
        <v>29870000</v>
      </c>
      <c r="H567">
        <f t="shared" si="18"/>
        <v>2987000</v>
      </c>
      <c r="I567" s="3" t="s">
        <v>33</v>
      </c>
    </row>
    <row r="568" spans="1:9" x14ac:dyDescent="0.3">
      <c r="A568" s="1">
        <v>567</v>
      </c>
      <c r="B568" s="2">
        <f t="shared" ca="1" si="17"/>
        <v>1121</v>
      </c>
      <c r="C568" s="6" t="s">
        <v>8</v>
      </c>
      <c r="D568" t="str" cm="1">
        <f t="array" ref="D568">_xlfn.IFS(OR(C568="ALL NEW AEROX 155 C ABS OTR",C568="ALL NEW AEROX 155 CIBERCITY OTR",C568="ALL NEW AEROX 155 OTR",C568="ALL NEW NMAX 155 ABS OTR",C568="ALL NEW NMAX 155 CONNECTED OTR",C568="ALL NEW NMAX 155 OTR",C568="ALL NEW NMAX 155 S OTR",C568="LEXI LX 155 CONNECTED ABS OTR",C568="LEXI LX 155 OTR",C568="LEXI LX 155 S OTR",C568="LEXI OTR"),"MAXI",OR(C568="ALL NEW R15 CONNECTED OTR",C568="ALL NEW VIXION OTR",C568="ALL NEW VIXION R OTR",C568="ALL NEW XSR 155 OTR",C568="MT 15 OTR"),"SPORT",OR(C568="FAZZIO CONNECTED LUX OTR",C568="FAZZIO CONNECTED NEO OTR",C568="FAZZIO NEO HYBRID OTR",C568="GRAND FILANO LUX OTR",C568="GRAND FILANO NEO HYBRID OTR"),"CLASSY",OR(C568="FREE GO 125 C OTR",C568="FREE GO 125 OTR",C568="GEAR 125 S OTR",C568="GEAR 125 OTR",C568="NEW MIO M3 CW OTR"),"MATIC",OR(C568="WR 155 R OTR"),"OFFROAD",OR(C568="VEGA FORCE DB CW OTR",C568="JUPITER Z CW FI OTR",C568="MX KING 150 OTR"),"MOPED")</f>
        <v>CLASSY</v>
      </c>
      <c r="E568">
        <v>5</v>
      </c>
      <c r="F568" s="3" t="s">
        <v>5</v>
      </c>
      <c r="G568" s="7">
        <v>25615000</v>
      </c>
      <c r="H568">
        <f t="shared" si="18"/>
        <v>2561500</v>
      </c>
      <c r="I568" s="3" t="s">
        <v>32</v>
      </c>
    </row>
    <row r="569" spans="1:9" x14ac:dyDescent="0.3">
      <c r="A569" s="1">
        <v>568</v>
      </c>
      <c r="B569" s="2">
        <f t="shared" ca="1" si="17"/>
        <v>423</v>
      </c>
      <c r="C569" s="6" t="s">
        <v>11</v>
      </c>
      <c r="D569" t="str" cm="1">
        <f t="array" ref="D569">_xlfn.IFS(OR(C569="ALL NEW AEROX 155 C ABS OTR",C569="ALL NEW AEROX 155 CIBERCITY OTR",C569="ALL NEW AEROX 155 OTR",C569="ALL NEW NMAX 155 ABS OTR",C569="ALL NEW NMAX 155 CONNECTED OTR",C569="ALL NEW NMAX 155 OTR",C569="ALL NEW NMAX 155 S OTR",C569="LEXI LX 155 CONNECTED ABS OTR",C569="LEXI LX 155 OTR",C569="LEXI LX 155 S OTR",C569="LEXI OTR"),"MAXI",OR(C569="ALL NEW R15 CONNECTED OTR",C569="ALL NEW VIXION OTR",C569="ALL NEW VIXION R OTR",C569="ALL NEW XSR 155 OTR",C569="MT 15 OTR"),"SPORT",OR(C569="FAZZIO CONNECTED LUX OTR",C569="FAZZIO CONNECTED NEO OTR",C569="FAZZIO NEO HYBRID OTR",C569="GRAND FILANO LUX OTR",C569="GRAND FILANO NEO HYBRID OTR"),"CLASSY",OR(C569="FREE GO 125 C OTR",C569="FREE GO 125 OTR",C569="GEAR 125 S OTR",C569="GEAR 125 OTR",C569="NEW MIO M3 CW OTR"),"MATIC",OR(C569="WR 155 R OTR"),"OFFROAD",OR(C569="VEGA FORCE DB CW OTR",C569="JUPITER Z CW FI OTR",C569="MX KING 150 OTR"),"MOPED")</f>
        <v>MOPED</v>
      </c>
      <c r="E569">
        <v>5</v>
      </c>
      <c r="F569" s="3" t="s">
        <v>4</v>
      </c>
      <c r="G569" s="7">
        <v>22495000</v>
      </c>
      <c r="H569">
        <f t="shared" si="18"/>
        <v>2249500</v>
      </c>
      <c r="I569" s="3" t="s">
        <v>33</v>
      </c>
    </row>
    <row r="570" spans="1:9" x14ac:dyDescent="0.3">
      <c r="A570" s="1">
        <v>569</v>
      </c>
      <c r="B570" s="2">
        <f t="shared" ca="1" si="17"/>
        <v>962</v>
      </c>
      <c r="C570" s="6" t="s">
        <v>10</v>
      </c>
      <c r="D570" t="str" cm="1">
        <f t="array" ref="D570">_xlfn.IFS(OR(C570="ALL NEW AEROX 155 C ABS OTR",C570="ALL NEW AEROX 155 CIBERCITY OTR",C570="ALL NEW AEROX 155 OTR",C570="ALL NEW NMAX 155 ABS OTR",C570="ALL NEW NMAX 155 CONNECTED OTR",C570="ALL NEW NMAX 155 OTR",C570="ALL NEW NMAX 155 S OTR",C570="LEXI LX 155 CONNECTED ABS OTR",C570="LEXI LX 155 OTR",C570="LEXI LX 155 S OTR",C570="LEXI OTR"),"MAXI",OR(C570="ALL NEW R15 CONNECTED OTR",C570="ALL NEW VIXION OTR",C570="ALL NEW VIXION R OTR",C570="ALL NEW XSR 155 OTR",C570="MT 15 OTR"),"SPORT",OR(C570="FAZZIO CONNECTED LUX OTR",C570="FAZZIO CONNECTED NEO OTR",C570="FAZZIO NEO HYBRID OTR",C570="GRAND FILANO LUX OTR",C570="GRAND FILANO NEO HYBRID OTR"),"CLASSY",OR(C570="FREE GO 125 C OTR",C570="FREE GO 125 OTR",C570="GEAR 125 S OTR",C570="GEAR 125 OTR",C570="NEW MIO M3 CW OTR"),"MATIC",OR(C570="WR 155 R OTR"),"OFFROAD",OR(C570="VEGA FORCE DB CW OTR",C570="JUPITER Z CW FI OTR",C570="MX KING 150 OTR"),"MOPED")</f>
        <v>MATIC</v>
      </c>
      <c r="E570">
        <v>5</v>
      </c>
      <c r="F570" s="3" t="s">
        <v>44</v>
      </c>
      <c r="G570" s="7">
        <v>20725000</v>
      </c>
      <c r="H570">
        <f t="shared" si="18"/>
        <v>2072500</v>
      </c>
      <c r="I570" s="3" t="s">
        <v>32</v>
      </c>
    </row>
    <row r="571" spans="1:9" x14ac:dyDescent="0.3">
      <c r="A571" s="1">
        <v>570</v>
      </c>
      <c r="B571" s="2">
        <f t="shared" ca="1" si="17"/>
        <v>114</v>
      </c>
      <c r="C571" s="6" t="s">
        <v>9</v>
      </c>
      <c r="D571" t="str" cm="1">
        <f t="array" ref="D571">_xlfn.IFS(OR(C571="ALL NEW AEROX 155 C ABS OTR",C571="ALL NEW AEROX 155 CIBERCITY OTR",C571="ALL NEW AEROX 155 OTR",C571="ALL NEW NMAX 155 ABS OTR",C571="ALL NEW NMAX 155 CONNECTED OTR",C571="ALL NEW NMAX 155 OTR",C571="ALL NEW NMAX 155 S OTR",C571="LEXI LX 155 CONNECTED ABS OTR",C571="LEXI LX 155 OTR",C571="LEXI LX 155 S OTR",C571="LEXI OTR"),"MAXI",OR(C571="ALL NEW R15 CONNECTED OTR",C571="ALL NEW VIXION OTR",C571="ALL NEW VIXION R OTR",C571="ALL NEW XSR 155 OTR",C571="MT 15 OTR"),"SPORT",OR(C571="FAZZIO CONNECTED LUX OTR",C571="FAZZIO CONNECTED NEO OTR",C571="FAZZIO NEO HYBRID OTR",C571="GRAND FILANO LUX OTR",C571="GRAND FILANO NEO HYBRID OTR"),"CLASSY",OR(C571="FREE GO 125 C OTR",C571="FREE GO 125 OTR",C571="GEAR 125 S OTR",C571="GEAR 125 OTR",C571="NEW MIO M3 CW OTR"),"MATIC",OR(C571="WR 155 R OTR"),"OFFROAD",OR(C571="VEGA FORCE DB CW OTR",C571="JUPITER Z CW FI OTR",C571="MX KING 150 OTR"),"MOPED")</f>
        <v>MAXI</v>
      </c>
      <c r="E571">
        <v>5</v>
      </c>
      <c r="F571" s="3" t="s">
        <v>44</v>
      </c>
      <c r="G571" s="7">
        <v>35475000</v>
      </c>
      <c r="H571">
        <f t="shared" si="18"/>
        <v>3547500</v>
      </c>
      <c r="I571" s="3" t="s">
        <v>33</v>
      </c>
    </row>
    <row r="572" spans="1:9" x14ac:dyDescent="0.3">
      <c r="A572" s="1">
        <v>571</v>
      </c>
      <c r="B572" s="2">
        <f t="shared" ca="1" si="17"/>
        <v>1142</v>
      </c>
      <c r="C572" s="6" t="s">
        <v>13</v>
      </c>
      <c r="D572" t="str" cm="1">
        <f t="array" ref="D572">_xlfn.IFS(OR(C572="ALL NEW AEROX 155 C ABS OTR",C572="ALL NEW AEROX 155 CIBERCITY OTR",C572="ALL NEW AEROX 155 OTR",C572="ALL NEW NMAX 155 ABS OTR",C572="ALL NEW NMAX 155 CONNECTED OTR",C572="ALL NEW NMAX 155 OTR",C572="ALL NEW NMAX 155 S OTR",C572="LEXI LX 155 CONNECTED ABS OTR",C572="LEXI LX 155 OTR",C572="LEXI LX 155 S OTR",C572="LEXI OTR"),"MAXI",OR(C572="ALL NEW R15 CONNECTED OTR",C572="ALL NEW VIXION OTR",C572="ALL NEW VIXION R OTR",C572="ALL NEW XSR 155 OTR",C572="MT 15 OTR"),"SPORT",OR(C572="FAZZIO CONNECTED LUX OTR",C572="FAZZIO CONNECTED NEO OTR",C572="FAZZIO NEO HYBRID OTR",C572="GRAND FILANO LUX OTR",C572="GRAND FILANO NEO HYBRID OTR"),"CLASSY",OR(C572="FREE GO 125 C OTR",C572="FREE GO 125 OTR",C572="GEAR 125 S OTR",C572="GEAR 125 OTR",C572="NEW MIO M3 CW OTR"),"MATIC",OR(C572="WR 155 R OTR"),"OFFROAD",OR(C572="VEGA FORCE DB CW OTR",C572="JUPITER Z CW FI OTR",C572="MX KING 150 OTR"),"MOPED")</f>
        <v>MAXI</v>
      </c>
      <c r="E572">
        <v>5</v>
      </c>
      <c r="F572" s="3" t="s">
        <v>44</v>
      </c>
      <c r="G572" s="7">
        <v>36690000</v>
      </c>
      <c r="H572">
        <f t="shared" si="18"/>
        <v>3669000</v>
      </c>
      <c r="I572" s="3" t="s">
        <v>32</v>
      </c>
    </row>
    <row r="573" spans="1:9" x14ac:dyDescent="0.3">
      <c r="A573" s="1">
        <v>572</v>
      </c>
      <c r="B573" s="2">
        <f t="shared" ca="1" si="17"/>
        <v>522</v>
      </c>
      <c r="C573" s="6" t="s">
        <v>25</v>
      </c>
      <c r="D573" t="str" cm="1">
        <f t="array" ref="D573">_xlfn.IFS(OR(C573="ALL NEW AEROX 155 C ABS OTR",C573="ALL NEW AEROX 155 CIBERCITY OTR",C573="ALL NEW AEROX 155 OTR",C573="ALL NEW NMAX 155 ABS OTR",C573="ALL NEW NMAX 155 CONNECTED OTR",C573="ALL NEW NMAX 155 OTR",C573="ALL NEW NMAX 155 S OTR",C573="LEXI LX 155 CONNECTED ABS OTR",C573="LEXI LX 155 OTR",C573="LEXI LX 155 S OTR",C573="LEXI OTR"),"MAXI",OR(C573="ALL NEW R15 CONNECTED OTR",C573="ALL NEW VIXION OTR",C573="ALL NEW VIXION R OTR",C573="ALL NEW XSR 155 OTR",C573="MT 15 OTR"),"SPORT",OR(C573="FAZZIO CONNECTED LUX OTR",C573="FAZZIO CONNECTED NEO OTR",C573="FAZZIO NEO HYBRID OTR",C573="GRAND FILANO LUX OTR",C573="GRAND FILANO NEO HYBRID OTR"),"CLASSY",OR(C573="FREE GO 125 C OTR",C573="FREE GO 125 OTR",C573="GEAR 125 S OTR",C573="GEAR 125 OTR",C573="NEW MIO M3 CW OTR"),"MATIC",OR(C573="WR 155 R OTR"),"OFFROAD",OR(C573="VEGA FORCE DB CW OTR",C573="JUPITER Z CW FI OTR",C573="MX KING 150 OTR"),"MOPED")</f>
        <v>MATIC</v>
      </c>
      <c r="E573">
        <v>5</v>
      </c>
      <c r="F573" s="3" t="s">
        <v>5</v>
      </c>
      <c r="G573" s="7">
        <v>23930000</v>
      </c>
      <c r="H573">
        <f t="shared" si="18"/>
        <v>2393000</v>
      </c>
      <c r="I573" s="3" t="s">
        <v>32</v>
      </c>
    </row>
    <row r="574" spans="1:9" x14ac:dyDescent="0.3">
      <c r="A574" s="1">
        <v>573</v>
      </c>
      <c r="B574" s="2">
        <f t="shared" ca="1" si="17"/>
        <v>1066</v>
      </c>
      <c r="C574" s="6" t="s">
        <v>21</v>
      </c>
      <c r="D574" t="str" cm="1">
        <f t="array" ref="D574">_xlfn.IFS(OR(C574="ALL NEW AEROX 155 C ABS OTR",C574="ALL NEW AEROX 155 CIBERCITY OTR",C574="ALL NEW AEROX 155 OTR",C574="ALL NEW NMAX 155 ABS OTR",C574="ALL NEW NMAX 155 CONNECTED OTR",C574="ALL NEW NMAX 155 OTR",C574="ALL NEW NMAX 155 S OTR",C574="LEXI LX 155 CONNECTED ABS OTR",C574="LEXI LX 155 OTR",C574="LEXI LX 155 S OTR",C574="LEXI OTR"),"MAXI",OR(C574="ALL NEW R15 CONNECTED OTR",C574="ALL NEW VIXION OTR",C574="ALL NEW VIXION R OTR",C574="ALL NEW XSR 155 OTR",C574="MT 15 OTR"),"SPORT",OR(C574="FAZZIO CONNECTED LUX OTR",C574="FAZZIO CONNECTED NEO OTR",C574="FAZZIO NEO HYBRID OTR",C574="GRAND FILANO LUX OTR",C574="GRAND FILANO NEO HYBRID OTR"),"CLASSY",OR(C574="FREE GO 125 C OTR",C574="FREE GO 125 OTR",C574="GEAR 125 S OTR",C574="GEAR 125 OTR",C574="NEW MIO M3 CW OTR"),"MATIC",OR(C574="WR 155 R OTR"),"OFFROAD",OR(C574="VEGA FORCE DB CW OTR",C574="JUPITER Z CW FI OTR",C574="MX KING 150 OTR"),"MOPED")</f>
        <v>MAXI</v>
      </c>
      <c r="E574">
        <v>5</v>
      </c>
      <c r="F574" s="3" t="s">
        <v>4</v>
      </c>
      <c r="G574" s="7">
        <v>30400000</v>
      </c>
      <c r="H574">
        <f t="shared" si="18"/>
        <v>3040000</v>
      </c>
      <c r="I574" s="3" t="s">
        <v>32</v>
      </c>
    </row>
    <row r="575" spans="1:9" x14ac:dyDescent="0.3">
      <c r="A575" s="1">
        <v>574</v>
      </c>
      <c r="B575" s="2">
        <f t="shared" ca="1" si="17"/>
        <v>1076</v>
      </c>
      <c r="C575" s="6" t="s">
        <v>13</v>
      </c>
      <c r="D575" t="str" cm="1">
        <f t="array" ref="D575">_xlfn.IFS(OR(C575="ALL NEW AEROX 155 C ABS OTR",C575="ALL NEW AEROX 155 CIBERCITY OTR",C575="ALL NEW AEROX 155 OTR",C575="ALL NEW NMAX 155 ABS OTR",C575="ALL NEW NMAX 155 CONNECTED OTR",C575="ALL NEW NMAX 155 OTR",C575="ALL NEW NMAX 155 S OTR",C575="LEXI LX 155 CONNECTED ABS OTR",C575="LEXI LX 155 OTR",C575="LEXI LX 155 S OTR",C575="LEXI OTR"),"MAXI",OR(C575="ALL NEW R15 CONNECTED OTR",C575="ALL NEW VIXION OTR",C575="ALL NEW VIXION R OTR",C575="ALL NEW XSR 155 OTR",C575="MT 15 OTR"),"SPORT",OR(C575="FAZZIO CONNECTED LUX OTR",C575="FAZZIO CONNECTED NEO OTR",C575="FAZZIO NEO HYBRID OTR",C575="GRAND FILANO LUX OTR",C575="GRAND FILANO NEO HYBRID OTR"),"CLASSY",OR(C575="FREE GO 125 C OTR",C575="FREE GO 125 OTR",C575="GEAR 125 S OTR",C575="GEAR 125 OTR",C575="NEW MIO M3 CW OTR"),"MATIC",OR(C575="WR 155 R OTR"),"OFFROAD",OR(C575="VEGA FORCE DB CW OTR",C575="JUPITER Z CW FI OTR",C575="MX KING 150 OTR"),"MOPED")</f>
        <v>MAXI</v>
      </c>
      <c r="E575">
        <v>5</v>
      </c>
      <c r="F575" s="3" t="s">
        <v>4</v>
      </c>
      <c r="G575" s="7">
        <v>36690000</v>
      </c>
      <c r="H575">
        <f t="shared" si="18"/>
        <v>3669000</v>
      </c>
      <c r="I575" s="3" t="s">
        <v>32</v>
      </c>
    </row>
    <row r="576" spans="1:9" x14ac:dyDescent="0.3">
      <c r="A576" s="1">
        <v>575</v>
      </c>
      <c r="B576" s="2">
        <f t="shared" ca="1" si="17"/>
        <v>16</v>
      </c>
      <c r="C576" s="6" t="s">
        <v>13</v>
      </c>
      <c r="D576" t="str" cm="1">
        <f t="array" ref="D576">_xlfn.IFS(OR(C576="ALL NEW AEROX 155 C ABS OTR",C576="ALL NEW AEROX 155 CIBERCITY OTR",C576="ALL NEW AEROX 155 OTR",C576="ALL NEW NMAX 155 ABS OTR",C576="ALL NEW NMAX 155 CONNECTED OTR",C576="ALL NEW NMAX 155 OTR",C576="ALL NEW NMAX 155 S OTR",C576="LEXI LX 155 CONNECTED ABS OTR",C576="LEXI LX 155 OTR",C576="LEXI LX 155 S OTR",C576="LEXI OTR"),"MAXI",OR(C576="ALL NEW R15 CONNECTED OTR",C576="ALL NEW VIXION OTR",C576="ALL NEW VIXION R OTR",C576="ALL NEW XSR 155 OTR",C576="MT 15 OTR"),"SPORT",OR(C576="FAZZIO CONNECTED LUX OTR",C576="FAZZIO CONNECTED NEO OTR",C576="FAZZIO NEO HYBRID OTR",C576="GRAND FILANO LUX OTR",C576="GRAND FILANO NEO HYBRID OTR"),"CLASSY",OR(C576="FREE GO 125 C OTR",C576="FREE GO 125 OTR",C576="GEAR 125 S OTR",C576="GEAR 125 OTR",C576="NEW MIO M3 CW OTR"),"MATIC",OR(C576="WR 155 R OTR"),"OFFROAD",OR(C576="VEGA FORCE DB CW OTR",C576="JUPITER Z CW FI OTR",C576="MX KING 150 OTR"),"MOPED")</f>
        <v>MAXI</v>
      </c>
      <c r="E576">
        <v>5</v>
      </c>
      <c r="F576" s="3" t="s">
        <v>44</v>
      </c>
      <c r="G576" s="7">
        <v>36415000</v>
      </c>
      <c r="H576">
        <f t="shared" si="18"/>
        <v>3641500</v>
      </c>
      <c r="I576" s="3" t="s">
        <v>33</v>
      </c>
    </row>
    <row r="577" spans="1:9" x14ac:dyDescent="0.3">
      <c r="A577" s="1">
        <v>576</v>
      </c>
      <c r="B577" s="2">
        <f t="shared" ca="1" si="17"/>
        <v>681</v>
      </c>
      <c r="C577" s="6" t="s">
        <v>15</v>
      </c>
      <c r="D577" t="str" cm="1">
        <f t="array" ref="D577">_xlfn.IFS(OR(C577="ALL NEW AEROX 155 C ABS OTR",C577="ALL NEW AEROX 155 CIBERCITY OTR",C577="ALL NEW AEROX 155 OTR",C577="ALL NEW NMAX 155 ABS OTR",C577="ALL NEW NMAX 155 CONNECTED OTR",C577="ALL NEW NMAX 155 OTR",C577="ALL NEW NMAX 155 S OTR",C577="LEXI LX 155 CONNECTED ABS OTR",C577="LEXI LX 155 OTR",C577="LEXI LX 155 S OTR",C577="LEXI OTR"),"MAXI",OR(C577="ALL NEW R15 CONNECTED OTR",C577="ALL NEW VIXION OTR",C577="ALL NEW VIXION R OTR",C577="ALL NEW XSR 155 OTR",C577="MT 15 OTR"),"SPORT",OR(C577="FAZZIO CONNECTED LUX OTR",C577="FAZZIO CONNECTED NEO OTR",C577="FAZZIO NEO HYBRID OTR",C577="GRAND FILANO LUX OTR",C577="GRAND FILANO NEO HYBRID OTR"),"CLASSY",OR(C577="FREE GO 125 C OTR",C577="FREE GO 125 OTR",C577="GEAR 125 S OTR",C577="GEAR 125 OTR",C577="NEW MIO M3 CW OTR"),"MATIC",OR(C577="WR 155 R OTR"),"OFFROAD",OR(C577="VEGA FORCE DB CW OTR",C577="JUPITER Z CW FI OTR",C577="MX KING 150 OTR"),"MOPED")</f>
        <v>MOPED</v>
      </c>
      <c r="E577">
        <v>5</v>
      </c>
      <c r="F577" s="3" t="s">
        <v>44</v>
      </c>
      <c r="G577" s="7">
        <v>28145000</v>
      </c>
      <c r="H577">
        <f t="shared" si="18"/>
        <v>2814500</v>
      </c>
      <c r="I577" s="3" t="s">
        <v>32</v>
      </c>
    </row>
    <row r="578" spans="1:9" x14ac:dyDescent="0.3">
      <c r="A578" s="1">
        <v>577</v>
      </c>
      <c r="B578" s="2">
        <f t="shared" ca="1" si="17"/>
        <v>329</v>
      </c>
      <c r="C578" s="6" t="s">
        <v>21</v>
      </c>
      <c r="D578" t="str" cm="1">
        <f t="array" ref="D578">_xlfn.IFS(OR(C578="ALL NEW AEROX 155 C ABS OTR",C578="ALL NEW AEROX 155 CIBERCITY OTR",C578="ALL NEW AEROX 155 OTR",C578="ALL NEW NMAX 155 ABS OTR",C578="ALL NEW NMAX 155 CONNECTED OTR",C578="ALL NEW NMAX 155 OTR",C578="ALL NEW NMAX 155 S OTR",C578="LEXI LX 155 CONNECTED ABS OTR",C578="LEXI LX 155 OTR",C578="LEXI LX 155 S OTR",C578="LEXI OTR"),"MAXI",OR(C578="ALL NEW R15 CONNECTED OTR",C578="ALL NEW VIXION OTR",C578="ALL NEW VIXION R OTR",C578="ALL NEW XSR 155 OTR",C578="MT 15 OTR"),"SPORT",OR(C578="FAZZIO CONNECTED LUX OTR",C578="FAZZIO CONNECTED NEO OTR",C578="FAZZIO NEO HYBRID OTR",C578="GRAND FILANO LUX OTR",C578="GRAND FILANO NEO HYBRID OTR"),"CLASSY",OR(C578="FREE GO 125 C OTR",C578="FREE GO 125 OTR",C578="GEAR 125 S OTR",C578="GEAR 125 OTR",C578="NEW MIO M3 CW OTR"),"MATIC",OR(C578="WR 155 R OTR"),"OFFROAD",OR(C578="VEGA FORCE DB CW OTR",C578="JUPITER Z CW FI OTR",C578="MX KING 150 OTR"),"MOPED")</f>
        <v>MAXI</v>
      </c>
      <c r="E578">
        <v>5</v>
      </c>
      <c r="F578" s="3" t="s">
        <v>44</v>
      </c>
      <c r="G578" s="7">
        <v>30400000</v>
      </c>
      <c r="H578">
        <f t="shared" si="18"/>
        <v>3040000</v>
      </c>
      <c r="I578" s="3" t="s">
        <v>32</v>
      </c>
    </row>
    <row r="579" spans="1:9" x14ac:dyDescent="0.3">
      <c r="A579" s="1">
        <v>578</v>
      </c>
      <c r="B579" s="2">
        <f t="shared" ref="B579:B642" ca="1" si="19">RANDBETWEEN(1,1200)</f>
        <v>756</v>
      </c>
      <c r="C579" s="6" t="s">
        <v>13</v>
      </c>
      <c r="D579" t="str" cm="1">
        <f t="array" ref="D579">_xlfn.IFS(OR(C579="ALL NEW AEROX 155 C ABS OTR",C579="ALL NEW AEROX 155 CIBERCITY OTR",C579="ALL NEW AEROX 155 OTR",C579="ALL NEW NMAX 155 ABS OTR",C579="ALL NEW NMAX 155 CONNECTED OTR",C579="ALL NEW NMAX 155 OTR",C579="ALL NEW NMAX 155 S OTR",C579="LEXI LX 155 CONNECTED ABS OTR",C579="LEXI LX 155 OTR",C579="LEXI LX 155 S OTR",C579="LEXI OTR"),"MAXI",OR(C579="ALL NEW R15 CONNECTED OTR",C579="ALL NEW VIXION OTR",C579="ALL NEW VIXION R OTR",C579="ALL NEW XSR 155 OTR",C579="MT 15 OTR"),"SPORT",OR(C579="FAZZIO CONNECTED LUX OTR",C579="FAZZIO CONNECTED NEO OTR",C579="FAZZIO NEO HYBRID OTR",C579="GRAND FILANO LUX OTR",C579="GRAND FILANO NEO HYBRID OTR"),"CLASSY",OR(C579="FREE GO 125 C OTR",C579="FREE GO 125 OTR",C579="GEAR 125 S OTR",C579="GEAR 125 OTR",C579="NEW MIO M3 CW OTR"),"MATIC",OR(C579="WR 155 R OTR"),"OFFROAD",OR(C579="VEGA FORCE DB CW OTR",C579="JUPITER Z CW FI OTR",C579="MX KING 150 OTR"),"MOPED")</f>
        <v>MAXI</v>
      </c>
      <c r="E579">
        <v>5</v>
      </c>
      <c r="F579" s="3" t="s">
        <v>4</v>
      </c>
      <c r="G579" s="7">
        <v>36690000</v>
      </c>
      <c r="H579">
        <f t="shared" si="18"/>
        <v>3669000</v>
      </c>
      <c r="I579" s="3" t="s">
        <v>32</v>
      </c>
    </row>
    <row r="580" spans="1:9" x14ac:dyDescent="0.3">
      <c r="A580" s="1">
        <v>579</v>
      </c>
      <c r="B580" s="2">
        <f t="shared" ca="1" si="19"/>
        <v>696</v>
      </c>
      <c r="C580" s="6" t="s">
        <v>15</v>
      </c>
      <c r="D580" t="str" cm="1">
        <f t="array" ref="D580">_xlfn.IFS(OR(C580="ALL NEW AEROX 155 C ABS OTR",C580="ALL NEW AEROX 155 CIBERCITY OTR",C580="ALL NEW AEROX 155 OTR",C580="ALL NEW NMAX 155 ABS OTR",C580="ALL NEW NMAX 155 CONNECTED OTR",C580="ALL NEW NMAX 155 OTR",C580="ALL NEW NMAX 155 S OTR",C580="LEXI LX 155 CONNECTED ABS OTR",C580="LEXI LX 155 OTR",C580="LEXI LX 155 S OTR",C580="LEXI OTR"),"MAXI",OR(C580="ALL NEW R15 CONNECTED OTR",C580="ALL NEW VIXION OTR",C580="ALL NEW VIXION R OTR",C580="ALL NEW XSR 155 OTR",C580="MT 15 OTR"),"SPORT",OR(C580="FAZZIO CONNECTED LUX OTR",C580="FAZZIO CONNECTED NEO OTR",C580="FAZZIO NEO HYBRID OTR",C580="GRAND FILANO LUX OTR",C580="GRAND FILANO NEO HYBRID OTR"),"CLASSY",OR(C580="FREE GO 125 C OTR",C580="FREE GO 125 OTR",C580="GEAR 125 S OTR",C580="GEAR 125 OTR",C580="NEW MIO M3 CW OTR"),"MATIC",OR(C580="WR 155 R OTR"),"OFFROAD",OR(C580="VEGA FORCE DB CW OTR",C580="JUPITER Z CW FI OTR",C580="MX KING 150 OTR"),"MOPED")</f>
        <v>MOPED</v>
      </c>
      <c r="E580">
        <v>5</v>
      </c>
      <c r="F580" s="3" t="s">
        <v>4</v>
      </c>
      <c r="G580" s="7">
        <v>28255000</v>
      </c>
      <c r="H580">
        <f t="shared" si="18"/>
        <v>2825500</v>
      </c>
      <c r="I580" s="3" t="s">
        <v>32</v>
      </c>
    </row>
    <row r="581" spans="1:9" x14ac:dyDescent="0.3">
      <c r="A581" s="1">
        <v>580</v>
      </c>
      <c r="B581" s="2">
        <f t="shared" ca="1" si="19"/>
        <v>786</v>
      </c>
      <c r="C581" s="6" t="s">
        <v>7</v>
      </c>
      <c r="D581" t="str" cm="1">
        <f t="array" ref="D581">_xlfn.IFS(OR(C581="ALL NEW AEROX 155 C ABS OTR",C581="ALL NEW AEROX 155 CIBERCITY OTR",C581="ALL NEW AEROX 155 OTR",C581="ALL NEW NMAX 155 ABS OTR",C581="ALL NEW NMAX 155 CONNECTED OTR",C581="ALL NEW NMAX 155 OTR",C581="ALL NEW NMAX 155 S OTR",C581="LEXI LX 155 CONNECTED ABS OTR",C581="LEXI LX 155 OTR",C581="LEXI LX 155 S OTR",C581="LEXI OTR"),"MAXI",OR(C581="ALL NEW R15 CONNECTED OTR",C581="ALL NEW VIXION OTR",C581="ALL NEW VIXION R OTR",C581="ALL NEW XSR 155 OTR",C581="MT 15 OTR"),"SPORT",OR(C581="FAZZIO CONNECTED LUX OTR",C581="FAZZIO CONNECTED NEO OTR",C581="FAZZIO NEO HYBRID OTR",C581="GRAND FILANO LUX OTR",C581="GRAND FILANO NEO HYBRID OTR"),"CLASSY",OR(C581="FREE GO 125 C OTR",C581="FREE GO 125 OTR",C581="GEAR 125 S OTR",C581="GEAR 125 OTR",C581="NEW MIO M3 CW OTR"),"MATIC",OR(C581="WR 155 R OTR"),"OFFROAD",OR(C581="VEGA FORCE DB CW OTR",C581="JUPITER Z CW FI OTR",C581="MX KING 150 OTR"),"MOPED")</f>
        <v>CLASSY</v>
      </c>
      <c r="E581">
        <v>5</v>
      </c>
      <c r="F581" s="3" t="s">
        <v>4</v>
      </c>
      <c r="G581" s="7">
        <v>24965000</v>
      </c>
      <c r="H581">
        <f t="shared" ref="H581:H644" si="20">G581*10%</f>
        <v>2496500</v>
      </c>
      <c r="I581" s="3" t="s">
        <v>32</v>
      </c>
    </row>
    <row r="582" spans="1:9" x14ac:dyDescent="0.3">
      <c r="A582" s="1">
        <v>581</v>
      </c>
      <c r="B582" s="2">
        <f t="shared" ca="1" si="19"/>
        <v>471</v>
      </c>
      <c r="C582" s="6" t="s">
        <v>12</v>
      </c>
      <c r="D582" t="str" cm="1">
        <f t="array" ref="D582">_xlfn.IFS(OR(C582="ALL NEW AEROX 155 C ABS OTR",C582="ALL NEW AEROX 155 CIBERCITY OTR",C582="ALL NEW AEROX 155 OTR",C582="ALL NEW NMAX 155 ABS OTR",C582="ALL NEW NMAX 155 CONNECTED OTR",C582="ALL NEW NMAX 155 OTR",C582="ALL NEW NMAX 155 S OTR",C582="LEXI LX 155 CONNECTED ABS OTR",C582="LEXI LX 155 OTR",C582="LEXI LX 155 S OTR",C582="LEXI OTR"),"MAXI",OR(C582="ALL NEW R15 CONNECTED OTR",C582="ALL NEW VIXION OTR",C582="ALL NEW VIXION R OTR",C582="ALL NEW XSR 155 OTR",C582="MT 15 OTR"),"SPORT",OR(C582="FAZZIO CONNECTED LUX OTR",C582="FAZZIO CONNECTED NEO OTR",C582="FAZZIO NEO HYBRID OTR",C582="GRAND FILANO LUX OTR",C582="GRAND FILANO NEO HYBRID OTR"),"CLASSY",OR(C582="FREE GO 125 C OTR",C582="FREE GO 125 OTR",C582="GEAR 125 S OTR",C582="GEAR 125 OTR",C582="NEW MIO M3 CW OTR"),"MATIC",OR(C582="WR 155 R OTR"),"OFFROAD",OR(C582="VEGA FORCE DB CW OTR",C582="JUPITER Z CW FI OTR",C582="MX KING 150 OTR"),"MOPED")</f>
        <v>MATIC</v>
      </c>
      <c r="E582">
        <v>5</v>
      </c>
      <c r="F582" s="3" t="s">
        <v>44</v>
      </c>
      <c r="G582" s="7">
        <v>19635000</v>
      </c>
      <c r="H582">
        <f t="shared" si="20"/>
        <v>1963500</v>
      </c>
      <c r="I582" s="3" t="s">
        <v>32</v>
      </c>
    </row>
    <row r="583" spans="1:9" x14ac:dyDescent="0.3">
      <c r="A583" s="1">
        <v>582</v>
      </c>
      <c r="B583" s="2">
        <f t="shared" ca="1" si="19"/>
        <v>812</v>
      </c>
      <c r="C583" s="6" t="s">
        <v>21</v>
      </c>
      <c r="D583" t="str" cm="1">
        <f t="array" ref="D583">_xlfn.IFS(OR(C583="ALL NEW AEROX 155 C ABS OTR",C583="ALL NEW AEROX 155 CIBERCITY OTR",C583="ALL NEW AEROX 155 OTR",C583="ALL NEW NMAX 155 ABS OTR",C583="ALL NEW NMAX 155 CONNECTED OTR",C583="ALL NEW NMAX 155 OTR",C583="ALL NEW NMAX 155 S OTR",C583="LEXI LX 155 CONNECTED ABS OTR",C583="LEXI LX 155 OTR",C583="LEXI LX 155 S OTR",C583="LEXI OTR"),"MAXI",OR(C583="ALL NEW R15 CONNECTED OTR",C583="ALL NEW VIXION OTR",C583="ALL NEW VIXION R OTR",C583="ALL NEW XSR 155 OTR",C583="MT 15 OTR"),"SPORT",OR(C583="FAZZIO CONNECTED LUX OTR",C583="FAZZIO CONNECTED NEO OTR",C583="FAZZIO NEO HYBRID OTR",C583="GRAND FILANO LUX OTR",C583="GRAND FILANO NEO HYBRID OTR"),"CLASSY",OR(C583="FREE GO 125 C OTR",C583="FREE GO 125 OTR",C583="GEAR 125 S OTR",C583="GEAR 125 OTR",C583="NEW MIO M3 CW OTR"),"MATIC",OR(C583="WR 155 R OTR"),"OFFROAD",OR(C583="VEGA FORCE DB CW OTR",C583="JUPITER Z CW FI OTR",C583="MX KING 150 OTR"),"MOPED")</f>
        <v>MAXI</v>
      </c>
      <c r="E583">
        <v>5</v>
      </c>
      <c r="F583" s="3" t="s">
        <v>44</v>
      </c>
      <c r="G583" s="7">
        <v>30070000</v>
      </c>
      <c r="H583">
        <f t="shared" si="20"/>
        <v>3007000</v>
      </c>
      <c r="I583" s="3" t="s">
        <v>33</v>
      </c>
    </row>
    <row r="584" spans="1:9" x14ac:dyDescent="0.3">
      <c r="A584" s="1">
        <v>583</v>
      </c>
      <c r="B584" s="2">
        <f t="shared" ca="1" si="19"/>
        <v>367</v>
      </c>
      <c r="C584" s="6" t="s">
        <v>27</v>
      </c>
      <c r="D584" t="str" cm="1">
        <f t="array" ref="D584">_xlfn.IFS(OR(C584="ALL NEW AEROX 155 C ABS OTR",C584="ALL NEW AEROX 155 CIBERCITY OTR",C584="ALL NEW AEROX 155 OTR",C584="ALL NEW NMAX 155 ABS OTR",C584="ALL NEW NMAX 155 CONNECTED OTR",C584="ALL NEW NMAX 155 OTR",C584="ALL NEW NMAX 155 S OTR",C584="LEXI LX 155 CONNECTED ABS OTR",C584="LEXI LX 155 OTR",C584="LEXI LX 155 S OTR",C584="LEXI OTR"),"MAXI",OR(C584="ALL NEW R15 CONNECTED OTR",C584="ALL NEW VIXION OTR",C584="ALL NEW VIXION R OTR",C584="ALL NEW XSR 155 OTR",C584="MT 15 OTR"),"SPORT",OR(C584="FAZZIO CONNECTED LUX OTR",C584="FAZZIO CONNECTED NEO OTR",C584="FAZZIO NEO HYBRID OTR",C584="GRAND FILANO LUX OTR",C584="GRAND FILANO NEO HYBRID OTR"),"CLASSY",OR(C584="FREE GO 125 C OTR",C584="FREE GO 125 OTR",C584="GEAR 125 S OTR",C584="GEAR 125 OTR",C584="NEW MIO M3 CW OTR"),"MATIC",OR(C584="WR 155 R OTR"),"OFFROAD",OR(C584="VEGA FORCE DB CW OTR",C584="JUPITER Z CW FI OTR",C584="MX KING 150 OTR"),"MOPED")</f>
        <v>CLASSY</v>
      </c>
      <c r="E584">
        <v>5</v>
      </c>
      <c r="F584" s="3" t="s">
        <v>4</v>
      </c>
      <c r="G584" s="7">
        <v>30130000</v>
      </c>
      <c r="H584">
        <f t="shared" si="20"/>
        <v>3013000</v>
      </c>
      <c r="I584" s="3" t="s">
        <v>34</v>
      </c>
    </row>
    <row r="585" spans="1:9" x14ac:dyDescent="0.3">
      <c r="A585" s="1">
        <v>584</v>
      </c>
      <c r="B585" s="2">
        <f t="shared" ca="1" si="19"/>
        <v>113</v>
      </c>
      <c r="C585" s="6" t="s">
        <v>23</v>
      </c>
      <c r="D585" t="str" cm="1">
        <f t="array" ref="D585">_xlfn.IFS(OR(C585="ALL NEW AEROX 155 C ABS OTR",C585="ALL NEW AEROX 155 CIBERCITY OTR",C585="ALL NEW AEROX 155 OTR",C585="ALL NEW NMAX 155 ABS OTR",C585="ALL NEW NMAX 155 CONNECTED OTR",C585="ALL NEW NMAX 155 OTR",C585="ALL NEW NMAX 155 S OTR",C585="LEXI LX 155 CONNECTED ABS OTR",C585="LEXI LX 155 OTR",C585="LEXI LX 155 S OTR",C585="LEXI OTR"),"MAXI",OR(C585="ALL NEW R15 CONNECTED OTR",C585="ALL NEW VIXION OTR",C585="ALL NEW VIXION R OTR",C585="ALL NEW XSR 155 OTR",C585="MT 15 OTR"),"SPORT",OR(C585="FAZZIO CONNECTED LUX OTR",C585="FAZZIO CONNECTED NEO OTR",C585="FAZZIO NEO HYBRID OTR",C585="GRAND FILANO LUX OTR",C585="GRAND FILANO NEO HYBRID OTR"),"CLASSY",OR(C585="FREE GO 125 C OTR",C585="FREE GO 125 OTR",C585="GEAR 125 S OTR",C585="GEAR 125 OTR",C585="NEW MIO M3 CW OTR"),"MATIC",OR(C585="WR 155 R OTR"),"OFFROAD",OR(C585="VEGA FORCE DB CW OTR",C585="JUPITER Z CW FI OTR",C585="MX KING 150 OTR"),"MOPED")</f>
        <v>CLASSY</v>
      </c>
      <c r="E585">
        <v>5</v>
      </c>
      <c r="F585" s="3" t="s">
        <v>44</v>
      </c>
      <c r="G585" s="7">
        <v>30785000</v>
      </c>
      <c r="H585">
        <f t="shared" si="20"/>
        <v>3078500</v>
      </c>
      <c r="I585" s="3" t="s">
        <v>32</v>
      </c>
    </row>
    <row r="586" spans="1:9" x14ac:dyDescent="0.3">
      <c r="A586" s="1">
        <v>585</v>
      </c>
      <c r="B586" s="2">
        <f t="shared" ca="1" si="19"/>
        <v>993</v>
      </c>
      <c r="C586" s="6" t="s">
        <v>28</v>
      </c>
      <c r="D586" t="str" cm="1">
        <f t="array" ref="D586">_xlfn.IFS(OR(C586="ALL NEW AEROX 155 C ABS OTR",C586="ALL NEW AEROX 155 CIBERCITY OTR",C586="ALL NEW AEROX 155 OTR",C586="ALL NEW NMAX 155 ABS OTR",C586="ALL NEW NMAX 155 CONNECTED OTR",C586="ALL NEW NMAX 155 OTR",C586="ALL NEW NMAX 155 S OTR",C586="LEXI LX 155 CONNECTED ABS OTR",C586="LEXI LX 155 OTR",C586="LEXI LX 155 S OTR",C586="LEXI OTR"),"MAXI",OR(C586="ALL NEW R15 CONNECTED OTR",C586="ALL NEW VIXION OTR",C586="ALL NEW VIXION R OTR",C586="ALL NEW XSR 155 OTR",C586="MT 15 OTR"),"SPORT",OR(C586="FAZZIO CONNECTED LUX OTR",C586="FAZZIO CONNECTED NEO OTR",C586="FAZZIO NEO HYBRID OTR",C586="GRAND FILANO LUX OTR",C586="GRAND FILANO NEO HYBRID OTR"),"CLASSY",OR(C586="FREE GO 125 C OTR",C586="FREE GO 125 OTR",C586="GEAR 125 S OTR",C586="GEAR 125 OTR",C586="NEW MIO M3 CW OTR"),"MATIC",OR(C586="WR 155 R OTR"),"OFFROAD",OR(C586="VEGA FORCE DB CW OTR",C586="JUPITER Z CW FI OTR",C586="MX KING 150 OTR"),"MOPED")</f>
        <v>OFFROAD</v>
      </c>
      <c r="E586">
        <v>5</v>
      </c>
      <c r="F586" s="3" t="s">
        <v>44</v>
      </c>
      <c r="G586" s="7">
        <v>42860000</v>
      </c>
      <c r="H586">
        <f t="shared" si="20"/>
        <v>4286000</v>
      </c>
      <c r="I586" s="3" t="s">
        <v>32</v>
      </c>
    </row>
    <row r="587" spans="1:9" x14ac:dyDescent="0.3">
      <c r="A587" s="1">
        <v>586</v>
      </c>
      <c r="B587" s="2">
        <f t="shared" ca="1" si="19"/>
        <v>249</v>
      </c>
      <c r="C587" s="6" t="s">
        <v>28</v>
      </c>
      <c r="D587" t="str" cm="1">
        <f t="array" ref="D587">_xlfn.IFS(OR(C587="ALL NEW AEROX 155 C ABS OTR",C587="ALL NEW AEROX 155 CIBERCITY OTR",C587="ALL NEW AEROX 155 OTR",C587="ALL NEW NMAX 155 ABS OTR",C587="ALL NEW NMAX 155 CONNECTED OTR",C587="ALL NEW NMAX 155 OTR",C587="ALL NEW NMAX 155 S OTR",C587="LEXI LX 155 CONNECTED ABS OTR",C587="LEXI LX 155 OTR",C587="LEXI LX 155 S OTR",C587="LEXI OTR"),"MAXI",OR(C587="ALL NEW R15 CONNECTED OTR",C587="ALL NEW VIXION OTR",C587="ALL NEW VIXION R OTR",C587="ALL NEW XSR 155 OTR",C587="MT 15 OTR"),"SPORT",OR(C587="FAZZIO CONNECTED LUX OTR",C587="FAZZIO CONNECTED NEO OTR",C587="FAZZIO NEO HYBRID OTR",C587="GRAND FILANO LUX OTR",C587="GRAND FILANO NEO HYBRID OTR"),"CLASSY",OR(C587="FREE GO 125 C OTR",C587="FREE GO 125 OTR",C587="GEAR 125 S OTR",C587="GEAR 125 OTR",C587="NEW MIO M3 CW OTR"),"MATIC",OR(C587="WR 155 R OTR"),"OFFROAD",OR(C587="VEGA FORCE DB CW OTR",C587="JUPITER Z CW FI OTR",C587="MX KING 150 OTR"),"MOPED")</f>
        <v>OFFROAD</v>
      </c>
      <c r="E587">
        <v>5</v>
      </c>
      <c r="F587" s="3" t="s">
        <v>44</v>
      </c>
      <c r="G587" s="7">
        <v>42860000</v>
      </c>
      <c r="H587">
        <f t="shared" si="20"/>
        <v>4286000</v>
      </c>
      <c r="I587" s="3" t="s">
        <v>32</v>
      </c>
    </row>
    <row r="588" spans="1:9" x14ac:dyDescent="0.3">
      <c r="A588" s="1">
        <v>587</v>
      </c>
      <c r="B588" s="2">
        <f t="shared" ca="1" si="19"/>
        <v>333</v>
      </c>
      <c r="C588" s="6" t="s">
        <v>14</v>
      </c>
      <c r="D588" t="str" cm="1">
        <f t="array" ref="D588">_xlfn.IFS(OR(C588="ALL NEW AEROX 155 C ABS OTR",C588="ALL NEW AEROX 155 CIBERCITY OTR",C588="ALL NEW AEROX 155 OTR",C588="ALL NEW NMAX 155 ABS OTR",C588="ALL NEW NMAX 155 CONNECTED OTR",C588="ALL NEW NMAX 155 OTR",C588="ALL NEW NMAX 155 S OTR",C588="LEXI LX 155 CONNECTED ABS OTR",C588="LEXI LX 155 OTR",C588="LEXI LX 155 S OTR",C588="LEXI OTR"),"MAXI",OR(C588="ALL NEW R15 CONNECTED OTR",C588="ALL NEW VIXION OTR",C588="ALL NEW VIXION R OTR",C588="ALL NEW XSR 155 OTR",C588="MT 15 OTR"),"SPORT",OR(C588="FAZZIO CONNECTED LUX OTR",C588="FAZZIO CONNECTED NEO OTR",C588="FAZZIO NEO HYBRID OTR",C588="GRAND FILANO LUX OTR",C588="GRAND FILANO NEO HYBRID OTR"),"CLASSY",OR(C588="FREE GO 125 C OTR",C588="FREE GO 125 OTR",C588="GEAR 125 S OTR",C588="GEAR 125 OTR",C588="NEW MIO M3 CW OTR"),"MATIC",OR(C588="WR 155 R OTR"),"OFFROAD",OR(C588="VEGA FORCE DB CW OTR",C588="JUPITER Z CW FI OTR",C588="MX KING 150 OTR"),"MOPED")</f>
        <v>MAXI</v>
      </c>
      <c r="E588">
        <v>5</v>
      </c>
      <c r="F588" s="3" t="s">
        <v>44</v>
      </c>
      <c r="G588" s="7">
        <v>28395200</v>
      </c>
      <c r="H588">
        <f t="shared" si="20"/>
        <v>2839520</v>
      </c>
      <c r="I588" s="3" t="s">
        <v>34</v>
      </c>
    </row>
    <row r="589" spans="1:9" x14ac:dyDescent="0.3">
      <c r="A589" s="1">
        <v>588</v>
      </c>
      <c r="B589" s="2">
        <f t="shared" ca="1" si="19"/>
        <v>748</v>
      </c>
      <c r="C589" s="6" t="s">
        <v>8</v>
      </c>
      <c r="D589" t="str" cm="1">
        <f t="array" ref="D589">_xlfn.IFS(OR(C589="ALL NEW AEROX 155 C ABS OTR",C589="ALL NEW AEROX 155 CIBERCITY OTR",C589="ALL NEW AEROX 155 OTR",C589="ALL NEW NMAX 155 ABS OTR",C589="ALL NEW NMAX 155 CONNECTED OTR",C589="ALL NEW NMAX 155 OTR",C589="ALL NEW NMAX 155 S OTR",C589="LEXI LX 155 CONNECTED ABS OTR",C589="LEXI LX 155 OTR",C589="LEXI LX 155 S OTR",C589="LEXI OTR"),"MAXI",OR(C589="ALL NEW R15 CONNECTED OTR",C589="ALL NEW VIXION OTR",C589="ALL NEW VIXION R OTR",C589="ALL NEW XSR 155 OTR",C589="MT 15 OTR"),"SPORT",OR(C589="FAZZIO CONNECTED LUX OTR",C589="FAZZIO CONNECTED NEO OTR",C589="FAZZIO NEO HYBRID OTR",C589="GRAND FILANO LUX OTR",C589="GRAND FILANO NEO HYBRID OTR"),"CLASSY",OR(C589="FREE GO 125 C OTR",C589="FREE GO 125 OTR",C589="GEAR 125 S OTR",C589="GEAR 125 OTR",C589="NEW MIO M3 CW OTR"),"MATIC",OR(C589="WR 155 R OTR"),"OFFROAD",OR(C589="VEGA FORCE DB CW OTR",C589="JUPITER Z CW FI OTR",C589="MX KING 150 OTR"),"MOPED")</f>
        <v>CLASSY</v>
      </c>
      <c r="E589">
        <v>5</v>
      </c>
      <c r="F589" s="3" t="s">
        <v>44</v>
      </c>
      <c r="G589" s="7">
        <v>25615000</v>
      </c>
      <c r="H589">
        <f t="shared" si="20"/>
        <v>2561500</v>
      </c>
      <c r="I589" s="3" t="s">
        <v>32</v>
      </c>
    </row>
    <row r="590" spans="1:9" x14ac:dyDescent="0.3">
      <c r="A590" s="1">
        <v>589</v>
      </c>
      <c r="B590" s="2">
        <f t="shared" ca="1" si="19"/>
        <v>1025</v>
      </c>
      <c r="C590" s="6" t="s">
        <v>13</v>
      </c>
      <c r="D590" t="str" cm="1">
        <f t="array" ref="D590">_xlfn.IFS(OR(C590="ALL NEW AEROX 155 C ABS OTR",C590="ALL NEW AEROX 155 CIBERCITY OTR",C590="ALL NEW AEROX 155 OTR",C590="ALL NEW NMAX 155 ABS OTR",C590="ALL NEW NMAX 155 CONNECTED OTR",C590="ALL NEW NMAX 155 OTR",C590="ALL NEW NMAX 155 S OTR",C590="LEXI LX 155 CONNECTED ABS OTR",C590="LEXI LX 155 OTR",C590="LEXI LX 155 S OTR",C590="LEXI OTR"),"MAXI",OR(C590="ALL NEW R15 CONNECTED OTR",C590="ALL NEW VIXION OTR",C590="ALL NEW VIXION R OTR",C590="ALL NEW XSR 155 OTR",C590="MT 15 OTR"),"SPORT",OR(C590="FAZZIO CONNECTED LUX OTR",C590="FAZZIO CONNECTED NEO OTR",C590="FAZZIO NEO HYBRID OTR",C590="GRAND FILANO LUX OTR",C590="GRAND FILANO NEO HYBRID OTR"),"CLASSY",OR(C590="FREE GO 125 C OTR",C590="FREE GO 125 OTR",C590="GEAR 125 S OTR",C590="GEAR 125 OTR",C590="NEW MIO M3 CW OTR"),"MATIC",OR(C590="WR 155 R OTR"),"OFFROAD",OR(C590="VEGA FORCE DB CW OTR",C590="JUPITER Z CW FI OTR",C590="MX KING 150 OTR"),"MOPED")</f>
        <v>MAXI</v>
      </c>
      <c r="E590">
        <v>5</v>
      </c>
      <c r="F590" s="3" t="s">
        <v>44</v>
      </c>
      <c r="G590" s="7">
        <v>36690000</v>
      </c>
      <c r="H590">
        <f t="shared" si="20"/>
        <v>3669000</v>
      </c>
      <c r="I590" s="3" t="s">
        <v>33</v>
      </c>
    </row>
    <row r="591" spans="1:9" x14ac:dyDescent="0.3">
      <c r="A591" s="1">
        <v>590</v>
      </c>
      <c r="B591" s="2">
        <f t="shared" ca="1" si="19"/>
        <v>709</v>
      </c>
      <c r="C591" s="6" t="s">
        <v>11</v>
      </c>
      <c r="D591" t="str" cm="1">
        <f t="array" ref="D591">_xlfn.IFS(OR(C591="ALL NEW AEROX 155 C ABS OTR",C591="ALL NEW AEROX 155 CIBERCITY OTR",C591="ALL NEW AEROX 155 OTR",C591="ALL NEW NMAX 155 ABS OTR",C591="ALL NEW NMAX 155 CONNECTED OTR",C591="ALL NEW NMAX 155 OTR",C591="ALL NEW NMAX 155 S OTR",C591="LEXI LX 155 CONNECTED ABS OTR",C591="LEXI LX 155 OTR",C591="LEXI LX 155 S OTR",C591="LEXI OTR"),"MAXI",OR(C591="ALL NEW R15 CONNECTED OTR",C591="ALL NEW VIXION OTR",C591="ALL NEW VIXION R OTR",C591="ALL NEW XSR 155 OTR",C591="MT 15 OTR"),"SPORT",OR(C591="FAZZIO CONNECTED LUX OTR",C591="FAZZIO CONNECTED NEO OTR",C591="FAZZIO NEO HYBRID OTR",C591="GRAND FILANO LUX OTR",C591="GRAND FILANO NEO HYBRID OTR"),"CLASSY",OR(C591="FREE GO 125 C OTR",C591="FREE GO 125 OTR",C591="GEAR 125 S OTR",C591="GEAR 125 OTR",C591="NEW MIO M3 CW OTR"),"MATIC",OR(C591="WR 155 R OTR"),"OFFROAD",OR(C591="VEGA FORCE DB CW OTR",C591="JUPITER Z CW FI OTR",C591="MX KING 150 OTR"),"MOPED")</f>
        <v>MOPED</v>
      </c>
      <c r="E591">
        <v>5</v>
      </c>
      <c r="F591" s="3" t="s">
        <v>44</v>
      </c>
      <c r="G591" s="7">
        <v>22605000</v>
      </c>
      <c r="H591">
        <f t="shared" si="20"/>
        <v>2260500</v>
      </c>
      <c r="I591" s="3" t="s">
        <v>32</v>
      </c>
    </row>
    <row r="592" spans="1:9" x14ac:dyDescent="0.3">
      <c r="A592" s="1">
        <v>591</v>
      </c>
      <c r="B592" s="2">
        <f t="shared" ca="1" si="19"/>
        <v>683</v>
      </c>
      <c r="C592" s="6" t="s">
        <v>15</v>
      </c>
      <c r="D592" t="str" cm="1">
        <f t="array" ref="D592">_xlfn.IFS(OR(C592="ALL NEW AEROX 155 C ABS OTR",C592="ALL NEW AEROX 155 CIBERCITY OTR",C592="ALL NEW AEROX 155 OTR",C592="ALL NEW NMAX 155 ABS OTR",C592="ALL NEW NMAX 155 CONNECTED OTR",C592="ALL NEW NMAX 155 OTR",C592="ALL NEW NMAX 155 S OTR",C592="LEXI LX 155 CONNECTED ABS OTR",C592="LEXI LX 155 OTR",C592="LEXI LX 155 S OTR",C592="LEXI OTR"),"MAXI",OR(C592="ALL NEW R15 CONNECTED OTR",C592="ALL NEW VIXION OTR",C592="ALL NEW VIXION R OTR",C592="ALL NEW XSR 155 OTR",C592="MT 15 OTR"),"SPORT",OR(C592="FAZZIO CONNECTED LUX OTR",C592="FAZZIO CONNECTED NEO OTR",C592="FAZZIO NEO HYBRID OTR",C592="GRAND FILANO LUX OTR",C592="GRAND FILANO NEO HYBRID OTR"),"CLASSY",OR(C592="FREE GO 125 C OTR",C592="FREE GO 125 OTR",C592="GEAR 125 S OTR",C592="GEAR 125 OTR",C592="NEW MIO M3 CW OTR"),"MATIC",OR(C592="WR 155 R OTR"),"OFFROAD",OR(C592="VEGA FORCE DB CW OTR",C592="JUPITER Z CW FI OTR",C592="MX KING 150 OTR"),"MOPED")</f>
        <v>MOPED</v>
      </c>
      <c r="E592">
        <v>5</v>
      </c>
      <c r="F592" s="3" t="s">
        <v>44</v>
      </c>
      <c r="G592" s="7">
        <v>28255000</v>
      </c>
      <c r="H592">
        <f t="shared" si="20"/>
        <v>2825500</v>
      </c>
      <c r="I592" s="3" t="s">
        <v>34</v>
      </c>
    </row>
    <row r="593" spans="1:9" x14ac:dyDescent="0.3">
      <c r="A593" s="1">
        <v>592</v>
      </c>
      <c r="B593" s="2">
        <f t="shared" ca="1" si="19"/>
        <v>8</v>
      </c>
      <c r="C593" s="6" t="s">
        <v>10</v>
      </c>
      <c r="D593" t="str" cm="1">
        <f t="array" ref="D593">_xlfn.IFS(OR(C593="ALL NEW AEROX 155 C ABS OTR",C593="ALL NEW AEROX 155 CIBERCITY OTR",C593="ALL NEW AEROX 155 OTR",C593="ALL NEW NMAX 155 ABS OTR",C593="ALL NEW NMAX 155 CONNECTED OTR",C593="ALL NEW NMAX 155 OTR",C593="ALL NEW NMAX 155 S OTR",C593="LEXI LX 155 CONNECTED ABS OTR",C593="LEXI LX 155 OTR",C593="LEXI LX 155 S OTR",C593="LEXI OTR"),"MAXI",OR(C593="ALL NEW R15 CONNECTED OTR",C593="ALL NEW VIXION OTR",C593="ALL NEW VIXION R OTR",C593="ALL NEW XSR 155 OTR",C593="MT 15 OTR"),"SPORT",OR(C593="FAZZIO CONNECTED LUX OTR",C593="FAZZIO CONNECTED NEO OTR",C593="FAZZIO NEO HYBRID OTR",C593="GRAND FILANO LUX OTR",C593="GRAND FILANO NEO HYBRID OTR"),"CLASSY",OR(C593="FREE GO 125 C OTR",C593="FREE GO 125 OTR",C593="GEAR 125 S OTR",C593="GEAR 125 OTR",C593="NEW MIO M3 CW OTR"),"MATIC",OR(C593="WR 155 R OTR"),"OFFROAD",OR(C593="VEGA FORCE DB CW OTR",C593="JUPITER Z CW FI OTR",C593="MX KING 150 OTR"),"MOPED")</f>
        <v>MATIC</v>
      </c>
      <c r="E593">
        <v>5</v>
      </c>
      <c r="F593" s="3" t="s">
        <v>4</v>
      </c>
      <c r="G593" s="7">
        <v>20725000</v>
      </c>
      <c r="H593">
        <f t="shared" si="20"/>
        <v>2072500</v>
      </c>
      <c r="I593" s="3" t="s">
        <v>32</v>
      </c>
    </row>
    <row r="594" spans="1:9" x14ac:dyDescent="0.3">
      <c r="A594" s="1">
        <v>593</v>
      </c>
      <c r="B594" s="2">
        <f t="shared" ca="1" si="19"/>
        <v>200</v>
      </c>
      <c r="C594" s="6" t="s">
        <v>11</v>
      </c>
      <c r="D594" t="str" cm="1">
        <f t="array" ref="D594">_xlfn.IFS(OR(C594="ALL NEW AEROX 155 C ABS OTR",C594="ALL NEW AEROX 155 CIBERCITY OTR",C594="ALL NEW AEROX 155 OTR",C594="ALL NEW NMAX 155 ABS OTR",C594="ALL NEW NMAX 155 CONNECTED OTR",C594="ALL NEW NMAX 155 OTR",C594="ALL NEW NMAX 155 S OTR",C594="LEXI LX 155 CONNECTED ABS OTR",C594="LEXI LX 155 OTR",C594="LEXI LX 155 S OTR",C594="LEXI OTR"),"MAXI",OR(C594="ALL NEW R15 CONNECTED OTR",C594="ALL NEW VIXION OTR",C594="ALL NEW VIXION R OTR",C594="ALL NEW XSR 155 OTR",C594="MT 15 OTR"),"SPORT",OR(C594="FAZZIO CONNECTED LUX OTR",C594="FAZZIO CONNECTED NEO OTR",C594="FAZZIO NEO HYBRID OTR",C594="GRAND FILANO LUX OTR",C594="GRAND FILANO NEO HYBRID OTR"),"CLASSY",OR(C594="FREE GO 125 C OTR",C594="FREE GO 125 OTR",C594="GEAR 125 S OTR",C594="GEAR 125 OTR",C594="NEW MIO M3 CW OTR"),"MATIC",OR(C594="WR 155 R OTR"),"OFFROAD",OR(C594="VEGA FORCE DB CW OTR",C594="JUPITER Z CW FI OTR",C594="MX KING 150 OTR"),"MOPED")</f>
        <v>MOPED</v>
      </c>
      <c r="E594">
        <v>5</v>
      </c>
      <c r="F594" s="3" t="s">
        <v>44</v>
      </c>
      <c r="G594" s="7">
        <v>22605000</v>
      </c>
      <c r="H594">
        <f t="shared" si="20"/>
        <v>2260500</v>
      </c>
      <c r="I594" s="3" t="s">
        <v>34</v>
      </c>
    </row>
    <row r="595" spans="1:9" x14ac:dyDescent="0.3">
      <c r="A595" s="1">
        <v>594</v>
      </c>
      <c r="B595" s="2">
        <f t="shared" ca="1" si="19"/>
        <v>904</v>
      </c>
      <c r="C595" s="6" t="s">
        <v>11</v>
      </c>
      <c r="D595" t="str" cm="1">
        <f t="array" ref="D595">_xlfn.IFS(OR(C595="ALL NEW AEROX 155 C ABS OTR",C595="ALL NEW AEROX 155 CIBERCITY OTR",C595="ALL NEW AEROX 155 OTR",C595="ALL NEW NMAX 155 ABS OTR",C595="ALL NEW NMAX 155 CONNECTED OTR",C595="ALL NEW NMAX 155 OTR",C595="ALL NEW NMAX 155 S OTR",C595="LEXI LX 155 CONNECTED ABS OTR",C595="LEXI LX 155 OTR",C595="LEXI LX 155 S OTR",C595="LEXI OTR"),"MAXI",OR(C595="ALL NEW R15 CONNECTED OTR",C595="ALL NEW VIXION OTR",C595="ALL NEW VIXION R OTR",C595="ALL NEW XSR 155 OTR",C595="MT 15 OTR"),"SPORT",OR(C595="FAZZIO CONNECTED LUX OTR",C595="FAZZIO CONNECTED NEO OTR",C595="FAZZIO NEO HYBRID OTR",C595="GRAND FILANO LUX OTR",C595="GRAND FILANO NEO HYBRID OTR"),"CLASSY",OR(C595="FREE GO 125 C OTR",C595="FREE GO 125 OTR",C595="GEAR 125 S OTR",C595="GEAR 125 OTR",C595="NEW MIO M3 CW OTR"),"MATIC",OR(C595="WR 155 R OTR"),"OFFROAD",OR(C595="VEGA FORCE DB CW OTR",C595="JUPITER Z CW FI OTR",C595="MX KING 150 OTR"),"MOPED")</f>
        <v>MOPED</v>
      </c>
      <c r="E595">
        <v>5</v>
      </c>
      <c r="F595" s="3" t="s">
        <v>4</v>
      </c>
      <c r="G595" s="7">
        <v>22605000</v>
      </c>
      <c r="H595">
        <f t="shared" si="20"/>
        <v>2260500</v>
      </c>
      <c r="I595" s="3" t="s">
        <v>34</v>
      </c>
    </row>
    <row r="596" spans="1:9" x14ac:dyDescent="0.3">
      <c r="A596" s="1">
        <v>595</v>
      </c>
      <c r="B596" s="2">
        <f t="shared" ca="1" si="19"/>
        <v>961</v>
      </c>
      <c r="C596" s="6" t="s">
        <v>11</v>
      </c>
      <c r="D596" t="str" cm="1">
        <f t="array" ref="D596">_xlfn.IFS(OR(C596="ALL NEW AEROX 155 C ABS OTR",C596="ALL NEW AEROX 155 CIBERCITY OTR",C596="ALL NEW AEROX 155 OTR",C596="ALL NEW NMAX 155 ABS OTR",C596="ALL NEW NMAX 155 CONNECTED OTR",C596="ALL NEW NMAX 155 OTR",C596="ALL NEW NMAX 155 S OTR",C596="LEXI LX 155 CONNECTED ABS OTR",C596="LEXI LX 155 OTR",C596="LEXI LX 155 S OTR",C596="LEXI OTR"),"MAXI",OR(C596="ALL NEW R15 CONNECTED OTR",C596="ALL NEW VIXION OTR",C596="ALL NEW VIXION R OTR",C596="ALL NEW XSR 155 OTR",C596="MT 15 OTR"),"SPORT",OR(C596="FAZZIO CONNECTED LUX OTR",C596="FAZZIO CONNECTED NEO OTR",C596="FAZZIO NEO HYBRID OTR",C596="GRAND FILANO LUX OTR",C596="GRAND FILANO NEO HYBRID OTR"),"CLASSY",OR(C596="FREE GO 125 C OTR",C596="FREE GO 125 OTR",C596="GEAR 125 S OTR",C596="GEAR 125 OTR",C596="NEW MIO M3 CW OTR"),"MATIC",OR(C596="WR 155 R OTR"),"OFFROAD",OR(C596="VEGA FORCE DB CW OTR",C596="JUPITER Z CW FI OTR",C596="MX KING 150 OTR"),"MOPED")</f>
        <v>MOPED</v>
      </c>
      <c r="E596">
        <v>5</v>
      </c>
      <c r="F596" s="3" t="s">
        <v>4</v>
      </c>
      <c r="G596" s="7">
        <v>22605000</v>
      </c>
      <c r="H596">
        <f t="shared" si="20"/>
        <v>2260500</v>
      </c>
      <c r="I596" s="3" t="s">
        <v>32</v>
      </c>
    </row>
    <row r="597" spans="1:9" x14ac:dyDescent="0.3">
      <c r="A597" s="1">
        <v>596</v>
      </c>
      <c r="B597" s="2">
        <f t="shared" ca="1" si="19"/>
        <v>770</v>
      </c>
      <c r="C597" s="6" t="s">
        <v>9</v>
      </c>
      <c r="D597" t="str" cm="1">
        <f t="array" ref="D597">_xlfn.IFS(OR(C597="ALL NEW AEROX 155 C ABS OTR",C597="ALL NEW AEROX 155 CIBERCITY OTR",C597="ALL NEW AEROX 155 OTR",C597="ALL NEW NMAX 155 ABS OTR",C597="ALL NEW NMAX 155 CONNECTED OTR",C597="ALL NEW NMAX 155 OTR",C597="ALL NEW NMAX 155 S OTR",C597="LEXI LX 155 CONNECTED ABS OTR",C597="LEXI LX 155 OTR",C597="LEXI LX 155 S OTR",C597="LEXI OTR"),"MAXI",OR(C597="ALL NEW R15 CONNECTED OTR",C597="ALL NEW VIXION OTR",C597="ALL NEW VIXION R OTR",C597="ALL NEW XSR 155 OTR",C597="MT 15 OTR"),"SPORT",OR(C597="FAZZIO CONNECTED LUX OTR",C597="FAZZIO CONNECTED NEO OTR",C597="FAZZIO NEO HYBRID OTR",C597="GRAND FILANO LUX OTR",C597="GRAND FILANO NEO HYBRID OTR"),"CLASSY",OR(C597="FREE GO 125 C OTR",C597="FREE GO 125 OTR",C597="GEAR 125 S OTR",C597="GEAR 125 OTR",C597="NEW MIO M3 CW OTR"),"MATIC",OR(C597="WR 155 R OTR"),"OFFROAD",OR(C597="VEGA FORCE DB CW OTR",C597="JUPITER Z CW FI OTR",C597="MX KING 150 OTR"),"MOPED")</f>
        <v>MAXI</v>
      </c>
      <c r="E597">
        <v>5</v>
      </c>
      <c r="F597" s="3" t="s">
        <v>44</v>
      </c>
      <c r="G597" s="7">
        <v>35475000</v>
      </c>
      <c r="H597">
        <f t="shared" si="20"/>
        <v>3547500</v>
      </c>
      <c r="I597" s="3" t="s">
        <v>32</v>
      </c>
    </row>
    <row r="598" spans="1:9" x14ac:dyDescent="0.3">
      <c r="A598" s="1">
        <v>597</v>
      </c>
      <c r="B598" s="2">
        <f t="shared" ca="1" si="19"/>
        <v>938</v>
      </c>
      <c r="C598" s="6" t="s">
        <v>13</v>
      </c>
      <c r="D598" t="str" cm="1">
        <f t="array" ref="D598">_xlfn.IFS(OR(C598="ALL NEW AEROX 155 C ABS OTR",C598="ALL NEW AEROX 155 CIBERCITY OTR",C598="ALL NEW AEROX 155 OTR",C598="ALL NEW NMAX 155 ABS OTR",C598="ALL NEW NMAX 155 CONNECTED OTR",C598="ALL NEW NMAX 155 OTR",C598="ALL NEW NMAX 155 S OTR",C598="LEXI LX 155 CONNECTED ABS OTR",C598="LEXI LX 155 OTR",C598="LEXI LX 155 S OTR",C598="LEXI OTR"),"MAXI",OR(C598="ALL NEW R15 CONNECTED OTR",C598="ALL NEW VIXION OTR",C598="ALL NEW VIXION R OTR",C598="ALL NEW XSR 155 OTR",C598="MT 15 OTR"),"SPORT",OR(C598="FAZZIO CONNECTED LUX OTR",C598="FAZZIO CONNECTED NEO OTR",C598="FAZZIO NEO HYBRID OTR",C598="GRAND FILANO LUX OTR",C598="GRAND FILANO NEO HYBRID OTR"),"CLASSY",OR(C598="FREE GO 125 C OTR",C598="FREE GO 125 OTR",C598="GEAR 125 S OTR",C598="GEAR 125 OTR",C598="NEW MIO M3 CW OTR"),"MATIC",OR(C598="WR 155 R OTR"),"OFFROAD",OR(C598="VEGA FORCE DB CW OTR",C598="JUPITER Z CW FI OTR",C598="MX KING 150 OTR"),"MOPED")</f>
        <v>MAXI</v>
      </c>
      <c r="E598">
        <v>5</v>
      </c>
      <c r="F598" s="3" t="s">
        <v>44</v>
      </c>
      <c r="G598" s="7">
        <v>36690000</v>
      </c>
      <c r="H598">
        <f t="shared" si="20"/>
        <v>3669000</v>
      </c>
      <c r="I598" s="3" t="s">
        <v>32</v>
      </c>
    </row>
    <row r="599" spans="1:9" x14ac:dyDescent="0.3">
      <c r="A599" s="1">
        <v>598</v>
      </c>
      <c r="B599" s="2">
        <f t="shared" ca="1" si="19"/>
        <v>686</v>
      </c>
      <c r="C599" s="6" t="s">
        <v>15</v>
      </c>
      <c r="D599" t="str" cm="1">
        <f t="array" ref="D599">_xlfn.IFS(OR(C599="ALL NEW AEROX 155 C ABS OTR",C599="ALL NEW AEROX 155 CIBERCITY OTR",C599="ALL NEW AEROX 155 OTR",C599="ALL NEW NMAX 155 ABS OTR",C599="ALL NEW NMAX 155 CONNECTED OTR",C599="ALL NEW NMAX 155 OTR",C599="ALL NEW NMAX 155 S OTR",C599="LEXI LX 155 CONNECTED ABS OTR",C599="LEXI LX 155 OTR",C599="LEXI LX 155 S OTR",C599="LEXI OTR"),"MAXI",OR(C599="ALL NEW R15 CONNECTED OTR",C599="ALL NEW VIXION OTR",C599="ALL NEW VIXION R OTR",C599="ALL NEW XSR 155 OTR",C599="MT 15 OTR"),"SPORT",OR(C599="FAZZIO CONNECTED LUX OTR",C599="FAZZIO CONNECTED NEO OTR",C599="FAZZIO NEO HYBRID OTR",C599="GRAND FILANO LUX OTR",C599="GRAND FILANO NEO HYBRID OTR"),"CLASSY",OR(C599="FREE GO 125 C OTR",C599="FREE GO 125 OTR",C599="GEAR 125 S OTR",C599="GEAR 125 OTR",C599="NEW MIO M3 CW OTR"),"MATIC",OR(C599="WR 155 R OTR"),"OFFROAD",OR(C599="VEGA FORCE DB CW OTR",C599="JUPITER Z CW FI OTR",C599="MX KING 150 OTR"),"MOPED")</f>
        <v>MOPED</v>
      </c>
      <c r="E599">
        <v>5</v>
      </c>
      <c r="F599" s="3" t="s">
        <v>4</v>
      </c>
      <c r="G599" s="7">
        <v>28255000</v>
      </c>
      <c r="H599">
        <f t="shared" si="20"/>
        <v>2825500</v>
      </c>
      <c r="I599" s="3" t="s">
        <v>32</v>
      </c>
    </row>
    <row r="600" spans="1:9" x14ac:dyDescent="0.3">
      <c r="A600" s="1">
        <v>599</v>
      </c>
      <c r="B600" s="2">
        <f t="shared" ca="1" si="19"/>
        <v>503</v>
      </c>
      <c r="C600" s="6" t="s">
        <v>28</v>
      </c>
      <c r="D600" t="str" cm="1">
        <f t="array" ref="D600">_xlfn.IFS(OR(C600="ALL NEW AEROX 155 C ABS OTR",C600="ALL NEW AEROX 155 CIBERCITY OTR",C600="ALL NEW AEROX 155 OTR",C600="ALL NEW NMAX 155 ABS OTR",C600="ALL NEW NMAX 155 CONNECTED OTR",C600="ALL NEW NMAX 155 OTR",C600="ALL NEW NMAX 155 S OTR",C600="LEXI LX 155 CONNECTED ABS OTR",C600="LEXI LX 155 OTR",C600="LEXI LX 155 S OTR",C600="LEXI OTR"),"MAXI",OR(C600="ALL NEW R15 CONNECTED OTR",C600="ALL NEW VIXION OTR",C600="ALL NEW VIXION R OTR",C600="ALL NEW XSR 155 OTR",C600="MT 15 OTR"),"SPORT",OR(C600="FAZZIO CONNECTED LUX OTR",C600="FAZZIO CONNECTED NEO OTR",C600="FAZZIO NEO HYBRID OTR",C600="GRAND FILANO LUX OTR",C600="GRAND FILANO NEO HYBRID OTR"),"CLASSY",OR(C600="FREE GO 125 C OTR",C600="FREE GO 125 OTR",C600="GEAR 125 S OTR",C600="GEAR 125 OTR",C600="NEW MIO M3 CW OTR"),"MATIC",OR(C600="WR 155 R OTR"),"OFFROAD",OR(C600="VEGA FORCE DB CW OTR",C600="JUPITER Z CW FI OTR",C600="MX KING 150 OTR"),"MOPED")</f>
        <v>OFFROAD</v>
      </c>
      <c r="E600">
        <v>5</v>
      </c>
      <c r="F600" s="3" t="s">
        <v>4</v>
      </c>
      <c r="G600" s="7">
        <v>42860000</v>
      </c>
      <c r="H600">
        <f t="shared" si="20"/>
        <v>4286000</v>
      </c>
      <c r="I600" s="3" t="s">
        <v>34</v>
      </c>
    </row>
    <row r="601" spans="1:9" x14ac:dyDescent="0.3">
      <c r="A601" s="1">
        <v>600</v>
      </c>
      <c r="B601" s="2">
        <f t="shared" ca="1" si="19"/>
        <v>324</v>
      </c>
      <c r="C601" s="6" t="s">
        <v>9</v>
      </c>
      <c r="D601" t="str" cm="1">
        <f t="array" ref="D601">_xlfn.IFS(OR(C601="ALL NEW AEROX 155 C ABS OTR",C601="ALL NEW AEROX 155 CIBERCITY OTR",C601="ALL NEW AEROX 155 OTR",C601="ALL NEW NMAX 155 ABS OTR",C601="ALL NEW NMAX 155 CONNECTED OTR",C601="ALL NEW NMAX 155 OTR",C601="ALL NEW NMAX 155 S OTR",C601="LEXI LX 155 CONNECTED ABS OTR",C601="LEXI LX 155 OTR",C601="LEXI LX 155 S OTR",C601="LEXI OTR"),"MAXI",OR(C601="ALL NEW R15 CONNECTED OTR",C601="ALL NEW VIXION OTR",C601="ALL NEW VIXION R OTR",C601="ALL NEW XSR 155 OTR",C601="MT 15 OTR"),"SPORT",OR(C601="FAZZIO CONNECTED LUX OTR",C601="FAZZIO CONNECTED NEO OTR",C601="FAZZIO NEO HYBRID OTR",C601="GRAND FILANO LUX OTR",C601="GRAND FILANO NEO HYBRID OTR"),"CLASSY",OR(C601="FREE GO 125 C OTR",C601="FREE GO 125 OTR",C601="GEAR 125 S OTR",C601="GEAR 125 OTR",C601="NEW MIO M3 CW OTR"),"MATIC",OR(C601="WR 155 R OTR"),"OFFROAD",OR(C601="VEGA FORCE DB CW OTR",C601="JUPITER Z CW FI OTR",C601="MX KING 150 OTR"),"MOPED")</f>
        <v>MAXI</v>
      </c>
      <c r="E601">
        <v>5</v>
      </c>
      <c r="F601" s="3" t="s">
        <v>4</v>
      </c>
      <c r="G601" s="7">
        <v>35475000</v>
      </c>
      <c r="H601">
        <f t="shared" si="20"/>
        <v>3547500</v>
      </c>
      <c r="I601" s="3" t="s">
        <v>32</v>
      </c>
    </row>
    <row r="602" spans="1:9" x14ac:dyDescent="0.3">
      <c r="A602" s="1">
        <v>601</v>
      </c>
      <c r="B602" s="2">
        <f t="shared" ca="1" si="19"/>
        <v>979</v>
      </c>
      <c r="C602" s="6" t="s">
        <v>19</v>
      </c>
      <c r="D602" t="str" cm="1">
        <f t="array" ref="D602">_xlfn.IFS(OR(C602="ALL NEW AEROX 155 C ABS OTR",C602="ALL NEW AEROX 155 CIBERCITY OTR",C602="ALL NEW AEROX 155 OTR",C602="ALL NEW NMAX 155 ABS OTR",C602="ALL NEW NMAX 155 CONNECTED OTR",C602="ALL NEW NMAX 155 OTR",C602="ALL NEW NMAX 155 S OTR",C602="LEXI LX 155 CONNECTED ABS OTR",C602="LEXI LX 155 OTR",C602="LEXI LX 155 S OTR",C602="LEXI OTR"),"MAXI",OR(C602="ALL NEW R15 CONNECTED OTR",C602="ALL NEW VIXION OTR",C602="ALL NEW VIXION R OTR",C602="ALL NEW XSR 155 OTR",C602="MT 15 OTR"),"SPORT",OR(C602="FAZZIO CONNECTED LUX OTR",C602="FAZZIO CONNECTED NEO OTR",C602="FAZZIO NEO HYBRID OTR",C602="GRAND FILANO LUX OTR",C602="GRAND FILANO NEO HYBRID OTR"),"CLASSY",OR(C602="FREE GO 125 C OTR",C602="FREE GO 125 OTR",C602="GEAR 125 S OTR",C602="GEAR 125 OTR",C602="NEW MIO M3 CW OTR"),"MATIC",OR(C602="WR 155 R OTR"),"OFFROAD",OR(C602="VEGA FORCE DB CW OTR",C602="JUPITER Z CW FI OTR",C602="MX KING 150 OTR"),"MOPED")</f>
        <v>MATIC</v>
      </c>
      <c r="E602">
        <v>5</v>
      </c>
      <c r="F602" s="3" t="s">
        <v>4</v>
      </c>
      <c r="G602" s="7">
        <v>21460000</v>
      </c>
      <c r="H602">
        <f t="shared" si="20"/>
        <v>2146000</v>
      </c>
      <c r="I602" s="3" t="s">
        <v>32</v>
      </c>
    </row>
    <row r="603" spans="1:9" x14ac:dyDescent="0.3">
      <c r="A603" s="1">
        <v>602</v>
      </c>
      <c r="B603" s="2">
        <f t="shared" ca="1" si="19"/>
        <v>332</v>
      </c>
      <c r="C603" s="6" t="s">
        <v>21</v>
      </c>
      <c r="D603" t="str" cm="1">
        <f t="array" ref="D603">_xlfn.IFS(OR(C603="ALL NEW AEROX 155 C ABS OTR",C603="ALL NEW AEROX 155 CIBERCITY OTR",C603="ALL NEW AEROX 155 OTR",C603="ALL NEW NMAX 155 ABS OTR",C603="ALL NEW NMAX 155 CONNECTED OTR",C603="ALL NEW NMAX 155 OTR",C603="ALL NEW NMAX 155 S OTR",C603="LEXI LX 155 CONNECTED ABS OTR",C603="LEXI LX 155 OTR",C603="LEXI LX 155 S OTR",C603="LEXI OTR"),"MAXI",OR(C603="ALL NEW R15 CONNECTED OTR",C603="ALL NEW VIXION OTR",C603="ALL NEW VIXION R OTR",C603="ALL NEW XSR 155 OTR",C603="MT 15 OTR"),"SPORT",OR(C603="FAZZIO CONNECTED LUX OTR",C603="FAZZIO CONNECTED NEO OTR",C603="FAZZIO NEO HYBRID OTR",C603="GRAND FILANO LUX OTR",C603="GRAND FILANO NEO HYBRID OTR"),"CLASSY",OR(C603="FREE GO 125 C OTR",C603="FREE GO 125 OTR",C603="GEAR 125 S OTR",C603="GEAR 125 OTR",C603="NEW MIO M3 CW OTR"),"MATIC",OR(C603="WR 155 R OTR"),"OFFROAD",OR(C603="VEGA FORCE DB CW OTR",C603="JUPITER Z CW FI OTR",C603="MX KING 150 OTR"),"MOPED")</f>
        <v>MAXI</v>
      </c>
      <c r="E603">
        <v>5</v>
      </c>
      <c r="F603" s="3" t="s">
        <v>44</v>
      </c>
      <c r="G603" s="7">
        <v>30400000</v>
      </c>
      <c r="H603">
        <f t="shared" si="20"/>
        <v>3040000</v>
      </c>
      <c r="I603" s="3" t="s">
        <v>32</v>
      </c>
    </row>
    <row r="604" spans="1:9" x14ac:dyDescent="0.3">
      <c r="A604" s="1">
        <v>603</v>
      </c>
      <c r="B604" s="2">
        <f t="shared" ca="1" si="19"/>
        <v>994</v>
      </c>
      <c r="C604" s="6" t="s">
        <v>20</v>
      </c>
      <c r="D604" t="str" cm="1">
        <f t="array" ref="D604">_xlfn.IFS(OR(C604="ALL NEW AEROX 155 C ABS OTR",C604="ALL NEW AEROX 155 CIBERCITY OTR",C604="ALL NEW AEROX 155 OTR",C604="ALL NEW NMAX 155 ABS OTR",C604="ALL NEW NMAX 155 CONNECTED OTR",C604="ALL NEW NMAX 155 OTR",C604="ALL NEW NMAX 155 S OTR",C604="LEXI LX 155 CONNECTED ABS OTR",C604="LEXI LX 155 OTR",C604="LEXI LX 155 S OTR",C604="LEXI OTR"),"MAXI",OR(C604="ALL NEW R15 CONNECTED OTR",C604="ALL NEW VIXION OTR",C604="ALL NEW VIXION R OTR",C604="ALL NEW XSR 155 OTR",C604="MT 15 OTR"),"SPORT",OR(C604="FAZZIO CONNECTED LUX OTR",C604="FAZZIO CONNECTED NEO OTR",C604="FAZZIO NEO HYBRID OTR",C604="GRAND FILANO LUX OTR",C604="GRAND FILANO NEO HYBRID OTR"),"CLASSY",OR(C604="FREE GO 125 C OTR",C604="FREE GO 125 OTR",C604="GEAR 125 S OTR",C604="GEAR 125 OTR",C604="NEW MIO M3 CW OTR"),"MATIC",OR(C604="WR 155 R OTR"),"OFFROAD",OR(C604="VEGA FORCE DB CW OTR",C604="JUPITER Z CW FI OTR",C604="MX KING 150 OTR"),"MOPED")</f>
        <v>MAXI</v>
      </c>
      <c r="E604">
        <v>5</v>
      </c>
      <c r="F604" s="3" t="s">
        <v>44</v>
      </c>
      <c r="G604" s="7">
        <v>30200000</v>
      </c>
      <c r="H604">
        <f t="shared" si="20"/>
        <v>3020000</v>
      </c>
      <c r="I604" s="3" t="s">
        <v>33</v>
      </c>
    </row>
    <row r="605" spans="1:9" x14ac:dyDescent="0.3">
      <c r="A605" s="1">
        <v>604</v>
      </c>
      <c r="B605" s="2">
        <f t="shared" ca="1" si="19"/>
        <v>12</v>
      </c>
      <c r="C605" s="6" t="s">
        <v>11</v>
      </c>
      <c r="D605" t="str" cm="1">
        <f t="array" ref="D605">_xlfn.IFS(OR(C605="ALL NEW AEROX 155 C ABS OTR",C605="ALL NEW AEROX 155 CIBERCITY OTR",C605="ALL NEW AEROX 155 OTR",C605="ALL NEW NMAX 155 ABS OTR",C605="ALL NEW NMAX 155 CONNECTED OTR",C605="ALL NEW NMAX 155 OTR",C605="ALL NEW NMAX 155 S OTR",C605="LEXI LX 155 CONNECTED ABS OTR",C605="LEXI LX 155 OTR",C605="LEXI LX 155 S OTR",C605="LEXI OTR"),"MAXI",OR(C605="ALL NEW R15 CONNECTED OTR",C605="ALL NEW VIXION OTR",C605="ALL NEW VIXION R OTR",C605="ALL NEW XSR 155 OTR",C605="MT 15 OTR"),"SPORT",OR(C605="FAZZIO CONNECTED LUX OTR",C605="FAZZIO CONNECTED NEO OTR",C605="FAZZIO NEO HYBRID OTR",C605="GRAND FILANO LUX OTR",C605="GRAND FILANO NEO HYBRID OTR"),"CLASSY",OR(C605="FREE GO 125 C OTR",C605="FREE GO 125 OTR",C605="GEAR 125 S OTR",C605="GEAR 125 OTR",C605="NEW MIO M3 CW OTR"),"MATIC",OR(C605="WR 155 R OTR"),"OFFROAD",OR(C605="VEGA FORCE DB CW OTR",C605="JUPITER Z CW FI OTR",C605="MX KING 150 OTR"),"MOPED")</f>
        <v>MOPED</v>
      </c>
      <c r="E605">
        <v>5</v>
      </c>
      <c r="F605" s="3" t="s">
        <v>44</v>
      </c>
      <c r="G605" s="7">
        <v>22495000</v>
      </c>
      <c r="H605">
        <f t="shared" si="20"/>
        <v>2249500</v>
      </c>
      <c r="I605" s="3" t="s">
        <v>34</v>
      </c>
    </row>
    <row r="606" spans="1:9" x14ac:dyDescent="0.3">
      <c r="A606" s="1">
        <v>605</v>
      </c>
      <c r="B606" s="2">
        <f t="shared" ca="1" si="19"/>
        <v>142</v>
      </c>
      <c r="C606" s="6" t="s">
        <v>10</v>
      </c>
      <c r="D606" t="str" cm="1">
        <f t="array" ref="D606">_xlfn.IFS(OR(C606="ALL NEW AEROX 155 C ABS OTR",C606="ALL NEW AEROX 155 CIBERCITY OTR",C606="ALL NEW AEROX 155 OTR",C606="ALL NEW NMAX 155 ABS OTR",C606="ALL NEW NMAX 155 CONNECTED OTR",C606="ALL NEW NMAX 155 OTR",C606="ALL NEW NMAX 155 S OTR",C606="LEXI LX 155 CONNECTED ABS OTR",C606="LEXI LX 155 OTR",C606="LEXI LX 155 S OTR",C606="LEXI OTR"),"MAXI",OR(C606="ALL NEW R15 CONNECTED OTR",C606="ALL NEW VIXION OTR",C606="ALL NEW VIXION R OTR",C606="ALL NEW XSR 155 OTR",C606="MT 15 OTR"),"SPORT",OR(C606="FAZZIO CONNECTED LUX OTR",C606="FAZZIO CONNECTED NEO OTR",C606="FAZZIO NEO HYBRID OTR",C606="GRAND FILANO LUX OTR",C606="GRAND FILANO NEO HYBRID OTR"),"CLASSY",OR(C606="FREE GO 125 C OTR",C606="FREE GO 125 OTR",C606="GEAR 125 S OTR",C606="GEAR 125 OTR",C606="NEW MIO M3 CW OTR"),"MATIC",OR(C606="WR 155 R OTR"),"OFFROAD",OR(C606="VEGA FORCE DB CW OTR",C606="JUPITER Z CW FI OTR",C606="MX KING 150 OTR"),"MOPED")</f>
        <v>MATIC</v>
      </c>
      <c r="E606">
        <v>5</v>
      </c>
      <c r="F606" s="3" t="s">
        <v>44</v>
      </c>
      <c r="G606" s="7">
        <v>20725000</v>
      </c>
      <c r="H606">
        <f t="shared" si="20"/>
        <v>2072500</v>
      </c>
      <c r="I606" s="3" t="s">
        <v>32</v>
      </c>
    </row>
    <row r="607" spans="1:9" x14ac:dyDescent="0.3">
      <c r="A607" s="1">
        <v>606</v>
      </c>
      <c r="B607" s="2">
        <f t="shared" ca="1" si="19"/>
        <v>735</v>
      </c>
      <c r="C607" s="6" t="s">
        <v>9</v>
      </c>
      <c r="D607" t="str" cm="1">
        <f t="array" ref="D607">_xlfn.IFS(OR(C607="ALL NEW AEROX 155 C ABS OTR",C607="ALL NEW AEROX 155 CIBERCITY OTR",C607="ALL NEW AEROX 155 OTR",C607="ALL NEW NMAX 155 ABS OTR",C607="ALL NEW NMAX 155 CONNECTED OTR",C607="ALL NEW NMAX 155 OTR",C607="ALL NEW NMAX 155 S OTR",C607="LEXI LX 155 CONNECTED ABS OTR",C607="LEXI LX 155 OTR",C607="LEXI LX 155 S OTR",C607="LEXI OTR"),"MAXI",OR(C607="ALL NEW R15 CONNECTED OTR",C607="ALL NEW VIXION OTR",C607="ALL NEW VIXION R OTR",C607="ALL NEW XSR 155 OTR",C607="MT 15 OTR"),"SPORT",OR(C607="FAZZIO CONNECTED LUX OTR",C607="FAZZIO CONNECTED NEO OTR",C607="FAZZIO NEO HYBRID OTR",C607="GRAND FILANO LUX OTR",C607="GRAND FILANO NEO HYBRID OTR"),"CLASSY",OR(C607="FREE GO 125 C OTR",C607="FREE GO 125 OTR",C607="GEAR 125 S OTR",C607="GEAR 125 OTR",C607="NEW MIO M3 CW OTR"),"MATIC",OR(C607="WR 155 R OTR"),"OFFROAD",OR(C607="VEGA FORCE DB CW OTR",C607="JUPITER Z CW FI OTR",C607="MX KING 150 OTR"),"MOPED")</f>
        <v>MAXI</v>
      </c>
      <c r="E607">
        <v>5</v>
      </c>
      <c r="F607" s="3" t="s">
        <v>44</v>
      </c>
      <c r="G607" s="7">
        <v>35475000</v>
      </c>
      <c r="H607">
        <f t="shared" si="20"/>
        <v>3547500</v>
      </c>
      <c r="I607" s="3" t="s">
        <v>32</v>
      </c>
    </row>
    <row r="608" spans="1:9" x14ac:dyDescent="0.3">
      <c r="A608" s="1">
        <v>607</v>
      </c>
      <c r="B608" s="2">
        <f t="shared" ca="1" si="19"/>
        <v>420</v>
      </c>
      <c r="C608" s="6" t="s">
        <v>15</v>
      </c>
      <c r="D608" t="str" cm="1">
        <f t="array" ref="D608">_xlfn.IFS(OR(C608="ALL NEW AEROX 155 C ABS OTR",C608="ALL NEW AEROX 155 CIBERCITY OTR",C608="ALL NEW AEROX 155 OTR",C608="ALL NEW NMAX 155 ABS OTR",C608="ALL NEW NMAX 155 CONNECTED OTR",C608="ALL NEW NMAX 155 OTR",C608="ALL NEW NMAX 155 S OTR",C608="LEXI LX 155 CONNECTED ABS OTR",C608="LEXI LX 155 OTR",C608="LEXI LX 155 S OTR",C608="LEXI OTR"),"MAXI",OR(C608="ALL NEW R15 CONNECTED OTR",C608="ALL NEW VIXION OTR",C608="ALL NEW VIXION R OTR",C608="ALL NEW XSR 155 OTR",C608="MT 15 OTR"),"SPORT",OR(C608="FAZZIO CONNECTED LUX OTR",C608="FAZZIO CONNECTED NEO OTR",C608="FAZZIO NEO HYBRID OTR",C608="GRAND FILANO LUX OTR",C608="GRAND FILANO NEO HYBRID OTR"),"CLASSY",OR(C608="FREE GO 125 C OTR",C608="FREE GO 125 OTR",C608="GEAR 125 S OTR",C608="GEAR 125 OTR",C608="NEW MIO M3 CW OTR"),"MATIC",OR(C608="WR 155 R OTR"),"OFFROAD",OR(C608="VEGA FORCE DB CW OTR",C608="JUPITER Z CW FI OTR",C608="MX KING 150 OTR"),"MOPED")</f>
        <v>MOPED</v>
      </c>
      <c r="E608">
        <v>5</v>
      </c>
      <c r="F608" s="3" t="s">
        <v>44</v>
      </c>
      <c r="G608" s="7">
        <v>28255000</v>
      </c>
      <c r="H608">
        <f t="shared" si="20"/>
        <v>2825500</v>
      </c>
      <c r="I608" s="3" t="s">
        <v>32</v>
      </c>
    </row>
    <row r="609" spans="1:9" x14ac:dyDescent="0.3">
      <c r="A609" s="1">
        <v>608</v>
      </c>
      <c r="B609" s="2">
        <f t="shared" ca="1" si="19"/>
        <v>1166</v>
      </c>
      <c r="C609" s="6" t="s">
        <v>10</v>
      </c>
      <c r="D609" t="str" cm="1">
        <f t="array" ref="D609">_xlfn.IFS(OR(C609="ALL NEW AEROX 155 C ABS OTR",C609="ALL NEW AEROX 155 CIBERCITY OTR",C609="ALL NEW AEROX 155 OTR",C609="ALL NEW NMAX 155 ABS OTR",C609="ALL NEW NMAX 155 CONNECTED OTR",C609="ALL NEW NMAX 155 OTR",C609="ALL NEW NMAX 155 S OTR",C609="LEXI LX 155 CONNECTED ABS OTR",C609="LEXI LX 155 OTR",C609="LEXI LX 155 S OTR",C609="LEXI OTR"),"MAXI",OR(C609="ALL NEW R15 CONNECTED OTR",C609="ALL NEW VIXION OTR",C609="ALL NEW VIXION R OTR",C609="ALL NEW XSR 155 OTR",C609="MT 15 OTR"),"SPORT",OR(C609="FAZZIO CONNECTED LUX OTR",C609="FAZZIO CONNECTED NEO OTR",C609="FAZZIO NEO HYBRID OTR",C609="GRAND FILANO LUX OTR",C609="GRAND FILANO NEO HYBRID OTR"),"CLASSY",OR(C609="FREE GO 125 C OTR",C609="FREE GO 125 OTR",C609="GEAR 125 S OTR",C609="GEAR 125 OTR",C609="NEW MIO M3 CW OTR"),"MATIC",OR(C609="WR 155 R OTR"),"OFFROAD",OR(C609="VEGA FORCE DB CW OTR",C609="JUPITER Z CW FI OTR",C609="MX KING 150 OTR"),"MOPED")</f>
        <v>MATIC</v>
      </c>
      <c r="E609">
        <v>5</v>
      </c>
      <c r="F609" s="3" t="s">
        <v>44</v>
      </c>
      <c r="G609" s="7">
        <v>20725000</v>
      </c>
      <c r="H609">
        <f t="shared" si="20"/>
        <v>2072500</v>
      </c>
      <c r="I609" s="3" t="s">
        <v>34</v>
      </c>
    </row>
    <row r="610" spans="1:9" x14ac:dyDescent="0.3">
      <c r="A610" s="1">
        <v>609</v>
      </c>
      <c r="B610" s="2">
        <f t="shared" ca="1" si="19"/>
        <v>1082</v>
      </c>
      <c r="C610" s="6" t="s">
        <v>10</v>
      </c>
      <c r="D610" t="str" cm="1">
        <f t="array" ref="D610">_xlfn.IFS(OR(C610="ALL NEW AEROX 155 C ABS OTR",C610="ALL NEW AEROX 155 CIBERCITY OTR",C610="ALL NEW AEROX 155 OTR",C610="ALL NEW NMAX 155 ABS OTR",C610="ALL NEW NMAX 155 CONNECTED OTR",C610="ALL NEW NMAX 155 OTR",C610="ALL NEW NMAX 155 S OTR",C610="LEXI LX 155 CONNECTED ABS OTR",C610="LEXI LX 155 OTR",C610="LEXI LX 155 S OTR",C610="LEXI OTR"),"MAXI",OR(C610="ALL NEW R15 CONNECTED OTR",C610="ALL NEW VIXION OTR",C610="ALL NEW VIXION R OTR",C610="ALL NEW XSR 155 OTR",C610="MT 15 OTR"),"SPORT",OR(C610="FAZZIO CONNECTED LUX OTR",C610="FAZZIO CONNECTED NEO OTR",C610="FAZZIO NEO HYBRID OTR",C610="GRAND FILANO LUX OTR",C610="GRAND FILANO NEO HYBRID OTR"),"CLASSY",OR(C610="FREE GO 125 C OTR",C610="FREE GO 125 OTR",C610="GEAR 125 S OTR",C610="GEAR 125 OTR",C610="NEW MIO M3 CW OTR"),"MATIC",OR(C610="WR 155 R OTR"),"OFFROAD",OR(C610="VEGA FORCE DB CW OTR",C610="JUPITER Z CW FI OTR",C610="MX KING 150 OTR"),"MOPED")</f>
        <v>MATIC</v>
      </c>
      <c r="E610">
        <v>5</v>
      </c>
      <c r="F610" s="3" t="s">
        <v>44</v>
      </c>
      <c r="G610" s="7">
        <v>20725000</v>
      </c>
      <c r="H610">
        <f t="shared" si="20"/>
        <v>2072500</v>
      </c>
      <c r="I610" s="3" t="s">
        <v>32</v>
      </c>
    </row>
    <row r="611" spans="1:9" x14ac:dyDescent="0.3">
      <c r="A611" s="1">
        <v>610</v>
      </c>
      <c r="B611" s="2">
        <f t="shared" ca="1" si="19"/>
        <v>354</v>
      </c>
      <c r="C611" s="6" t="s">
        <v>15</v>
      </c>
      <c r="D611" t="str" cm="1">
        <f t="array" ref="D611">_xlfn.IFS(OR(C611="ALL NEW AEROX 155 C ABS OTR",C611="ALL NEW AEROX 155 CIBERCITY OTR",C611="ALL NEW AEROX 155 OTR",C611="ALL NEW NMAX 155 ABS OTR",C611="ALL NEW NMAX 155 CONNECTED OTR",C611="ALL NEW NMAX 155 OTR",C611="ALL NEW NMAX 155 S OTR",C611="LEXI LX 155 CONNECTED ABS OTR",C611="LEXI LX 155 OTR",C611="LEXI LX 155 S OTR",C611="LEXI OTR"),"MAXI",OR(C611="ALL NEW R15 CONNECTED OTR",C611="ALL NEW VIXION OTR",C611="ALL NEW VIXION R OTR",C611="ALL NEW XSR 155 OTR",C611="MT 15 OTR"),"SPORT",OR(C611="FAZZIO CONNECTED LUX OTR",C611="FAZZIO CONNECTED NEO OTR",C611="FAZZIO NEO HYBRID OTR",C611="GRAND FILANO LUX OTR",C611="GRAND FILANO NEO HYBRID OTR"),"CLASSY",OR(C611="FREE GO 125 C OTR",C611="FREE GO 125 OTR",C611="GEAR 125 S OTR",C611="GEAR 125 OTR",C611="NEW MIO M3 CW OTR"),"MATIC",OR(C611="WR 155 R OTR"),"OFFROAD",OR(C611="VEGA FORCE DB CW OTR",C611="JUPITER Z CW FI OTR",C611="MX KING 150 OTR"),"MOPED")</f>
        <v>MOPED</v>
      </c>
      <c r="E611">
        <v>5</v>
      </c>
      <c r="F611" s="3" t="s">
        <v>5</v>
      </c>
      <c r="G611" s="7">
        <v>28255000</v>
      </c>
      <c r="H611">
        <f t="shared" si="20"/>
        <v>2825500</v>
      </c>
      <c r="I611" s="3" t="s">
        <v>33</v>
      </c>
    </row>
    <row r="612" spans="1:9" x14ac:dyDescent="0.3">
      <c r="A612" s="1">
        <v>611</v>
      </c>
      <c r="B612" s="2">
        <f t="shared" ca="1" si="19"/>
        <v>93</v>
      </c>
      <c r="C612" s="6" t="s">
        <v>10</v>
      </c>
      <c r="D612" t="str" cm="1">
        <f t="array" ref="D612">_xlfn.IFS(OR(C612="ALL NEW AEROX 155 C ABS OTR",C612="ALL NEW AEROX 155 CIBERCITY OTR",C612="ALL NEW AEROX 155 OTR",C612="ALL NEW NMAX 155 ABS OTR",C612="ALL NEW NMAX 155 CONNECTED OTR",C612="ALL NEW NMAX 155 OTR",C612="ALL NEW NMAX 155 S OTR",C612="LEXI LX 155 CONNECTED ABS OTR",C612="LEXI LX 155 OTR",C612="LEXI LX 155 S OTR",C612="LEXI OTR"),"MAXI",OR(C612="ALL NEW R15 CONNECTED OTR",C612="ALL NEW VIXION OTR",C612="ALL NEW VIXION R OTR",C612="ALL NEW XSR 155 OTR",C612="MT 15 OTR"),"SPORT",OR(C612="FAZZIO CONNECTED LUX OTR",C612="FAZZIO CONNECTED NEO OTR",C612="FAZZIO NEO HYBRID OTR",C612="GRAND FILANO LUX OTR",C612="GRAND FILANO NEO HYBRID OTR"),"CLASSY",OR(C612="FREE GO 125 C OTR",C612="FREE GO 125 OTR",C612="GEAR 125 S OTR",C612="GEAR 125 OTR",C612="NEW MIO M3 CW OTR"),"MATIC",OR(C612="WR 155 R OTR"),"OFFROAD",OR(C612="VEGA FORCE DB CW OTR",C612="JUPITER Z CW FI OTR",C612="MX KING 150 OTR"),"MOPED")</f>
        <v>MATIC</v>
      </c>
      <c r="E612">
        <v>5</v>
      </c>
      <c r="F612" s="3" t="s">
        <v>5</v>
      </c>
      <c r="G612" s="7">
        <v>20725000</v>
      </c>
      <c r="H612">
        <f t="shared" si="20"/>
        <v>2072500</v>
      </c>
      <c r="I612" s="3" t="s">
        <v>33</v>
      </c>
    </row>
    <row r="613" spans="1:9" x14ac:dyDescent="0.3">
      <c r="A613" s="1">
        <v>612</v>
      </c>
      <c r="B613" s="2">
        <f t="shared" ca="1" si="19"/>
        <v>236</v>
      </c>
      <c r="C613" s="6" t="s">
        <v>21</v>
      </c>
      <c r="D613" t="str" cm="1">
        <f t="array" ref="D613">_xlfn.IFS(OR(C613="ALL NEW AEROX 155 C ABS OTR",C613="ALL NEW AEROX 155 CIBERCITY OTR",C613="ALL NEW AEROX 155 OTR",C613="ALL NEW NMAX 155 ABS OTR",C613="ALL NEW NMAX 155 CONNECTED OTR",C613="ALL NEW NMAX 155 OTR",C613="ALL NEW NMAX 155 S OTR",C613="LEXI LX 155 CONNECTED ABS OTR",C613="LEXI LX 155 OTR",C613="LEXI LX 155 S OTR",C613="LEXI OTR"),"MAXI",OR(C613="ALL NEW R15 CONNECTED OTR",C613="ALL NEW VIXION OTR",C613="ALL NEW VIXION R OTR",C613="ALL NEW XSR 155 OTR",C613="MT 15 OTR"),"SPORT",OR(C613="FAZZIO CONNECTED LUX OTR",C613="FAZZIO CONNECTED NEO OTR",C613="FAZZIO NEO HYBRID OTR",C613="GRAND FILANO LUX OTR",C613="GRAND FILANO NEO HYBRID OTR"),"CLASSY",OR(C613="FREE GO 125 C OTR",C613="FREE GO 125 OTR",C613="GEAR 125 S OTR",C613="GEAR 125 OTR",C613="NEW MIO M3 CW OTR"),"MATIC",OR(C613="WR 155 R OTR"),"OFFROAD",OR(C613="VEGA FORCE DB CW OTR",C613="JUPITER Z CW FI OTR",C613="MX KING 150 OTR"),"MOPED")</f>
        <v>MAXI</v>
      </c>
      <c r="E613">
        <v>5</v>
      </c>
      <c r="F613" s="3" t="s">
        <v>5</v>
      </c>
      <c r="G613" s="7">
        <v>30400000</v>
      </c>
      <c r="H613">
        <f t="shared" si="20"/>
        <v>3040000</v>
      </c>
      <c r="I613" s="3" t="s">
        <v>32</v>
      </c>
    </row>
    <row r="614" spans="1:9" x14ac:dyDescent="0.3">
      <c r="A614" s="1">
        <v>613</v>
      </c>
      <c r="B614" s="2">
        <f t="shared" ca="1" si="19"/>
        <v>992</v>
      </c>
      <c r="C614" s="6" t="s">
        <v>15</v>
      </c>
      <c r="D614" t="str" cm="1">
        <f t="array" ref="D614">_xlfn.IFS(OR(C614="ALL NEW AEROX 155 C ABS OTR",C614="ALL NEW AEROX 155 CIBERCITY OTR",C614="ALL NEW AEROX 155 OTR",C614="ALL NEW NMAX 155 ABS OTR",C614="ALL NEW NMAX 155 CONNECTED OTR",C614="ALL NEW NMAX 155 OTR",C614="ALL NEW NMAX 155 S OTR",C614="LEXI LX 155 CONNECTED ABS OTR",C614="LEXI LX 155 OTR",C614="LEXI LX 155 S OTR",C614="LEXI OTR"),"MAXI",OR(C614="ALL NEW R15 CONNECTED OTR",C614="ALL NEW VIXION OTR",C614="ALL NEW VIXION R OTR",C614="ALL NEW XSR 155 OTR",C614="MT 15 OTR"),"SPORT",OR(C614="FAZZIO CONNECTED LUX OTR",C614="FAZZIO CONNECTED NEO OTR",C614="FAZZIO NEO HYBRID OTR",C614="GRAND FILANO LUX OTR",C614="GRAND FILANO NEO HYBRID OTR"),"CLASSY",OR(C614="FREE GO 125 C OTR",C614="FREE GO 125 OTR",C614="GEAR 125 S OTR",C614="GEAR 125 OTR",C614="NEW MIO M3 CW OTR"),"MATIC",OR(C614="WR 155 R OTR"),"OFFROAD",OR(C614="VEGA FORCE DB CW OTR",C614="JUPITER Z CW FI OTR",C614="MX KING 150 OTR"),"MOPED")</f>
        <v>MOPED</v>
      </c>
      <c r="E614">
        <v>5</v>
      </c>
      <c r="F614" s="3" t="s">
        <v>5</v>
      </c>
      <c r="G614" s="7">
        <v>28255000</v>
      </c>
      <c r="H614">
        <f t="shared" si="20"/>
        <v>2825500</v>
      </c>
      <c r="I614" s="3" t="s">
        <v>32</v>
      </c>
    </row>
    <row r="615" spans="1:9" x14ac:dyDescent="0.3">
      <c r="A615" s="1">
        <v>614</v>
      </c>
      <c r="B615" s="2">
        <f t="shared" ca="1" si="19"/>
        <v>154</v>
      </c>
      <c r="C615" s="6" t="s">
        <v>11</v>
      </c>
      <c r="D615" t="str" cm="1">
        <f t="array" ref="D615">_xlfn.IFS(OR(C615="ALL NEW AEROX 155 C ABS OTR",C615="ALL NEW AEROX 155 CIBERCITY OTR",C615="ALL NEW AEROX 155 OTR",C615="ALL NEW NMAX 155 ABS OTR",C615="ALL NEW NMAX 155 CONNECTED OTR",C615="ALL NEW NMAX 155 OTR",C615="ALL NEW NMAX 155 S OTR",C615="LEXI LX 155 CONNECTED ABS OTR",C615="LEXI LX 155 OTR",C615="LEXI LX 155 S OTR",C615="LEXI OTR"),"MAXI",OR(C615="ALL NEW R15 CONNECTED OTR",C615="ALL NEW VIXION OTR",C615="ALL NEW VIXION R OTR",C615="ALL NEW XSR 155 OTR",C615="MT 15 OTR"),"SPORT",OR(C615="FAZZIO CONNECTED LUX OTR",C615="FAZZIO CONNECTED NEO OTR",C615="FAZZIO NEO HYBRID OTR",C615="GRAND FILANO LUX OTR",C615="GRAND FILANO NEO HYBRID OTR"),"CLASSY",OR(C615="FREE GO 125 C OTR",C615="FREE GO 125 OTR",C615="GEAR 125 S OTR",C615="GEAR 125 OTR",C615="NEW MIO M3 CW OTR"),"MATIC",OR(C615="WR 155 R OTR"),"OFFROAD",OR(C615="VEGA FORCE DB CW OTR",C615="JUPITER Z CW FI OTR",C615="MX KING 150 OTR"),"MOPED")</f>
        <v>MOPED</v>
      </c>
      <c r="E615">
        <v>5</v>
      </c>
      <c r="F615" s="3" t="s">
        <v>44</v>
      </c>
      <c r="G615" s="7">
        <v>22605000</v>
      </c>
      <c r="H615">
        <f t="shared" si="20"/>
        <v>2260500</v>
      </c>
      <c r="I615" s="3" t="s">
        <v>34</v>
      </c>
    </row>
    <row r="616" spans="1:9" x14ac:dyDescent="0.3">
      <c r="A616" s="1">
        <v>615</v>
      </c>
      <c r="B616" s="2">
        <f t="shared" ca="1" si="19"/>
        <v>114</v>
      </c>
      <c r="C616" s="6" t="s">
        <v>15</v>
      </c>
      <c r="D616" t="str" cm="1">
        <f t="array" ref="D616">_xlfn.IFS(OR(C616="ALL NEW AEROX 155 C ABS OTR",C616="ALL NEW AEROX 155 CIBERCITY OTR",C616="ALL NEW AEROX 155 OTR",C616="ALL NEW NMAX 155 ABS OTR",C616="ALL NEW NMAX 155 CONNECTED OTR",C616="ALL NEW NMAX 155 OTR",C616="ALL NEW NMAX 155 S OTR",C616="LEXI LX 155 CONNECTED ABS OTR",C616="LEXI LX 155 OTR",C616="LEXI LX 155 S OTR",C616="LEXI OTR"),"MAXI",OR(C616="ALL NEW R15 CONNECTED OTR",C616="ALL NEW VIXION OTR",C616="ALL NEW VIXION R OTR",C616="ALL NEW XSR 155 OTR",C616="MT 15 OTR"),"SPORT",OR(C616="FAZZIO CONNECTED LUX OTR",C616="FAZZIO CONNECTED NEO OTR",C616="FAZZIO NEO HYBRID OTR",C616="GRAND FILANO LUX OTR",C616="GRAND FILANO NEO HYBRID OTR"),"CLASSY",OR(C616="FREE GO 125 C OTR",C616="FREE GO 125 OTR",C616="GEAR 125 S OTR",C616="GEAR 125 OTR",C616="NEW MIO M3 CW OTR"),"MATIC",OR(C616="WR 155 R OTR"),"OFFROAD",OR(C616="VEGA FORCE DB CW OTR",C616="JUPITER Z CW FI OTR",C616="MX KING 150 OTR"),"MOPED")</f>
        <v>MOPED</v>
      </c>
      <c r="E616">
        <v>5</v>
      </c>
      <c r="F616" s="3" t="s">
        <v>44</v>
      </c>
      <c r="G616" s="7">
        <v>28255000</v>
      </c>
      <c r="H616">
        <f t="shared" si="20"/>
        <v>2825500</v>
      </c>
      <c r="I616" s="3" t="s">
        <v>34</v>
      </c>
    </row>
    <row r="617" spans="1:9" x14ac:dyDescent="0.3">
      <c r="A617" s="1">
        <v>616</v>
      </c>
      <c r="B617" s="2">
        <f t="shared" ca="1" si="19"/>
        <v>1033</v>
      </c>
      <c r="C617" s="6" t="s">
        <v>28</v>
      </c>
      <c r="D617" t="str" cm="1">
        <f t="array" ref="D617">_xlfn.IFS(OR(C617="ALL NEW AEROX 155 C ABS OTR",C617="ALL NEW AEROX 155 CIBERCITY OTR",C617="ALL NEW AEROX 155 OTR",C617="ALL NEW NMAX 155 ABS OTR",C617="ALL NEW NMAX 155 CONNECTED OTR",C617="ALL NEW NMAX 155 OTR",C617="ALL NEW NMAX 155 S OTR",C617="LEXI LX 155 CONNECTED ABS OTR",C617="LEXI LX 155 OTR",C617="LEXI LX 155 S OTR",C617="LEXI OTR"),"MAXI",OR(C617="ALL NEW R15 CONNECTED OTR",C617="ALL NEW VIXION OTR",C617="ALL NEW VIXION R OTR",C617="ALL NEW XSR 155 OTR",C617="MT 15 OTR"),"SPORT",OR(C617="FAZZIO CONNECTED LUX OTR",C617="FAZZIO CONNECTED NEO OTR",C617="FAZZIO NEO HYBRID OTR",C617="GRAND FILANO LUX OTR",C617="GRAND FILANO NEO HYBRID OTR"),"CLASSY",OR(C617="FREE GO 125 C OTR",C617="FREE GO 125 OTR",C617="GEAR 125 S OTR",C617="GEAR 125 OTR",C617="NEW MIO M3 CW OTR"),"MATIC",OR(C617="WR 155 R OTR"),"OFFROAD",OR(C617="VEGA FORCE DB CW OTR",C617="JUPITER Z CW FI OTR",C617="MX KING 150 OTR"),"MOPED")</f>
        <v>OFFROAD</v>
      </c>
      <c r="E617">
        <v>5</v>
      </c>
      <c r="F617" s="3" t="s">
        <v>4</v>
      </c>
      <c r="G617" s="7">
        <v>42860000</v>
      </c>
      <c r="H617">
        <f t="shared" si="20"/>
        <v>4286000</v>
      </c>
      <c r="I617" s="3" t="s">
        <v>33</v>
      </c>
    </row>
    <row r="618" spans="1:9" x14ac:dyDescent="0.3">
      <c r="A618" s="1">
        <v>617</v>
      </c>
      <c r="B618" s="2">
        <f t="shared" ca="1" si="19"/>
        <v>37</v>
      </c>
      <c r="C618" s="6" t="s">
        <v>11</v>
      </c>
      <c r="D618" t="str" cm="1">
        <f t="array" ref="D618">_xlfn.IFS(OR(C618="ALL NEW AEROX 155 C ABS OTR",C618="ALL NEW AEROX 155 CIBERCITY OTR",C618="ALL NEW AEROX 155 OTR",C618="ALL NEW NMAX 155 ABS OTR",C618="ALL NEW NMAX 155 CONNECTED OTR",C618="ALL NEW NMAX 155 OTR",C618="ALL NEW NMAX 155 S OTR",C618="LEXI LX 155 CONNECTED ABS OTR",C618="LEXI LX 155 OTR",C618="LEXI LX 155 S OTR",C618="LEXI OTR"),"MAXI",OR(C618="ALL NEW R15 CONNECTED OTR",C618="ALL NEW VIXION OTR",C618="ALL NEW VIXION R OTR",C618="ALL NEW XSR 155 OTR",C618="MT 15 OTR"),"SPORT",OR(C618="FAZZIO CONNECTED LUX OTR",C618="FAZZIO CONNECTED NEO OTR",C618="FAZZIO NEO HYBRID OTR",C618="GRAND FILANO LUX OTR",C618="GRAND FILANO NEO HYBRID OTR"),"CLASSY",OR(C618="FREE GO 125 C OTR",C618="FREE GO 125 OTR",C618="GEAR 125 S OTR",C618="GEAR 125 OTR",C618="NEW MIO M3 CW OTR"),"MATIC",OR(C618="WR 155 R OTR"),"OFFROAD",OR(C618="VEGA FORCE DB CW OTR",C618="JUPITER Z CW FI OTR",C618="MX KING 150 OTR"),"MOPED")</f>
        <v>MOPED</v>
      </c>
      <c r="E618">
        <v>5</v>
      </c>
      <c r="F618" s="3" t="s">
        <v>4</v>
      </c>
      <c r="G618" s="7">
        <v>22605000</v>
      </c>
      <c r="H618">
        <f t="shared" si="20"/>
        <v>2260500</v>
      </c>
      <c r="I618" s="3" t="s">
        <v>34</v>
      </c>
    </row>
    <row r="619" spans="1:9" x14ac:dyDescent="0.3">
      <c r="A619" s="1">
        <v>618</v>
      </c>
      <c r="B619" s="2">
        <f t="shared" ca="1" si="19"/>
        <v>725</v>
      </c>
      <c r="C619" s="6" t="s">
        <v>10</v>
      </c>
      <c r="D619" t="str" cm="1">
        <f t="array" ref="D619">_xlfn.IFS(OR(C619="ALL NEW AEROX 155 C ABS OTR",C619="ALL NEW AEROX 155 CIBERCITY OTR",C619="ALL NEW AEROX 155 OTR",C619="ALL NEW NMAX 155 ABS OTR",C619="ALL NEW NMAX 155 CONNECTED OTR",C619="ALL NEW NMAX 155 OTR",C619="ALL NEW NMAX 155 S OTR",C619="LEXI LX 155 CONNECTED ABS OTR",C619="LEXI LX 155 OTR",C619="LEXI LX 155 S OTR",C619="LEXI OTR"),"MAXI",OR(C619="ALL NEW R15 CONNECTED OTR",C619="ALL NEW VIXION OTR",C619="ALL NEW VIXION R OTR",C619="ALL NEW XSR 155 OTR",C619="MT 15 OTR"),"SPORT",OR(C619="FAZZIO CONNECTED LUX OTR",C619="FAZZIO CONNECTED NEO OTR",C619="FAZZIO NEO HYBRID OTR",C619="GRAND FILANO LUX OTR",C619="GRAND FILANO NEO HYBRID OTR"),"CLASSY",OR(C619="FREE GO 125 C OTR",C619="FREE GO 125 OTR",C619="GEAR 125 S OTR",C619="GEAR 125 OTR",C619="NEW MIO M3 CW OTR"),"MATIC",OR(C619="WR 155 R OTR"),"OFFROAD",OR(C619="VEGA FORCE DB CW OTR",C619="JUPITER Z CW FI OTR",C619="MX KING 150 OTR"),"MOPED")</f>
        <v>MATIC</v>
      </c>
      <c r="E619">
        <v>5</v>
      </c>
      <c r="F619" s="3" t="s">
        <v>4</v>
      </c>
      <c r="G619" s="7">
        <v>20725000</v>
      </c>
      <c r="H619">
        <f t="shared" si="20"/>
        <v>2072500</v>
      </c>
      <c r="I619" s="3" t="s">
        <v>34</v>
      </c>
    </row>
    <row r="620" spans="1:9" x14ac:dyDescent="0.3">
      <c r="A620" s="1">
        <v>619</v>
      </c>
      <c r="B620" s="2">
        <f t="shared" ca="1" si="19"/>
        <v>961</v>
      </c>
      <c r="C620" s="6" t="s">
        <v>21</v>
      </c>
      <c r="D620" t="str" cm="1">
        <f t="array" ref="D620">_xlfn.IFS(OR(C620="ALL NEW AEROX 155 C ABS OTR",C620="ALL NEW AEROX 155 CIBERCITY OTR",C620="ALL NEW AEROX 155 OTR",C620="ALL NEW NMAX 155 ABS OTR",C620="ALL NEW NMAX 155 CONNECTED OTR",C620="ALL NEW NMAX 155 OTR",C620="ALL NEW NMAX 155 S OTR",C620="LEXI LX 155 CONNECTED ABS OTR",C620="LEXI LX 155 OTR",C620="LEXI LX 155 S OTR",C620="LEXI OTR"),"MAXI",OR(C620="ALL NEW R15 CONNECTED OTR",C620="ALL NEW VIXION OTR",C620="ALL NEW VIXION R OTR",C620="ALL NEW XSR 155 OTR",C620="MT 15 OTR"),"SPORT",OR(C620="FAZZIO CONNECTED LUX OTR",C620="FAZZIO CONNECTED NEO OTR",C620="FAZZIO NEO HYBRID OTR",C620="GRAND FILANO LUX OTR",C620="GRAND FILANO NEO HYBRID OTR"),"CLASSY",OR(C620="FREE GO 125 C OTR",C620="FREE GO 125 OTR",C620="GEAR 125 S OTR",C620="GEAR 125 OTR",C620="NEW MIO M3 CW OTR"),"MATIC",OR(C620="WR 155 R OTR"),"OFFROAD",OR(C620="VEGA FORCE DB CW OTR",C620="JUPITER Z CW FI OTR",C620="MX KING 150 OTR"),"MOPED")</f>
        <v>MAXI</v>
      </c>
      <c r="E620">
        <v>5</v>
      </c>
      <c r="F620" s="3" t="s">
        <v>44</v>
      </c>
      <c r="G620" s="7">
        <v>30400000</v>
      </c>
      <c r="H620">
        <f t="shared" si="20"/>
        <v>3040000</v>
      </c>
      <c r="I620" s="3" t="s">
        <v>34</v>
      </c>
    </row>
    <row r="621" spans="1:9" x14ac:dyDescent="0.3">
      <c r="A621" s="1">
        <v>620</v>
      </c>
      <c r="B621" s="2">
        <f t="shared" ca="1" si="19"/>
        <v>1107</v>
      </c>
      <c r="C621" s="6" t="s">
        <v>27</v>
      </c>
      <c r="D621" t="str" cm="1">
        <f t="array" ref="D621">_xlfn.IFS(OR(C621="ALL NEW AEROX 155 C ABS OTR",C621="ALL NEW AEROX 155 CIBERCITY OTR",C621="ALL NEW AEROX 155 OTR",C621="ALL NEW NMAX 155 ABS OTR",C621="ALL NEW NMAX 155 CONNECTED OTR",C621="ALL NEW NMAX 155 OTR",C621="ALL NEW NMAX 155 S OTR",C621="LEXI LX 155 CONNECTED ABS OTR",C621="LEXI LX 155 OTR",C621="LEXI LX 155 S OTR",C621="LEXI OTR"),"MAXI",OR(C621="ALL NEW R15 CONNECTED OTR",C621="ALL NEW VIXION OTR",C621="ALL NEW VIXION R OTR",C621="ALL NEW XSR 155 OTR",C621="MT 15 OTR"),"SPORT",OR(C621="FAZZIO CONNECTED LUX OTR",C621="FAZZIO CONNECTED NEO OTR",C621="FAZZIO NEO HYBRID OTR",C621="GRAND FILANO LUX OTR",C621="GRAND FILANO NEO HYBRID OTR"),"CLASSY",OR(C621="FREE GO 125 C OTR",C621="FREE GO 125 OTR",C621="GEAR 125 S OTR",C621="GEAR 125 OTR",C621="NEW MIO M3 CW OTR"),"MATIC",OR(C621="WR 155 R OTR"),"OFFROAD",OR(C621="VEGA FORCE DB CW OTR",C621="JUPITER Z CW FI OTR",C621="MX KING 150 OTR"),"MOPED")</f>
        <v>CLASSY</v>
      </c>
      <c r="E621">
        <v>5</v>
      </c>
      <c r="F621" s="3" t="s">
        <v>44</v>
      </c>
      <c r="G621" s="7">
        <v>30130000</v>
      </c>
      <c r="H621">
        <f t="shared" si="20"/>
        <v>3013000</v>
      </c>
      <c r="I621" s="3" t="s">
        <v>32</v>
      </c>
    </row>
    <row r="622" spans="1:9" x14ac:dyDescent="0.3">
      <c r="A622" s="1">
        <v>621</v>
      </c>
      <c r="B622" s="2">
        <f t="shared" ca="1" si="19"/>
        <v>989</v>
      </c>
      <c r="C622" s="6" t="s">
        <v>15</v>
      </c>
      <c r="D622" t="str" cm="1">
        <f t="array" ref="D622">_xlfn.IFS(OR(C622="ALL NEW AEROX 155 C ABS OTR",C622="ALL NEW AEROX 155 CIBERCITY OTR",C622="ALL NEW AEROX 155 OTR",C622="ALL NEW NMAX 155 ABS OTR",C622="ALL NEW NMAX 155 CONNECTED OTR",C622="ALL NEW NMAX 155 OTR",C622="ALL NEW NMAX 155 S OTR",C622="LEXI LX 155 CONNECTED ABS OTR",C622="LEXI LX 155 OTR",C622="LEXI LX 155 S OTR",C622="LEXI OTR"),"MAXI",OR(C622="ALL NEW R15 CONNECTED OTR",C622="ALL NEW VIXION OTR",C622="ALL NEW VIXION R OTR",C622="ALL NEW XSR 155 OTR",C622="MT 15 OTR"),"SPORT",OR(C622="FAZZIO CONNECTED LUX OTR",C622="FAZZIO CONNECTED NEO OTR",C622="FAZZIO NEO HYBRID OTR",C622="GRAND FILANO LUX OTR",C622="GRAND FILANO NEO HYBRID OTR"),"CLASSY",OR(C622="FREE GO 125 C OTR",C622="FREE GO 125 OTR",C622="GEAR 125 S OTR",C622="GEAR 125 OTR",C622="NEW MIO M3 CW OTR"),"MATIC",OR(C622="WR 155 R OTR"),"OFFROAD",OR(C622="VEGA FORCE DB CW OTR",C622="JUPITER Z CW FI OTR",C622="MX KING 150 OTR"),"MOPED")</f>
        <v>MOPED</v>
      </c>
      <c r="E622">
        <v>5</v>
      </c>
      <c r="F622" s="3" t="s">
        <v>4</v>
      </c>
      <c r="G622" s="7">
        <v>28255000</v>
      </c>
      <c r="H622">
        <f t="shared" si="20"/>
        <v>2825500</v>
      </c>
      <c r="I622" s="3" t="s">
        <v>32</v>
      </c>
    </row>
    <row r="623" spans="1:9" x14ac:dyDescent="0.3">
      <c r="A623" s="1">
        <v>622</v>
      </c>
      <c r="B623" s="2">
        <f t="shared" ca="1" si="19"/>
        <v>989</v>
      </c>
      <c r="C623" s="6" t="s">
        <v>11</v>
      </c>
      <c r="D623" t="str" cm="1">
        <f t="array" ref="D623">_xlfn.IFS(OR(C623="ALL NEW AEROX 155 C ABS OTR",C623="ALL NEW AEROX 155 CIBERCITY OTR",C623="ALL NEW AEROX 155 OTR",C623="ALL NEW NMAX 155 ABS OTR",C623="ALL NEW NMAX 155 CONNECTED OTR",C623="ALL NEW NMAX 155 OTR",C623="ALL NEW NMAX 155 S OTR",C623="LEXI LX 155 CONNECTED ABS OTR",C623="LEXI LX 155 OTR",C623="LEXI LX 155 S OTR",C623="LEXI OTR"),"MAXI",OR(C623="ALL NEW R15 CONNECTED OTR",C623="ALL NEW VIXION OTR",C623="ALL NEW VIXION R OTR",C623="ALL NEW XSR 155 OTR",C623="MT 15 OTR"),"SPORT",OR(C623="FAZZIO CONNECTED LUX OTR",C623="FAZZIO CONNECTED NEO OTR",C623="FAZZIO NEO HYBRID OTR",C623="GRAND FILANO LUX OTR",C623="GRAND FILANO NEO HYBRID OTR"),"CLASSY",OR(C623="FREE GO 125 C OTR",C623="FREE GO 125 OTR",C623="GEAR 125 S OTR",C623="GEAR 125 OTR",C623="NEW MIO M3 CW OTR"),"MATIC",OR(C623="WR 155 R OTR"),"OFFROAD",OR(C623="VEGA FORCE DB CW OTR",C623="JUPITER Z CW FI OTR",C623="MX KING 150 OTR"),"MOPED")</f>
        <v>MOPED</v>
      </c>
      <c r="E623">
        <v>5</v>
      </c>
      <c r="F623" s="3" t="s">
        <v>44</v>
      </c>
      <c r="G623" s="7">
        <v>22605000</v>
      </c>
      <c r="H623">
        <f t="shared" si="20"/>
        <v>2260500</v>
      </c>
      <c r="I623" s="3" t="s">
        <v>32</v>
      </c>
    </row>
    <row r="624" spans="1:9" x14ac:dyDescent="0.3">
      <c r="A624" s="1">
        <v>623</v>
      </c>
      <c r="B624" s="2">
        <f t="shared" ca="1" si="19"/>
        <v>68</v>
      </c>
      <c r="C624" s="6" t="s">
        <v>11</v>
      </c>
      <c r="D624" t="str" cm="1">
        <f t="array" ref="D624">_xlfn.IFS(OR(C624="ALL NEW AEROX 155 C ABS OTR",C624="ALL NEW AEROX 155 CIBERCITY OTR",C624="ALL NEW AEROX 155 OTR",C624="ALL NEW NMAX 155 ABS OTR",C624="ALL NEW NMAX 155 CONNECTED OTR",C624="ALL NEW NMAX 155 OTR",C624="ALL NEW NMAX 155 S OTR",C624="LEXI LX 155 CONNECTED ABS OTR",C624="LEXI LX 155 OTR",C624="LEXI LX 155 S OTR",C624="LEXI OTR"),"MAXI",OR(C624="ALL NEW R15 CONNECTED OTR",C624="ALL NEW VIXION OTR",C624="ALL NEW VIXION R OTR",C624="ALL NEW XSR 155 OTR",C624="MT 15 OTR"),"SPORT",OR(C624="FAZZIO CONNECTED LUX OTR",C624="FAZZIO CONNECTED NEO OTR",C624="FAZZIO NEO HYBRID OTR",C624="GRAND FILANO LUX OTR",C624="GRAND FILANO NEO HYBRID OTR"),"CLASSY",OR(C624="FREE GO 125 C OTR",C624="FREE GO 125 OTR",C624="GEAR 125 S OTR",C624="GEAR 125 OTR",C624="NEW MIO M3 CW OTR"),"MATIC",OR(C624="WR 155 R OTR"),"OFFROAD",OR(C624="VEGA FORCE DB CW OTR",C624="JUPITER Z CW FI OTR",C624="MX KING 150 OTR"),"MOPED")</f>
        <v>MOPED</v>
      </c>
      <c r="E624">
        <v>5</v>
      </c>
      <c r="F624" s="3" t="s">
        <v>44</v>
      </c>
      <c r="G624" s="7">
        <v>22605000</v>
      </c>
      <c r="H624">
        <f t="shared" si="20"/>
        <v>2260500</v>
      </c>
      <c r="I624" s="3" t="s">
        <v>32</v>
      </c>
    </row>
    <row r="625" spans="1:9" x14ac:dyDescent="0.3">
      <c r="A625" s="1">
        <v>624</v>
      </c>
      <c r="B625" s="2">
        <f t="shared" ca="1" si="19"/>
        <v>587</v>
      </c>
      <c r="C625" s="6" t="s">
        <v>8</v>
      </c>
      <c r="D625" t="str" cm="1">
        <f t="array" ref="D625">_xlfn.IFS(OR(C625="ALL NEW AEROX 155 C ABS OTR",C625="ALL NEW AEROX 155 CIBERCITY OTR",C625="ALL NEW AEROX 155 OTR",C625="ALL NEW NMAX 155 ABS OTR",C625="ALL NEW NMAX 155 CONNECTED OTR",C625="ALL NEW NMAX 155 OTR",C625="ALL NEW NMAX 155 S OTR",C625="LEXI LX 155 CONNECTED ABS OTR",C625="LEXI LX 155 OTR",C625="LEXI LX 155 S OTR",C625="LEXI OTR"),"MAXI",OR(C625="ALL NEW R15 CONNECTED OTR",C625="ALL NEW VIXION OTR",C625="ALL NEW VIXION R OTR",C625="ALL NEW XSR 155 OTR",C625="MT 15 OTR"),"SPORT",OR(C625="FAZZIO CONNECTED LUX OTR",C625="FAZZIO CONNECTED NEO OTR",C625="FAZZIO NEO HYBRID OTR",C625="GRAND FILANO LUX OTR",C625="GRAND FILANO NEO HYBRID OTR"),"CLASSY",OR(C625="FREE GO 125 C OTR",C625="FREE GO 125 OTR",C625="GEAR 125 S OTR",C625="GEAR 125 OTR",C625="NEW MIO M3 CW OTR"),"MATIC",OR(C625="WR 155 R OTR"),"OFFROAD",OR(C625="VEGA FORCE DB CW OTR",C625="JUPITER Z CW FI OTR",C625="MX KING 150 OTR"),"MOPED")</f>
        <v>CLASSY</v>
      </c>
      <c r="E625">
        <v>5</v>
      </c>
      <c r="F625" s="3" t="s">
        <v>44</v>
      </c>
      <c r="G625" s="7">
        <v>25615000</v>
      </c>
      <c r="H625">
        <f t="shared" si="20"/>
        <v>2561500</v>
      </c>
      <c r="I625" s="3" t="s">
        <v>32</v>
      </c>
    </row>
    <row r="626" spans="1:9" x14ac:dyDescent="0.3">
      <c r="A626" s="1">
        <v>625</v>
      </c>
      <c r="B626" s="2">
        <f t="shared" ca="1" si="19"/>
        <v>849</v>
      </c>
      <c r="C626" s="6" t="s">
        <v>8</v>
      </c>
      <c r="D626" t="str" cm="1">
        <f t="array" ref="D626">_xlfn.IFS(OR(C626="ALL NEW AEROX 155 C ABS OTR",C626="ALL NEW AEROX 155 CIBERCITY OTR",C626="ALL NEW AEROX 155 OTR",C626="ALL NEW NMAX 155 ABS OTR",C626="ALL NEW NMAX 155 CONNECTED OTR",C626="ALL NEW NMAX 155 OTR",C626="ALL NEW NMAX 155 S OTR",C626="LEXI LX 155 CONNECTED ABS OTR",C626="LEXI LX 155 OTR",C626="LEXI LX 155 S OTR",C626="LEXI OTR"),"MAXI",OR(C626="ALL NEW R15 CONNECTED OTR",C626="ALL NEW VIXION OTR",C626="ALL NEW VIXION R OTR",C626="ALL NEW XSR 155 OTR",C626="MT 15 OTR"),"SPORT",OR(C626="FAZZIO CONNECTED LUX OTR",C626="FAZZIO CONNECTED NEO OTR",C626="FAZZIO NEO HYBRID OTR",C626="GRAND FILANO LUX OTR",C626="GRAND FILANO NEO HYBRID OTR"),"CLASSY",OR(C626="FREE GO 125 C OTR",C626="FREE GO 125 OTR",C626="GEAR 125 S OTR",C626="GEAR 125 OTR",C626="NEW MIO M3 CW OTR"),"MATIC",OR(C626="WR 155 R OTR"),"OFFROAD",OR(C626="VEGA FORCE DB CW OTR",C626="JUPITER Z CW FI OTR",C626="MX KING 150 OTR"),"MOPED")</f>
        <v>CLASSY</v>
      </c>
      <c r="E626">
        <v>5</v>
      </c>
      <c r="F626" s="3" t="s">
        <v>4</v>
      </c>
      <c r="G626" s="7">
        <v>24965000</v>
      </c>
      <c r="H626">
        <f t="shared" si="20"/>
        <v>2496500</v>
      </c>
      <c r="I626" s="3" t="s">
        <v>32</v>
      </c>
    </row>
    <row r="627" spans="1:9" x14ac:dyDescent="0.3">
      <c r="A627" s="1">
        <v>626</v>
      </c>
      <c r="B627" s="2">
        <f t="shared" ca="1" si="19"/>
        <v>1125</v>
      </c>
      <c r="C627" s="6" t="s">
        <v>28</v>
      </c>
      <c r="D627" t="str" cm="1">
        <f t="array" ref="D627">_xlfn.IFS(OR(C627="ALL NEW AEROX 155 C ABS OTR",C627="ALL NEW AEROX 155 CIBERCITY OTR",C627="ALL NEW AEROX 155 OTR",C627="ALL NEW NMAX 155 ABS OTR",C627="ALL NEW NMAX 155 CONNECTED OTR",C627="ALL NEW NMAX 155 OTR",C627="ALL NEW NMAX 155 S OTR",C627="LEXI LX 155 CONNECTED ABS OTR",C627="LEXI LX 155 OTR",C627="LEXI LX 155 S OTR",C627="LEXI OTR"),"MAXI",OR(C627="ALL NEW R15 CONNECTED OTR",C627="ALL NEW VIXION OTR",C627="ALL NEW VIXION R OTR",C627="ALL NEW XSR 155 OTR",C627="MT 15 OTR"),"SPORT",OR(C627="FAZZIO CONNECTED LUX OTR",C627="FAZZIO CONNECTED NEO OTR",C627="FAZZIO NEO HYBRID OTR",C627="GRAND FILANO LUX OTR",C627="GRAND FILANO NEO HYBRID OTR"),"CLASSY",OR(C627="FREE GO 125 C OTR",C627="FREE GO 125 OTR",C627="GEAR 125 S OTR",C627="GEAR 125 OTR",C627="NEW MIO M3 CW OTR"),"MATIC",OR(C627="WR 155 R OTR"),"OFFROAD",OR(C627="VEGA FORCE DB CW OTR",C627="JUPITER Z CW FI OTR",C627="MX KING 150 OTR"),"MOPED")</f>
        <v>OFFROAD</v>
      </c>
      <c r="E627">
        <v>5</v>
      </c>
      <c r="F627" s="3" t="s">
        <v>44</v>
      </c>
      <c r="G627" s="7">
        <v>42860000</v>
      </c>
      <c r="H627">
        <f t="shared" si="20"/>
        <v>4286000</v>
      </c>
      <c r="I627" s="3" t="s">
        <v>32</v>
      </c>
    </row>
    <row r="628" spans="1:9" x14ac:dyDescent="0.3">
      <c r="A628" s="1">
        <v>627</v>
      </c>
      <c r="B628" s="2">
        <f t="shared" ca="1" si="19"/>
        <v>639</v>
      </c>
      <c r="C628" s="6" t="s">
        <v>28</v>
      </c>
      <c r="D628" t="str" cm="1">
        <f t="array" ref="D628">_xlfn.IFS(OR(C628="ALL NEW AEROX 155 C ABS OTR",C628="ALL NEW AEROX 155 CIBERCITY OTR",C628="ALL NEW AEROX 155 OTR",C628="ALL NEW NMAX 155 ABS OTR",C628="ALL NEW NMAX 155 CONNECTED OTR",C628="ALL NEW NMAX 155 OTR",C628="ALL NEW NMAX 155 S OTR",C628="LEXI LX 155 CONNECTED ABS OTR",C628="LEXI LX 155 OTR",C628="LEXI LX 155 S OTR",C628="LEXI OTR"),"MAXI",OR(C628="ALL NEW R15 CONNECTED OTR",C628="ALL NEW VIXION OTR",C628="ALL NEW VIXION R OTR",C628="ALL NEW XSR 155 OTR",C628="MT 15 OTR"),"SPORT",OR(C628="FAZZIO CONNECTED LUX OTR",C628="FAZZIO CONNECTED NEO OTR",C628="FAZZIO NEO HYBRID OTR",C628="GRAND FILANO LUX OTR",C628="GRAND FILANO NEO HYBRID OTR"),"CLASSY",OR(C628="FREE GO 125 C OTR",C628="FREE GO 125 OTR",C628="GEAR 125 S OTR",C628="GEAR 125 OTR",C628="NEW MIO M3 CW OTR"),"MATIC",OR(C628="WR 155 R OTR"),"OFFROAD",OR(C628="VEGA FORCE DB CW OTR",C628="JUPITER Z CW FI OTR",C628="MX KING 150 OTR"),"MOPED")</f>
        <v>OFFROAD</v>
      </c>
      <c r="E628">
        <v>5</v>
      </c>
      <c r="F628" s="3" t="s">
        <v>44</v>
      </c>
      <c r="G628" s="7">
        <v>42860000</v>
      </c>
      <c r="H628">
        <f t="shared" si="20"/>
        <v>4286000</v>
      </c>
      <c r="I628" s="3" t="s">
        <v>32</v>
      </c>
    </row>
    <row r="629" spans="1:9" x14ac:dyDescent="0.3">
      <c r="A629" s="1">
        <v>628</v>
      </c>
      <c r="B629" s="2">
        <f t="shared" ca="1" si="19"/>
        <v>879</v>
      </c>
      <c r="C629" s="6" t="s">
        <v>11</v>
      </c>
      <c r="D629" t="str" cm="1">
        <f t="array" ref="D629">_xlfn.IFS(OR(C629="ALL NEW AEROX 155 C ABS OTR",C629="ALL NEW AEROX 155 CIBERCITY OTR",C629="ALL NEW AEROX 155 OTR",C629="ALL NEW NMAX 155 ABS OTR",C629="ALL NEW NMAX 155 CONNECTED OTR",C629="ALL NEW NMAX 155 OTR",C629="ALL NEW NMAX 155 S OTR",C629="LEXI LX 155 CONNECTED ABS OTR",C629="LEXI LX 155 OTR",C629="LEXI LX 155 S OTR",C629="LEXI OTR"),"MAXI",OR(C629="ALL NEW R15 CONNECTED OTR",C629="ALL NEW VIXION OTR",C629="ALL NEW VIXION R OTR",C629="ALL NEW XSR 155 OTR",C629="MT 15 OTR"),"SPORT",OR(C629="FAZZIO CONNECTED LUX OTR",C629="FAZZIO CONNECTED NEO OTR",C629="FAZZIO NEO HYBRID OTR",C629="GRAND FILANO LUX OTR",C629="GRAND FILANO NEO HYBRID OTR"),"CLASSY",OR(C629="FREE GO 125 C OTR",C629="FREE GO 125 OTR",C629="GEAR 125 S OTR",C629="GEAR 125 OTR",C629="NEW MIO M3 CW OTR"),"MATIC",OR(C629="WR 155 R OTR"),"OFFROAD",OR(C629="VEGA FORCE DB CW OTR",C629="JUPITER Z CW FI OTR",C629="MX KING 150 OTR"),"MOPED")</f>
        <v>MOPED</v>
      </c>
      <c r="E629">
        <v>5</v>
      </c>
      <c r="F629" s="3" t="s">
        <v>44</v>
      </c>
      <c r="G629" s="7">
        <v>22605000</v>
      </c>
      <c r="H629">
        <f t="shared" si="20"/>
        <v>2260500</v>
      </c>
      <c r="I629" s="3" t="s">
        <v>32</v>
      </c>
    </row>
    <row r="630" spans="1:9" x14ac:dyDescent="0.3">
      <c r="A630" s="1">
        <v>629</v>
      </c>
      <c r="B630" s="2">
        <f t="shared" ca="1" si="19"/>
        <v>191</v>
      </c>
      <c r="C630" s="6" t="s">
        <v>9</v>
      </c>
      <c r="D630" t="str" cm="1">
        <f t="array" ref="D630">_xlfn.IFS(OR(C630="ALL NEW AEROX 155 C ABS OTR",C630="ALL NEW AEROX 155 CIBERCITY OTR",C630="ALL NEW AEROX 155 OTR",C630="ALL NEW NMAX 155 ABS OTR",C630="ALL NEW NMAX 155 CONNECTED OTR",C630="ALL NEW NMAX 155 OTR",C630="ALL NEW NMAX 155 S OTR",C630="LEXI LX 155 CONNECTED ABS OTR",C630="LEXI LX 155 OTR",C630="LEXI LX 155 S OTR",C630="LEXI OTR"),"MAXI",OR(C630="ALL NEW R15 CONNECTED OTR",C630="ALL NEW VIXION OTR",C630="ALL NEW VIXION R OTR",C630="ALL NEW XSR 155 OTR",C630="MT 15 OTR"),"SPORT",OR(C630="FAZZIO CONNECTED LUX OTR",C630="FAZZIO CONNECTED NEO OTR",C630="FAZZIO NEO HYBRID OTR",C630="GRAND FILANO LUX OTR",C630="GRAND FILANO NEO HYBRID OTR"),"CLASSY",OR(C630="FREE GO 125 C OTR",C630="FREE GO 125 OTR",C630="GEAR 125 S OTR",C630="GEAR 125 OTR",C630="NEW MIO M3 CW OTR"),"MATIC",OR(C630="WR 155 R OTR"),"OFFROAD",OR(C630="VEGA FORCE DB CW OTR",C630="JUPITER Z CW FI OTR",C630="MX KING 150 OTR"),"MOPED")</f>
        <v>MAXI</v>
      </c>
      <c r="E630">
        <v>5</v>
      </c>
      <c r="F630" s="3" t="s">
        <v>5</v>
      </c>
      <c r="G630" s="7">
        <v>35475000</v>
      </c>
      <c r="H630">
        <f t="shared" si="20"/>
        <v>3547500</v>
      </c>
      <c r="I630" s="3" t="s">
        <v>32</v>
      </c>
    </row>
    <row r="631" spans="1:9" x14ac:dyDescent="0.3">
      <c r="A631" s="1">
        <v>630</v>
      </c>
      <c r="B631" s="2">
        <f t="shared" ca="1" si="19"/>
        <v>899</v>
      </c>
      <c r="C631" s="6" t="s">
        <v>11</v>
      </c>
      <c r="D631" t="str" cm="1">
        <f t="array" ref="D631">_xlfn.IFS(OR(C631="ALL NEW AEROX 155 C ABS OTR",C631="ALL NEW AEROX 155 CIBERCITY OTR",C631="ALL NEW AEROX 155 OTR",C631="ALL NEW NMAX 155 ABS OTR",C631="ALL NEW NMAX 155 CONNECTED OTR",C631="ALL NEW NMAX 155 OTR",C631="ALL NEW NMAX 155 S OTR",C631="LEXI LX 155 CONNECTED ABS OTR",C631="LEXI LX 155 OTR",C631="LEXI LX 155 S OTR",C631="LEXI OTR"),"MAXI",OR(C631="ALL NEW R15 CONNECTED OTR",C631="ALL NEW VIXION OTR",C631="ALL NEW VIXION R OTR",C631="ALL NEW XSR 155 OTR",C631="MT 15 OTR"),"SPORT",OR(C631="FAZZIO CONNECTED LUX OTR",C631="FAZZIO CONNECTED NEO OTR",C631="FAZZIO NEO HYBRID OTR",C631="GRAND FILANO LUX OTR",C631="GRAND FILANO NEO HYBRID OTR"),"CLASSY",OR(C631="FREE GO 125 C OTR",C631="FREE GO 125 OTR",C631="GEAR 125 S OTR",C631="GEAR 125 OTR",C631="NEW MIO M3 CW OTR"),"MATIC",OR(C631="WR 155 R OTR"),"OFFROAD",OR(C631="VEGA FORCE DB CW OTR",C631="JUPITER Z CW FI OTR",C631="MX KING 150 OTR"),"MOPED")</f>
        <v>MOPED</v>
      </c>
      <c r="E631">
        <v>5</v>
      </c>
      <c r="F631" s="3" t="s">
        <v>5</v>
      </c>
      <c r="G631" s="7">
        <v>22605000</v>
      </c>
      <c r="H631">
        <f t="shared" si="20"/>
        <v>2260500</v>
      </c>
      <c r="I631" s="3" t="s">
        <v>32</v>
      </c>
    </row>
    <row r="632" spans="1:9" x14ac:dyDescent="0.3">
      <c r="A632" s="1">
        <v>631</v>
      </c>
      <c r="B632" s="2">
        <f t="shared" ca="1" si="19"/>
        <v>1159</v>
      </c>
      <c r="C632" s="6" t="s">
        <v>25</v>
      </c>
      <c r="D632" t="str" cm="1">
        <f t="array" ref="D632">_xlfn.IFS(OR(C632="ALL NEW AEROX 155 C ABS OTR",C632="ALL NEW AEROX 155 CIBERCITY OTR",C632="ALL NEW AEROX 155 OTR",C632="ALL NEW NMAX 155 ABS OTR",C632="ALL NEW NMAX 155 CONNECTED OTR",C632="ALL NEW NMAX 155 OTR",C632="ALL NEW NMAX 155 S OTR",C632="LEXI LX 155 CONNECTED ABS OTR",C632="LEXI LX 155 OTR",C632="LEXI LX 155 S OTR",C632="LEXI OTR"),"MAXI",OR(C632="ALL NEW R15 CONNECTED OTR",C632="ALL NEW VIXION OTR",C632="ALL NEW VIXION R OTR",C632="ALL NEW XSR 155 OTR",C632="MT 15 OTR"),"SPORT",OR(C632="FAZZIO CONNECTED LUX OTR",C632="FAZZIO CONNECTED NEO OTR",C632="FAZZIO NEO HYBRID OTR",C632="GRAND FILANO LUX OTR",C632="GRAND FILANO NEO HYBRID OTR"),"CLASSY",OR(C632="FREE GO 125 C OTR",C632="FREE GO 125 OTR",C632="GEAR 125 S OTR",C632="GEAR 125 OTR",C632="NEW MIO M3 CW OTR"),"MATIC",OR(C632="WR 155 R OTR"),"OFFROAD",OR(C632="VEGA FORCE DB CW OTR",C632="JUPITER Z CW FI OTR",C632="MX KING 150 OTR"),"MOPED")</f>
        <v>MATIC</v>
      </c>
      <c r="E632">
        <v>5</v>
      </c>
      <c r="F632" s="3" t="s">
        <v>44</v>
      </c>
      <c r="G632" s="7">
        <v>23930000</v>
      </c>
      <c r="H632">
        <f t="shared" si="20"/>
        <v>2393000</v>
      </c>
      <c r="I632" s="3" t="s">
        <v>33</v>
      </c>
    </row>
    <row r="633" spans="1:9" x14ac:dyDescent="0.3">
      <c r="A633" s="1">
        <v>632</v>
      </c>
      <c r="B633" s="2">
        <f t="shared" ca="1" si="19"/>
        <v>978</v>
      </c>
      <c r="C633" s="6" t="s">
        <v>11</v>
      </c>
      <c r="D633" t="str" cm="1">
        <f t="array" ref="D633">_xlfn.IFS(OR(C633="ALL NEW AEROX 155 C ABS OTR",C633="ALL NEW AEROX 155 CIBERCITY OTR",C633="ALL NEW AEROX 155 OTR",C633="ALL NEW NMAX 155 ABS OTR",C633="ALL NEW NMAX 155 CONNECTED OTR",C633="ALL NEW NMAX 155 OTR",C633="ALL NEW NMAX 155 S OTR",C633="LEXI LX 155 CONNECTED ABS OTR",C633="LEXI LX 155 OTR",C633="LEXI LX 155 S OTR",C633="LEXI OTR"),"MAXI",OR(C633="ALL NEW R15 CONNECTED OTR",C633="ALL NEW VIXION OTR",C633="ALL NEW VIXION R OTR",C633="ALL NEW XSR 155 OTR",C633="MT 15 OTR"),"SPORT",OR(C633="FAZZIO CONNECTED LUX OTR",C633="FAZZIO CONNECTED NEO OTR",C633="FAZZIO NEO HYBRID OTR",C633="GRAND FILANO LUX OTR",C633="GRAND FILANO NEO HYBRID OTR"),"CLASSY",OR(C633="FREE GO 125 C OTR",C633="FREE GO 125 OTR",C633="GEAR 125 S OTR",C633="GEAR 125 OTR",C633="NEW MIO M3 CW OTR"),"MATIC",OR(C633="WR 155 R OTR"),"OFFROAD",OR(C633="VEGA FORCE DB CW OTR",C633="JUPITER Z CW FI OTR",C633="MX KING 150 OTR"),"MOPED")</f>
        <v>MOPED</v>
      </c>
      <c r="E633">
        <v>5</v>
      </c>
      <c r="F633" s="3" t="s">
        <v>4</v>
      </c>
      <c r="G633" s="7">
        <v>22605000</v>
      </c>
      <c r="H633">
        <f t="shared" si="20"/>
        <v>2260500</v>
      </c>
      <c r="I633" s="3" t="s">
        <v>32</v>
      </c>
    </row>
    <row r="634" spans="1:9" x14ac:dyDescent="0.3">
      <c r="A634" s="1">
        <v>633</v>
      </c>
      <c r="B634" s="2">
        <f t="shared" ca="1" si="19"/>
        <v>992</v>
      </c>
      <c r="C634" s="6" t="s">
        <v>20</v>
      </c>
      <c r="D634" t="str" cm="1">
        <f t="array" ref="D634">_xlfn.IFS(OR(C634="ALL NEW AEROX 155 C ABS OTR",C634="ALL NEW AEROX 155 CIBERCITY OTR",C634="ALL NEW AEROX 155 OTR",C634="ALL NEW NMAX 155 ABS OTR",C634="ALL NEW NMAX 155 CONNECTED OTR",C634="ALL NEW NMAX 155 OTR",C634="ALL NEW NMAX 155 S OTR",C634="LEXI LX 155 CONNECTED ABS OTR",C634="LEXI LX 155 OTR",C634="LEXI LX 155 S OTR",C634="LEXI OTR"),"MAXI",OR(C634="ALL NEW R15 CONNECTED OTR",C634="ALL NEW VIXION OTR",C634="ALL NEW VIXION R OTR",C634="ALL NEW XSR 155 OTR",C634="MT 15 OTR"),"SPORT",OR(C634="FAZZIO CONNECTED LUX OTR",C634="FAZZIO CONNECTED NEO OTR",C634="FAZZIO NEO HYBRID OTR",C634="GRAND FILANO LUX OTR",C634="GRAND FILANO NEO HYBRID OTR"),"CLASSY",OR(C634="FREE GO 125 C OTR",C634="FREE GO 125 OTR",C634="GEAR 125 S OTR",C634="GEAR 125 OTR",C634="NEW MIO M3 CW OTR"),"MATIC",OR(C634="WR 155 R OTR"),"OFFROAD",OR(C634="VEGA FORCE DB CW OTR",C634="JUPITER Z CW FI OTR",C634="MX KING 150 OTR"),"MOPED")</f>
        <v>MAXI</v>
      </c>
      <c r="E634">
        <v>5</v>
      </c>
      <c r="F634" s="3" t="s">
        <v>44</v>
      </c>
      <c r="G634" s="7">
        <v>30200000</v>
      </c>
      <c r="H634">
        <f t="shared" si="20"/>
        <v>3020000</v>
      </c>
      <c r="I634" s="3" t="s">
        <v>32</v>
      </c>
    </row>
    <row r="635" spans="1:9" x14ac:dyDescent="0.3">
      <c r="A635" s="1">
        <v>634</v>
      </c>
      <c r="B635" s="2">
        <f t="shared" ca="1" si="19"/>
        <v>1004</v>
      </c>
      <c r="C635" s="6" t="s">
        <v>7</v>
      </c>
      <c r="D635" t="str" cm="1">
        <f t="array" ref="D635">_xlfn.IFS(OR(C635="ALL NEW AEROX 155 C ABS OTR",C635="ALL NEW AEROX 155 CIBERCITY OTR",C635="ALL NEW AEROX 155 OTR",C635="ALL NEW NMAX 155 ABS OTR",C635="ALL NEW NMAX 155 CONNECTED OTR",C635="ALL NEW NMAX 155 OTR",C635="ALL NEW NMAX 155 S OTR",C635="LEXI LX 155 CONNECTED ABS OTR",C635="LEXI LX 155 OTR",C635="LEXI LX 155 S OTR",C635="LEXI OTR"),"MAXI",OR(C635="ALL NEW R15 CONNECTED OTR",C635="ALL NEW VIXION OTR",C635="ALL NEW VIXION R OTR",C635="ALL NEW XSR 155 OTR",C635="MT 15 OTR"),"SPORT",OR(C635="FAZZIO CONNECTED LUX OTR",C635="FAZZIO CONNECTED NEO OTR",C635="FAZZIO NEO HYBRID OTR",C635="GRAND FILANO LUX OTR",C635="GRAND FILANO NEO HYBRID OTR"),"CLASSY",OR(C635="FREE GO 125 C OTR",C635="FREE GO 125 OTR",C635="GEAR 125 S OTR",C635="GEAR 125 OTR",C635="NEW MIO M3 CW OTR"),"MATIC",OR(C635="WR 155 R OTR"),"OFFROAD",OR(C635="VEGA FORCE DB CW OTR",C635="JUPITER Z CW FI OTR",C635="MX KING 150 OTR"),"MOPED")</f>
        <v>CLASSY</v>
      </c>
      <c r="E635">
        <v>5</v>
      </c>
      <c r="F635" s="3" t="s">
        <v>44</v>
      </c>
      <c r="G635" s="7">
        <v>24965000</v>
      </c>
      <c r="H635">
        <f t="shared" si="20"/>
        <v>2496500</v>
      </c>
      <c r="I635" s="3" t="s">
        <v>32</v>
      </c>
    </row>
    <row r="636" spans="1:9" x14ac:dyDescent="0.3">
      <c r="A636" s="1">
        <v>635</v>
      </c>
      <c r="B636" s="2">
        <f t="shared" ca="1" si="19"/>
        <v>967</v>
      </c>
      <c r="C636" s="6" t="s">
        <v>12</v>
      </c>
      <c r="D636" t="str" cm="1">
        <f t="array" ref="D636">_xlfn.IFS(OR(C636="ALL NEW AEROX 155 C ABS OTR",C636="ALL NEW AEROX 155 CIBERCITY OTR",C636="ALL NEW AEROX 155 OTR",C636="ALL NEW NMAX 155 ABS OTR",C636="ALL NEW NMAX 155 CONNECTED OTR",C636="ALL NEW NMAX 155 OTR",C636="ALL NEW NMAX 155 S OTR",C636="LEXI LX 155 CONNECTED ABS OTR",C636="LEXI LX 155 OTR",C636="LEXI LX 155 S OTR",C636="LEXI OTR"),"MAXI",OR(C636="ALL NEW R15 CONNECTED OTR",C636="ALL NEW VIXION OTR",C636="ALL NEW VIXION R OTR",C636="ALL NEW XSR 155 OTR",C636="MT 15 OTR"),"SPORT",OR(C636="FAZZIO CONNECTED LUX OTR",C636="FAZZIO CONNECTED NEO OTR",C636="FAZZIO NEO HYBRID OTR",C636="GRAND FILANO LUX OTR",C636="GRAND FILANO NEO HYBRID OTR"),"CLASSY",OR(C636="FREE GO 125 C OTR",C636="FREE GO 125 OTR",C636="GEAR 125 S OTR",C636="GEAR 125 OTR",C636="NEW MIO M3 CW OTR"),"MATIC",OR(C636="WR 155 R OTR"),"OFFROAD",OR(C636="VEGA FORCE DB CW OTR",C636="JUPITER Z CW FI OTR",C636="MX KING 150 OTR"),"MOPED")</f>
        <v>MATIC</v>
      </c>
      <c r="E636">
        <v>5</v>
      </c>
      <c r="F636" s="3" t="s">
        <v>44</v>
      </c>
      <c r="G636" s="7">
        <v>19745000</v>
      </c>
      <c r="H636">
        <f t="shared" si="20"/>
        <v>1974500</v>
      </c>
      <c r="I636" s="3" t="s">
        <v>32</v>
      </c>
    </row>
    <row r="637" spans="1:9" x14ac:dyDescent="0.3">
      <c r="A637" s="1">
        <v>636</v>
      </c>
      <c r="B637" s="2">
        <f t="shared" ca="1" si="19"/>
        <v>80</v>
      </c>
      <c r="C637" s="6" t="s">
        <v>29</v>
      </c>
      <c r="D637" t="str" cm="1">
        <f t="array" ref="D637">_xlfn.IFS(OR(C637="ALL NEW AEROX 155 C ABS OTR",C637="ALL NEW AEROX 155 CIBERCITY OTR",C637="ALL NEW AEROX 155 OTR",C637="ALL NEW NMAX 155 ABS OTR",C637="ALL NEW NMAX 155 CONNECTED OTR",C637="ALL NEW NMAX 155 OTR",C637="ALL NEW NMAX 155 S OTR",C637="LEXI LX 155 CONNECTED ABS OTR",C637="LEXI LX 155 OTR",C637="LEXI LX 155 S OTR",C637="LEXI OTR"),"MAXI",OR(C637="ALL NEW R15 CONNECTED OTR",C637="ALL NEW VIXION OTR",C637="ALL NEW VIXION R OTR",C637="ALL NEW XSR 155 OTR",C637="MT 15 OTR"),"SPORT",OR(C637="FAZZIO CONNECTED LUX OTR",C637="FAZZIO CONNECTED NEO OTR",C637="FAZZIO NEO HYBRID OTR",C637="GRAND FILANO LUX OTR",C637="GRAND FILANO NEO HYBRID OTR"),"CLASSY",OR(C637="FREE GO 125 C OTR",C637="FREE GO 125 OTR",C637="GEAR 125 S OTR",C637="GEAR 125 OTR",C637="NEW MIO M3 CW OTR"),"MATIC",OR(C637="WR 155 R OTR"),"OFFROAD",OR(C637="VEGA FORCE DB CW OTR",C637="JUPITER Z CW FI OTR",C637="MX KING 150 OTR"),"MOPED")</f>
        <v>MAXI</v>
      </c>
      <c r="E637">
        <v>5</v>
      </c>
      <c r="F637" s="3" t="s">
        <v>44</v>
      </c>
      <c r="G637" s="7">
        <v>39625000</v>
      </c>
      <c r="H637">
        <f t="shared" si="20"/>
        <v>3962500</v>
      </c>
      <c r="I637" s="3" t="s">
        <v>32</v>
      </c>
    </row>
    <row r="638" spans="1:9" x14ac:dyDescent="0.3">
      <c r="A638" s="1">
        <v>637</v>
      </c>
      <c r="B638" s="2">
        <f t="shared" ca="1" si="19"/>
        <v>288</v>
      </c>
      <c r="C638" s="6" t="s">
        <v>18</v>
      </c>
      <c r="D638" t="str" cm="1">
        <f t="array" ref="D638">_xlfn.IFS(OR(C638="ALL NEW AEROX 155 C ABS OTR",C638="ALL NEW AEROX 155 CIBERCITY OTR",C638="ALL NEW AEROX 155 OTR",C638="ALL NEW NMAX 155 ABS OTR",C638="ALL NEW NMAX 155 CONNECTED OTR",C638="ALL NEW NMAX 155 OTR",C638="ALL NEW NMAX 155 S OTR",C638="LEXI LX 155 CONNECTED ABS OTR",C638="LEXI LX 155 OTR",C638="LEXI LX 155 S OTR",C638="LEXI OTR"),"MAXI",OR(C638="ALL NEW R15 CONNECTED OTR",C638="ALL NEW VIXION OTR",C638="ALL NEW VIXION R OTR",C638="ALL NEW XSR 155 OTR",C638="MT 15 OTR"),"SPORT",OR(C638="FAZZIO CONNECTED LUX OTR",C638="FAZZIO CONNECTED NEO OTR",C638="FAZZIO NEO HYBRID OTR",C638="GRAND FILANO LUX OTR",C638="GRAND FILANO NEO HYBRID OTR"),"CLASSY",OR(C638="FREE GO 125 C OTR",C638="FREE GO 125 OTR",C638="GEAR 125 S OTR",C638="GEAR 125 OTR",C638="NEW MIO M3 CW OTR"),"MATIC",OR(C638="WR 155 R OTR"),"OFFROAD",OR(C638="VEGA FORCE DB CW OTR",C638="JUPITER Z CW FI OTR",C638="MX KING 150 OTR"),"MOPED")</f>
        <v>MATIC</v>
      </c>
      <c r="E638">
        <v>5</v>
      </c>
      <c r="F638" s="3" t="s">
        <v>44</v>
      </c>
      <c r="G638" s="7">
        <v>25800000</v>
      </c>
      <c r="H638">
        <f t="shared" si="20"/>
        <v>2580000</v>
      </c>
      <c r="I638" s="3" t="s">
        <v>32</v>
      </c>
    </row>
    <row r="639" spans="1:9" x14ac:dyDescent="0.3">
      <c r="A639" s="1">
        <v>638</v>
      </c>
      <c r="B639" s="2">
        <f t="shared" ca="1" si="19"/>
        <v>552</v>
      </c>
      <c r="C639" s="6" t="s">
        <v>11</v>
      </c>
      <c r="D639" t="str" cm="1">
        <f t="array" ref="D639">_xlfn.IFS(OR(C639="ALL NEW AEROX 155 C ABS OTR",C639="ALL NEW AEROX 155 CIBERCITY OTR",C639="ALL NEW AEROX 155 OTR",C639="ALL NEW NMAX 155 ABS OTR",C639="ALL NEW NMAX 155 CONNECTED OTR",C639="ALL NEW NMAX 155 OTR",C639="ALL NEW NMAX 155 S OTR",C639="LEXI LX 155 CONNECTED ABS OTR",C639="LEXI LX 155 OTR",C639="LEXI LX 155 S OTR",C639="LEXI OTR"),"MAXI",OR(C639="ALL NEW R15 CONNECTED OTR",C639="ALL NEW VIXION OTR",C639="ALL NEW VIXION R OTR",C639="ALL NEW XSR 155 OTR",C639="MT 15 OTR"),"SPORT",OR(C639="FAZZIO CONNECTED LUX OTR",C639="FAZZIO CONNECTED NEO OTR",C639="FAZZIO NEO HYBRID OTR",C639="GRAND FILANO LUX OTR",C639="GRAND FILANO NEO HYBRID OTR"),"CLASSY",OR(C639="FREE GO 125 C OTR",C639="FREE GO 125 OTR",C639="GEAR 125 S OTR",C639="GEAR 125 OTR",C639="NEW MIO M3 CW OTR"),"MATIC",OR(C639="WR 155 R OTR"),"OFFROAD",OR(C639="VEGA FORCE DB CW OTR",C639="JUPITER Z CW FI OTR",C639="MX KING 150 OTR"),"MOPED")</f>
        <v>MOPED</v>
      </c>
      <c r="E639">
        <v>5</v>
      </c>
      <c r="F639" s="3" t="s">
        <v>44</v>
      </c>
      <c r="G639" s="7">
        <v>22605000</v>
      </c>
      <c r="H639">
        <f t="shared" si="20"/>
        <v>2260500</v>
      </c>
      <c r="I639" s="3" t="s">
        <v>32</v>
      </c>
    </row>
    <row r="640" spans="1:9" x14ac:dyDescent="0.3">
      <c r="A640" s="1">
        <v>639</v>
      </c>
      <c r="B640" s="2">
        <f t="shared" ca="1" si="19"/>
        <v>512</v>
      </c>
      <c r="C640" s="6" t="s">
        <v>24</v>
      </c>
      <c r="D640" t="str" cm="1">
        <f t="array" ref="D640">_xlfn.IFS(OR(C640="ALL NEW AEROX 155 C ABS OTR",C640="ALL NEW AEROX 155 CIBERCITY OTR",C640="ALL NEW AEROX 155 OTR",C640="ALL NEW NMAX 155 ABS OTR",C640="ALL NEW NMAX 155 CONNECTED OTR",C640="ALL NEW NMAX 155 OTR",C640="ALL NEW NMAX 155 S OTR",C640="LEXI LX 155 CONNECTED ABS OTR",C640="LEXI LX 155 OTR",C640="LEXI LX 155 S OTR",C640="LEXI OTR"),"MAXI",OR(C640="ALL NEW R15 CONNECTED OTR",C640="ALL NEW VIXION OTR",C640="ALL NEW VIXION R OTR",C640="ALL NEW XSR 155 OTR",C640="MT 15 OTR"),"SPORT",OR(C640="FAZZIO CONNECTED LUX OTR",C640="FAZZIO CONNECTED NEO OTR",C640="FAZZIO NEO HYBRID OTR",C640="GRAND FILANO LUX OTR",C640="GRAND FILANO NEO HYBRID OTR"),"CLASSY",OR(C640="FREE GO 125 C OTR",C640="FREE GO 125 OTR",C640="GEAR 125 S OTR",C640="GEAR 125 OTR",C640="NEW MIO M3 CW OTR"),"MATIC",OR(C640="WR 155 R OTR"),"OFFROAD",OR(C640="VEGA FORCE DB CW OTR",C640="JUPITER Z CW FI OTR",C640="MX KING 150 OTR"),"MOPED")</f>
        <v>SPORT</v>
      </c>
      <c r="E640">
        <v>5</v>
      </c>
      <c r="F640" s="3" t="s">
        <v>5</v>
      </c>
      <c r="G640" s="7">
        <v>41950000</v>
      </c>
      <c r="H640">
        <f t="shared" si="20"/>
        <v>4195000</v>
      </c>
      <c r="I640" s="3" t="s">
        <v>32</v>
      </c>
    </row>
    <row r="641" spans="1:9" x14ac:dyDescent="0.3">
      <c r="A641" s="1">
        <v>640</v>
      </c>
      <c r="B641" s="2">
        <f t="shared" ca="1" si="19"/>
        <v>385</v>
      </c>
      <c r="C641" s="6" t="s">
        <v>10</v>
      </c>
      <c r="D641" t="str" cm="1">
        <f t="array" ref="D641">_xlfn.IFS(OR(C641="ALL NEW AEROX 155 C ABS OTR",C641="ALL NEW AEROX 155 CIBERCITY OTR",C641="ALL NEW AEROX 155 OTR",C641="ALL NEW NMAX 155 ABS OTR",C641="ALL NEW NMAX 155 CONNECTED OTR",C641="ALL NEW NMAX 155 OTR",C641="ALL NEW NMAX 155 S OTR",C641="LEXI LX 155 CONNECTED ABS OTR",C641="LEXI LX 155 OTR",C641="LEXI LX 155 S OTR",C641="LEXI OTR"),"MAXI",OR(C641="ALL NEW R15 CONNECTED OTR",C641="ALL NEW VIXION OTR",C641="ALL NEW VIXION R OTR",C641="ALL NEW XSR 155 OTR",C641="MT 15 OTR"),"SPORT",OR(C641="FAZZIO CONNECTED LUX OTR",C641="FAZZIO CONNECTED NEO OTR",C641="FAZZIO NEO HYBRID OTR",C641="GRAND FILANO LUX OTR",C641="GRAND FILANO NEO HYBRID OTR"),"CLASSY",OR(C641="FREE GO 125 C OTR",C641="FREE GO 125 OTR",C641="GEAR 125 S OTR",C641="GEAR 125 OTR",C641="NEW MIO M3 CW OTR"),"MATIC",OR(C641="WR 155 R OTR"),"OFFROAD",OR(C641="VEGA FORCE DB CW OTR",C641="JUPITER Z CW FI OTR",C641="MX KING 150 OTR"),"MOPED")</f>
        <v>MATIC</v>
      </c>
      <c r="E641">
        <v>5</v>
      </c>
      <c r="F641" s="3" t="s">
        <v>5</v>
      </c>
      <c r="G641" s="7">
        <v>20725000</v>
      </c>
      <c r="H641">
        <f t="shared" si="20"/>
        <v>2072500</v>
      </c>
      <c r="I641" s="3" t="s">
        <v>32</v>
      </c>
    </row>
    <row r="642" spans="1:9" x14ac:dyDescent="0.3">
      <c r="A642" s="1">
        <v>641</v>
      </c>
      <c r="B642" s="2">
        <f t="shared" ca="1" si="19"/>
        <v>867</v>
      </c>
      <c r="C642" s="6" t="s">
        <v>30</v>
      </c>
      <c r="D642" t="str" cm="1">
        <f t="array" ref="D642">_xlfn.IFS(OR(C642="ALL NEW AEROX 155 C ABS OTR",C642="ALL NEW AEROX 155 CIBERCITY OTR",C642="ALL NEW AEROX 155 OTR",C642="ALL NEW NMAX 155 ABS OTR",C642="ALL NEW NMAX 155 CONNECTED OTR",C642="ALL NEW NMAX 155 OTR",C642="ALL NEW NMAX 155 S OTR",C642="LEXI LX 155 CONNECTED ABS OTR",C642="LEXI LX 155 OTR",C642="LEXI LX 155 S OTR",C642="LEXI OTR"),"MAXI",OR(C642="ALL NEW R15 CONNECTED OTR",C642="ALL NEW VIXION OTR",C642="ALL NEW VIXION R OTR",C642="ALL NEW XSR 155 OTR",C642="MT 15 OTR"),"SPORT",OR(C642="FAZZIO CONNECTED LUX OTR",C642="FAZZIO CONNECTED NEO OTR",C642="FAZZIO NEO HYBRID OTR",C642="GRAND FILANO LUX OTR",C642="GRAND FILANO NEO HYBRID OTR"),"CLASSY",OR(C642="FREE GO 125 C OTR",C642="FREE GO 125 OTR",C642="GEAR 125 S OTR",C642="GEAR 125 OTR",C642="NEW MIO M3 CW OTR"),"MATIC",OR(C642="WR 155 R OTR"),"OFFROAD",OR(C642="VEGA FORCE DB CW OTR",C642="JUPITER Z CW FI OTR",C642="MX KING 150 OTR"),"MOPED")</f>
        <v>MAXI</v>
      </c>
      <c r="E642">
        <v>5</v>
      </c>
      <c r="F642" s="3" t="s">
        <v>4</v>
      </c>
      <c r="G642" s="7">
        <v>34380000</v>
      </c>
      <c r="H642">
        <f t="shared" si="20"/>
        <v>3438000</v>
      </c>
      <c r="I642" s="3" t="s">
        <v>32</v>
      </c>
    </row>
    <row r="643" spans="1:9" x14ac:dyDescent="0.3">
      <c r="A643" s="1">
        <v>642</v>
      </c>
      <c r="B643" s="2">
        <f t="shared" ref="B643:B706" ca="1" si="21">RANDBETWEEN(1,1200)</f>
        <v>554</v>
      </c>
      <c r="C643" s="6" t="s">
        <v>11</v>
      </c>
      <c r="D643" t="str" cm="1">
        <f t="array" ref="D643">_xlfn.IFS(OR(C643="ALL NEW AEROX 155 C ABS OTR",C643="ALL NEW AEROX 155 CIBERCITY OTR",C643="ALL NEW AEROX 155 OTR",C643="ALL NEW NMAX 155 ABS OTR",C643="ALL NEW NMAX 155 CONNECTED OTR",C643="ALL NEW NMAX 155 OTR",C643="ALL NEW NMAX 155 S OTR",C643="LEXI LX 155 CONNECTED ABS OTR",C643="LEXI LX 155 OTR",C643="LEXI LX 155 S OTR",C643="LEXI OTR"),"MAXI",OR(C643="ALL NEW R15 CONNECTED OTR",C643="ALL NEW VIXION OTR",C643="ALL NEW VIXION R OTR",C643="ALL NEW XSR 155 OTR",C643="MT 15 OTR"),"SPORT",OR(C643="FAZZIO CONNECTED LUX OTR",C643="FAZZIO CONNECTED NEO OTR",C643="FAZZIO NEO HYBRID OTR",C643="GRAND FILANO LUX OTR",C643="GRAND FILANO NEO HYBRID OTR"),"CLASSY",OR(C643="FREE GO 125 C OTR",C643="FREE GO 125 OTR",C643="GEAR 125 S OTR",C643="GEAR 125 OTR",C643="NEW MIO M3 CW OTR"),"MATIC",OR(C643="WR 155 R OTR"),"OFFROAD",OR(C643="VEGA FORCE DB CW OTR",C643="JUPITER Z CW FI OTR",C643="MX KING 150 OTR"),"MOPED")</f>
        <v>MOPED</v>
      </c>
      <c r="E643">
        <v>5</v>
      </c>
      <c r="F643" s="3" t="s">
        <v>4</v>
      </c>
      <c r="G643" s="7">
        <v>22605000</v>
      </c>
      <c r="H643">
        <f t="shared" si="20"/>
        <v>2260500</v>
      </c>
      <c r="I643" s="3" t="s">
        <v>32</v>
      </c>
    </row>
    <row r="644" spans="1:9" x14ac:dyDescent="0.3">
      <c r="A644" s="1">
        <v>643</v>
      </c>
      <c r="B644" s="2">
        <f t="shared" ca="1" si="21"/>
        <v>107</v>
      </c>
      <c r="C644" s="6" t="s">
        <v>15</v>
      </c>
      <c r="D644" t="str" cm="1">
        <f t="array" ref="D644">_xlfn.IFS(OR(C644="ALL NEW AEROX 155 C ABS OTR",C644="ALL NEW AEROX 155 CIBERCITY OTR",C644="ALL NEW AEROX 155 OTR",C644="ALL NEW NMAX 155 ABS OTR",C644="ALL NEW NMAX 155 CONNECTED OTR",C644="ALL NEW NMAX 155 OTR",C644="ALL NEW NMAX 155 S OTR",C644="LEXI LX 155 CONNECTED ABS OTR",C644="LEXI LX 155 OTR",C644="LEXI LX 155 S OTR",C644="LEXI OTR"),"MAXI",OR(C644="ALL NEW R15 CONNECTED OTR",C644="ALL NEW VIXION OTR",C644="ALL NEW VIXION R OTR",C644="ALL NEW XSR 155 OTR",C644="MT 15 OTR"),"SPORT",OR(C644="FAZZIO CONNECTED LUX OTR",C644="FAZZIO CONNECTED NEO OTR",C644="FAZZIO NEO HYBRID OTR",C644="GRAND FILANO LUX OTR",C644="GRAND FILANO NEO HYBRID OTR"),"CLASSY",OR(C644="FREE GO 125 C OTR",C644="FREE GO 125 OTR",C644="GEAR 125 S OTR",C644="GEAR 125 OTR",C644="NEW MIO M3 CW OTR"),"MATIC",OR(C644="WR 155 R OTR"),"OFFROAD",OR(C644="VEGA FORCE DB CW OTR",C644="JUPITER Z CW FI OTR",C644="MX KING 150 OTR"),"MOPED")</f>
        <v>MOPED</v>
      </c>
      <c r="E644">
        <v>5</v>
      </c>
      <c r="F644" s="3" t="s">
        <v>44</v>
      </c>
      <c r="G644" s="7">
        <v>28255000</v>
      </c>
      <c r="H644">
        <f t="shared" si="20"/>
        <v>2825500</v>
      </c>
      <c r="I644" s="3" t="s">
        <v>32</v>
      </c>
    </row>
    <row r="645" spans="1:9" x14ac:dyDescent="0.3">
      <c r="A645" s="1">
        <v>644</v>
      </c>
      <c r="B645" s="2">
        <f t="shared" ca="1" si="21"/>
        <v>591</v>
      </c>
      <c r="C645" s="6" t="s">
        <v>39</v>
      </c>
      <c r="D645" t="str" cm="1">
        <f t="array" ref="D645">_xlfn.IFS(OR(C645="ALL NEW AEROX 155 C ABS OTR",C645="ALL NEW AEROX 155 CIBERCITY OTR",C645="ALL NEW AEROX 155 OTR",C645="ALL NEW NMAX 155 ABS OTR",C645="ALL NEW NMAX 155 CONNECTED OTR",C645="ALL NEW NMAX 155 OTR",C645="ALL NEW NMAX 155 S OTR",C645="LEXI LX 155 CONNECTED ABS OTR",C645="LEXI LX 155 OTR",C645="LEXI LX 155 S OTR",C645="LEXI OTR"),"MAXI",OR(C645="ALL NEW R15 CONNECTED OTR",C645="ALL NEW VIXION OTR",C645="ALL NEW VIXION R OTR",C645="ALL NEW XSR 155 OTR",C645="MT 15 OTR"),"SPORT",OR(C645="FAZZIO CONNECTED LUX OTR",C645="FAZZIO CONNECTED NEO OTR",C645="FAZZIO NEO HYBRID OTR",C645="GRAND FILANO LUX OTR",C645="GRAND FILANO NEO HYBRID OTR"),"CLASSY",OR(C645="FREE GO 125 C OTR",C645="FREE GO 125 OTR",C645="GEAR 125 S OTR",C645="GEAR 125 OTR",C645="NEW MIO M3 CW OTR"),"MATIC",OR(C645="WR 155 R OTR"),"OFFROAD",OR(C645="VEGA FORCE DB CW OTR",C645="JUPITER Z CW FI OTR",C645="MX KING 150 OTR"),"MOPED")</f>
        <v>SPORT</v>
      </c>
      <c r="E645">
        <v>5</v>
      </c>
      <c r="F645" s="3" t="s">
        <v>44</v>
      </c>
      <c r="G645" s="7">
        <v>31430000</v>
      </c>
      <c r="H645">
        <f t="shared" ref="H645:H708" si="22">G645*10%</f>
        <v>3143000</v>
      </c>
      <c r="I645" s="3" t="s">
        <v>32</v>
      </c>
    </row>
    <row r="646" spans="1:9" x14ac:dyDescent="0.3">
      <c r="A646" s="1">
        <v>645</v>
      </c>
      <c r="B646" s="2">
        <f t="shared" ca="1" si="21"/>
        <v>487</v>
      </c>
      <c r="C646" s="6" t="s">
        <v>15</v>
      </c>
      <c r="D646" t="str" cm="1">
        <f t="array" ref="D646">_xlfn.IFS(OR(C646="ALL NEW AEROX 155 C ABS OTR",C646="ALL NEW AEROX 155 CIBERCITY OTR",C646="ALL NEW AEROX 155 OTR",C646="ALL NEW NMAX 155 ABS OTR",C646="ALL NEW NMAX 155 CONNECTED OTR",C646="ALL NEW NMAX 155 OTR",C646="ALL NEW NMAX 155 S OTR",C646="LEXI LX 155 CONNECTED ABS OTR",C646="LEXI LX 155 OTR",C646="LEXI LX 155 S OTR",C646="LEXI OTR"),"MAXI",OR(C646="ALL NEW R15 CONNECTED OTR",C646="ALL NEW VIXION OTR",C646="ALL NEW VIXION R OTR",C646="ALL NEW XSR 155 OTR",C646="MT 15 OTR"),"SPORT",OR(C646="FAZZIO CONNECTED LUX OTR",C646="FAZZIO CONNECTED NEO OTR",C646="FAZZIO NEO HYBRID OTR",C646="GRAND FILANO LUX OTR",C646="GRAND FILANO NEO HYBRID OTR"),"CLASSY",OR(C646="FREE GO 125 C OTR",C646="FREE GO 125 OTR",C646="GEAR 125 S OTR",C646="GEAR 125 OTR",C646="NEW MIO M3 CW OTR"),"MATIC",OR(C646="WR 155 R OTR"),"OFFROAD",OR(C646="VEGA FORCE DB CW OTR",C646="JUPITER Z CW FI OTR",C646="MX KING 150 OTR"),"MOPED")</f>
        <v>MOPED</v>
      </c>
      <c r="E646">
        <v>5</v>
      </c>
      <c r="F646" s="3" t="s">
        <v>44</v>
      </c>
      <c r="G646" s="7">
        <v>28255000</v>
      </c>
      <c r="H646">
        <f t="shared" si="22"/>
        <v>2825500</v>
      </c>
      <c r="I646" s="3" t="s">
        <v>32</v>
      </c>
    </row>
    <row r="647" spans="1:9" x14ac:dyDescent="0.3">
      <c r="A647" s="1">
        <v>646</v>
      </c>
      <c r="B647" s="2">
        <f t="shared" ca="1" si="21"/>
        <v>1086</v>
      </c>
      <c r="C647" s="6" t="s">
        <v>13</v>
      </c>
      <c r="D647" t="str" cm="1">
        <f t="array" ref="D647">_xlfn.IFS(OR(C647="ALL NEW AEROX 155 C ABS OTR",C647="ALL NEW AEROX 155 CIBERCITY OTR",C647="ALL NEW AEROX 155 OTR",C647="ALL NEW NMAX 155 ABS OTR",C647="ALL NEW NMAX 155 CONNECTED OTR",C647="ALL NEW NMAX 155 OTR",C647="ALL NEW NMAX 155 S OTR",C647="LEXI LX 155 CONNECTED ABS OTR",C647="LEXI LX 155 OTR",C647="LEXI LX 155 S OTR",C647="LEXI OTR"),"MAXI",OR(C647="ALL NEW R15 CONNECTED OTR",C647="ALL NEW VIXION OTR",C647="ALL NEW VIXION R OTR",C647="ALL NEW XSR 155 OTR",C647="MT 15 OTR"),"SPORT",OR(C647="FAZZIO CONNECTED LUX OTR",C647="FAZZIO CONNECTED NEO OTR",C647="FAZZIO NEO HYBRID OTR",C647="GRAND FILANO LUX OTR",C647="GRAND FILANO NEO HYBRID OTR"),"CLASSY",OR(C647="FREE GO 125 C OTR",C647="FREE GO 125 OTR",C647="GEAR 125 S OTR",C647="GEAR 125 OTR",C647="NEW MIO M3 CW OTR"),"MATIC",OR(C647="WR 155 R OTR"),"OFFROAD",OR(C647="VEGA FORCE DB CW OTR",C647="JUPITER Z CW FI OTR",C647="MX KING 150 OTR"),"MOPED")</f>
        <v>MAXI</v>
      </c>
      <c r="E647">
        <v>5</v>
      </c>
      <c r="F647" s="3" t="s">
        <v>44</v>
      </c>
      <c r="G647" s="7">
        <v>36690000</v>
      </c>
      <c r="H647">
        <f t="shared" si="22"/>
        <v>3669000</v>
      </c>
      <c r="I647" s="3" t="s">
        <v>32</v>
      </c>
    </row>
    <row r="648" spans="1:9" x14ac:dyDescent="0.3">
      <c r="A648" s="1">
        <v>647</v>
      </c>
      <c r="B648" s="2">
        <f t="shared" ca="1" si="21"/>
        <v>1111</v>
      </c>
      <c r="C648" s="6" t="s">
        <v>9</v>
      </c>
      <c r="D648" t="str" cm="1">
        <f t="array" ref="D648">_xlfn.IFS(OR(C648="ALL NEW AEROX 155 C ABS OTR",C648="ALL NEW AEROX 155 CIBERCITY OTR",C648="ALL NEW AEROX 155 OTR",C648="ALL NEW NMAX 155 ABS OTR",C648="ALL NEW NMAX 155 CONNECTED OTR",C648="ALL NEW NMAX 155 OTR",C648="ALL NEW NMAX 155 S OTR",C648="LEXI LX 155 CONNECTED ABS OTR",C648="LEXI LX 155 OTR",C648="LEXI LX 155 S OTR",C648="LEXI OTR"),"MAXI",OR(C648="ALL NEW R15 CONNECTED OTR",C648="ALL NEW VIXION OTR",C648="ALL NEW VIXION R OTR",C648="ALL NEW XSR 155 OTR",C648="MT 15 OTR"),"SPORT",OR(C648="FAZZIO CONNECTED LUX OTR",C648="FAZZIO CONNECTED NEO OTR",C648="FAZZIO NEO HYBRID OTR",C648="GRAND FILANO LUX OTR",C648="GRAND FILANO NEO HYBRID OTR"),"CLASSY",OR(C648="FREE GO 125 C OTR",C648="FREE GO 125 OTR",C648="GEAR 125 S OTR",C648="GEAR 125 OTR",C648="NEW MIO M3 CW OTR"),"MATIC",OR(C648="WR 155 R OTR"),"OFFROAD",OR(C648="VEGA FORCE DB CW OTR",C648="JUPITER Z CW FI OTR",C648="MX KING 150 OTR"),"MOPED")</f>
        <v>MAXI</v>
      </c>
      <c r="E648">
        <v>5</v>
      </c>
      <c r="F648" s="3" t="s">
        <v>44</v>
      </c>
      <c r="G648" s="7">
        <v>35475000</v>
      </c>
      <c r="H648">
        <f t="shared" si="22"/>
        <v>3547500</v>
      </c>
      <c r="I648" s="3" t="s">
        <v>32</v>
      </c>
    </row>
    <row r="649" spans="1:9" x14ac:dyDescent="0.3">
      <c r="A649" s="1">
        <v>648</v>
      </c>
      <c r="B649" s="2">
        <f t="shared" ca="1" si="21"/>
        <v>527</v>
      </c>
      <c r="C649" s="6" t="s">
        <v>38</v>
      </c>
      <c r="D649" t="str" cm="1">
        <f t="array" ref="D649">_xlfn.IFS(OR(C649="ALL NEW AEROX 155 C ABS OTR",C649="ALL NEW AEROX 155 CIBERCITY OTR",C649="ALL NEW AEROX 155 OTR",C649="ALL NEW NMAX 155 ABS OTR",C649="ALL NEW NMAX 155 CONNECTED OTR",C649="ALL NEW NMAX 155 OTR",C649="ALL NEW NMAX 155 S OTR",C649="LEXI LX 155 CONNECTED ABS OTR",C649="LEXI LX 155 OTR",C649="LEXI LX 155 S OTR",C649="LEXI OTR"),"MAXI",OR(C649="ALL NEW R15 CONNECTED OTR",C649="ALL NEW VIXION OTR",C649="ALL NEW VIXION R OTR",C649="ALL NEW XSR 155 OTR",C649="MT 15 OTR"),"SPORT",OR(C649="FAZZIO CONNECTED LUX OTR",C649="FAZZIO CONNECTED NEO OTR",C649="FAZZIO NEO HYBRID OTR",C649="GRAND FILANO LUX OTR",C649="GRAND FILANO NEO HYBRID OTR"),"CLASSY",OR(C649="FREE GO 125 C OTR",C649="FREE GO 125 OTR",C649="GEAR 125 S OTR",C649="GEAR 125 OTR",C649="NEW MIO M3 CW OTR"),"MATIC",OR(C649="WR 155 R OTR"),"OFFROAD",OR(C649="VEGA FORCE DB CW OTR",C649="JUPITER Z CW FI OTR",C649="MX KING 150 OTR"),"MOPED")</f>
        <v>SPORT</v>
      </c>
      <c r="E649">
        <v>5</v>
      </c>
      <c r="F649" s="3" t="s">
        <v>44</v>
      </c>
      <c r="G649" s="7">
        <v>44215000</v>
      </c>
      <c r="H649">
        <f t="shared" si="22"/>
        <v>4421500</v>
      </c>
      <c r="I649" s="3" t="s">
        <v>32</v>
      </c>
    </row>
    <row r="650" spans="1:9" x14ac:dyDescent="0.3">
      <c r="A650" s="1">
        <v>649</v>
      </c>
      <c r="B650" s="2">
        <f t="shared" ca="1" si="21"/>
        <v>217</v>
      </c>
      <c r="C650" s="6" t="s">
        <v>23</v>
      </c>
      <c r="D650" t="str" cm="1">
        <f t="array" ref="D650">_xlfn.IFS(OR(C650="ALL NEW AEROX 155 C ABS OTR",C650="ALL NEW AEROX 155 CIBERCITY OTR",C650="ALL NEW AEROX 155 OTR",C650="ALL NEW NMAX 155 ABS OTR",C650="ALL NEW NMAX 155 CONNECTED OTR",C650="ALL NEW NMAX 155 OTR",C650="ALL NEW NMAX 155 S OTR",C650="LEXI LX 155 CONNECTED ABS OTR",C650="LEXI LX 155 OTR",C650="LEXI LX 155 S OTR",C650="LEXI OTR"),"MAXI",OR(C650="ALL NEW R15 CONNECTED OTR",C650="ALL NEW VIXION OTR",C650="ALL NEW VIXION R OTR",C650="ALL NEW XSR 155 OTR",C650="MT 15 OTR"),"SPORT",OR(C650="FAZZIO CONNECTED LUX OTR",C650="FAZZIO CONNECTED NEO OTR",C650="FAZZIO NEO HYBRID OTR",C650="GRAND FILANO LUX OTR",C650="GRAND FILANO NEO HYBRID OTR"),"CLASSY",OR(C650="FREE GO 125 C OTR",C650="FREE GO 125 OTR",C650="GEAR 125 S OTR",C650="GEAR 125 OTR",C650="NEW MIO M3 CW OTR"),"MATIC",OR(C650="WR 155 R OTR"),"OFFROAD",OR(C650="VEGA FORCE DB CW OTR",C650="JUPITER Z CW FI OTR",C650="MX KING 150 OTR"),"MOPED")</f>
        <v>CLASSY</v>
      </c>
      <c r="E650">
        <v>5</v>
      </c>
      <c r="F650" s="3" t="s">
        <v>44</v>
      </c>
      <c r="G650" s="7">
        <v>30785000</v>
      </c>
      <c r="H650">
        <f t="shared" si="22"/>
        <v>3078500</v>
      </c>
      <c r="I650" s="3" t="s">
        <v>32</v>
      </c>
    </row>
    <row r="651" spans="1:9" x14ac:dyDescent="0.3">
      <c r="A651" s="1">
        <v>650</v>
      </c>
      <c r="B651" s="2">
        <f t="shared" ca="1" si="21"/>
        <v>858</v>
      </c>
      <c r="C651" s="6" t="s">
        <v>20</v>
      </c>
      <c r="D651" t="str" cm="1">
        <f t="array" ref="D651">_xlfn.IFS(OR(C651="ALL NEW AEROX 155 C ABS OTR",C651="ALL NEW AEROX 155 CIBERCITY OTR",C651="ALL NEW AEROX 155 OTR",C651="ALL NEW NMAX 155 ABS OTR",C651="ALL NEW NMAX 155 CONNECTED OTR",C651="ALL NEW NMAX 155 OTR",C651="ALL NEW NMAX 155 S OTR",C651="LEXI LX 155 CONNECTED ABS OTR",C651="LEXI LX 155 OTR",C651="LEXI LX 155 S OTR",C651="LEXI OTR"),"MAXI",OR(C651="ALL NEW R15 CONNECTED OTR",C651="ALL NEW VIXION OTR",C651="ALL NEW VIXION R OTR",C651="ALL NEW XSR 155 OTR",C651="MT 15 OTR"),"SPORT",OR(C651="FAZZIO CONNECTED LUX OTR",C651="FAZZIO CONNECTED NEO OTR",C651="FAZZIO NEO HYBRID OTR",C651="GRAND FILANO LUX OTR",C651="GRAND FILANO NEO HYBRID OTR"),"CLASSY",OR(C651="FREE GO 125 C OTR",C651="FREE GO 125 OTR",C651="GEAR 125 S OTR",C651="GEAR 125 OTR",C651="NEW MIO M3 CW OTR"),"MATIC",OR(C651="WR 155 R OTR"),"OFFROAD",OR(C651="VEGA FORCE DB CW OTR",C651="JUPITER Z CW FI OTR",C651="MX KING 150 OTR"),"MOPED")</f>
        <v>MAXI</v>
      </c>
      <c r="E651">
        <v>5</v>
      </c>
      <c r="F651" s="3" t="s">
        <v>44</v>
      </c>
      <c r="G651" s="7">
        <v>30200000</v>
      </c>
      <c r="H651">
        <f t="shared" si="22"/>
        <v>3020000</v>
      </c>
      <c r="I651" s="3" t="s">
        <v>32</v>
      </c>
    </row>
    <row r="652" spans="1:9" x14ac:dyDescent="0.3">
      <c r="A652" s="1">
        <v>651</v>
      </c>
      <c r="B652" s="2">
        <f t="shared" ca="1" si="21"/>
        <v>788</v>
      </c>
      <c r="C652" s="6" t="s">
        <v>13</v>
      </c>
      <c r="D652" t="str" cm="1">
        <f t="array" ref="D652">_xlfn.IFS(OR(C652="ALL NEW AEROX 155 C ABS OTR",C652="ALL NEW AEROX 155 CIBERCITY OTR",C652="ALL NEW AEROX 155 OTR",C652="ALL NEW NMAX 155 ABS OTR",C652="ALL NEW NMAX 155 CONNECTED OTR",C652="ALL NEW NMAX 155 OTR",C652="ALL NEW NMAX 155 S OTR",C652="LEXI LX 155 CONNECTED ABS OTR",C652="LEXI LX 155 OTR",C652="LEXI LX 155 S OTR",C652="LEXI OTR"),"MAXI",OR(C652="ALL NEW R15 CONNECTED OTR",C652="ALL NEW VIXION OTR",C652="ALL NEW VIXION R OTR",C652="ALL NEW XSR 155 OTR",C652="MT 15 OTR"),"SPORT",OR(C652="FAZZIO CONNECTED LUX OTR",C652="FAZZIO CONNECTED NEO OTR",C652="FAZZIO NEO HYBRID OTR",C652="GRAND FILANO LUX OTR",C652="GRAND FILANO NEO HYBRID OTR"),"CLASSY",OR(C652="FREE GO 125 C OTR",C652="FREE GO 125 OTR",C652="GEAR 125 S OTR",C652="GEAR 125 OTR",C652="NEW MIO M3 CW OTR"),"MATIC",OR(C652="WR 155 R OTR"),"OFFROAD",OR(C652="VEGA FORCE DB CW OTR",C652="JUPITER Z CW FI OTR",C652="MX KING 150 OTR"),"MOPED")</f>
        <v>MAXI</v>
      </c>
      <c r="E652">
        <v>5</v>
      </c>
      <c r="F652" s="3" t="s">
        <v>44</v>
      </c>
      <c r="G652" s="7">
        <v>36690000</v>
      </c>
      <c r="H652">
        <f t="shared" si="22"/>
        <v>3669000</v>
      </c>
      <c r="I652" s="3" t="s">
        <v>32</v>
      </c>
    </row>
    <row r="653" spans="1:9" x14ac:dyDescent="0.3">
      <c r="A653" s="1">
        <v>652</v>
      </c>
      <c r="B653" s="2">
        <f t="shared" ca="1" si="21"/>
        <v>817</v>
      </c>
      <c r="C653" s="6" t="s">
        <v>15</v>
      </c>
      <c r="D653" t="str" cm="1">
        <f t="array" ref="D653">_xlfn.IFS(OR(C653="ALL NEW AEROX 155 C ABS OTR",C653="ALL NEW AEROX 155 CIBERCITY OTR",C653="ALL NEW AEROX 155 OTR",C653="ALL NEW NMAX 155 ABS OTR",C653="ALL NEW NMAX 155 CONNECTED OTR",C653="ALL NEW NMAX 155 OTR",C653="ALL NEW NMAX 155 S OTR",C653="LEXI LX 155 CONNECTED ABS OTR",C653="LEXI LX 155 OTR",C653="LEXI LX 155 S OTR",C653="LEXI OTR"),"MAXI",OR(C653="ALL NEW R15 CONNECTED OTR",C653="ALL NEW VIXION OTR",C653="ALL NEW VIXION R OTR",C653="ALL NEW XSR 155 OTR",C653="MT 15 OTR"),"SPORT",OR(C653="FAZZIO CONNECTED LUX OTR",C653="FAZZIO CONNECTED NEO OTR",C653="FAZZIO NEO HYBRID OTR",C653="GRAND FILANO LUX OTR",C653="GRAND FILANO NEO HYBRID OTR"),"CLASSY",OR(C653="FREE GO 125 C OTR",C653="FREE GO 125 OTR",C653="GEAR 125 S OTR",C653="GEAR 125 OTR",C653="NEW MIO M3 CW OTR"),"MATIC",OR(C653="WR 155 R OTR"),"OFFROAD",OR(C653="VEGA FORCE DB CW OTR",C653="JUPITER Z CW FI OTR",C653="MX KING 150 OTR"),"MOPED")</f>
        <v>MOPED</v>
      </c>
      <c r="E653">
        <v>5</v>
      </c>
      <c r="F653" s="3" t="s">
        <v>44</v>
      </c>
      <c r="G653" s="7">
        <v>28255000</v>
      </c>
      <c r="H653">
        <f t="shared" si="22"/>
        <v>2825500</v>
      </c>
      <c r="I653" s="3" t="s">
        <v>32</v>
      </c>
    </row>
    <row r="654" spans="1:9" x14ac:dyDescent="0.3">
      <c r="A654" s="1">
        <v>653</v>
      </c>
      <c r="B654" s="2">
        <f t="shared" ca="1" si="21"/>
        <v>610</v>
      </c>
      <c r="C654" s="6" t="s">
        <v>20</v>
      </c>
      <c r="D654" t="str" cm="1">
        <f t="array" ref="D654">_xlfn.IFS(OR(C654="ALL NEW AEROX 155 C ABS OTR",C654="ALL NEW AEROX 155 CIBERCITY OTR",C654="ALL NEW AEROX 155 OTR",C654="ALL NEW NMAX 155 ABS OTR",C654="ALL NEW NMAX 155 CONNECTED OTR",C654="ALL NEW NMAX 155 OTR",C654="ALL NEW NMAX 155 S OTR",C654="LEXI LX 155 CONNECTED ABS OTR",C654="LEXI LX 155 OTR",C654="LEXI LX 155 S OTR",C654="LEXI OTR"),"MAXI",OR(C654="ALL NEW R15 CONNECTED OTR",C654="ALL NEW VIXION OTR",C654="ALL NEW VIXION R OTR",C654="ALL NEW XSR 155 OTR",C654="MT 15 OTR"),"SPORT",OR(C654="FAZZIO CONNECTED LUX OTR",C654="FAZZIO CONNECTED NEO OTR",C654="FAZZIO NEO HYBRID OTR",C654="GRAND FILANO LUX OTR",C654="GRAND FILANO NEO HYBRID OTR"),"CLASSY",OR(C654="FREE GO 125 C OTR",C654="FREE GO 125 OTR",C654="GEAR 125 S OTR",C654="GEAR 125 OTR",C654="NEW MIO M3 CW OTR"),"MATIC",OR(C654="WR 155 R OTR"),"OFFROAD",OR(C654="VEGA FORCE DB CW OTR",C654="JUPITER Z CW FI OTR",C654="MX KING 150 OTR"),"MOPED")</f>
        <v>MAXI</v>
      </c>
      <c r="E654">
        <v>5</v>
      </c>
      <c r="F654" s="3" t="s">
        <v>5</v>
      </c>
      <c r="G654" s="7">
        <v>30200000</v>
      </c>
      <c r="H654">
        <f t="shared" si="22"/>
        <v>3020000</v>
      </c>
      <c r="I654" s="3" t="s">
        <v>32</v>
      </c>
    </row>
    <row r="655" spans="1:9" x14ac:dyDescent="0.3">
      <c r="A655" s="1">
        <v>654</v>
      </c>
      <c r="B655" s="2">
        <f t="shared" ca="1" si="21"/>
        <v>199</v>
      </c>
      <c r="C655" s="6" t="s">
        <v>29</v>
      </c>
      <c r="D655" t="str" cm="1">
        <f t="array" ref="D655">_xlfn.IFS(OR(C655="ALL NEW AEROX 155 C ABS OTR",C655="ALL NEW AEROX 155 CIBERCITY OTR",C655="ALL NEW AEROX 155 OTR",C655="ALL NEW NMAX 155 ABS OTR",C655="ALL NEW NMAX 155 CONNECTED OTR",C655="ALL NEW NMAX 155 OTR",C655="ALL NEW NMAX 155 S OTR",C655="LEXI LX 155 CONNECTED ABS OTR",C655="LEXI LX 155 OTR",C655="LEXI LX 155 S OTR",C655="LEXI OTR"),"MAXI",OR(C655="ALL NEW R15 CONNECTED OTR",C655="ALL NEW VIXION OTR",C655="ALL NEW VIXION R OTR",C655="ALL NEW XSR 155 OTR",C655="MT 15 OTR"),"SPORT",OR(C655="FAZZIO CONNECTED LUX OTR",C655="FAZZIO CONNECTED NEO OTR",C655="FAZZIO NEO HYBRID OTR",C655="GRAND FILANO LUX OTR",C655="GRAND FILANO NEO HYBRID OTR"),"CLASSY",OR(C655="FREE GO 125 C OTR",C655="FREE GO 125 OTR",C655="GEAR 125 S OTR",C655="GEAR 125 OTR",C655="NEW MIO M3 CW OTR"),"MATIC",OR(C655="WR 155 R OTR"),"OFFROAD",OR(C655="VEGA FORCE DB CW OTR",C655="JUPITER Z CW FI OTR",C655="MX KING 150 OTR"),"MOPED")</f>
        <v>MAXI</v>
      </c>
      <c r="E655">
        <v>5</v>
      </c>
      <c r="F655" s="3" t="s">
        <v>5</v>
      </c>
      <c r="G655" s="7">
        <v>39625000</v>
      </c>
      <c r="H655">
        <f t="shared" si="22"/>
        <v>3962500</v>
      </c>
      <c r="I655" s="3" t="s">
        <v>32</v>
      </c>
    </row>
    <row r="656" spans="1:9" x14ac:dyDescent="0.3">
      <c r="A656" s="1">
        <v>655</v>
      </c>
      <c r="B656" s="2">
        <f t="shared" ca="1" si="21"/>
        <v>389</v>
      </c>
      <c r="C656" s="6" t="s">
        <v>11</v>
      </c>
      <c r="D656" t="str" cm="1">
        <f t="array" ref="D656">_xlfn.IFS(OR(C656="ALL NEW AEROX 155 C ABS OTR",C656="ALL NEW AEROX 155 CIBERCITY OTR",C656="ALL NEW AEROX 155 OTR",C656="ALL NEW NMAX 155 ABS OTR",C656="ALL NEW NMAX 155 CONNECTED OTR",C656="ALL NEW NMAX 155 OTR",C656="ALL NEW NMAX 155 S OTR",C656="LEXI LX 155 CONNECTED ABS OTR",C656="LEXI LX 155 OTR",C656="LEXI LX 155 S OTR",C656="LEXI OTR"),"MAXI",OR(C656="ALL NEW R15 CONNECTED OTR",C656="ALL NEW VIXION OTR",C656="ALL NEW VIXION R OTR",C656="ALL NEW XSR 155 OTR",C656="MT 15 OTR"),"SPORT",OR(C656="FAZZIO CONNECTED LUX OTR",C656="FAZZIO CONNECTED NEO OTR",C656="FAZZIO NEO HYBRID OTR",C656="GRAND FILANO LUX OTR",C656="GRAND FILANO NEO HYBRID OTR"),"CLASSY",OR(C656="FREE GO 125 C OTR",C656="FREE GO 125 OTR",C656="GEAR 125 S OTR",C656="GEAR 125 OTR",C656="NEW MIO M3 CW OTR"),"MATIC",OR(C656="WR 155 R OTR"),"OFFROAD",OR(C656="VEGA FORCE DB CW OTR",C656="JUPITER Z CW FI OTR",C656="MX KING 150 OTR"),"MOPED")</f>
        <v>MOPED</v>
      </c>
      <c r="E656">
        <v>5</v>
      </c>
      <c r="F656" s="3" t="s">
        <v>5</v>
      </c>
      <c r="G656" s="7">
        <v>22605000</v>
      </c>
      <c r="H656">
        <f t="shared" si="22"/>
        <v>2260500</v>
      </c>
      <c r="I656" s="3" t="s">
        <v>32</v>
      </c>
    </row>
    <row r="657" spans="1:9" x14ac:dyDescent="0.3">
      <c r="A657" s="1">
        <v>656</v>
      </c>
      <c r="B657" s="2">
        <f t="shared" ca="1" si="21"/>
        <v>685</v>
      </c>
      <c r="C657" s="6" t="s">
        <v>13</v>
      </c>
      <c r="D657" t="str" cm="1">
        <f t="array" ref="D657">_xlfn.IFS(OR(C657="ALL NEW AEROX 155 C ABS OTR",C657="ALL NEW AEROX 155 CIBERCITY OTR",C657="ALL NEW AEROX 155 OTR",C657="ALL NEW NMAX 155 ABS OTR",C657="ALL NEW NMAX 155 CONNECTED OTR",C657="ALL NEW NMAX 155 OTR",C657="ALL NEW NMAX 155 S OTR",C657="LEXI LX 155 CONNECTED ABS OTR",C657="LEXI LX 155 OTR",C657="LEXI LX 155 S OTR",C657="LEXI OTR"),"MAXI",OR(C657="ALL NEW R15 CONNECTED OTR",C657="ALL NEW VIXION OTR",C657="ALL NEW VIXION R OTR",C657="ALL NEW XSR 155 OTR",C657="MT 15 OTR"),"SPORT",OR(C657="FAZZIO CONNECTED LUX OTR",C657="FAZZIO CONNECTED NEO OTR",C657="FAZZIO NEO HYBRID OTR",C657="GRAND FILANO LUX OTR",C657="GRAND FILANO NEO HYBRID OTR"),"CLASSY",OR(C657="FREE GO 125 C OTR",C657="FREE GO 125 OTR",C657="GEAR 125 S OTR",C657="GEAR 125 OTR",C657="NEW MIO M3 CW OTR"),"MATIC",OR(C657="WR 155 R OTR"),"OFFROAD",OR(C657="VEGA FORCE DB CW OTR",C657="JUPITER Z CW FI OTR",C657="MX KING 150 OTR"),"MOPED")</f>
        <v>MAXI</v>
      </c>
      <c r="E657">
        <v>5</v>
      </c>
      <c r="F657" s="3" t="s">
        <v>5</v>
      </c>
      <c r="G657" s="7">
        <v>36690000</v>
      </c>
      <c r="H657">
        <f t="shared" si="22"/>
        <v>3669000</v>
      </c>
      <c r="I657" s="3" t="s">
        <v>32</v>
      </c>
    </row>
    <row r="658" spans="1:9" x14ac:dyDescent="0.3">
      <c r="A658" s="1">
        <v>657</v>
      </c>
      <c r="B658" s="2">
        <f t="shared" ca="1" si="21"/>
        <v>199</v>
      </c>
      <c r="C658" s="6" t="s">
        <v>10</v>
      </c>
      <c r="D658" t="str" cm="1">
        <f t="array" ref="D658">_xlfn.IFS(OR(C658="ALL NEW AEROX 155 C ABS OTR",C658="ALL NEW AEROX 155 CIBERCITY OTR",C658="ALL NEW AEROX 155 OTR",C658="ALL NEW NMAX 155 ABS OTR",C658="ALL NEW NMAX 155 CONNECTED OTR",C658="ALL NEW NMAX 155 OTR",C658="ALL NEW NMAX 155 S OTR",C658="LEXI LX 155 CONNECTED ABS OTR",C658="LEXI LX 155 OTR",C658="LEXI LX 155 S OTR",C658="LEXI OTR"),"MAXI",OR(C658="ALL NEW R15 CONNECTED OTR",C658="ALL NEW VIXION OTR",C658="ALL NEW VIXION R OTR",C658="ALL NEW XSR 155 OTR",C658="MT 15 OTR"),"SPORT",OR(C658="FAZZIO CONNECTED LUX OTR",C658="FAZZIO CONNECTED NEO OTR",C658="FAZZIO NEO HYBRID OTR",C658="GRAND FILANO LUX OTR",C658="GRAND FILANO NEO HYBRID OTR"),"CLASSY",OR(C658="FREE GO 125 C OTR",C658="FREE GO 125 OTR",C658="GEAR 125 S OTR",C658="GEAR 125 OTR",C658="NEW MIO M3 CW OTR"),"MATIC",OR(C658="WR 155 R OTR"),"OFFROAD",OR(C658="VEGA FORCE DB CW OTR",C658="JUPITER Z CW FI OTR",C658="MX KING 150 OTR"),"MOPED")</f>
        <v>MATIC</v>
      </c>
      <c r="E658">
        <v>5</v>
      </c>
      <c r="F658" s="3" t="s">
        <v>5</v>
      </c>
      <c r="G658" s="7">
        <v>20725000</v>
      </c>
      <c r="H658">
        <f t="shared" si="22"/>
        <v>2072500</v>
      </c>
      <c r="I658" s="3" t="s">
        <v>32</v>
      </c>
    </row>
    <row r="659" spans="1:9" x14ac:dyDescent="0.3">
      <c r="A659" s="1">
        <v>658</v>
      </c>
      <c r="B659" s="2">
        <f t="shared" ca="1" si="21"/>
        <v>530</v>
      </c>
      <c r="C659" s="6" t="s">
        <v>11</v>
      </c>
      <c r="D659" t="str" cm="1">
        <f t="array" ref="D659">_xlfn.IFS(OR(C659="ALL NEW AEROX 155 C ABS OTR",C659="ALL NEW AEROX 155 CIBERCITY OTR",C659="ALL NEW AEROX 155 OTR",C659="ALL NEW NMAX 155 ABS OTR",C659="ALL NEW NMAX 155 CONNECTED OTR",C659="ALL NEW NMAX 155 OTR",C659="ALL NEW NMAX 155 S OTR",C659="LEXI LX 155 CONNECTED ABS OTR",C659="LEXI LX 155 OTR",C659="LEXI LX 155 S OTR",C659="LEXI OTR"),"MAXI",OR(C659="ALL NEW R15 CONNECTED OTR",C659="ALL NEW VIXION OTR",C659="ALL NEW VIXION R OTR",C659="ALL NEW XSR 155 OTR",C659="MT 15 OTR"),"SPORT",OR(C659="FAZZIO CONNECTED LUX OTR",C659="FAZZIO CONNECTED NEO OTR",C659="FAZZIO NEO HYBRID OTR",C659="GRAND FILANO LUX OTR",C659="GRAND FILANO NEO HYBRID OTR"),"CLASSY",OR(C659="FREE GO 125 C OTR",C659="FREE GO 125 OTR",C659="GEAR 125 S OTR",C659="GEAR 125 OTR",C659="NEW MIO M3 CW OTR"),"MATIC",OR(C659="WR 155 R OTR"),"OFFROAD",OR(C659="VEGA FORCE DB CW OTR",C659="JUPITER Z CW FI OTR",C659="MX KING 150 OTR"),"MOPED")</f>
        <v>MOPED</v>
      </c>
      <c r="E659">
        <v>5</v>
      </c>
      <c r="F659" s="3" t="s">
        <v>5</v>
      </c>
      <c r="G659" s="7">
        <v>22605000</v>
      </c>
      <c r="H659">
        <f t="shared" si="22"/>
        <v>2260500</v>
      </c>
      <c r="I659" s="3" t="s">
        <v>32</v>
      </c>
    </row>
    <row r="660" spans="1:9" x14ac:dyDescent="0.3">
      <c r="A660" s="1">
        <v>659</v>
      </c>
      <c r="B660" s="2">
        <f t="shared" ca="1" si="21"/>
        <v>543</v>
      </c>
      <c r="C660" s="6" t="s">
        <v>15</v>
      </c>
      <c r="D660" t="str" cm="1">
        <f t="array" ref="D660">_xlfn.IFS(OR(C660="ALL NEW AEROX 155 C ABS OTR",C660="ALL NEW AEROX 155 CIBERCITY OTR",C660="ALL NEW AEROX 155 OTR",C660="ALL NEW NMAX 155 ABS OTR",C660="ALL NEW NMAX 155 CONNECTED OTR",C660="ALL NEW NMAX 155 OTR",C660="ALL NEW NMAX 155 S OTR",C660="LEXI LX 155 CONNECTED ABS OTR",C660="LEXI LX 155 OTR",C660="LEXI LX 155 S OTR",C660="LEXI OTR"),"MAXI",OR(C660="ALL NEW R15 CONNECTED OTR",C660="ALL NEW VIXION OTR",C660="ALL NEW VIXION R OTR",C660="ALL NEW XSR 155 OTR",C660="MT 15 OTR"),"SPORT",OR(C660="FAZZIO CONNECTED LUX OTR",C660="FAZZIO CONNECTED NEO OTR",C660="FAZZIO NEO HYBRID OTR",C660="GRAND FILANO LUX OTR",C660="GRAND FILANO NEO HYBRID OTR"),"CLASSY",OR(C660="FREE GO 125 C OTR",C660="FREE GO 125 OTR",C660="GEAR 125 S OTR",C660="GEAR 125 OTR",C660="NEW MIO M3 CW OTR"),"MATIC",OR(C660="WR 155 R OTR"),"OFFROAD",OR(C660="VEGA FORCE DB CW OTR",C660="JUPITER Z CW FI OTR",C660="MX KING 150 OTR"),"MOPED")</f>
        <v>MOPED</v>
      </c>
      <c r="E660">
        <v>5</v>
      </c>
      <c r="F660" s="3" t="s">
        <v>4</v>
      </c>
      <c r="G660" s="7">
        <v>28255000</v>
      </c>
      <c r="H660">
        <f t="shared" si="22"/>
        <v>2825500</v>
      </c>
      <c r="I660" s="3" t="s">
        <v>32</v>
      </c>
    </row>
    <row r="661" spans="1:9" x14ac:dyDescent="0.3">
      <c r="A661" s="1">
        <v>660</v>
      </c>
      <c r="B661" s="2">
        <f t="shared" ca="1" si="21"/>
        <v>1152</v>
      </c>
      <c r="C661" s="6" t="s">
        <v>9</v>
      </c>
      <c r="D661" t="str" cm="1">
        <f t="array" ref="D661">_xlfn.IFS(OR(C661="ALL NEW AEROX 155 C ABS OTR",C661="ALL NEW AEROX 155 CIBERCITY OTR",C661="ALL NEW AEROX 155 OTR",C661="ALL NEW NMAX 155 ABS OTR",C661="ALL NEW NMAX 155 CONNECTED OTR",C661="ALL NEW NMAX 155 OTR",C661="ALL NEW NMAX 155 S OTR",C661="LEXI LX 155 CONNECTED ABS OTR",C661="LEXI LX 155 OTR",C661="LEXI LX 155 S OTR",C661="LEXI OTR"),"MAXI",OR(C661="ALL NEW R15 CONNECTED OTR",C661="ALL NEW VIXION OTR",C661="ALL NEW VIXION R OTR",C661="ALL NEW XSR 155 OTR",C661="MT 15 OTR"),"SPORT",OR(C661="FAZZIO CONNECTED LUX OTR",C661="FAZZIO CONNECTED NEO OTR",C661="FAZZIO NEO HYBRID OTR",C661="GRAND FILANO LUX OTR",C661="GRAND FILANO NEO HYBRID OTR"),"CLASSY",OR(C661="FREE GO 125 C OTR",C661="FREE GO 125 OTR",C661="GEAR 125 S OTR",C661="GEAR 125 OTR",C661="NEW MIO M3 CW OTR"),"MATIC",OR(C661="WR 155 R OTR"),"OFFROAD",OR(C661="VEGA FORCE DB CW OTR",C661="JUPITER Z CW FI OTR",C661="MX KING 150 OTR"),"MOPED")</f>
        <v>MAXI</v>
      </c>
      <c r="E661">
        <v>5</v>
      </c>
      <c r="F661" s="3" t="s">
        <v>4</v>
      </c>
      <c r="G661" s="7">
        <v>35475000</v>
      </c>
      <c r="H661">
        <f t="shared" si="22"/>
        <v>3547500</v>
      </c>
      <c r="I661" s="3" t="s">
        <v>32</v>
      </c>
    </row>
    <row r="662" spans="1:9" x14ac:dyDescent="0.3">
      <c r="A662" s="1">
        <v>661</v>
      </c>
      <c r="B662" s="2">
        <f t="shared" ca="1" si="21"/>
        <v>508</v>
      </c>
      <c r="C662" s="6" t="s">
        <v>20</v>
      </c>
      <c r="D662" t="str" cm="1">
        <f t="array" ref="D662">_xlfn.IFS(OR(C662="ALL NEW AEROX 155 C ABS OTR",C662="ALL NEW AEROX 155 CIBERCITY OTR",C662="ALL NEW AEROX 155 OTR",C662="ALL NEW NMAX 155 ABS OTR",C662="ALL NEW NMAX 155 CONNECTED OTR",C662="ALL NEW NMAX 155 OTR",C662="ALL NEW NMAX 155 S OTR",C662="LEXI LX 155 CONNECTED ABS OTR",C662="LEXI LX 155 OTR",C662="LEXI LX 155 S OTR",C662="LEXI OTR"),"MAXI",OR(C662="ALL NEW R15 CONNECTED OTR",C662="ALL NEW VIXION OTR",C662="ALL NEW VIXION R OTR",C662="ALL NEW XSR 155 OTR",C662="MT 15 OTR"),"SPORT",OR(C662="FAZZIO CONNECTED LUX OTR",C662="FAZZIO CONNECTED NEO OTR",C662="FAZZIO NEO HYBRID OTR",C662="GRAND FILANO LUX OTR",C662="GRAND FILANO NEO HYBRID OTR"),"CLASSY",OR(C662="FREE GO 125 C OTR",C662="FREE GO 125 OTR",C662="GEAR 125 S OTR",C662="GEAR 125 OTR",C662="NEW MIO M3 CW OTR"),"MATIC",OR(C662="WR 155 R OTR"),"OFFROAD",OR(C662="VEGA FORCE DB CW OTR",C662="JUPITER Z CW FI OTR",C662="MX KING 150 OTR"),"MOPED")</f>
        <v>MAXI</v>
      </c>
      <c r="E662">
        <v>5</v>
      </c>
      <c r="F662" s="3" t="s">
        <v>44</v>
      </c>
      <c r="G662" s="7">
        <v>30200000</v>
      </c>
      <c r="H662">
        <f t="shared" si="22"/>
        <v>3020000</v>
      </c>
      <c r="I662" s="3" t="s">
        <v>32</v>
      </c>
    </row>
    <row r="663" spans="1:9" x14ac:dyDescent="0.3">
      <c r="A663" s="1">
        <v>662</v>
      </c>
      <c r="B663" s="2">
        <f t="shared" ca="1" si="21"/>
        <v>28</v>
      </c>
      <c r="C663" s="6" t="s">
        <v>28</v>
      </c>
      <c r="D663" t="str" cm="1">
        <f t="array" ref="D663">_xlfn.IFS(OR(C663="ALL NEW AEROX 155 C ABS OTR",C663="ALL NEW AEROX 155 CIBERCITY OTR",C663="ALL NEW AEROX 155 OTR",C663="ALL NEW NMAX 155 ABS OTR",C663="ALL NEW NMAX 155 CONNECTED OTR",C663="ALL NEW NMAX 155 OTR",C663="ALL NEW NMAX 155 S OTR",C663="LEXI LX 155 CONNECTED ABS OTR",C663="LEXI LX 155 OTR",C663="LEXI LX 155 S OTR",C663="LEXI OTR"),"MAXI",OR(C663="ALL NEW R15 CONNECTED OTR",C663="ALL NEW VIXION OTR",C663="ALL NEW VIXION R OTR",C663="ALL NEW XSR 155 OTR",C663="MT 15 OTR"),"SPORT",OR(C663="FAZZIO CONNECTED LUX OTR",C663="FAZZIO CONNECTED NEO OTR",C663="FAZZIO NEO HYBRID OTR",C663="GRAND FILANO LUX OTR",C663="GRAND FILANO NEO HYBRID OTR"),"CLASSY",OR(C663="FREE GO 125 C OTR",C663="FREE GO 125 OTR",C663="GEAR 125 S OTR",C663="GEAR 125 OTR",C663="NEW MIO M3 CW OTR"),"MATIC",OR(C663="WR 155 R OTR"),"OFFROAD",OR(C663="VEGA FORCE DB CW OTR",C663="JUPITER Z CW FI OTR",C663="MX KING 150 OTR"),"MOPED")</f>
        <v>OFFROAD</v>
      </c>
      <c r="E663">
        <v>5</v>
      </c>
      <c r="F663" s="3" t="s">
        <v>44</v>
      </c>
      <c r="G663" s="7">
        <v>42860000</v>
      </c>
      <c r="H663">
        <f t="shared" si="22"/>
        <v>4286000</v>
      </c>
      <c r="I663" s="3" t="s">
        <v>32</v>
      </c>
    </row>
    <row r="664" spans="1:9" x14ac:dyDescent="0.3">
      <c r="A664" s="1">
        <v>663</v>
      </c>
      <c r="B664" s="2">
        <f t="shared" ca="1" si="21"/>
        <v>617</v>
      </c>
      <c r="C664" s="6" t="s">
        <v>15</v>
      </c>
      <c r="D664" t="str" cm="1">
        <f t="array" ref="D664">_xlfn.IFS(OR(C664="ALL NEW AEROX 155 C ABS OTR",C664="ALL NEW AEROX 155 CIBERCITY OTR",C664="ALL NEW AEROX 155 OTR",C664="ALL NEW NMAX 155 ABS OTR",C664="ALL NEW NMAX 155 CONNECTED OTR",C664="ALL NEW NMAX 155 OTR",C664="ALL NEW NMAX 155 S OTR",C664="LEXI LX 155 CONNECTED ABS OTR",C664="LEXI LX 155 OTR",C664="LEXI LX 155 S OTR",C664="LEXI OTR"),"MAXI",OR(C664="ALL NEW R15 CONNECTED OTR",C664="ALL NEW VIXION OTR",C664="ALL NEW VIXION R OTR",C664="ALL NEW XSR 155 OTR",C664="MT 15 OTR"),"SPORT",OR(C664="FAZZIO CONNECTED LUX OTR",C664="FAZZIO CONNECTED NEO OTR",C664="FAZZIO NEO HYBRID OTR",C664="GRAND FILANO LUX OTR",C664="GRAND FILANO NEO HYBRID OTR"),"CLASSY",OR(C664="FREE GO 125 C OTR",C664="FREE GO 125 OTR",C664="GEAR 125 S OTR",C664="GEAR 125 OTR",C664="NEW MIO M3 CW OTR"),"MATIC",OR(C664="WR 155 R OTR"),"OFFROAD",OR(C664="VEGA FORCE DB CW OTR",C664="JUPITER Z CW FI OTR",C664="MX KING 150 OTR"),"MOPED")</f>
        <v>MOPED</v>
      </c>
      <c r="E664">
        <v>5</v>
      </c>
      <c r="F664" s="3" t="s">
        <v>44</v>
      </c>
      <c r="G664" s="7">
        <v>28255000</v>
      </c>
      <c r="H664">
        <f t="shared" si="22"/>
        <v>2825500</v>
      </c>
      <c r="I664" s="3" t="s">
        <v>32</v>
      </c>
    </row>
    <row r="665" spans="1:9" x14ac:dyDescent="0.3">
      <c r="A665" s="1">
        <v>664</v>
      </c>
      <c r="B665" s="2">
        <f t="shared" ca="1" si="21"/>
        <v>642</v>
      </c>
      <c r="C665" s="6" t="s">
        <v>15</v>
      </c>
      <c r="D665" t="str" cm="1">
        <f t="array" ref="D665">_xlfn.IFS(OR(C665="ALL NEW AEROX 155 C ABS OTR",C665="ALL NEW AEROX 155 CIBERCITY OTR",C665="ALL NEW AEROX 155 OTR",C665="ALL NEW NMAX 155 ABS OTR",C665="ALL NEW NMAX 155 CONNECTED OTR",C665="ALL NEW NMAX 155 OTR",C665="ALL NEW NMAX 155 S OTR",C665="LEXI LX 155 CONNECTED ABS OTR",C665="LEXI LX 155 OTR",C665="LEXI LX 155 S OTR",C665="LEXI OTR"),"MAXI",OR(C665="ALL NEW R15 CONNECTED OTR",C665="ALL NEW VIXION OTR",C665="ALL NEW VIXION R OTR",C665="ALL NEW XSR 155 OTR",C665="MT 15 OTR"),"SPORT",OR(C665="FAZZIO CONNECTED LUX OTR",C665="FAZZIO CONNECTED NEO OTR",C665="FAZZIO NEO HYBRID OTR",C665="GRAND FILANO LUX OTR",C665="GRAND FILANO NEO HYBRID OTR"),"CLASSY",OR(C665="FREE GO 125 C OTR",C665="FREE GO 125 OTR",C665="GEAR 125 S OTR",C665="GEAR 125 OTR",C665="NEW MIO M3 CW OTR"),"MATIC",OR(C665="WR 155 R OTR"),"OFFROAD",OR(C665="VEGA FORCE DB CW OTR",C665="JUPITER Z CW FI OTR",C665="MX KING 150 OTR"),"MOPED")</f>
        <v>MOPED</v>
      </c>
      <c r="E665">
        <v>5</v>
      </c>
      <c r="F665" s="3" t="s">
        <v>5</v>
      </c>
      <c r="G665" s="7">
        <v>28255000</v>
      </c>
      <c r="H665">
        <f t="shared" si="22"/>
        <v>2825500</v>
      </c>
      <c r="I665" s="3" t="s">
        <v>32</v>
      </c>
    </row>
    <row r="666" spans="1:9" x14ac:dyDescent="0.3">
      <c r="A666" s="1">
        <v>665</v>
      </c>
      <c r="B666" s="2">
        <f t="shared" ca="1" si="21"/>
        <v>1170</v>
      </c>
      <c r="C666" s="6" t="s">
        <v>21</v>
      </c>
      <c r="D666" t="str" cm="1">
        <f t="array" ref="D666">_xlfn.IFS(OR(C666="ALL NEW AEROX 155 C ABS OTR",C666="ALL NEW AEROX 155 CIBERCITY OTR",C666="ALL NEW AEROX 155 OTR",C666="ALL NEW NMAX 155 ABS OTR",C666="ALL NEW NMAX 155 CONNECTED OTR",C666="ALL NEW NMAX 155 OTR",C666="ALL NEW NMAX 155 S OTR",C666="LEXI LX 155 CONNECTED ABS OTR",C666="LEXI LX 155 OTR",C666="LEXI LX 155 S OTR",C666="LEXI OTR"),"MAXI",OR(C666="ALL NEW R15 CONNECTED OTR",C666="ALL NEW VIXION OTR",C666="ALL NEW VIXION R OTR",C666="ALL NEW XSR 155 OTR",C666="MT 15 OTR"),"SPORT",OR(C666="FAZZIO CONNECTED LUX OTR",C666="FAZZIO CONNECTED NEO OTR",C666="FAZZIO NEO HYBRID OTR",C666="GRAND FILANO LUX OTR",C666="GRAND FILANO NEO HYBRID OTR"),"CLASSY",OR(C666="FREE GO 125 C OTR",C666="FREE GO 125 OTR",C666="GEAR 125 S OTR",C666="GEAR 125 OTR",C666="NEW MIO M3 CW OTR"),"MATIC",OR(C666="WR 155 R OTR"),"OFFROAD",OR(C666="VEGA FORCE DB CW OTR",C666="JUPITER Z CW FI OTR",C666="MX KING 150 OTR"),"MOPED")</f>
        <v>MAXI</v>
      </c>
      <c r="E666">
        <v>5</v>
      </c>
      <c r="F666" s="3" t="s">
        <v>5</v>
      </c>
      <c r="G666" s="7">
        <v>30400000</v>
      </c>
      <c r="H666">
        <f t="shared" si="22"/>
        <v>3040000</v>
      </c>
      <c r="I666" s="3" t="s">
        <v>32</v>
      </c>
    </row>
    <row r="667" spans="1:9" x14ac:dyDescent="0.3">
      <c r="A667" s="1">
        <v>666</v>
      </c>
      <c r="B667" s="2">
        <f t="shared" ca="1" si="21"/>
        <v>943</v>
      </c>
      <c r="C667" s="6" t="s">
        <v>11</v>
      </c>
      <c r="D667" t="str" cm="1">
        <f t="array" ref="D667">_xlfn.IFS(OR(C667="ALL NEW AEROX 155 C ABS OTR",C667="ALL NEW AEROX 155 CIBERCITY OTR",C667="ALL NEW AEROX 155 OTR",C667="ALL NEW NMAX 155 ABS OTR",C667="ALL NEW NMAX 155 CONNECTED OTR",C667="ALL NEW NMAX 155 OTR",C667="ALL NEW NMAX 155 S OTR",C667="LEXI LX 155 CONNECTED ABS OTR",C667="LEXI LX 155 OTR",C667="LEXI LX 155 S OTR",C667="LEXI OTR"),"MAXI",OR(C667="ALL NEW R15 CONNECTED OTR",C667="ALL NEW VIXION OTR",C667="ALL NEW VIXION R OTR",C667="ALL NEW XSR 155 OTR",C667="MT 15 OTR"),"SPORT",OR(C667="FAZZIO CONNECTED LUX OTR",C667="FAZZIO CONNECTED NEO OTR",C667="FAZZIO NEO HYBRID OTR",C667="GRAND FILANO LUX OTR",C667="GRAND FILANO NEO HYBRID OTR"),"CLASSY",OR(C667="FREE GO 125 C OTR",C667="FREE GO 125 OTR",C667="GEAR 125 S OTR",C667="GEAR 125 OTR",C667="NEW MIO M3 CW OTR"),"MATIC",OR(C667="WR 155 R OTR"),"OFFROAD",OR(C667="VEGA FORCE DB CW OTR",C667="JUPITER Z CW FI OTR",C667="MX KING 150 OTR"),"MOPED")</f>
        <v>MOPED</v>
      </c>
      <c r="E667">
        <v>5</v>
      </c>
      <c r="F667" s="3" t="s">
        <v>44</v>
      </c>
      <c r="G667" s="7">
        <v>22855000</v>
      </c>
      <c r="H667">
        <f t="shared" si="22"/>
        <v>2285500</v>
      </c>
      <c r="I667" s="3" t="s">
        <v>32</v>
      </c>
    </row>
    <row r="668" spans="1:9" x14ac:dyDescent="0.3">
      <c r="A668" s="1">
        <v>667</v>
      </c>
      <c r="B668" s="2">
        <f t="shared" ca="1" si="21"/>
        <v>391</v>
      </c>
      <c r="C668" s="6" t="s">
        <v>13</v>
      </c>
      <c r="D668" t="str" cm="1">
        <f t="array" ref="D668">_xlfn.IFS(OR(C668="ALL NEW AEROX 155 C ABS OTR",C668="ALL NEW AEROX 155 CIBERCITY OTR",C668="ALL NEW AEROX 155 OTR",C668="ALL NEW NMAX 155 ABS OTR",C668="ALL NEW NMAX 155 CONNECTED OTR",C668="ALL NEW NMAX 155 OTR",C668="ALL NEW NMAX 155 S OTR",C668="LEXI LX 155 CONNECTED ABS OTR",C668="LEXI LX 155 OTR",C668="LEXI LX 155 S OTR",C668="LEXI OTR"),"MAXI",OR(C668="ALL NEW R15 CONNECTED OTR",C668="ALL NEW VIXION OTR",C668="ALL NEW VIXION R OTR",C668="ALL NEW XSR 155 OTR",C668="MT 15 OTR"),"SPORT",OR(C668="FAZZIO CONNECTED LUX OTR",C668="FAZZIO CONNECTED NEO OTR",C668="FAZZIO NEO HYBRID OTR",C668="GRAND FILANO LUX OTR",C668="GRAND FILANO NEO HYBRID OTR"),"CLASSY",OR(C668="FREE GO 125 C OTR",C668="FREE GO 125 OTR",C668="GEAR 125 S OTR",C668="GEAR 125 OTR",C668="NEW MIO M3 CW OTR"),"MATIC",OR(C668="WR 155 R OTR"),"OFFROAD",OR(C668="VEGA FORCE DB CW OTR",C668="JUPITER Z CW FI OTR",C668="MX KING 150 OTR"),"MOPED")</f>
        <v>MAXI</v>
      </c>
      <c r="E668">
        <v>5</v>
      </c>
      <c r="F668" s="3" t="s">
        <v>44</v>
      </c>
      <c r="G668" s="7">
        <v>36940000</v>
      </c>
      <c r="H668">
        <f t="shared" si="22"/>
        <v>3694000</v>
      </c>
      <c r="I668" s="3" t="s">
        <v>32</v>
      </c>
    </row>
    <row r="669" spans="1:9" x14ac:dyDescent="0.3">
      <c r="A669" s="1">
        <v>668</v>
      </c>
      <c r="B669" s="2">
        <f t="shared" ca="1" si="21"/>
        <v>1059</v>
      </c>
      <c r="C669" s="6" t="s">
        <v>26</v>
      </c>
      <c r="D669" t="str" cm="1">
        <f t="array" ref="D669">_xlfn.IFS(OR(C669="ALL NEW AEROX 155 C ABS OTR",C669="ALL NEW AEROX 155 CIBERCITY OTR",C669="ALL NEW AEROX 155 OTR",C669="ALL NEW NMAX 155 ABS OTR",C669="ALL NEW NMAX 155 CONNECTED OTR",C669="ALL NEW NMAX 155 OTR",C669="ALL NEW NMAX 155 S OTR",C669="LEXI LX 155 CONNECTED ABS OTR",C669="LEXI LX 155 OTR",C669="LEXI LX 155 S OTR",C669="LEXI OTR"),"MAXI",OR(C669="ALL NEW R15 CONNECTED OTR",C669="ALL NEW VIXION OTR",C669="ALL NEW VIXION R OTR",C669="ALL NEW XSR 155 OTR",C669="MT 15 OTR"),"SPORT",OR(C669="FAZZIO CONNECTED LUX OTR",C669="FAZZIO CONNECTED NEO OTR",C669="FAZZIO NEO HYBRID OTR",C669="GRAND FILANO LUX OTR",C669="GRAND FILANO NEO HYBRID OTR"),"CLASSY",OR(C669="FREE GO 125 C OTR",C669="FREE GO 125 OTR",C669="GEAR 125 S OTR",C669="GEAR 125 OTR",C669="NEW MIO M3 CW OTR"),"MATIC",OR(C669="WR 155 R OTR"),"OFFROAD",OR(C669="VEGA FORCE DB CW OTR",C669="JUPITER Z CW FI OTR",C669="MX KING 150 OTR"),"MOPED")</f>
        <v>CLASSY</v>
      </c>
      <c r="E669">
        <v>5</v>
      </c>
      <c r="F669" s="3" t="s">
        <v>5</v>
      </c>
      <c r="G669" s="7">
        <v>25465000</v>
      </c>
      <c r="H669">
        <f t="shared" si="22"/>
        <v>2546500</v>
      </c>
      <c r="I669" s="3" t="s">
        <v>32</v>
      </c>
    </row>
    <row r="670" spans="1:9" x14ac:dyDescent="0.3">
      <c r="A670" s="1">
        <v>669</v>
      </c>
      <c r="B670" s="2">
        <f t="shared" ca="1" si="21"/>
        <v>514</v>
      </c>
      <c r="C670" s="6" t="s">
        <v>19</v>
      </c>
      <c r="D670" t="str" cm="1">
        <f t="array" ref="D670">_xlfn.IFS(OR(C670="ALL NEW AEROX 155 C ABS OTR",C670="ALL NEW AEROX 155 CIBERCITY OTR",C670="ALL NEW AEROX 155 OTR",C670="ALL NEW NMAX 155 ABS OTR",C670="ALL NEW NMAX 155 CONNECTED OTR",C670="ALL NEW NMAX 155 OTR",C670="ALL NEW NMAX 155 S OTR",C670="LEXI LX 155 CONNECTED ABS OTR",C670="LEXI LX 155 OTR",C670="LEXI LX 155 S OTR",C670="LEXI OTR"),"MAXI",OR(C670="ALL NEW R15 CONNECTED OTR",C670="ALL NEW VIXION OTR",C670="ALL NEW VIXION R OTR",C670="ALL NEW XSR 155 OTR",C670="MT 15 OTR"),"SPORT",OR(C670="FAZZIO CONNECTED LUX OTR",C670="FAZZIO CONNECTED NEO OTR",C670="FAZZIO NEO HYBRID OTR",C670="GRAND FILANO LUX OTR",C670="GRAND FILANO NEO HYBRID OTR"),"CLASSY",OR(C670="FREE GO 125 C OTR",C670="FREE GO 125 OTR",C670="GEAR 125 S OTR",C670="GEAR 125 OTR",C670="NEW MIO M3 CW OTR"),"MATIC",OR(C670="WR 155 R OTR"),"OFFROAD",OR(C670="VEGA FORCE DB CW OTR",C670="JUPITER Z CW FI OTR",C670="MX KING 150 OTR"),"MOPED")</f>
        <v>MATIC</v>
      </c>
      <c r="E670">
        <v>5</v>
      </c>
      <c r="F670" s="3" t="s">
        <v>4</v>
      </c>
      <c r="G670" s="7">
        <v>21460000</v>
      </c>
      <c r="H670">
        <f t="shared" si="22"/>
        <v>2146000</v>
      </c>
      <c r="I670" s="3" t="s">
        <v>32</v>
      </c>
    </row>
    <row r="671" spans="1:9" x14ac:dyDescent="0.3">
      <c r="A671" s="1">
        <v>670</v>
      </c>
      <c r="B671" s="2">
        <f t="shared" ca="1" si="21"/>
        <v>109</v>
      </c>
      <c r="C671" s="6" t="s">
        <v>10</v>
      </c>
      <c r="D671" t="str" cm="1">
        <f t="array" ref="D671">_xlfn.IFS(OR(C671="ALL NEW AEROX 155 C ABS OTR",C671="ALL NEW AEROX 155 CIBERCITY OTR",C671="ALL NEW AEROX 155 OTR",C671="ALL NEW NMAX 155 ABS OTR",C671="ALL NEW NMAX 155 CONNECTED OTR",C671="ALL NEW NMAX 155 OTR",C671="ALL NEW NMAX 155 S OTR",C671="LEXI LX 155 CONNECTED ABS OTR",C671="LEXI LX 155 OTR",C671="LEXI LX 155 S OTR",C671="LEXI OTR"),"MAXI",OR(C671="ALL NEW R15 CONNECTED OTR",C671="ALL NEW VIXION OTR",C671="ALL NEW VIXION R OTR",C671="ALL NEW XSR 155 OTR",C671="MT 15 OTR"),"SPORT",OR(C671="FAZZIO CONNECTED LUX OTR",C671="FAZZIO CONNECTED NEO OTR",C671="FAZZIO NEO HYBRID OTR",C671="GRAND FILANO LUX OTR",C671="GRAND FILANO NEO HYBRID OTR"),"CLASSY",OR(C671="FREE GO 125 C OTR",C671="FREE GO 125 OTR",C671="GEAR 125 S OTR",C671="GEAR 125 OTR",C671="NEW MIO M3 CW OTR"),"MATIC",OR(C671="WR 155 R OTR"),"OFFROAD",OR(C671="VEGA FORCE DB CW OTR",C671="JUPITER Z CW FI OTR",C671="MX KING 150 OTR"),"MOPED")</f>
        <v>MATIC</v>
      </c>
      <c r="E671">
        <v>5</v>
      </c>
      <c r="F671" s="3" t="s">
        <v>4</v>
      </c>
      <c r="G671" s="7">
        <v>20725000</v>
      </c>
      <c r="H671">
        <f t="shared" si="22"/>
        <v>2072500</v>
      </c>
      <c r="I671" s="3" t="s">
        <v>34</v>
      </c>
    </row>
    <row r="672" spans="1:9" x14ac:dyDescent="0.3">
      <c r="A672" s="1">
        <v>671</v>
      </c>
      <c r="B672" s="2">
        <f t="shared" ca="1" si="21"/>
        <v>735</v>
      </c>
      <c r="C672" s="6" t="s">
        <v>11</v>
      </c>
      <c r="D672" t="str" cm="1">
        <f t="array" ref="D672">_xlfn.IFS(OR(C672="ALL NEW AEROX 155 C ABS OTR",C672="ALL NEW AEROX 155 CIBERCITY OTR",C672="ALL NEW AEROX 155 OTR",C672="ALL NEW NMAX 155 ABS OTR",C672="ALL NEW NMAX 155 CONNECTED OTR",C672="ALL NEW NMAX 155 OTR",C672="ALL NEW NMAX 155 S OTR",C672="LEXI LX 155 CONNECTED ABS OTR",C672="LEXI LX 155 OTR",C672="LEXI LX 155 S OTR",C672="LEXI OTR"),"MAXI",OR(C672="ALL NEW R15 CONNECTED OTR",C672="ALL NEW VIXION OTR",C672="ALL NEW VIXION R OTR",C672="ALL NEW XSR 155 OTR",C672="MT 15 OTR"),"SPORT",OR(C672="FAZZIO CONNECTED LUX OTR",C672="FAZZIO CONNECTED NEO OTR",C672="FAZZIO NEO HYBRID OTR",C672="GRAND FILANO LUX OTR",C672="GRAND FILANO NEO HYBRID OTR"),"CLASSY",OR(C672="FREE GO 125 C OTR",C672="FREE GO 125 OTR",C672="GEAR 125 S OTR",C672="GEAR 125 OTR",C672="NEW MIO M3 CW OTR"),"MATIC",OR(C672="WR 155 R OTR"),"OFFROAD",OR(C672="VEGA FORCE DB CW OTR",C672="JUPITER Z CW FI OTR",C672="MX KING 150 OTR"),"MOPED")</f>
        <v>MOPED</v>
      </c>
      <c r="E672">
        <v>5</v>
      </c>
      <c r="F672" s="3" t="s">
        <v>44</v>
      </c>
      <c r="G672" s="7">
        <v>22605000</v>
      </c>
      <c r="H672">
        <f t="shared" si="22"/>
        <v>2260500</v>
      </c>
      <c r="I672" s="3" t="s">
        <v>34</v>
      </c>
    </row>
    <row r="673" spans="1:9" x14ac:dyDescent="0.3">
      <c r="A673" s="1">
        <v>672</v>
      </c>
      <c r="B673" s="2">
        <f t="shared" ca="1" si="21"/>
        <v>610</v>
      </c>
      <c r="C673" s="6" t="s">
        <v>13</v>
      </c>
      <c r="D673" t="str" cm="1">
        <f t="array" ref="D673">_xlfn.IFS(OR(C673="ALL NEW AEROX 155 C ABS OTR",C673="ALL NEW AEROX 155 CIBERCITY OTR",C673="ALL NEW AEROX 155 OTR",C673="ALL NEW NMAX 155 ABS OTR",C673="ALL NEW NMAX 155 CONNECTED OTR",C673="ALL NEW NMAX 155 OTR",C673="ALL NEW NMAX 155 S OTR",C673="LEXI LX 155 CONNECTED ABS OTR",C673="LEXI LX 155 OTR",C673="LEXI LX 155 S OTR",C673="LEXI OTR"),"MAXI",OR(C673="ALL NEW R15 CONNECTED OTR",C673="ALL NEW VIXION OTR",C673="ALL NEW VIXION R OTR",C673="ALL NEW XSR 155 OTR",C673="MT 15 OTR"),"SPORT",OR(C673="FAZZIO CONNECTED LUX OTR",C673="FAZZIO CONNECTED NEO OTR",C673="FAZZIO NEO HYBRID OTR",C673="GRAND FILANO LUX OTR",C673="GRAND FILANO NEO HYBRID OTR"),"CLASSY",OR(C673="FREE GO 125 C OTR",C673="FREE GO 125 OTR",C673="GEAR 125 S OTR",C673="GEAR 125 OTR",C673="NEW MIO M3 CW OTR"),"MATIC",OR(C673="WR 155 R OTR"),"OFFROAD",OR(C673="VEGA FORCE DB CW OTR",C673="JUPITER Z CW FI OTR",C673="MX KING 150 OTR"),"MOPED")</f>
        <v>MAXI</v>
      </c>
      <c r="E673">
        <v>5</v>
      </c>
      <c r="F673" s="3" t="s">
        <v>44</v>
      </c>
      <c r="G673" s="7">
        <v>36690000</v>
      </c>
      <c r="H673">
        <f t="shared" si="22"/>
        <v>3669000</v>
      </c>
      <c r="I673" s="3" t="s">
        <v>34</v>
      </c>
    </row>
    <row r="674" spans="1:9" x14ac:dyDescent="0.3">
      <c r="A674" s="1">
        <v>673</v>
      </c>
      <c r="B674" s="2">
        <f t="shared" ca="1" si="21"/>
        <v>1071</v>
      </c>
      <c r="C674" s="6" t="s">
        <v>27</v>
      </c>
      <c r="D674" t="str" cm="1">
        <f t="array" ref="D674">_xlfn.IFS(OR(C674="ALL NEW AEROX 155 C ABS OTR",C674="ALL NEW AEROX 155 CIBERCITY OTR",C674="ALL NEW AEROX 155 OTR",C674="ALL NEW NMAX 155 ABS OTR",C674="ALL NEW NMAX 155 CONNECTED OTR",C674="ALL NEW NMAX 155 OTR",C674="ALL NEW NMAX 155 S OTR",C674="LEXI LX 155 CONNECTED ABS OTR",C674="LEXI LX 155 OTR",C674="LEXI LX 155 S OTR",C674="LEXI OTR"),"MAXI",OR(C674="ALL NEW R15 CONNECTED OTR",C674="ALL NEW VIXION OTR",C674="ALL NEW VIXION R OTR",C674="ALL NEW XSR 155 OTR",C674="MT 15 OTR"),"SPORT",OR(C674="FAZZIO CONNECTED LUX OTR",C674="FAZZIO CONNECTED NEO OTR",C674="FAZZIO NEO HYBRID OTR",C674="GRAND FILANO LUX OTR",C674="GRAND FILANO NEO HYBRID OTR"),"CLASSY",OR(C674="FREE GO 125 C OTR",C674="FREE GO 125 OTR",C674="GEAR 125 S OTR",C674="GEAR 125 OTR",C674="NEW MIO M3 CW OTR"),"MATIC",OR(C674="WR 155 R OTR"),"OFFROAD",OR(C674="VEGA FORCE DB CW OTR",C674="JUPITER Z CW FI OTR",C674="MX KING 150 OTR"),"MOPED")</f>
        <v>CLASSY</v>
      </c>
      <c r="E674">
        <v>5</v>
      </c>
      <c r="F674" s="3" t="s">
        <v>5</v>
      </c>
      <c r="G674" s="7">
        <v>30130000</v>
      </c>
      <c r="H674">
        <f t="shared" si="22"/>
        <v>3013000</v>
      </c>
      <c r="I674" s="3" t="s">
        <v>34</v>
      </c>
    </row>
    <row r="675" spans="1:9" x14ac:dyDescent="0.3">
      <c r="A675" s="1">
        <v>674</v>
      </c>
      <c r="B675" s="2">
        <f t="shared" ca="1" si="21"/>
        <v>223</v>
      </c>
      <c r="C675" s="6" t="s">
        <v>8</v>
      </c>
      <c r="D675" t="str" cm="1">
        <f t="array" ref="D675">_xlfn.IFS(OR(C675="ALL NEW AEROX 155 C ABS OTR",C675="ALL NEW AEROX 155 CIBERCITY OTR",C675="ALL NEW AEROX 155 OTR",C675="ALL NEW NMAX 155 ABS OTR",C675="ALL NEW NMAX 155 CONNECTED OTR",C675="ALL NEW NMAX 155 OTR",C675="ALL NEW NMAX 155 S OTR",C675="LEXI LX 155 CONNECTED ABS OTR",C675="LEXI LX 155 OTR",C675="LEXI LX 155 S OTR",C675="LEXI OTR"),"MAXI",OR(C675="ALL NEW R15 CONNECTED OTR",C675="ALL NEW VIXION OTR",C675="ALL NEW VIXION R OTR",C675="ALL NEW XSR 155 OTR",C675="MT 15 OTR"),"SPORT",OR(C675="FAZZIO CONNECTED LUX OTR",C675="FAZZIO CONNECTED NEO OTR",C675="FAZZIO NEO HYBRID OTR",C675="GRAND FILANO LUX OTR",C675="GRAND FILANO NEO HYBRID OTR"),"CLASSY",OR(C675="FREE GO 125 C OTR",C675="FREE GO 125 OTR",C675="GEAR 125 S OTR",C675="GEAR 125 OTR",C675="NEW MIO M3 CW OTR"),"MATIC",OR(C675="WR 155 R OTR"),"OFFROAD",OR(C675="VEGA FORCE DB CW OTR",C675="JUPITER Z CW FI OTR",C675="MX KING 150 OTR"),"MOPED")</f>
        <v>CLASSY</v>
      </c>
      <c r="E675">
        <v>5</v>
      </c>
      <c r="F675" s="3" t="s">
        <v>4</v>
      </c>
      <c r="G675" s="7">
        <v>25615000</v>
      </c>
      <c r="H675">
        <f t="shared" si="22"/>
        <v>2561500</v>
      </c>
      <c r="I675" s="3" t="s">
        <v>32</v>
      </c>
    </row>
    <row r="676" spans="1:9" x14ac:dyDescent="0.3">
      <c r="A676" s="1">
        <v>675</v>
      </c>
      <c r="B676" s="2">
        <f t="shared" ca="1" si="21"/>
        <v>985</v>
      </c>
      <c r="C676" s="6" t="s">
        <v>28</v>
      </c>
      <c r="D676" t="str" cm="1">
        <f t="array" ref="D676">_xlfn.IFS(OR(C676="ALL NEW AEROX 155 C ABS OTR",C676="ALL NEW AEROX 155 CIBERCITY OTR",C676="ALL NEW AEROX 155 OTR",C676="ALL NEW NMAX 155 ABS OTR",C676="ALL NEW NMAX 155 CONNECTED OTR",C676="ALL NEW NMAX 155 OTR",C676="ALL NEW NMAX 155 S OTR",C676="LEXI LX 155 CONNECTED ABS OTR",C676="LEXI LX 155 OTR",C676="LEXI LX 155 S OTR",C676="LEXI OTR"),"MAXI",OR(C676="ALL NEW R15 CONNECTED OTR",C676="ALL NEW VIXION OTR",C676="ALL NEW VIXION R OTR",C676="ALL NEW XSR 155 OTR",C676="MT 15 OTR"),"SPORT",OR(C676="FAZZIO CONNECTED LUX OTR",C676="FAZZIO CONNECTED NEO OTR",C676="FAZZIO NEO HYBRID OTR",C676="GRAND FILANO LUX OTR",C676="GRAND FILANO NEO HYBRID OTR"),"CLASSY",OR(C676="FREE GO 125 C OTR",C676="FREE GO 125 OTR",C676="GEAR 125 S OTR",C676="GEAR 125 OTR",C676="NEW MIO M3 CW OTR"),"MATIC",OR(C676="WR 155 R OTR"),"OFFROAD",OR(C676="VEGA FORCE DB CW OTR",C676="JUPITER Z CW FI OTR",C676="MX KING 150 OTR"),"MOPED")</f>
        <v>OFFROAD</v>
      </c>
      <c r="E676">
        <v>5</v>
      </c>
      <c r="F676" s="3" t="s">
        <v>44</v>
      </c>
      <c r="G676" s="7">
        <v>42860000</v>
      </c>
      <c r="H676">
        <f t="shared" si="22"/>
        <v>4286000</v>
      </c>
      <c r="I676" s="3" t="s">
        <v>32</v>
      </c>
    </row>
    <row r="677" spans="1:9" x14ac:dyDescent="0.3">
      <c r="A677" s="1">
        <v>676</v>
      </c>
      <c r="B677" s="2">
        <f t="shared" ca="1" si="21"/>
        <v>1061</v>
      </c>
      <c r="C677" s="6" t="s">
        <v>10</v>
      </c>
      <c r="D677" t="str" cm="1">
        <f t="array" ref="D677">_xlfn.IFS(OR(C677="ALL NEW AEROX 155 C ABS OTR",C677="ALL NEW AEROX 155 CIBERCITY OTR",C677="ALL NEW AEROX 155 OTR",C677="ALL NEW NMAX 155 ABS OTR",C677="ALL NEW NMAX 155 CONNECTED OTR",C677="ALL NEW NMAX 155 OTR",C677="ALL NEW NMAX 155 S OTR",C677="LEXI LX 155 CONNECTED ABS OTR",C677="LEXI LX 155 OTR",C677="LEXI LX 155 S OTR",C677="LEXI OTR"),"MAXI",OR(C677="ALL NEW R15 CONNECTED OTR",C677="ALL NEW VIXION OTR",C677="ALL NEW VIXION R OTR",C677="ALL NEW XSR 155 OTR",C677="MT 15 OTR"),"SPORT",OR(C677="FAZZIO CONNECTED LUX OTR",C677="FAZZIO CONNECTED NEO OTR",C677="FAZZIO NEO HYBRID OTR",C677="GRAND FILANO LUX OTR",C677="GRAND FILANO NEO HYBRID OTR"),"CLASSY",OR(C677="FREE GO 125 C OTR",C677="FREE GO 125 OTR",C677="GEAR 125 S OTR",C677="GEAR 125 OTR",C677="NEW MIO M3 CW OTR"),"MATIC",OR(C677="WR 155 R OTR"),"OFFROAD",OR(C677="VEGA FORCE DB CW OTR",C677="JUPITER Z CW FI OTR",C677="MX KING 150 OTR"),"MOPED")</f>
        <v>MATIC</v>
      </c>
      <c r="E677">
        <v>5</v>
      </c>
      <c r="F677" s="3" t="s">
        <v>5</v>
      </c>
      <c r="G677" s="7">
        <v>20725000</v>
      </c>
      <c r="H677">
        <f t="shared" si="22"/>
        <v>2072500</v>
      </c>
      <c r="I677" s="3" t="s">
        <v>32</v>
      </c>
    </row>
    <row r="678" spans="1:9" x14ac:dyDescent="0.3">
      <c r="A678" s="1">
        <v>677</v>
      </c>
      <c r="B678" s="2">
        <f t="shared" ca="1" si="21"/>
        <v>206</v>
      </c>
      <c r="C678" s="6" t="s">
        <v>15</v>
      </c>
      <c r="D678" t="str" cm="1">
        <f t="array" ref="D678">_xlfn.IFS(OR(C678="ALL NEW AEROX 155 C ABS OTR",C678="ALL NEW AEROX 155 CIBERCITY OTR",C678="ALL NEW AEROX 155 OTR",C678="ALL NEW NMAX 155 ABS OTR",C678="ALL NEW NMAX 155 CONNECTED OTR",C678="ALL NEW NMAX 155 OTR",C678="ALL NEW NMAX 155 S OTR",C678="LEXI LX 155 CONNECTED ABS OTR",C678="LEXI LX 155 OTR",C678="LEXI LX 155 S OTR",C678="LEXI OTR"),"MAXI",OR(C678="ALL NEW R15 CONNECTED OTR",C678="ALL NEW VIXION OTR",C678="ALL NEW VIXION R OTR",C678="ALL NEW XSR 155 OTR",C678="MT 15 OTR"),"SPORT",OR(C678="FAZZIO CONNECTED LUX OTR",C678="FAZZIO CONNECTED NEO OTR",C678="FAZZIO NEO HYBRID OTR",C678="GRAND FILANO LUX OTR",C678="GRAND FILANO NEO HYBRID OTR"),"CLASSY",OR(C678="FREE GO 125 C OTR",C678="FREE GO 125 OTR",C678="GEAR 125 S OTR",C678="GEAR 125 OTR",C678="NEW MIO M3 CW OTR"),"MATIC",OR(C678="WR 155 R OTR"),"OFFROAD",OR(C678="VEGA FORCE DB CW OTR",C678="JUPITER Z CW FI OTR",C678="MX KING 150 OTR"),"MOPED")</f>
        <v>MOPED</v>
      </c>
      <c r="E678">
        <v>5</v>
      </c>
      <c r="F678" s="3" t="s">
        <v>4</v>
      </c>
      <c r="G678" s="7">
        <v>28255000</v>
      </c>
      <c r="H678">
        <f t="shared" si="22"/>
        <v>2825500</v>
      </c>
      <c r="I678" s="3" t="s">
        <v>32</v>
      </c>
    </row>
    <row r="679" spans="1:9" x14ac:dyDescent="0.3">
      <c r="A679" s="1">
        <v>678</v>
      </c>
      <c r="B679" s="2">
        <f t="shared" ca="1" si="21"/>
        <v>671</v>
      </c>
      <c r="C679" s="6" t="s">
        <v>11</v>
      </c>
      <c r="D679" t="str" cm="1">
        <f t="array" ref="D679">_xlfn.IFS(OR(C679="ALL NEW AEROX 155 C ABS OTR",C679="ALL NEW AEROX 155 CIBERCITY OTR",C679="ALL NEW AEROX 155 OTR",C679="ALL NEW NMAX 155 ABS OTR",C679="ALL NEW NMAX 155 CONNECTED OTR",C679="ALL NEW NMAX 155 OTR",C679="ALL NEW NMAX 155 S OTR",C679="LEXI LX 155 CONNECTED ABS OTR",C679="LEXI LX 155 OTR",C679="LEXI LX 155 S OTR",C679="LEXI OTR"),"MAXI",OR(C679="ALL NEW R15 CONNECTED OTR",C679="ALL NEW VIXION OTR",C679="ALL NEW VIXION R OTR",C679="ALL NEW XSR 155 OTR",C679="MT 15 OTR"),"SPORT",OR(C679="FAZZIO CONNECTED LUX OTR",C679="FAZZIO CONNECTED NEO OTR",C679="FAZZIO NEO HYBRID OTR",C679="GRAND FILANO LUX OTR",C679="GRAND FILANO NEO HYBRID OTR"),"CLASSY",OR(C679="FREE GO 125 C OTR",C679="FREE GO 125 OTR",C679="GEAR 125 S OTR",C679="GEAR 125 OTR",C679="NEW MIO M3 CW OTR"),"MATIC",OR(C679="WR 155 R OTR"),"OFFROAD",OR(C679="VEGA FORCE DB CW OTR",C679="JUPITER Z CW FI OTR",C679="MX KING 150 OTR"),"MOPED")</f>
        <v>MOPED</v>
      </c>
      <c r="E679">
        <v>5</v>
      </c>
      <c r="F679" s="3" t="s">
        <v>44</v>
      </c>
      <c r="G679" s="7">
        <v>22605000</v>
      </c>
      <c r="H679">
        <f t="shared" si="22"/>
        <v>2260500</v>
      </c>
      <c r="I679" s="3" t="s">
        <v>32</v>
      </c>
    </row>
    <row r="680" spans="1:9" x14ac:dyDescent="0.3">
      <c r="A680" s="1">
        <v>679</v>
      </c>
      <c r="B680" s="2">
        <f t="shared" ca="1" si="21"/>
        <v>215</v>
      </c>
      <c r="C680" s="6" t="s">
        <v>10</v>
      </c>
      <c r="D680" t="str" cm="1">
        <f t="array" ref="D680">_xlfn.IFS(OR(C680="ALL NEW AEROX 155 C ABS OTR",C680="ALL NEW AEROX 155 CIBERCITY OTR",C680="ALL NEW AEROX 155 OTR",C680="ALL NEW NMAX 155 ABS OTR",C680="ALL NEW NMAX 155 CONNECTED OTR",C680="ALL NEW NMAX 155 OTR",C680="ALL NEW NMAX 155 S OTR",C680="LEXI LX 155 CONNECTED ABS OTR",C680="LEXI LX 155 OTR",C680="LEXI LX 155 S OTR",C680="LEXI OTR"),"MAXI",OR(C680="ALL NEW R15 CONNECTED OTR",C680="ALL NEW VIXION OTR",C680="ALL NEW VIXION R OTR",C680="ALL NEW XSR 155 OTR",C680="MT 15 OTR"),"SPORT",OR(C680="FAZZIO CONNECTED LUX OTR",C680="FAZZIO CONNECTED NEO OTR",C680="FAZZIO NEO HYBRID OTR",C680="GRAND FILANO LUX OTR",C680="GRAND FILANO NEO HYBRID OTR"),"CLASSY",OR(C680="FREE GO 125 C OTR",C680="FREE GO 125 OTR",C680="GEAR 125 S OTR",C680="GEAR 125 OTR",C680="NEW MIO M3 CW OTR"),"MATIC",OR(C680="WR 155 R OTR"),"OFFROAD",OR(C680="VEGA FORCE DB CW OTR",C680="JUPITER Z CW FI OTR",C680="MX KING 150 OTR"),"MOPED")</f>
        <v>MATIC</v>
      </c>
      <c r="E680">
        <v>5</v>
      </c>
      <c r="F680" s="3" t="s">
        <v>44</v>
      </c>
      <c r="G680" s="7">
        <v>20725000</v>
      </c>
      <c r="H680">
        <f t="shared" si="22"/>
        <v>2072500</v>
      </c>
      <c r="I680" s="3" t="s">
        <v>32</v>
      </c>
    </row>
    <row r="681" spans="1:9" x14ac:dyDescent="0.3">
      <c r="A681" s="1">
        <v>680</v>
      </c>
      <c r="B681" s="2">
        <f t="shared" ca="1" si="21"/>
        <v>495</v>
      </c>
      <c r="C681" s="6" t="s">
        <v>10</v>
      </c>
      <c r="D681" t="str" cm="1">
        <f t="array" ref="D681">_xlfn.IFS(OR(C681="ALL NEW AEROX 155 C ABS OTR",C681="ALL NEW AEROX 155 CIBERCITY OTR",C681="ALL NEW AEROX 155 OTR",C681="ALL NEW NMAX 155 ABS OTR",C681="ALL NEW NMAX 155 CONNECTED OTR",C681="ALL NEW NMAX 155 OTR",C681="ALL NEW NMAX 155 S OTR",C681="LEXI LX 155 CONNECTED ABS OTR",C681="LEXI LX 155 OTR",C681="LEXI LX 155 S OTR",C681="LEXI OTR"),"MAXI",OR(C681="ALL NEW R15 CONNECTED OTR",C681="ALL NEW VIXION OTR",C681="ALL NEW VIXION R OTR",C681="ALL NEW XSR 155 OTR",C681="MT 15 OTR"),"SPORT",OR(C681="FAZZIO CONNECTED LUX OTR",C681="FAZZIO CONNECTED NEO OTR",C681="FAZZIO NEO HYBRID OTR",C681="GRAND FILANO LUX OTR",C681="GRAND FILANO NEO HYBRID OTR"),"CLASSY",OR(C681="FREE GO 125 C OTR",C681="FREE GO 125 OTR",C681="GEAR 125 S OTR",C681="GEAR 125 OTR",C681="NEW MIO M3 CW OTR"),"MATIC",OR(C681="WR 155 R OTR"),"OFFROAD",OR(C681="VEGA FORCE DB CW OTR",C681="JUPITER Z CW FI OTR",C681="MX KING 150 OTR"),"MOPED")</f>
        <v>MATIC</v>
      </c>
      <c r="E681">
        <v>5</v>
      </c>
      <c r="F681" s="3" t="s">
        <v>44</v>
      </c>
      <c r="G681" s="7">
        <v>20725000</v>
      </c>
      <c r="H681">
        <f t="shared" si="22"/>
        <v>2072500</v>
      </c>
      <c r="I681" s="3" t="s">
        <v>34</v>
      </c>
    </row>
    <row r="682" spans="1:9" x14ac:dyDescent="0.3">
      <c r="A682" s="1">
        <v>681</v>
      </c>
      <c r="B682" s="2">
        <f t="shared" ca="1" si="21"/>
        <v>224</v>
      </c>
      <c r="C682" s="6" t="s">
        <v>8</v>
      </c>
      <c r="D682" t="str" cm="1">
        <f t="array" ref="D682">_xlfn.IFS(OR(C682="ALL NEW AEROX 155 C ABS OTR",C682="ALL NEW AEROX 155 CIBERCITY OTR",C682="ALL NEW AEROX 155 OTR",C682="ALL NEW NMAX 155 ABS OTR",C682="ALL NEW NMAX 155 CONNECTED OTR",C682="ALL NEW NMAX 155 OTR",C682="ALL NEW NMAX 155 S OTR",C682="LEXI LX 155 CONNECTED ABS OTR",C682="LEXI LX 155 OTR",C682="LEXI LX 155 S OTR",C682="LEXI OTR"),"MAXI",OR(C682="ALL NEW R15 CONNECTED OTR",C682="ALL NEW VIXION OTR",C682="ALL NEW VIXION R OTR",C682="ALL NEW XSR 155 OTR",C682="MT 15 OTR"),"SPORT",OR(C682="FAZZIO CONNECTED LUX OTR",C682="FAZZIO CONNECTED NEO OTR",C682="FAZZIO NEO HYBRID OTR",C682="GRAND FILANO LUX OTR",C682="GRAND FILANO NEO HYBRID OTR"),"CLASSY",OR(C682="FREE GO 125 C OTR",C682="FREE GO 125 OTR",C682="GEAR 125 S OTR",C682="GEAR 125 OTR",C682="NEW MIO M3 CW OTR"),"MATIC",OR(C682="WR 155 R OTR"),"OFFROAD",OR(C682="VEGA FORCE DB CW OTR",C682="JUPITER Z CW FI OTR",C682="MX KING 150 OTR"),"MOPED")</f>
        <v>CLASSY</v>
      </c>
      <c r="E682">
        <v>5</v>
      </c>
      <c r="F682" s="3" t="s">
        <v>44</v>
      </c>
      <c r="G682" s="7">
        <v>25615000</v>
      </c>
      <c r="H682">
        <f t="shared" si="22"/>
        <v>2561500</v>
      </c>
      <c r="I682" s="3" t="s">
        <v>32</v>
      </c>
    </row>
    <row r="683" spans="1:9" x14ac:dyDescent="0.3">
      <c r="A683" s="1">
        <v>682</v>
      </c>
      <c r="B683" s="2">
        <f t="shared" ca="1" si="21"/>
        <v>148</v>
      </c>
      <c r="C683" s="6" t="s">
        <v>15</v>
      </c>
      <c r="D683" t="str" cm="1">
        <f t="array" ref="D683">_xlfn.IFS(OR(C683="ALL NEW AEROX 155 C ABS OTR",C683="ALL NEW AEROX 155 CIBERCITY OTR",C683="ALL NEW AEROX 155 OTR",C683="ALL NEW NMAX 155 ABS OTR",C683="ALL NEW NMAX 155 CONNECTED OTR",C683="ALL NEW NMAX 155 OTR",C683="ALL NEW NMAX 155 S OTR",C683="LEXI LX 155 CONNECTED ABS OTR",C683="LEXI LX 155 OTR",C683="LEXI LX 155 S OTR",C683="LEXI OTR"),"MAXI",OR(C683="ALL NEW R15 CONNECTED OTR",C683="ALL NEW VIXION OTR",C683="ALL NEW VIXION R OTR",C683="ALL NEW XSR 155 OTR",C683="MT 15 OTR"),"SPORT",OR(C683="FAZZIO CONNECTED LUX OTR",C683="FAZZIO CONNECTED NEO OTR",C683="FAZZIO NEO HYBRID OTR",C683="GRAND FILANO LUX OTR",C683="GRAND FILANO NEO HYBRID OTR"),"CLASSY",OR(C683="FREE GO 125 C OTR",C683="FREE GO 125 OTR",C683="GEAR 125 S OTR",C683="GEAR 125 OTR",C683="NEW MIO M3 CW OTR"),"MATIC",OR(C683="WR 155 R OTR"),"OFFROAD",OR(C683="VEGA FORCE DB CW OTR",C683="JUPITER Z CW FI OTR",C683="MX KING 150 OTR"),"MOPED")</f>
        <v>MOPED</v>
      </c>
      <c r="E683">
        <v>5</v>
      </c>
      <c r="F683" s="3" t="s">
        <v>44</v>
      </c>
      <c r="G683" s="7">
        <v>28255000</v>
      </c>
      <c r="H683">
        <f t="shared" si="22"/>
        <v>2825500</v>
      </c>
      <c r="I683" s="3" t="s">
        <v>32</v>
      </c>
    </row>
    <row r="684" spans="1:9" x14ac:dyDescent="0.3">
      <c r="A684" s="1">
        <v>683</v>
      </c>
      <c r="B684" s="2">
        <f t="shared" ca="1" si="21"/>
        <v>279</v>
      </c>
      <c r="C684" s="6" t="s">
        <v>9</v>
      </c>
      <c r="D684" t="str" cm="1">
        <f t="array" ref="D684">_xlfn.IFS(OR(C684="ALL NEW AEROX 155 C ABS OTR",C684="ALL NEW AEROX 155 CIBERCITY OTR",C684="ALL NEW AEROX 155 OTR",C684="ALL NEW NMAX 155 ABS OTR",C684="ALL NEW NMAX 155 CONNECTED OTR",C684="ALL NEW NMAX 155 OTR",C684="ALL NEW NMAX 155 S OTR",C684="LEXI LX 155 CONNECTED ABS OTR",C684="LEXI LX 155 OTR",C684="LEXI LX 155 S OTR",C684="LEXI OTR"),"MAXI",OR(C684="ALL NEW R15 CONNECTED OTR",C684="ALL NEW VIXION OTR",C684="ALL NEW VIXION R OTR",C684="ALL NEW XSR 155 OTR",C684="MT 15 OTR"),"SPORT",OR(C684="FAZZIO CONNECTED LUX OTR",C684="FAZZIO CONNECTED NEO OTR",C684="FAZZIO NEO HYBRID OTR",C684="GRAND FILANO LUX OTR",C684="GRAND FILANO NEO HYBRID OTR"),"CLASSY",OR(C684="FREE GO 125 C OTR",C684="FREE GO 125 OTR",C684="GEAR 125 S OTR",C684="GEAR 125 OTR",C684="NEW MIO M3 CW OTR"),"MATIC",OR(C684="WR 155 R OTR"),"OFFROAD",OR(C684="VEGA FORCE DB CW OTR",C684="JUPITER Z CW FI OTR",C684="MX KING 150 OTR"),"MOPED")</f>
        <v>MAXI</v>
      </c>
      <c r="E684">
        <v>5</v>
      </c>
      <c r="F684" s="3" t="s">
        <v>44</v>
      </c>
      <c r="G684" s="7">
        <v>35475000</v>
      </c>
      <c r="H684">
        <f t="shared" si="22"/>
        <v>3547500</v>
      </c>
      <c r="I684" s="3" t="s">
        <v>32</v>
      </c>
    </row>
    <row r="685" spans="1:9" x14ac:dyDescent="0.3">
      <c r="A685" s="1">
        <v>684</v>
      </c>
      <c r="B685" s="2">
        <f t="shared" ca="1" si="21"/>
        <v>1199</v>
      </c>
      <c r="C685" s="6" t="s">
        <v>9</v>
      </c>
      <c r="D685" t="str" cm="1">
        <f t="array" ref="D685">_xlfn.IFS(OR(C685="ALL NEW AEROX 155 C ABS OTR",C685="ALL NEW AEROX 155 CIBERCITY OTR",C685="ALL NEW AEROX 155 OTR",C685="ALL NEW NMAX 155 ABS OTR",C685="ALL NEW NMAX 155 CONNECTED OTR",C685="ALL NEW NMAX 155 OTR",C685="ALL NEW NMAX 155 S OTR",C685="LEXI LX 155 CONNECTED ABS OTR",C685="LEXI LX 155 OTR",C685="LEXI LX 155 S OTR",C685="LEXI OTR"),"MAXI",OR(C685="ALL NEW R15 CONNECTED OTR",C685="ALL NEW VIXION OTR",C685="ALL NEW VIXION R OTR",C685="ALL NEW XSR 155 OTR",C685="MT 15 OTR"),"SPORT",OR(C685="FAZZIO CONNECTED LUX OTR",C685="FAZZIO CONNECTED NEO OTR",C685="FAZZIO NEO HYBRID OTR",C685="GRAND FILANO LUX OTR",C685="GRAND FILANO NEO HYBRID OTR"),"CLASSY",OR(C685="FREE GO 125 C OTR",C685="FREE GO 125 OTR",C685="GEAR 125 S OTR",C685="GEAR 125 OTR",C685="NEW MIO M3 CW OTR"),"MATIC",OR(C685="WR 155 R OTR"),"OFFROAD",OR(C685="VEGA FORCE DB CW OTR",C685="JUPITER Z CW FI OTR",C685="MX KING 150 OTR"),"MOPED")</f>
        <v>MAXI</v>
      </c>
      <c r="E685">
        <v>5</v>
      </c>
      <c r="F685" s="3" t="s">
        <v>44</v>
      </c>
      <c r="G685" s="7">
        <v>35475000</v>
      </c>
      <c r="H685">
        <f t="shared" si="22"/>
        <v>3547500</v>
      </c>
      <c r="I685" s="3" t="s">
        <v>32</v>
      </c>
    </row>
    <row r="686" spans="1:9" x14ac:dyDescent="0.3">
      <c r="A686" s="1">
        <v>685</v>
      </c>
      <c r="B686" s="2">
        <f t="shared" ca="1" si="21"/>
        <v>626</v>
      </c>
      <c r="C686" s="6" t="s">
        <v>15</v>
      </c>
      <c r="D686" t="str" cm="1">
        <f t="array" ref="D686">_xlfn.IFS(OR(C686="ALL NEW AEROX 155 C ABS OTR",C686="ALL NEW AEROX 155 CIBERCITY OTR",C686="ALL NEW AEROX 155 OTR",C686="ALL NEW NMAX 155 ABS OTR",C686="ALL NEW NMAX 155 CONNECTED OTR",C686="ALL NEW NMAX 155 OTR",C686="ALL NEW NMAX 155 S OTR",C686="LEXI LX 155 CONNECTED ABS OTR",C686="LEXI LX 155 OTR",C686="LEXI LX 155 S OTR",C686="LEXI OTR"),"MAXI",OR(C686="ALL NEW R15 CONNECTED OTR",C686="ALL NEW VIXION OTR",C686="ALL NEW VIXION R OTR",C686="ALL NEW XSR 155 OTR",C686="MT 15 OTR"),"SPORT",OR(C686="FAZZIO CONNECTED LUX OTR",C686="FAZZIO CONNECTED NEO OTR",C686="FAZZIO NEO HYBRID OTR",C686="GRAND FILANO LUX OTR",C686="GRAND FILANO NEO HYBRID OTR"),"CLASSY",OR(C686="FREE GO 125 C OTR",C686="FREE GO 125 OTR",C686="GEAR 125 S OTR",C686="GEAR 125 OTR",C686="NEW MIO M3 CW OTR"),"MATIC",OR(C686="WR 155 R OTR"),"OFFROAD",OR(C686="VEGA FORCE DB CW OTR",C686="JUPITER Z CW FI OTR",C686="MX KING 150 OTR"),"MOPED")</f>
        <v>MOPED</v>
      </c>
      <c r="E686">
        <v>5</v>
      </c>
      <c r="F686" s="3" t="s">
        <v>44</v>
      </c>
      <c r="G686" s="7">
        <v>28255000</v>
      </c>
      <c r="H686">
        <f t="shared" si="22"/>
        <v>2825500</v>
      </c>
      <c r="I686" s="3" t="s">
        <v>32</v>
      </c>
    </row>
    <row r="687" spans="1:9" x14ac:dyDescent="0.3">
      <c r="A687" s="1">
        <v>686</v>
      </c>
      <c r="B687" s="2">
        <f t="shared" ca="1" si="21"/>
        <v>538</v>
      </c>
      <c r="C687" s="6" t="s">
        <v>7</v>
      </c>
      <c r="D687" t="str" cm="1">
        <f t="array" ref="D687">_xlfn.IFS(OR(C687="ALL NEW AEROX 155 C ABS OTR",C687="ALL NEW AEROX 155 CIBERCITY OTR",C687="ALL NEW AEROX 155 OTR",C687="ALL NEW NMAX 155 ABS OTR",C687="ALL NEW NMAX 155 CONNECTED OTR",C687="ALL NEW NMAX 155 OTR",C687="ALL NEW NMAX 155 S OTR",C687="LEXI LX 155 CONNECTED ABS OTR",C687="LEXI LX 155 OTR",C687="LEXI LX 155 S OTR",C687="LEXI OTR"),"MAXI",OR(C687="ALL NEW R15 CONNECTED OTR",C687="ALL NEW VIXION OTR",C687="ALL NEW VIXION R OTR",C687="ALL NEW XSR 155 OTR",C687="MT 15 OTR"),"SPORT",OR(C687="FAZZIO CONNECTED LUX OTR",C687="FAZZIO CONNECTED NEO OTR",C687="FAZZIO NEO HYBRID OTR",C687="GRAND FILANO LUX OTR",C687="GRAND FILANO NEO HYBRID OTR"),"CLASSY",OR(C687="FREE GO 125 C OTR",C687="FREE GO 125 OTR",C687="GEAR 125 S OTR",C687="GEAR 125 OTR",C687="NEW MIO M3 CW OTR"),"MATIC",OR(C687="WR 155 R OTR"),"OFFROAD",OR(C687="VEGA FORCE DB CW OTR",C687="JUPITER Z CW FI OTR",C687="MX KING 150 OTR"),"MOPED")</f>
        <v>CLASSY</v>
      </c>
      <c r="E687">
        <v>5</v>
      </c>
      <c r="F687" s="3" t="s">
        <v>44</v>
      </c>
      <c r="G687" s="7">
        <v>24965000</v>
      </c>
      <c r="H687">
        <f t="shared" si="22"/>
        <v>2496500</v>
      </c>
      <c r="I687" s="3" t="s">
        <v>34</v>
      </c>
    </row>
    <row r="688" spans="1:9" x14ac:dyDescent="0.3">
      <c r="A688" s="1">
        <v>687</v>
      </c>
      <c r="B688" s="2">
        <f t="shared" ca="1" si="21"/>
        <v>1066</v>
      </c>
      <c r="C688" s="6" t="s">
        <v>9</v>
      </c>
      <c r="D688" t="str" cm="1">
        <f t="array" ref="D688">_xlfn.IFS(OR(C688="ALL NEW AEROX 155 C ABS OTR",C688="ALL NEW AEROX 155 CIBERCITY OTR",C688="ALL NEW AEROX 155 OTR",C688="ALL NEW NMAX 155 ABS OTR",C688="ALL NEW NMAX 155 CONNECTED OTR",C688="ALL NEW NMAX 155 OTR",C688="ALL NEW NMAX 155 S OTR",C688="LEXI LX 155 CONNECTED ABS OTR",C688="LEXI LX 155 OTR",C688="LEXI LX 155 S OTR",C688="LEXI OTR"),"MAXI",OR(C688="ALL NEW R15 CONNECTED OTR",C688="ALL NEW VIXION OTR",C688="ALL NEW VIXION R OTR",C688="ALL NEW XSR 155 OTR",C688="MT 15 OTR"),"SPORT",OR(C688="FAZZIO CONNECTED LUX OTR",C688="FAZZIO CONNECTED NEO OTR",C688="FAZZIO NEO HYBRID OTR",C688="GRAND FILANO LUX OTR",C688="GRAND FILANO NEO HYBRID OTR"),"CLASSY",OR(C688="FREE GO 125 C OTR",C688="FREE GO 125 OTR",C688="GEAR 125 S OTR",C688="GEAR 125 OTR",C688="NEW MIO M3 CW OTR"),"MATIC",OR(C688="WR 155 R OTR"),"OFFROAD",OR(C688="VEGA FORCE DB CW OTR",C688="JUPITER Z CW FI OTR",C688="MX KING 150 OTR"),"MOPED")</f>
        <v>MAXI</v>
      </c>
      <c r="E688">
        <v>5</v>
      </c>
      <c r="F688" s="3" t="s">
        <v>44</v>
      </c>
      <c r="G688" s="7">
        <v>35475000</v>
      </c>
      <c r="H688">
        <f t="shared" si="22"/>
        <v>3547500</v>
      </c>
      <c r="I688" s="3" t="s">
        <v>32</v>
      </c>
    </row>
    <row r="689" spans="1:9" x14ac:dyDescent="0.3">
      <c r="A689" s="1">
        <v>688</v>
      </c>
      <c r="B689" s="2">
        <f t="shared" ca="1" si="21"/>
        <v>1101</v>
      </c>
      <c r="C689" s="6" t="s">
        <v>28</v>
      </c>
      <c r="D689" t="str" cm="1">
        <f t="array" ref="D689">_xlfn.IFS(OR(C689="ALL NEW AEROX 155 C ABS OTR",C689="ALL NEW AEROX 155 CIBERCITY OTR",C689="ALL NEW AEROX 155 OTR",C689="ALL NEW NMAX 155 ABS OTR",C689="ALL NEW NMAX 155 CONNECTED OTR",C689="ALL NEW NMAX 155 OTR",C689="ALL NEW NMAX 155 S OTR",C689="LEXI LX 155 CONNECTED ABS OTR",C689="LEXI LX 155 OTR",C689="LEXI LX 155 S OTR",C689="LEXI OTR"),"MAXI",OR(C689="ALL NEW R15 CONNECTED OTR",C689="ALL NEW VIXION OTR",C689="ALL NEW VIXION R OTR",C689="ALL NEW XSR 155 OTR",C689="MT 15 OTR"),"SPORT",OR(C689="FAZZIO CONNECTED LUX OTR",C689="FAZZIO CONNECTED NEO OTR",C689="FAZZIO NEO HYBRID OTR",C689="GRAND FILANO LUX OTR",C689="GRAND FILANO NEO HYBRID OTR"),"CLASSY",OR(C689="FREE GO 125 C OTR",C689="FREE GO 125 OTR",C689="GEAR 125 S OTR",C689="GEAR 125 OTR",C689="NEW MIO M3 CW OTR"),"MATIC",OR(C689="WR 155 R OTR"),"OFFROAD",OR(C689="VEGA FORCE DB CW OTR",C689="JUPITER Z CW FI OTR",C689="MX KING 150 OTR"),"MOPED")</f>
        <v>OFFROAD</v>
      </c>
      <c r="E689">
        <v>5</v>
      </c>
      <c r="F689" s="3" t="s">
        <v>44</v>
      </c>
      <c r="G689" s="7">
        <v>42860000</v>
      </c>
      <c r="H689">
        <f t="shared" si="22"/>
        <v>4286000</v>
      </c>
      <c r="I689" s="3" t="s">
        <v>32</v>
      </c>
    </row>
    <row r="690" spans="1:9" x14ac:dyDescent="0.3">
      <c r="A690" s="1">
        <v>689</v>
      </c>
      <c r="B690" s="2">
        <f t="shared" ca="1" si="21"/>
        <v>710</v>
      </c>
      <c r="C690" s="6" t="s">
        <v>10</v>
      </c>
      <c r="D690" t="str" cm="1">
        <f t="array" ref="D690">_xlfn.IFS(OR(C690="ALL NEW AEROX 155 C ABS OTR",C690="ALL NEW AEROX 155 CIBERCITY OTR",C690="ALL NEW AEROX 155 OTR",C690="ALL NEW NMAX 155 ABS OTR",C690="ALL NEW NMAX 155 CONNECTED OTR",C690="ALL NEW NMAX 155 OTR",C690="ALL NEW NMAX 155 S OTR",C690="LEXI LX 155 CONNECTED ABS OTR",C690="LEXI LX 155 OTR",C690="LEXI LX 155 S OTR",C690="LEXI OTR"),"MAXI",OR(C690="ALL NEW R15 CONNECTED OTR",C690="ALL NEW VIXION OTR",C690="ALL NEW VIXION R OTR",C690="ALL NEW XSR 155 OTR",C690="MT 15 OTR"),"SPORT",OR(C690="FAZZIO CONNECTED LUX OTR",C690="FAZZIO CONNECTED NEO OTR",C690="FAZZIO NEO HYBRID OTR",C690="GRAND FILANO LUX OTR",C690="GRAND FILANO NEO HYBRID OTR"),"CLASSY",OR(C690="FREE GO 125 C OTR",C690="FREE GO 125 OTR",C690="GEAR 125 S OTR",C690="GEAR 125 OTR",C690="NEW MIO M3 CW OTR"),"MATIC",OR(C690="WR 155 R OTR"),"OFFROAD",OR(C690="VEGA FORCE DB CW OTR",C690="JUPITER Z CW FI OTR",C690="MX KING 150 OTR"),"MOPED")</f>
        <v>MATIC</v>
      </c>
      <c r="E690">
        <v>5</v>
      </c>
      <c r="F690" s="3" t="s">
        <v>44</v>
      </c>
      <c r="G690" s="7">
        <v>20725000</v>
      </c>
      <c r="H690">
        <f t="shared" si="22"/>
        <v>2072500</v>
      </c>
      <c r="I690" s="3" t="s">
        <v>32</v>
      </c>
    </row>
    <row r="691" spans="1:9" x14ac:dyDescent="0.3">
      <c r="A691" s="1">
        <v>690</v>
      </c>
      <c r="B691" s="2">
        <f t="shared" ca="1" si="21"/>
        <v>610</v>
      </c>
      <c r="C691" s="6" t="s">
        <v>27</v>
      </c>
      <c r="D691" t="str" cm="1">
        <f t="array" ref="D691">_xlfn.IFS(OR(C691="ALL NEW AEROX 155 C ABS OTR",C691="ALL NEW AEROX 155 CIBERCITY OTR",C691="ALL NEW AEROX 155 OTR",C691="ALL NEW NMAX 155 ABS OTR",C691="ALL NEW NMAX 155 CONNECTED OTR",C691="ALL NEW NMAX 155 OTR",C691="ALL NEW NMAX 155 S OTR",C691="LEXI LX 155 CONNECTED ABS OTR",C691="LEXI LX 155 OTR",C691="LEXI LX 155 S OTR",C691="LEXI OTR"),"MAXI",OR(C691="ALL NEW R15 CONNECTED OTR",C691="ALL NEW VIXION OTR",C691="ALL NEW VIXION R OTR",C691="ALL NEW XSR 155 OTR",C691="MT 15 OTR"),"SPORT",OR(C691="FAZZIO CONNECTED LUX OTR",C691="FAZZIO CONNECTED NEO OTR",C691="FAZZIO NEO HYBRID OTR",C691="GRAND FILANO LUX OTR",C691="GRAND FILANO NEO HYBRID OTR"),"CLASSY",OR(C691="FREE GO 125 C OTR",C691="FREE GO 125 OTR",C691="GEAR 125 S OTR",C691="GEAR 125 OTR",C691="NEW MIO M3 CW OTR"),"MATIC",OR(C691="WR 155 R OTR"),"OFFROAD",OR(C691="VEGA FORCE DB CW OTR",C691="JUPITER Z CW FI OTR",C691="MX KING 150 OTR"),"MOPED")</f>
        <v>CLASSY</v>
      </c>
      <c r="E691">
        <v>5</v>
      </c>
      <c r="F691" s="3" t="s">
        <v>44</v>
      </c>
      <c r="G691" s="7">
        <v>30130000</v>
      </c>
      <c r="H691">
        <f t="shared" si="22"/>
        <v>3013000</v>
      </c>
      <c r="I691" s="3" t="s">
        <v>34</v>
      </c>
    </row>
    <row r="692" spans="1:9" x14ac:dyDescent="0.3">
      <c r="A692" s="1">
        <v>691</v>
      </c>
      <c r="B692" s="2">
        <f t="shared" ca="1" si="21"/>
        <v>1079</v>
      </c>
      <c r="C692" s="6" t="s">
        <v>13</v>
      </c>
      <c r="D692" t="str" cm="1">
        <f t="array" ref="D692">_xlfn.IFS(OR(C692="ALL NEW AEROX 155 C ABS OTR",C692="ALL NEW AEROX 155 CIBERCITY OTR",C692="ALL NEW AEROX 155 OTR",C692="ALL NEW NMAX 155 ABS OTR",C692="ALL NEW NMAX 155 CONNECTED OTR",C692="ALL NEW NMAX 155 OTR",C692="ALL NEW NMAX 155 S OTR",C692="LEXI LX 155 CONNECTED ABS OTR",C692="LEXI LX 155 OTR",C692="LEXI LX 155 S OTR",C692="LEXI OTR"),"MAXI",OR(C692="ALL NEW R15 CONNECTED OTR",C692="ALL NEW VIXION OTR",C692="ALL NEW VIXION R OTR",C692="ALL NEW XSR 155 OTR",C692="MT 15 OTR"),"SPORT",OR(C692="FAZZIO CONNECTED LUX OTR",C692="FAZZIO CONNECTED NEO OTR",C692="FAZZIO NEO HYBRID OTR",C692="GRAND FILANO LUX OTR",C692="GRAND FILANO NEO HYBRID OTR"),"CLASSY",OR(C692="FREE GO 125 C OTR",C692="FREE GO 125 OTR",C692="GEAR 125 S OTR",C692="GEAR 125 OTR",C692="NEW MIO M3 CW OTR"),"MATIC",OR(C692="WR 155 R OTR"),"OFFROAD",OR(C692="VEGA FORCE DB CW OTR",C692="JUPITER Z CW FI OTR",C692="MX KING 150 OTR"),"MOPED")</f>
        <v>MAXI</v>
      </c>
      <c r="E692">
        <v>5</v>
      </c>
      <c r="F692" s="3" t="s">
        <v>44</v>
      </c>
      <c r="G692" s="7">
        <v>36690000</v>
      </c>
      <c r="H692">
        <f t="shared" si="22"/>
        <v>3669000</v>
      </c>
      <c r="I692" s="3" t="s">
        <v>32</v>
      </c>
    </row>
    <row r="693" spans="1:9" x14ac:dyDescent="0.3">
      <c r="A693" s="1">
        <v>692</v>
      </c>
      <c r="B693" s="2">
        <f t="shared" ca="1" si="21"/>
        <v>524</v>
      </c>
      <c r="C693" s="6" t="s">
        <v>13</v>
      </c>
      <c r="D693" t="str" cm="1">
        <f t="array" ref="D693">_xlfn.IFS(OR(C693="ALL NEW AEROX 155 C ABS OTR",C693="ALL NEW AEROX 155 CIBERCITY OTR",C693="ALL NEW AEROX 155 OTR",C693="ALL NEW NMAX 155 ABS OTR",C693="ALL NEW NMAX 155 CONNECTED OTR",C693="ALL NEW NMAX 155 OTR",C693="ALL NEW NMAX 155 S OTR",C693="LEXI LX 155 CONNECTED ABS OTR",C693="LEXI LX 155 OTR",C693="LEXI LX 155 S OTR",C693="LEXI OTR"),"MAXI",OR(C693="ALL NEW R15 CONNECTED OTR",C693="ALL NEW VIXION OTR",C693="ALL NEW VIXION R OTR",C693="ALL NEW XSR 155 OTR",C693="MT 15 OTR"),"SPORT",OR(C693="FAZZIO CONNECTED LUX OTR",C693="FAZZIO CONNECTED NEO OTR",C693="FAZZIO NEO HYBRID OTR",C693="GRAND FILANO LUX OTR",C693="GRAND FILANO NEO HYBRID OTR"),"CLASSY",OR(C693="FREE GO 125 C OTR",C693="FREE GO 125 OTR",C693="GEAR 125 S OTR",C693="GEAR 125 OTR",C693="NEW MIO M3 CW OTR"),"MATIC",OR(C693="WR 155 R OTR"),"OFFROAD",OR(C693="VEGA FORCE DB CW OTR",C693="JUPITER Z CW FI OTR",C693="MX KING 150 OTR"),"MOPED")</f>
        <v>MAXI</v>
      </c>
      <c r="E693">
        <v>5</v>
      </c>
      <c r="F693" s="3" t="s">
        <v>44</v>
      </c>
      <c r="G693" s="7">
        <v>36690000</v>
      </c>
      <c r="H693">
        <f t="shared" si="22"/>
        <v>3669000</v>
      </c>
      <c r="I693" s="3" t="s">
        <v>34</v>
      </c>
    </row>
    <row r="694" spans="1:9" x14ac:dyDescent="0.3">
      <c r="A694" s="1">
        <v>693</v>
      </c>
      <c r="B694" s="2">
        <f t="shared" ca="1" si="21"/>
        <v>408</v>
      </c>
      <c r="C694" s="6" t="s">
        <v>11</v>
      </c>
      <c r="D694" t="str" cm="1">
        <f t="array" ref="D694">_xlfn.IFS(OR(C694="ALL NEW AEROX 155 C ABS OTR",C694="ALL NEW AEROX 155 CIBERCITY OTR",C694="ALL NEW AEROX 155 OTR",C694="ALL NEW NMAX 155 ABS OTR",C694="ALL NEW NMAX 155 CONNECTED OTR",C694="ALL NEW NMAX 155 OTR",C694="ALL NEW NMAX 155 S OTR",C694="LEXI LX 155 CONNECTED ABS OTR",C694="LEXI LX 155 OTR",C694="LEXI LX 155 S OTR",C694="LEXI OTR"),"MAXI",OR(C694="ALL NEW R15 CONNECTED OTR",C694="ALL NEW VIXION OTR",C694="ALL NEW VIXION R OTR",C694="ALL NEW XSR 155 OTR",C694="MT 15 OTR"),"SPORT",OR(C694="FAZZIO CONNECTED LUX OTR",C694="FAZZIO CONNECTED NEO OTR",C694="FAZZIO NEO HYBRID OTR",C694="GRAND FILANO LUX OTR",C694="GRAND FILANO NEO HYBRID OTR"),"CLASSY",OR(C694="FREE GO 125 C OTR",C694="FREE GO 125 OTR",C694="GEAR 125 S OTR",C694="GEAR 125 OTR",C694="NEW MIO M3 CW OTR"),"MATIC",OR(C694="WR 155 R OTR"),"OFFROAD",OR(C694="VEGA FORCE DB CW OTR",C694="JUPITER Z CW FI OTR",C694="MX KING 150 OTR"),"MOPED")</f>
        <v>MOPED</v>
      </c>
      <c r="E694">
        <v>5</v>
      </c>
      <c r="F694" s="3" t="s">
        <v>44</v>
      </c>
      <c r="G694" s="7">
        <v>22605000</v>
      </c>
      <c r="H694">
        <f t="shared" si="22"/>
        <v>2260500</v>
      </c>
      <c r="I694" s="3" t="s">
        <v>34</v>
      </c>
    </row>
    <row r="695" spans="1:9" x14ac:dyDescent="0.3">
      <c r="A695" s="1">
        <v>694</v>
      </c>
      <c r="B695" s="2">
        <f t="shared" ca="1" si="21"/>
        <v>413</v>
      </c>
      <c r="C695" s="6" t="s">
        <v>18</v>
      </c>
      <c r="D695" t="str" cm="1">
        <f t="array" ref="D695">_xlfn.IFS(OR(C695="ALL NEW AEROX 155 C ABS OTR",C695="ALL NEW AEROX 155 CIBERCITY OTR",C695="ALL NEW AEROX 155 OTR",C695="ALL NEW NMAX 155 ABS OTR",C695="ALL NEW NMAX 155 CONNECTED OTR",C695="ALL NEW NMAX 155 OTR",C695="ALL NEW NMAX 155 S OTR",C695="LEXI LX 155 CONNECTED ABS OTR",C695="LEXI LX 155 OTR",C695="LEXI LX 155 S OTR",C695="LEXI OTR"),"MAXI",OR(C695="ALL NEW R15 CONNECTED OTR",C695="ALL NEW VIXION OTR",C695="ALL NEW VIXION R OTR",C695="ALL NEW XSR 155 OTR",C695="MT 15 OTR"),"SPORT",OR(C695="FAZZIO CONNECTED LUX OTR",C695="FAZZIO CONNECTED NEO OTR",C695="FAZZIO NEO HYBRID OTR",C695="GRAND FILANO LUX OTR",C695="GRAND FILANO NEO HYBRID OTR"),"CLASSY",OR(C695="FREE GO 125 C OTR",C695="FREE GO 125 OTR",C695="GEAR 125 S OTR",C695="GEAR 125 OTR",C695="NEW MIO M3 CW OTR"),"MATIC",OR(C695="WR 155 R OTR"),"OFFROAD",OR(C695="VEGA FORCE DB CW OTR",C695="JUPITER Z CW FI OTR",C695="MX KING 150 OTR"),"MOPED")</f>
        <v>MATIC</v>
      </c>
      <c r="E695">
        <v>5</v>
      </c>
      <c r="F695" s="3" t="s">
        <v>44</v>
      </c>
      <c r="G695" s="7">
        <v>25800000</v>
      </c>
      <c r="H695">
        <f t="shared" si="22"/>
        <v>2580000</v>
      </c>
      <c r="I695" s="3" t="s">
        <v>34</v>
      </c>
    </row>
    <row r="696" spans="1:9" x14ac:dyDescent="0.3">
      <c r="A696" s="1">
        <v>695</v>
      </c>
      <c r="B696" s="2">
        <f t="shared" ca="1" si="21"/>
        <v>940</v>
      </c>
      <c r="C696" s="6" t="s">
        <v>29</v>
      </c>
      <c r="D696" t="str" cm="1">
        <f t="array" ref="D696">_xlfn.IFS(OR(C696="ALL NEW AEROX 155 C ABS OTR",C696="ALL NEW AEROX 155 CIBERCITY OTR",C696="ALL NEW AEROX 155 OTR",C696="ALL NEW NMAX 155 ABS OTR",C696="ALL NEW NMAX 155 CONNECTED OTR",C696="ALL NEW NMAX 155 OTR",C696="ALL NEW NMAX 155 S OTR",C696="LEXI LX 155 CONNECTED ABS OTR",C696="LEXI LX 155 OTR",C696="LEXI LX 155 S OTR",C696="LEXI OTR"),"MAXI",OR(C696="ALL NEW R15 CONNECTED OTR",C696="ALL NEW VIXION OTR",C696="ALL NEW VIXION R OTR",C696="ALL NEW XSR 155 OTR",C696="MT 15 OTR"),"SPORT",OR(C696="FAZZIO CONNECTED LUX OTR",C696="FAZZIO CONNECTED NEO OTR",C696="FAZZIO NEO HYBRID OTR",C696="GRAND FILANO LUX OTR",C696="GRAND FILANO NEO HYBRID OTR"),"CLASSY",OR(C696="FREE GO 125 C OTR",C696="FREE GO 125 OTR",C696="GEAR 125 S OTR",C696="GEAR 125 OTR",C696="NEW MIO M3 CW OTR"),"MATIC",OR(C696="WR 155 R OTR"),"OFFROAD",OR(C696="VEGA FORCE DB CW OTR",C696="JUPITER Z CW FI OTR",C696="MX KING 150 OTR"),"MOPED")</f>
        <v>MAXI</v>
      </c>
      <c r="E696">
        <v>5</v>
      </c>
      <c r="F696" s="3" t="s">
        <v>5</v>
      </c>
      <c r="G696" s="7">
        <v>39625000</v>
      </c>
      <c r="H696">
        <f t="shared" si="22"/>
        <v>3962500</v>
      </c>
      <c r="I696" s="3" t="s">
        <v>34</v>
      </c>
    </row>
    <row r="697" spans="1:9" x14ac:dyDescent="0.3">
      <c r="A697" s="1">
        <v>696</v>
      </c>
      <c r="B697" s="2">
        <f t="shared" ca="1" si="21"/>
        <v>252</v>
      </c>
      <c r="C697" s="6" t="s">
        <v>11</v>
      </c>
      <c r="D697" t="str" cm="1">
        <f t="array" ref="D697">_xlfn.IFS(OR(C697="ALL NEW AEROX 155 C ABS OTR",C697="ALL NEW AEROX 155 CIBERCITY OTR",C697="ALL NEW AEROX 155 OTR",C697="ALL NEW NMAX 155 ABS OTR",C697="ALL NEW NMAX 155 CONNECTED OTR",C697="ALL NEW NMAX 155 OTR",C697="ALL NEW NMAX 155 S OTR",C697="LEXI LX 155 CONNECTED ABS OTR",C697="LEXI LX 155 OTR",C697="LEXI LX 155 S OTR",C697="LEXI OTR"),"MAXI",OR(C697="ALL NEW R15 CONNECTED OTR",C697="ALL NEW VIXION OTR",C697="ALL NEW VIXION R OTR",C697="ALL NEW XSR 155 OTR",C697="MT 15 OTR"),"SPORT",OR(C697="FAZZIO CONNECTED LUX OTR",C697="FAZZIO CONNECTED NEO OTR",C697="FAZZIO NEO HYBRID OTR",C697="GRAND FILANO LUX OTR",C697="GRAND FILANO NEO HYBRID OTR"),"CLASSY",OR(C697="FREE GO 125 C OTR",C697="FREE GO 125 OTR",C697="GEAR 125 S OTR",C697="GEAR 125 OTR",C697="NEW MIO M3 CW OTR"),"MATIC",OR(C697="WR 155 R OTR"),"OFFROAD",OR(C697="VEGA FORCE DB CW OTR",C697="JUPITER Z CW FI OTR",C697="MX KING 150 OTR"),"MOPED")</f>
        <v>MOPED</v>
      </c>
      <c r="E697">
        <v>5</v>
      </c>
      <c r="F697" s="3" t="s">
        <v>44</v>
      </c>
      <c r="G697" s="7">
        <v>22605000</v>
      </c>
      <c r="H697">
        <f t="shared" si="22"/>
        <v>2260500</v>
      </c>
      <c r="I697" s="3" t="s">
        <v>32</v>
      </c>
    </row>
    <row r="698" spans="1:9" x14ac:dyDescent="0.3">
      <c r="A698" s="1">
        <v>697</v>
      </c>
      <c r="B698" s="2">
        <f t="shared" ca="1" si="21"/>
        <v>1189</v>
      </c>
      <c r="C698" s="6" t="s">
        <v>25</v>
      </c>
      <c r="D698" t="str" cm="1">
        <f t="array" ref="D698">_xlfn.IFS(OR(C698="ALL NEW AEROX 155 C ABS OTR",C698="ALL NEW AEROX 155 CIBERCITY OTR",C698="ALL NEW AEROX 155 OTR",C698="ALL NEW NMAX 155 ABS OTR",C698="ALL NEW NMAX 155 CONNECTED OTR",C698="ALL NEW NMAX 155 OTR",C698="ALL NEW NMAX 155 S OTR",C698="LEXI LX 155 CONNECTED ABS OTR",C698="LEXI LX 155 OTR",C698="LEXI LX 155 S OTR",C698="LEXI OTR"),"MAXI",OR(C698="ALL NEW R15 CONNECTED OTR",C698="ALL NEW VIXION OTR",C698="ALL NEW VIXION R OTR",C698="ALL NEW XSR 155 OTR",C698="MT 15 OTR"),"SPORT",OR(C698="FAZZIO CONNECTED LUX OTR",C698="FAZZIO CONNECTED NEO OTR",C698="FAZZIO NEO HYBRID OTR",C698="GRAND FILANO LUX OTR",C698="GRAND FILANO NEO HYBRID OTR"),"CLASSY",OR(C698="FREE GO 125 C OTR",C698="FREE GO 125 OTR",C698="GEAR 125 S OTR",C698="GEAR 125 OTR",C698="NEW MIO M3 CW OTR"),"MATIC",OR(C698="WR 155 R OTR"),"OFFROAD",OR(C698="VEGA FORCE DB CW OTR",C698="JUPITER Z CW FI OTR",C698="MX KING 150 OTR"),"MOPED")</f>
        <v>MATIC</v>
      </c>
      <c r="E698">
        <v>5</v>
      </c>
      <c r="F698" s="3" t="s">
        <v>5</v>
      </c>
      <c r="G698" s="7">
        <v>23930000</v>
      </c>
      <c r="H698">
        <f t="shared" si="22"/>
        <v>2393000</v>
      </c>
      <c r="I698" s="3" t="s">
        <v>32</v>
      </c>
    </row>
    <row r="699" spans="1:9" x14ac:dyDescent="0.3">
      <c r="A699" s="1">
        <v>698</v>
      </c>
      <c r="B699" s="2">
        <f t="shared" ca="1" si="21"/>
        <v>212</v>
      </c>
      <c r="C699" s="6" t="s">
        <v>9</v>
      </c>
      <c r="D699" t="str" cm="1">
        <f t="array" ref="D699">_xlfn.IFS(OR(C699="ALL NEW AEROX 155 C ABS OTR",C699="ALL NEW AEROX 155 CIBERCITY OTR",C699="ALL NEW AEROX 155 OTR",C699="ALL NEW NMAX 155 ABS OTR",C699="ALL NEW NMAX 155 CONNECTED OTR",C699="ALL NEW NMAX 155 OTR",C699="ALL NEW NMAX 155 S OTR",C699="LEXI LX 155 CONNECTED ABS OTR",C699="LEXI LX 155 OTR",C699="LEXI LX 155 S OTR",C699="LEXI OTR"),"MAXI",OR(C699="ALL NEW R15 CONNECTED OTR",C699="ALL NEW VIXION OTR",C699="ALL NEW VIXION R OTR",C699="ALL NEW XSR 155 OTR",C699="MT 15 OTR"),"SPORT",OR(C699="FAZZIO CONNECTED LUX OTR",C699="FAZZIO CONNECTED NEO OTR",C699="FAZZIO NEO HYBRID OTR",C699="GRAND FILANO LUX OTR",C699="GRAND FILANO NEO HYBRID OTR"),"CLASSY",OR(C699="FREE GO 125 C OTR",C699="FREE GO 125 OTR",C699="GEAR 125 S OTR",C699="GEAR 125 OTR",C699="NEW MIO M3 CW OTR"),"MATIC",OR(C699="WR 155 R OTR"),"OFFROAD",OR(C699="VEGA FORCE DB CW OTR",C699="JUPITER Z CW FI OTR",C699="MX KING 150 OTR"),"MOPED")</f>
        <v>MAXI</v>
      </c>
      <c r="E699">
        <v>5</v>
      </c>
      <c r="F699" s="3" t="s">
        <v>44</v>
      </c>
      <c r="G699" s="7">
        <v>35475000</v>
      </c>
      <c r="H699">
        <f t="shared" si="22"/>
        <v>3547500</v>
      </c>
      <c r="I699" s="3" t="s">
        <v>34</v>
      </c>
    </row>
    <row r="700" spans="1:9" x14ac:dyDescent="0.3">
      <c r="A700" s="1">
        <v>699</v>
      </c>
      <c r="B700" s="2">
        <f t="shared" ca="1" si="21"/>
        <v>1085</v>
      </c>
      <c r="C700" s="6" t="s">
        <v>24</v>
      </c>
      <c r="D700" t="str" cm="1">
        <f t="array" ref="D700">_xlfn.IFS(OR(C700="ALL NEW AEROX 155 C ABS OTR",C700="ALL NEW AEROX 155 CIBERCITY OTR",C700="ALL NEW AEROX 155 OTR",C700="ALL NEW NMAX 155 ABS OTR",C700="ALL NEW NMAX 155 CONNECTED OTR",C700="ALL NEW NMAX 155 OTR",C700="ALL NEW NMAX 155 S OTR",C700="LEXI LX 155 CONNECTED ABS OTR",C700="LEXI LX 155 OTR",C700="LEXI LX 155 S OTR",C700="LEXI OTR"),"MAXI",OR(C700="ALL NEW R15 CONNECTED OTR",C700="ALL NEW VIXION OTR",C700="ALL NEW VIXION R OTR",C700="ALL NEW XSR 155 OTR",C700="MT 15 OTR"),"SPORT",OR(C700="FAZZIO CONNECTED LUX OTR",C700="FAZZIO CONNECTED NEO OTR",C700="FAZZIO NEO HYBRID OTR",C700="GRAND FILANO LUX OTR",C700="GRAND FILANO NEO HYBRID OTR"),"CLASSY",OR(C700="FREE GO 125 C OTR",C700="FREE GO 125 OTR",C700="GEAR 125 S OTR",C700="GEAR 125 OTR",C700="NEW MIO M3 CW OTR"),"MATIC",OR(C700="WR 155 R OTR"),"OFFROAD",OR(C700="VEGA FORCE DB CW OTR",C700="JUPITER Z CW FI OTR",C700="MX KING 150 OTR"),"MOPED")</f>
        <v>SPORT</v>
      </c>
      <c r="E700">
        <v>5</v>
      </c>
      <c r="F700" s="3" t="s">
        <v>44</v>
      </c>
      <c r="G700" s="7">
        <v>42200000</v>
      </c>
      <c r="H700">
        <f t="shared" si="22"/>
        <v>4220000</v>
      </c>
      <c r="I700" s="3" t="s">
        <v>32</v>
      </c>
    </row>
    <row r="701" spans="1:9" x14ac:dyDescent="0.3">
      <c r="A701" s="1">
        <v>700</v>
      </c>
      <c r="B701" s="2">
        <f t="shared" ca="1" si="21"/>
        <v>937</v>
      </c>
      <c r="C701" s="6" t="s">
        <v>7</v>
      </c>
      <c r="D701" t="str" cm="1">
        <f t="array" ref="D701">_xlfn.IFS(OR(C701="ALL NEW AEROX 155 C ABS OTR",C701="ALL NEW AEROX 155 CIBERCITY OTR",C701="ALL NEW AEROX 155 OTR",C701="ALL NEW NMAX 155 ABS OTR",C701="ALL NEW NMAX 155 CONNECTED OTR",C701="ALL NEW NMAX 155 OTR",C701="ALL NEW NMAX 155 S OTR",C701="LEXI LX 155 CONNECTED ABS OTR",C701="LEXI LX 155 OTR",C701="LEXI LX 155 S OTR",C701="LEXI OTR"),"MAXI",OR(C701="ALL NEW R15 CONNECTED OTR",C701="ALL NEW VIXION OTR",C701="ALL NEW VIXION R OTR",C701="ALL NEW XSR 155 OTR",C701="MT 15 OTR"),"SPORT",OR(C701="FAZZIO CONNECTED LUX OTR",C701="FAZZIO CONNECTED NEO OTR",C701="FAZZIO NEO HYBRID OTR",C701="GRAND FILANO LUX OTR",C701="GRAND FILANO NEO HYBRID OTR"),"CLASSY",OR(C701="FREE GO 125 C OTR",C701="FREE GO 125 OTR",C701="GEAR 125 S OTR",C701="GEAR 125 OTR",C701="NEW MIO M3 CW OTR"),"MATIC",OR(C701="WR 155 R OTR"),"OFFROAD",OR(C701="VEGA FORCE DB CW OTR",C701="JUPITER Z CW FI OTR",C701="MX KING 150 OTR"),"MOPED")</f>
        <v>CLASSY</v>
      </c>
      <c r="E701">
        <v>5</v>
      </c>
      <c r="F701" s="3" t="s">
        <v>44</v>
      </c>
      <c r="G701" s="7">
        <v>24965000</v>
      </c>
      <c r="H701">
        <f t="shared" si="22"/>
        <v>2496500</v>
      </c>
      <c r="I701" s="3" t="s">
        <v>34</v>
      </c>
    </row>
    <row r="702" spans="1:9" x14ac:dyDescent="0.3">
      <c r="A702" s="1">
        <v>701</v>
      </c>
      <c r="B702" s="2">
        <f t="shared" ca="1" si="21"/>
        <v>965</v>
      </c>
      <c r="C702" s="6" t="s">
        <v>13</v>
      </c>
      <c r="D702" t="str" cm="1">
        <f t="array" ref="D702">_xlfn.IFS(OR(C702="ALL NEW AEROX 155 C ABS OTR",C702="ALL NEW AEROX 155 CIBERCITY OTR",C702="ALL NEW AEROX 155 OTR",C702="ALL NEW NMAX 155 ABS OTR",C702="ALL NEW NMAX 155 CONNECTED OTR",C702="ALL NEW NMAX 155 OTR",C702="ALL NEW NMAX 155 S OTR",C702="LEXI LX 155 CONNECTED ABS OTR",C702="LEXI LX 155 OTR",C702="LEXI LX 155 S OTR",C702="LEXI OTR"),"MAXI",OR(C702="ALL NEW R15 CONNECTED OTR",C702="ALL NEW VIXION OTR",C702="ALL NEW VIXION R OTR",C702="ALL NEW XSR 155 OTR",C702="MT 15 OTR"),"SPORT",OR(C702="FAZZIO CONNECTED LUX OTR",C702="FAZZIO CONNECTED NEO OTR",C702="FAZZIO NEO HYBRID OTR",C702="GRAND FILANO LUX OTR",C702="GRAND FILANO NEO HYBRID OTR"),"CLASSY",OR(C702="FREE GO 125 C OTR",C702="FREE GO 125 OTR",C702="GEAR 125 S OTR",C702="GEAR 125 OTR",C702="NEW MIO M3 CW OTR"),"MATIC",OR(C702="WR 155 R OTR"),"OFFROAD",OR(C702="VEGA FORCE DB CW OTR",C702="JUPITER Z CW FI OTR",C702="MX KING 150 OTR"),"MOPED")</f>
        <v>MAXI</v>
      </c>
      <c r="E702">
        <v>5</v>
      </c>
      <c r="F702" s="3" t="s">
        <v>44</v>
      </c>
      <c r="G702" s="7">
        <v>36690000</v>
      </c>
      <c r="H702">
        <f t="shared" si="22"/>
        <v>3669000</v>
      </c>
      <c r="I702" s="3" t="s">
        <v>32</v>
      </c>
    </row>
    <row r="703" spans="1:9" x14ac:dyDescent="0.3">
      <c r="A703" s="1">
        <v>702</v>
      </c>
      <c r="B703" s="2">
        <f t="shared" ca="1" si="21"/>
        <v>299</v>
      </c>
      <c r="C703" s="6" t="s">
        <v>9</v>
      </c>
      <c r="D703" t="str" cm="1">
        <f t="array" ref="D703">_xlfn.IFS(OR(C703="ALL NEW AEROX 155 C ABS OTR",C703="ALL NEW AEROX 155 CIBERCITY OTR",C703="ALL NEW AEROX 155 OTR",C703="ALL NEW NMAX 155 ABS OTR",C703="ALL NEW NMAX 155 CONNECTED OTR",C703="ALL NEW NMAX 155 OTR",C703="ALL NEW NMAX 155 S OTR",C703="LEXI LX 155 CONNECTED ABS OTR",C703="LEXI LX 155 OTR",C703="LEXI LX 155 S OTR",C703="LEXI OTR"),"MAXI",OR(C703="ALL NEW R15 CONNECTED OTR",C703="ALL NEW VIXION OTR",C703="ALL NEW VIXION R OTR",C703="ALL NEW XSR 155 OTR",C703="MT 15 OTR"),"SPORT",OR(C703="FAZZIO CONNECTED LUX OTR",C703="FAZZIO CONNECTED NEO OTR",C703="FAZZIO NEO HYBRID OTR",C703="GRAND FILANO LUX OTR",C703="GRAND FILANO NEO HYBRID OTR"),"CLASSY",OR(C703="FREE GO 125 C OTR",C703="FREE GO 125 OTR",C703="GEAR 125 S OTR",C703="GEAR 125 OTR",C703="NEW MIO M3 CW OTR"),"MATIC",OR(C703="WR 155 R OTR"),"OFFROAD",OR(C703="VEGA FORCE DB CW OTR",C703="JUPITER Z CW FI OTR",C703="MX KING 150 OTR"),"MOPED")</f>
        <v>MAXI</v>
      </c>
      <c r="E703">
        <v>5</v>
      </c>
      <c r="F703" s="3" t="s">
        <v>4</v>
      </c>
      <c r="G703" s="7">
        <v>35475000</v>
      </c>
      <c r="H703">
        <f t="shared" si="22"/>
        <v>3547500</v>
      </c>
      <c r="I703" s="3" t="s">
        <v>34</v>
      </c>
    </row>
    <row r="704" spans="1:9" x14ac:dyDescent="0.3">
      <c r="A704" s="1">
        <v>703</v>
      </c>
      <c r="B704" s="2">
        <f t="shared" ca="1" si="21"/>
        <v>167</v>
      </c>
      <c r="C704" s="6" t="s">
        <v>11</v>
      </c>
      <c r="D704" t="str" cm="1">
        <f t="array" ref="D704">_xlfn.IFS(OR(C704="ALL NEW AEROX 155 C ABS OTR",C704="ALL NEW AEROX 155 CIBERCITY OTR",C704="ALL NEW AEROX 155 OTR",C704="ALL NEW NMAX 155 ABS OTR",C704="ALL NEW NMAX 155 CONNECTED OTR",C704="ALL NEW NMAX 155 OTR",C704="ALL NEW NMAX 155 S OTR",C704="LEXI LX 155 CONNECTED ABS OTR",C704="LEXI LX 155 OTR",C704="LEXI LX 155 S OTR",C704="LEXI OTR"),"MAXI",OR(C704="ALL NEW R15 CONNECTED OTR",C704="ALL NEW VIXION OTR",C704="ALL NEW VIXION R OTR",C704="ALL NEW XSR 155 OTR",C704="MT 15 OTR"),"SPORT",OR(C704="FAZZIO CONNECTED LUX OTR",C704="FAZZIO CONNECTED NEO OTR",C704="FAZZIO NEO HYBRID OTR",C704="GRAND FILANO LUX OTR",C704="GRAND FILANO NEO HYBRID OTR"),"CLASSY",OR(C704="FREE GO 125 C OTR",C704="FREE GO 125 OTR",C704="GEAR 125 S OTR",C704="GEAR 125 OTR",C704="NEW MIO M3 CW OTR"),"MATIC",OR(C704="WR 155 R OTR"),"OFFROAD",OR(C704="VEGA FORCE DB CW OTR",C704="JUPITER Z CW FI OTR",C704="MX KING 150 OTR"),"MOPED")</f>
        <v>MOPED</v>
      </c>
      <c r="E704">
        <v>5</v>
      </c>
      <c r="F704" s="3" t="s">
        <v>4</v>
      </c>
      <c r="G704" s="7">
        <v>22605000</v>
      </c>
      <c r="H704">
        <f t="shared" si="22"/>
        <v>2260500</v>
      </c>
      <c r="I704" s="3" t="s">
        <v>34</v>
      </c>
    </row>
    <row r="705" spans="1:9" x14ac:dyDescent="0.3">
      <c r="A705" s="1">
        <v>704</v>
      </c>
      <c r="B705" s="2">
        <f t="shared" ca="1" si="21"/>
        <v>283</v>
      </c>
      <c r="C705" s="6" t="s">
        <v>20</v>
      </c>
      <c r="D705" t="str" cm="1">
        <f t="array" ref="D705">_xlfn.IFS(OR(C705="ALL NEW AEROX 155 C ABS OTR",C705="ALL NEW AEROX 155 CIBERCITY OTR",C705="ALL NEW AEROX 155 OTR",C705="ALL NEW NMAX 155 ABS OTR",C705="ALL NEW NMAX 155 CONNECTED OTR",C705="ALL NEW NMAX 155 OTR",C705="ALL NEW NMAX 155 S OTR",C705="LEXI LX 155 CONNECTED ABS OTR",C705="LEXI LX 155 OTR",C705="LEXI LX 155 S OTR",C705="LEXI OTR"),"MAXI",OR(C705="ALL NEW R15 CONNECTED OTR",C705="ALL NEW VIXION OTR",C705="ALL NEW VIXION R OTR",C705="ALL NEW XSR 155 OTR",C705="MT 15 OTR"),"SPORT",OR(C705="FAZZIO CONNECTED LUX OTR",C705="FAZZIO CONNECTED NEO OTR",C705="FAZZIO NEO HYBRID OTR",C705="GRAND FILANO LUX OTR",C705="GRAND FILANO NEO HYBRID OTR"),"CLASSY",OR(C705="FREE GO 125 C OTR",C705="FREE GO 125 OTR",C705="GEAR 125 S OTR",C705="GEAR 125 OTR",C705="NEW MIO M3 CW OTR"),"MATIC",OR(C705="WR 155 R OTR"),"OFFROAD",OR(C705="VEGA FORCE DB CW OTR",C705="JUPITER Z CW FI OTR",C705="MX KING 150 OTR"),"MOPED")</f>
        <v>MAXI</v>
      </c>
      <c r="E705">
        <v>5</v>
      </c>
      <c r="F705" s="3" t="s">
        <v>44</v>
      </c>
      <c r="G705" s="7">
        <v>30200000</v>
      </c>
      <c r="H705">
        <f t="shared" si="22"/>
        <v>3020000</v>
      </c>
      <c r="I705" s="3" t="s">
        <v>34</v>
      </c>
    </row>
    <row r="706" spans="1:9" x14ac:dyDescent="0.3">
      <c r="A706" s="1">
        <v>705</v>
      </c>
      <c r="B706" s="2">
        <f t="shared" ca="1" si="21"/>
        <v>829</v>
      </c>
      <c r="C706" s="6" t="s">
        <v>27</v>
      </c>
      <c r="D706" t="str" cm="1">
        <f t="array" ref="D706">_xlfn.IFS(OR(C706="ALL NEW AEROX 155 C ABS OTR",C706="ALL NEW AEROX 155 CIBERCITY OTR",C706="ALL NEW AEROX 155 OTR",C706="ALL NEW NMAX 155 ABS OTR",C706="ALL NEW NMAX 155 CONNECTED OTR",C706="ALL NEW NMAX 155 OTR",C706="ALL NEW NMAX 155 S OTR",C706="LEXI LX 155 CONNECTED ABS OTR",C706="LEXI LX 155 OTR",C706="LEXI LX 155 S OTR",C706="LEXI OTR"),"MAXI",OR(C706="ALL NEW R15 CONNECTED OTR",C706="ALL NEW VIXION OTR",C706="ALL NEW VIXION R OTR",C706="ALL NEW XSR 155 OTR",C706="MT 15 OTR"),"SPORT",OR(C706="FAZZIO CONNECTED LUX OTR",C706="FAZZIO CONNECTED NEO OTR",C706="FAZZIO NEO HYBRID OTR",C706="GRAND FILANO LUX OTR",C706="GRAND FILANO NEO HYBRID OTR"),"CLASSY",OR(C706="FREE GO 125 C OTR",C706="FREE GO 125 OTR",C706="GEAR 125 S OTR",C706="GEAR 125 OTR",C706="NEW MIO M3 CW OTR"),"MATIC",OR(C706="WR 155 R OTR"),"OFFROAD",OR(C706="VEGA FORCE DB CW OTR",C706="JUPITER Z CW FI OTR",C706="MX KING 150 OTR"),"MOPED")</f>
        <v>CLASSY</v>
      </c>
      <c r="E706">
        <v>5</v>
      </c>
      <c r="F706" s="3" t="s">
        <v>44</v>
      </c>
      <c r="G706" s="7">
        <v>30130000</v>
      </c>
      <c r="H706">
        <f t="shared" si="22"/>
        <v>3013000</v>
      </c>
      <c r="I706" s="3" t="s">
        <v>33</v>
      </c>
    </row>
    <row r="707" spans="1:9" x14ac:dyDescent="0.3">
      <c r="A707" s="1">
        <v>706</v>
      </c>
      <c r="B707" s="2">
        <f t="shared" ref="B707:B770" ca="1" si="23">RANDBETWEEN(1,1200)</f>
        <v>307</v>
      </c>
      <c r="C707" s="6" t="s">
        <v>15</v>
      </c>
      <c r="D707" t="str" cm="1">
        <f t="array" ref="D707">_xlfn.IFS(OR(C707="ALL NEW AEROX 155 C ABS OTR",C707="ALL NEW AEROX 155 CIBERCITY OTR",C707="ALL NEW AEROX 155 OTR",C707="ALL NEW NMAX 155 ABS OTR",C707="ALL NEW NMAX 155 CONNECTED OTR",C707="ALL NEW NMAX 155 OTR",C707="ALL NEW NMAX 155 S OTR",C707="LEXI LX 155 CONNECTED ABS OTR",C707="LEXI LX 155 OTR",C707="LEXI LX 155 S OTR",C707="LEXI OTR"),"MAXI",OR(C707="ALL NEW R15 CONNECTED OTR",C707="ALL NEW VIXION OTR",C707="ALL NEW VIXION R OTR",C707="ALL NEW XSR 155 OTR",C707="MT 15 OTR"),"SPORT",OR(C707="FAZZIO CONNECTED LUX OTR",C707="FAZZIO CONNECTED NEO OTR",C707="FAZZIO NEO HYBRID OTR",C707="GRAND FILANO LUX OTR",C707="GRAND FILANO NEO HYBRID OTR"),"CLASSY",OR(C707="FREE GO 125 C OTR",C707="FREE GO 125 OTR",C707="GEAR 125 S OTR",C707="GEAR 125 OTR",C707="NEW MIO M3 CW OTR"),"MATIC",OR(C707="WR 155 R OTR"),"OFFROAD",OR(C707="VEGA FORCE DB CW OTR",C707="JUPITER Z CW FI OTR",C707="MX KING 150 OTR"),"MOPED")</f>
        <v>MOPED</v>
      </c>
      <c r="E707">
        <v>5</v>
      </c>
      <c r="F707" s="3" t="s">
        <v>44</v>
      </c>
      <c r="G707" s="7">
        <v>28255000</v>
      </c>
      <c r="H707">
        <f t="shared" si="22"/>
        <v>2825500</v>
      </c>
      <c r="I707" s="3" t="s">
        <v>34</v>
      </c>
    </row>
    <row r="708" spans="1:9" x14ac:dyDescent="0.3">
      <c r="A708" s="1">
        <v>707</v>
      </c>
      <c r="B708" s="2">
        <f t="shared" ca="1" si="23"/>
        <v>1037</v>
      </c>
      <c r="C708" s="6" t="s">
        <v>20</v>
      </c>
      <c r="D708" t="str" cm="1">
        <f t="array" ref="D708">_xlfn.IFS(OR(C708="ALL NEW AEROX 155 C ABS OTR",C708="ALL NEW AEROX 155 CIBERCITY OTR",C708="ALL NEW AEROX 155 OTR",C708="ALL NEW NMAX 155 ABS OTR",C708="ALL NEW NMAX 155 CONNECTED OTR",C708="ALL NEW NMAX 155 OTR",C708="ALL NEW NMAX 155 S OTR",C708="LEXI LX 155 CONNECTED ABS OTR",C708="LEXI LX 155 OTR",C708="LEXI LX 155 S OTR",C708="LEXI OTR"),"MAXI",OR(C708="ALL NEW R15 CONNECTED OTR",C708="ALL NEW VIXION OTR",C708="ALL NEW VIXION R OTR",C708="ALL NEW XSR 155 OTR",C708="MT 15 OTR"),"SPORT",OR(C708="FAZZIO CONNECTED LUX OTR",C708="FAZZIO CONNECTED NEO OTR",C708="FAZZIO NEO HYBRID OTR",C708="GRAND FILANO LUX OTR",C708="GRAND FILANO NEO HYBRID OTR"),"CLASSY",OR(C708="FREE GO 125 C OTR",C708="FREE GO 125 OTR",C708="GEAR 125 S OTR",C708="GEAR 125 OTR",C708="NEW MIO M3 CW OTR"),"MATIC",OR(C708="WR 155 R OTR"),"OFFROAD",OR(C708="VEGA FORCE DB CW OTR",C708="JUPITER Z CW FI OTR",C708="MX KING 150 OTR"),"MOPED")</f>
        <v>MAXI</v>
      </c>
      <c r="E708">
        <v>5</v>
      </c>
      <c r="F708" s="3" t="s">
        <v>44</v>
      </c>
      <c r="G708" s="7">
        <v>30200000</v>
      </c>
      <c r="H708">
        <f t="shared" si="22"/>
        <v>3020000</v>
      </c>
      <c r="I708" s="3" t="s">
        <v>32</v>
      </c>
    </row>
    <row r="709" spans="1:9" x14ac:dyDescent="0.3">
      <c r="A709" s="1">
        <v>708</v>
      </c>
      <c r="B709" s="2">
        <f t="shared" ca="1" si="23"/>
        <v>1070</v>
      </c>
      <c r="C709" s="6" t="s">
        <v>40</v>
      </c>
      <c r="D709" t="str" cm="1">
        <f t="array" ref="D709">_xlfn.IFS(OR(C709="ALL NEW AEROX 155 C ABS OTR",C709="ALL NEW AEROX 155 CIBERCITY OTR",C709="ALL NEW AEROX 155 OTR",C709="ALL NEW NMAX 155 ABS OTR",C709="ALL NEW NMAX 155 CONNECTED OTR",C709="ALL NEW NMAX 155 OTR",C709="ALL NEW NMAX 155 S OTR",C709="LEXI LX 155 CONNECTED ABS OTR",C709="LEXI LX 155 OTR",C709="LEXI LX 155 S OTR",C709="LEXI OTR"),"MAXI",OR(C709="ALL NEW R15 CONNECTED OTR",C709="ALL NEW VIXION OTR",C709="ALL NEW VIXION R OTR",C709="ALL NEW XSR 155 OTR",C709="MT 15 OTR"),"SPORT",OR(C709="FAZZIO CONNECTED LUX OTR",C709="FAZZIO CONNECTED NEO OTR",C709="FAZZIO NEO HYBRID OTR",C709="GRAND FILANO LUX OTR",C709="GRAND FILANO NEO HYBRID OTR"),"CLASSY",OR(C709="FREE GO 125 C OTR",C709="FREE GO 125 OTR",C709="GEAR 125 S OTR",C709="GEAR 125 OTR",C709="NEW MIO M3 CW OTR"),"MATIC",OR(C709="WR 155 R OTR"),"OFFROAD",OR(C709="VEGA FORCE DB CW OTR",C709="JUPITER Z CW FI OTR",C709="MX KING 150 OTR"),"MOPED")</f>
        <v>SPORT</v>
      </c>
      <c r="E709">
        <v>5</v>
      </c>
      <c r="F709" s="3" t="s">
        <v>44</v>
      </c>
      <c r="G709" s="7">
        <v>42675000</v>
      </c>
      <c r="H709">
        <f t="shared" ref="H709:H772" si="24">G709*10%</f>
        <v>4267500</v>
      </c>
      <c r="I709" s="3" t="s">
        <v>32</v>
      </c>
    </row>
    <row r="710" spans="1:9" x14ac:dyDescent="0.3">
      <c r="A710" s="1">
        <v>709</v>
      </c>
      <c r="B710" s="2">
        <f t="shared" ca="1" si="23"/>
        <v>673</v>
      </c>
      <c r="C710" s="6" t="s">
        <v>11</v>
      </c>
      <c r="D710" t="str" cm="1">
        <f t="array" ref="D710">_xlfn.IFS(OR(C710="ALL NEW AEROX 155 C ABS OTR",C710="ALL NEW AEROX 155 CIBERCITY OTR",C710="ALL NEW AEROX 155 OTR",C710="ALL NEW NMAX 155 ABS OTR",C710="ALL NEW NMAX 155 CONNECTED OTR",C710="ALL NEW NMAX 155 OTR",C710="ALL NEW NMAX 155 S OTR",C710="LEXI LX 155 CONNECTED ABS OTR",C710="LEXI LX 155 OTR",C710="LEXI LX 155 S OTR",C710="LEXI OTR"),"MAXI",OR(C710="ALL NEW R15 CONNECTED OTR",C710="ALL NEW VIXION OTR",C710="ALL NEW VIXION R OTR",C710="ALL NEW XSR 155 OTR",C710="MT 15 OTR"),"SPORT",OR(C710="FAZZIO CONNECTED LUX OTR",C710="FAZZIO CONNECTED NEO OTR",C710="FAZZIO NEO HYBRID OTR",C710="GRAND FILANO LUX OTR",C710="GRAND FILANO NEO HYBRID OTR"),"CLASSY",OR(C710="FREE GO 125 C OTR",C710="FREE GO 125 OTR",C710="GEAR 125 S OTR",C710="GEAR 125 OTR",C710="NEW MIO M3 CW OTR"),"MATIC",OR(C710="WR 155 R OTR"),"OFFROAD",OR(C710="VEGA FORCE DB CW OTR",C710="JUPITER Z CW FI OTR",C710="MX KING 150 OTR"),"MOPED")</f>
        <v>MOPED</v>
      </c>
      <c r="E710">
        <v>5</v>
      </c>
      <c r="F710" s="3" t="s">
        <v>44</v>
      </c>
      <c r="G710" s="7">
        <v>22605000</v>
      </c>
      <c r="H710">
        <f t="shared" si="24"/>
        <v>2260500</v>
      </c>
      <c r="I710" s="3" t="s">
        <v>32</v>
      </c>
    </row>
    <row r="711" spans="1:9" x14ac:dyDescent="0.3">
      <c r="A711" s="1">
        <v>710</v>
      </c>
      <c r="B711" s="2">
        <f t="shared" ca="1" si="23"/>
        <v>1018</v>
      </c>
      <c r="C711" s="6" t="s">
        <v>12</v>
      </c>
      <c r="D711" t="str" cm="1">
        <f t="array" ref="D711">_xlfn.IFS(OR(C711="ALL NEW AEROX 155 C ABS OTR",C711="ALL NEW AEROX 155 CIBERCITY OTR",C711="ALL NEW AEROX 155 OTR",C711="ALL NEW NMAX 155 ABS OTR",C711="ALL NEW NMAX 155 CONNECTED OTR",C711="ALL NEW NMAX 155 OTR",C711="ALL NEW NMAX 155 S OTR",C711="LEXI LX 155 CONNECTED ABS OTR",C711="LEXI LX 155 OTR",C711="LEXI LX 155 S OTR",C711="LEXI OTR"),"MAXI",OR(C711="ALL NEW R15 CONNECTED OTR",C711="ALL NEW VIXION OTR",C711="ALL NEW VIXION R OTR",C711="ALL NEW XSR 155 OTR",C711="MT 15 OTR"),"SPORT",OR(C711="FAZZIO CONNECTED LUX OTR",C711="FAZZIO CONNECTED NEO OTR",C711="FAZZIO NEO HYBRID OTR",C711="GRAND FILANO LUX OTR",C711="GRAND FILANO NEO HYBRID OTR"),"CLASSY",OR(C711="FREE GO 125 C OTR",C711="FREE GO 125 OTR",C711="GEAR 125 S OTR",C711="GEAR 125 OTR",C711="NEW MIO M3 CW OTR"),"MATIC",OR(C711="WR 155 R OTR"),"OFFROAD",OR(C711="VEGA FORCE DB CW OTR",C711="JUPITER Z CW FI OTR",C711="MX KING 150 OTR"),"MOPED")</f>
        <v>MATIC</v>
      </c>
      <c r="E711">
        <v>5</v>
      </c>
      <c r="F711" s="3" t="s">
        <v>44</v>
      </c>
      <c r="G711" s="7">
        <v>19745000</v>
      </c>
      <c r="H711">
        <f t="shared" si="24"/>
        <v>1974500</v>
      </c>
      <c r="I711" s="3" t="s">
        <v>32</v>
      </c>
    </row>
    <row r="712" spans="1:9" x14ac:dyDescent="0.3">
      <c r="A712" s="1">
        <v>711</v>
      </c>
      <c r="B712" s="2">
        <f t="shared" ca="1" si="23"/>
        <v>1111</v>
      </c>
      <c r="C712" s="6" t="s">
        <v>13</v>
      </c>
      <c r="D712" t="str" cm="1">
        <f t="array" ref="D712">_xlfn.IFS(OR(C712="ALL NEW AEROX 155 C ABS OTR",C712="ALL NEW AEROX 155 CIBERCITY OTR",C712="ALL NEW AEROX 155 OTR",C712="ALL NEW NMAX 155 ABS OTR",C712="ALL NEW NMAX 155 CONNECTED OTR",C712="ALL NEW NMAX 155 OTR",C712="ALL NEW NMAX 155 S OTR",C712="LEXI LX 155 CONNECTED ABS OTR",C712="LEXI LX 155 OTR",C712="LEXI LX 155 S OTR",C712="LEXI OTR"),"MAXI",OR(C712="ALL NEW R15 CONNECTED OTR",C712="ALL NEW VIXION OTR",C712="ALL NEW VIXION R OTR",C712="ALL NEW XSR 155 OTR",C712="MT 15 OTR"),"SPORT",OR(C712="FAZZIO CONNECTED LUX OTR",C712="FAZZIO CONNECTED NEO OTR",C712="FAZZIO NEO HYBRID OTR",C712="GRAND FILANO LUX OTR",C712="GRAND FILANO NEO HYBRID OTR"),"CLASSY",OR(C712="FREE GO 125 C OTR",C712="FREE GO 125 OTR",C712="GEAR 125 S OTR",C712="GEAR 125 OTR",C712="NEW MIO M3 CW OTR"),"MATIC",OR(C712="WR 155 R OTR"),"OFFROAD",OR(C712="VEGA FORCE DB CW OTR",C712="JUPITER Z CW FI OTR",C712="MX KING 150 OTR"),"MOPED")</f>
        <v>MAXI</v>
      </c>
      <c r="E712">
        <v>5</v>
      </c>
      <c r="F712" s="3" t="s">
        <v>5</v>
      </c>
      <c r="G712" s="7">
        <v>36690000</v>
      </c>
      <c r="H712">
        <f t="shared" si="24"/>
        <v>3669000</v>
      </c>
      <c r="I712" s="3" t="s">
        <v>32</v>
      </c>
    </row>
    <row r="713" spans="1:9" x14ac:dyDescent="0.3">
      <c r="A713" s="1">
        <v>712</v>
      </c>
      <c r="B713" s="2">
        <f t="shared" ca="1" si="23"/>
        <v>229</v>
      </c>
      <c r="C713" s="6" t="s">
        <v>7</v>
      </c>
      <c r="D713" t="str" cm="1">
        <f t="array" ref="D713">_xlfn.IFS(OR(C713="ALL NEW AEROX 155 C ABS OTR",C713="ALL NEW AEROX 155 CIBERCITY OTR",C713="ALL NEW AEROX 155 OTR",C713="ALL NEW NMAX 155 ABS OTR",C713="ALL NEW NMAX 155 CONNECTED OTR",C713="ALL NEW NMAX 155 OTR",C713="ALL NEW NMAX 155 S OTR",C713="LEXI LX 155 CONNECTED ABS OTR",C713="LEXI LX 155 OTR",C713="LEXI LX 155 S OTR",C713="LEXI OTR"),"MAXI",OR(C713="ALL NEW R15 CONNECTED OTR",C713="ALL NEW VIXION OTR",C713="ALL NEW VIXION R OTR",C713="ALL NEW XSR 155 OTR",C713="MT 15 OTR"),"SPORT",OR(C713="FAZZIO CONNECTED LUX OTR",C713="FAZZIO CONNECTED NEO OTR",C713="FAZZIO NEO HYBRID OTR",C713="GRAND FILANO LUX OTR",C713="GRAND FILANO NEO HYBRID OTR"),"CLASSY",OR(C713="FREE GO 125 C OTR",C713="FREE GO 125 OTR",C713="GEAR 125 S OTR",C713="GEAR 125 OTR",C713="NEW MIO M3 CW OTR"),"MATIC",OR(C713="WR 155 R OTR"),"OFFROAD",OR(C713="VEGA FORCE DB CW OTR",C713="JUPITER Z CW FI OTR",C713="MX KING 150 OTR"),"MOPED")</f>
        <v>CLASSY</v>
      </c>
      <c r="E713">
        <v>5</v>
      </c>
      <c r="F713" s="3" t="s">
        <v>4</v>
      </c>
      <c r="G713" s="7">
        <v>24965000</v>
      </c>
      <c r="H713">
        <f t="shared" si="24"/>
        <v>2496500</v>
      </c>
      <c r="I713" s="3" t="s">
        <v>33</v>
      </c>
    </row>
    <row r="714" spans="1:9" x14ac:dyDescent="0.3">
      <c r="A714" s="1">
        <v>713</v>
      </c>
      <c r="B714" s="2">
        <f t="shared" ca="1" si="23"/>
        <v>943</v>
      </c>
      <c r="C714" s="6" t="s">
        <v>14</v>
      </c>
      <c r="D714" t="str" cm="1">
        <f t="array" ref="D714">_xlfn.IFS(OR(C714="ALL NEW AEROX 155 C ABS OTR",C714="ALL NEW AEROX 155 CIBERCITY OTR",C714="ALL NEW AEROX 155 OTR",C714="ALL NEW NMAX 155 ABS OTR",C714="ALL NEW NMAX 155 CONNECTED OTR",C714="ALL NEW NMAX 155 OTR",C714="ALL NEW NMAX 155 S OTR",C714="LEXI LX 155 CONNECTED ABS OTR",C714="LEXI LX 155 OTR",C714="LEXI LX 155 S OTR",C714="LEXI OTR"),"MAXI",OR(C714="ALL NEW R15 CONNECTED OTR",C714="ALL NEW VIXION OTR",C714="ALL NEW VIXION R OTR",C714="ALL NEW XSR 155 OTR",C714="MT 15 OTR"),"SPORT",OR(C714="FAZZIO CONNECTED LUX OTR",C714="FAZZIO CONNECTED NEO OTR",C714="FAZZIO NEO HYBRID OTR",C714="GRAND FILANO LUX OTR",C714="GRAND FILANO NEO HYBRID OTR"),"CLASSY",OR(C714="FREE GO 125 C OTR",C714="FREE GO 125 OTR",C714="GEAR 125 S OTR",C714="GEAR 125 OTR",C714="NEW MIO M3 CW OTR"),"MATIC",OR(C714="WR 155 R OTR"),"OFFROAD",OR(C714="VEGA FORCE DB CW OTR",C714="JUPITER Z CW FI OTR",C714="MX KING 150 OTR"),"MOPED")</f>
        <v>MAXI</v>
      </c>
      <c r="E714">
        <v>5</v>
      </c>
      <c r="F714" s="3" t="s">
        <v>5</v>
      </c>
      <c r="G714" s="7">
        <v>28395200</v>
      </c>
      <c r="H714">
        <f t="shared" si="24"/>
        <v>2839520</v>
      </c>
      <c r="I714" s="3" t="s">
        <v>32</v>
      </c>
    </row>
    <row r="715" spans="1:9" x14ac:dyDescent="0.3">
      <c r="A715" s="1">
        <v>714</v>
      </c>
      <c r="B715" s="2">
        <f t="shared" ca="1" si="23"/>
        <v>908</v>
      </c>
      <c r="C715" s="6" t="s">
        <v>8</v>
      </c>
      <c r="D715" t="str" cm="1">
        <f t="array" ref="D715">_xlfn.IFS(OR(C715="ALL NEW AEROX 155 C ABS OTR",C715="ALL NEW AEROX 155 CIBERCITY OTR",C715="ALL NEW AEROX 155 OTR",C715="ALL NEW NMAX 155 ABS OTR",C715="ALL NEW NMAX 155 CONNECTED OTR",C715="ALL NEW NMAX 155 OTR",C715="ALL NEW NMAX 155 S OTR",C715="LEXI LX 155 CONNECTED ABS OTR",C715="LEXI LX 155 OTR",C715="LEXI LX 155 S OTR",C715="LEXI OTR"),"MAXI",OR(C715="ALL NEW R15 CONNECTED OTR",C715="ALL NEW VIXION OTR",C715="ALL NEW VIXION R OTR",C715="ALL NEW XSR 155 OTR",C715="MT 15 OTR"),"SPORT",OR(C715="FAZZIO CONNECTED LUX OTR",C715="FAZZIO CONNECTED NEO OTR",C715="FAZZIO NEO HYBRID OTR",C715="GRAND FILANO LUX OTR",C715="GRAND FILANO NEO HYBRID OTR"),"CLASSY",OR(C715="FREE GO 125 C OTR",C715="FREE GO 125 OTR",C715="GEAR 125 S OTR",C715="GEAR 125 OTR",C715="NEW MIO M3 CW OTR"),"MATIC",OR(C715="WR 155 R OTR"),"OFFROAD",OR(C715="VEGA FORCE DB CW OTR",C715="JUPITER Z CW FI OTR",C715="MX KING 150 OTR"),"MOPED")</f>
        <v>CLASSY</v>
      </c>
      <c r="E715">
        <v>5</v>
      </c>
      <c r="F715" s="3" t="s">
        <v>4</v>
      </c>
      <c r="G715" s="7">
        <v>25615000</v>
      </c>
      <c r="H715">
        <f t="shared" si="24"/>
        <v>2561500</v>
      </c>
      <c r="I715" s="3" t="s">
        <v>32</v>
      </c>
    </row>
    <row r="716" spans="1:9" x14ac:dyDescent="0.3">
      <c r="A716" s="1">
        <v>715</v>
      </c>
      <c r="B716" s="2">
        <f t="shared" ca="1" si="23"/>
        <v>3</v>
      </c>
      <c r="C716" s="6" t="s">
        <v>11</v>
      </c>
      <c r="D716" t="str" cm="1">
        <f t="array" ref="D716">_xlfn.IFS(OR(C716="ALL NEW AEROX 155 C ABS OTR",C716="ALL NEW AEROX 155 CIBERCITY OTR",C716="ALL NEW AEROX 155 OTR",C716="ALL NEW NMAX 155 ABS OTR",C716="ALL NEW NMAX 155 CONNECTED OTR",C716="ALL NEW NMAX 155 OTR",C716="ALL NEW NMAX 155 S OTR",C716="LEXI LX 155 CONNECTED ABS OTR",C716="LEXI LX 155 OTR",C716="LEXI LX 155 S OTR",C716="LEXI OTR"),"MAXI",OR(C716="ALL NEW R15 CONNECTED OTR",C716="ALL NEW VIXION OTR",C716="ALL NEW VIXION R OTR",C716="ALL NEW XSR 155 OTR",C716="MT 15 OTR"),"SPORT",OR(C716="FAZZIO CONNECTED LUX OTR",C716="FAZZIO CONNECTED NEO OTR",C716="FAZZIO NEO HYBRID OTR",C716="GRAND FILANO LUX OTR",C716="GRAND FILANO NEO HYBRID OTR"),"CLASSY",OR(C716="FREE GO 125 C OTR",C716="FREE GO 125 OTR",C716="GEAR 125 S OTR",C716="GEAR 125 OTR",C716="NEW MIO M3 CW OTR"),"MATIC",OR(C716="WR 155 R OTR"),"OFFROAD",OR(C716="VEGA FORCE DB CW OTR",C716="JUPITER Z CW FI OTR",C716="MX KING 150 OTR"),"MOPED")</f>
        <v>MOPED</v>
      </c>
      <c r="E716">
        <v>5</v>
      </c>
      <c r="F716" s="3" t="s">
        <v>4</v>
      </c>
      <c r="G716" s="7">
        <v>22605000</v>
      </c>
      <c r="H716">
        <f t="shared" si="24"/>
        <v>2260500</v>
      </c>
      <c r="I716" s="3" t="s">
        <v>32</v>
      </c>
    </row>
    <row r="717" spans="1:9" x14ac:dyDescent="0.3">
      <c r="A717" s="1">
        <v>716</v>
      </c>
      <c r="B717" s="2">
        <f t="shared" ca="1" si="23"/>
        <v>1043</v>
      </c>
      <c r="C717" s="6" t="s">
        <v>21</v>
      </c>
      <c r="D717" t="str" cm="1">
        <f t="array" ref="D717">_xlfn.IFS(OR(C717="ALL NEW AEROX 155 C ABS OTR",C717="ALL NEW AEROX 155 CIBERCITY OTR",C717="ALL NEW AEROX 155 OTR",C717="ALL NEW NMAX 155 ABS OTR",C717="ALL NEW NMAX 155 CONNECTED OTR",C717="ALL NEW NMAX 155 OTR",C717="ALL NEW NMAX 155 S OTR",C717="LEXI LX 155 CONNECTED ABS OTR",C717="LEXI LX 155 OTR",C717="LEXI LX 155 S OTR",C717="LEXI OTR"),"MAXI",OR(C717="ALL NEW R15 CONNECTED OTR",C717="ALL NEW VIXION OTR",C717="ALL NEW VIXION R OTR",C717="ALL NEW XSR 155 OTR",C717="MT 15 OTR"),"SPORT",OR(C717="FAZZIO CONNECTED LUX OTR",C717="FAZZIO CONNECTED NEO OTR",C717="FAZZIO NEO HYBRID OTR",C717="GRAND FILANO LUX OTR",C717="GRAND FILANO NEO HYBRID OTR"),"CLASSY",OR(C717="FREE GO 125 C OTR",C717="FREE GO 125 OTR",C717="GEAR 125 S OTR",C717="GEAR 125 OTR",C717="NEW MIO M3 CW OTR"),"MATIC",OR(C717="WR 155 R OTR"),"OFFROAD",OR(C717="VEGA FORCE DB CW OTR",C717="JUPITER Z CW FI OTR",C717="MX KING 150 OTR"),"MOPED")</f>
        <v>MAXI</v>
      </c>
      <c r="E717">
        <v>5</v>
      </c>
      <c r="F717" s="3" t="s">
        <v>4</v>
      </c>
      <c r="G717" s="7">
        <v>30400000</v>
      </c>
      <c r="H717">
        <f t="shared" si="24"/>
        <v>3040000</v>
      </c>
      <c r="I717" s="3" t="s">
        <v>32</v>
      </c>
    </row>
    <row r="718" spans="1:9" x14ac:dyDescent="0.3">
      <c r="A718" s="1">
        <v>717</v>
      </c>
      <c r="B718" s="2">
        <f t="shared" ca="1" si="23"/>
        <v>1065</v>
      </c>
      <c r="C718" s="6" t="s">
        <v>19</v>
      </c>
      <c r="D718" t="str" cm="1">
        <f t="array" ref="D718">_xlfn.IFS(OR(C718="ALL NEW AEROX 155 C ABS OTR",C718="ALL NEW AEROX 155 CIBERCITY OTR",C718="ALL NEW AEROX 155 OTR",C718="ALL NEW NMAX 155 ABS OTR",C718="ALL NEW NMAX 155 CONNECTED OTR",C718="ALL NEW NMAX 155 OTR",C718="ALL NEW NMAX 155 S OTR",C718="LEXI LX 155 CONNECTED ABS OTR",C718="LEXI LX 155 OTR",C718="LEXI LX 155 S OTR",C718="LEXI OTR"),"MAXI",OR(C718="ALL NEW R15 CONNECTED OTR",C718="ALL NEW VIXION OTR",C718="ALL NEW VIXION R OTR",C718="ALL NEW XSR 155 OTR",C718="MT 15 OTR"),"SPORT",OR(C718="FAZZIO CONNECTED LUX OTR",C718="FAZZIO CONNECTED NEO OTR",C718="FAZZIO NEO HYBRID OTR",C718="GRAND FILANO LUX OTR",C718="GRAND FILANO NEO HYBRID OTR"),"CLASSY",OR(C718="FREE GO 125 C OTR",C718="FREE GO 125 OTR",C718="GEAR 125 S OTR",C718="GEAR 125 OTR",C718="NEW MIO M3 CW OTR"),"MATIC",OR(C718="WR 155 R OTR"),"OFFROAD",OR(C718="VEGA FORCE DB CW OTR",C718="JUPITER Z CW FI OTR",C718="MX KING 150 OTR"),"MOPED")</f>
        <v>MATIC</v>
      </c>
      <c r="E718">
        <v>5</v>
      </c>
      <c r="F718" s="3" t="s">
        <v>4</v>
      </c>
      <c r="G718" s="7">
        <v>21460000</v>
      </c>
      <c r="H718">
        <f t="shared" si="24"/>
        <v>2146000</v>
      </c>
      <c r="I718" s="3" t="s">
        <v>34</v>
      </c>
    </row>
    <row r="719" spans="1:9" x14ac:dyDescent="0.3">
      <c r="A719" s="1">
        <v>718</v>
      </c>
      <c r="B719" s="2">
        <f t="shared" ca="1" si="23"/>
        <v>1137</v>
      </c>
      <c r="C719" s="6" t="s">
        <v>11</v>
      </c>
      <c r="D719" t="str" cm="1">
        <f t="array" ref="D719">_xlfn.IFS(OR(C719="ALL NEW AEROX 155 C ABS OTR",C719="ALL NEW AEROX 155 CIBERCITY OTR",C719="ALL NEW AEROX 155 OTR",C719="ALL NEW NMAX 155 ABS OTR",C719="ALL NEW NMAX 155 CONNECTED OTR",C719="ALL NEW NMAX 155 OTR",C719="ALL NEW NMAX 155 S OTR",C719="LEXI LX 155 CONNECTED ABS OTR",C719="LEXI LX 155 OTR",C719="LEXI LX 155 S OTR",C719="LEXI OTR"),"MAXI",OR(C719="ALL NEW R15 CONNECTED OTR",C719="ALL NEW VIXION OTR",C719="ALL NEW VIXION R OTR",C719="ALL NEW XSR 155 OTR",C719="MT 15 OTR"),"SPORT",OR(C719="FAZZIO CONNECTED LUX OTR",C719="FAZZIO CONNECTED NEO OTR",C719="FAZZIO NEO HYBRID OTR",C719="GRAND FILANO LUX OTR",C719="GRAND FILANO NEO HYBRID OTR"),"CLASSY",OR(C719="FREE GO 125 C OTR",C719="FREE GO 125 OTR",C719="GEAR 125 S OTR",C719="GEAR 125 OTR",C719="NEW MIO M3 CW OTR"),"MATIC",OR(C719="WR 155 R OTR"),"OFFROAD",OR(C719="VEGA FORCE DB CW OTR",C719="JUPITER Z CW FI OTR",C719="MX KING 150 OTR"),"MOPED")</f>
        <v>MOPED</v>
      </c>
      <c r="E719">
        <v>5</v>
      </c>
      <c r="F719" s="3" t="s">
        <v>44</v>
      </c>
      <c r="G719" s="7">
        <v>22855000</v>
      </c>
      <c r="H719">
        <f t="shared" si="24"/>
        <v>2285500</v>
      </c>
      <c r="I719" s="3" t="s">
        <v>34</v>
      </c>
    </row>
    <row r="720" spans="1:9" x14ac:dyDescent="0.3">
      <c r="A720" s="1">
        <v>719</v>
      </c>
      <c r="B720" s="2">
        <f t="shared" ca="1" si="23"/>
        <v>896</v>
      </c>
      <c r="C720" s="6" t="s">
        <v>10</v>
      </c>
      <c r="D720" t="str" cm="1">
        <f t="array" ref="D720">_xlfn.IFS(OR(C720="ALL NEW AEROX 155 C ABS OTR",C720="ALL NEW AEROX 155 CIBERCITY OTR",C720="ALL NEW AEROX 155 OTR",C720="ALL NEW NMAX 155 ABS OTR",C720="ALL NEW NMAX 155 CONNECTED OTR",C720="ALL NEW NMAX 155 OTR",C720="ALL NEW NMAX 155 S OTR",C720="LEXI LX 155 CONNECTED ABS OTR",C720="LEXI LX 155 OTR",C720="LEXI LX 155 S OTR",C720="LEXI OTR"),"MAXI",OR(C720="ALL NEW R15 CONNECTED OTR",C720="ALL NEW VIXION OTR",C720="ALL NEW VIXION R OTR",C720="ALL NEW XSR 155 OTR",C720="MT 15 OTR"),"SPORT",OR(C720="FAZZIO CONNECTED LUX OTR",C720="FAZZIO CONNECTED NEO OTR",C720="FAZZIO NEO HYBRID OTR",C720="GRAND FILANO LUX OTR",C720="GRAND FILANO NEO HYBRID OTR"),"CLASSY",OR(C720="FREE GO 125 C OTR",C720="FREE GO 125 OTR",C720="GEAR 125 S OTR",C720="GEAR 125 OTR",C720="NEW MIO M3 CW OTR"),"MATIC",OR(C720="WR 155 R OTR"),"OFFROAD",OR(C720="VEGA FORCE DB CW OTR",C720="JUPITER Z CW FI OTR",C720="MX KING 150 OTR"),"MOPED")</f>
        <v>MATIC</v>
      </c>
      <c r="E720">
        <v>5</v>
      </c>
      <c r="F720" s="3" t="s">
        <v>4</v>
      </c>
      <c r="G720" s="7">
        <v>20725000</v>
      </c>
      <c r="H720">
        <f t="shared" si="24"/>
        <v>2072500</v>
      </c>
      <c r="I720" s="3" t="s">
        <v>33</v>
      </c>
    </row>
    <row r="721" spans="1:9" x14ac:dyDescent="0.3">
      <c r="A721" s="1">
        <v>720</v>
      </c>
      <c r="B721" s="2">
        <f t="shared" ca="1" si="23"/>
        <v>356</v>
      </c>
      <c r="C721" s="6" t="s">
        <v>28</v>
      </c>
      <c r="D721" t="str" cm="1">
        <f t="array" ref="D721">_xlfn.IFS(OR(C721="ALL NEW AEROX 155 C ABS OTR",C721="ALL NEW AEROX 155 CIBERCITY OTR",C721="ALL NEW AEROX 155 OTR",C721="ALL NEW NMAX 155 ABS OTR",C721="ALL NEW NMAX 155 CONNECTED OTR",C721="ALL NEW NMAX 155 OTR",C721="ALL NEW NMAX 155 S OTR",C721="LEXI LX 155 CONNECTED ABS OTR",C721="LEXI LX 155 OTR",C721="LEXI LX 155 S OTR",C721="LEXI OTR"),"MAXI",OR(C721="ALL NEW R15 CONNECTED OTR",C721="ALL NEW VIXION OTR",C721="ALL NEW VIXION R OTR",C721="ALL NEW XSR 155 OTR",C721="MT 15 OTR"),"SPORT",OR(C721="FAZZIO CONNECTED LUX OTR",C721="FAZZIO CONNECTED NEO OTR",C721="FAZZIO NEO HYBRID OTR",C721="GRAND FILANO LUX OTR",C721="GRAND FILANO NEO HYBRID OTR"),"CLASSY",OR(C721="FREE GO 125 C OTR",C721="FREE GO 125 OTR",C721="GEAR 125 S OTR",C721="GEAR 125 OTR",C721="NEW MIO M3 CW OTR"),"MATIC",OR(C721="WR 155 R OTR"),"OFFROAD",OR(C721="VEGA FORCE DB CW OTR",C721="JUPITER Z CW FI OTR",C721="MX KING 150 OTR"),"MOPED")</f>
        <v>OFFROAD</v>
      </c>
      <c r="E721">
        <v>5</v>
      </c>
      <c r="F721" s="3" t="s">
        <v>44</v>
      </c>
      <c r="G721" s="7">
        <v>42860000</v>
      </c>
      <c r="H721">
        <f t="shared" si="24"/>
        <v>4286000</v>
      </c>
      <c r="I721" s="3" t="s">
        <v>33</v>
      </c>
    </row>
    <row r="722" spans="1:9" x14ac:dyDescent="0.3">
      <c r="A722" s="1">
        <v>721</v>
      </c>
      <c r="B722" s="2">
        <f t="shared" ca="1" si="23"/>
        <v>986</v>
      </c>
      <c r="C722" s="6" t="s">
        <v>13</v>
      </c>
      <c r="D722" t="str" cm="1">
        <f t="array" ref="D722">_xlfn.IFS(OR(C722="ALL NEW AEROX 155 C ABS OTR",C722="ALL NEW AEROX 155 CIBERCITY OTR",C722="ALL NEW AEROX 155 OTR",C722="ALL NEW NMAX 155 ABS OTR",C722="ALL NEW NMAX 155 CONNECTED OTR",C722="ALL NEW NMAX 155 OTR",C722="ALL NEW NMAX 155 S OTR",C722="LEXI LX 155 CONNECTED ABS OTR",C722="LEXI LX 155 OTR",C722="LEXI LX 155 S OTR",C722="LEXI OTR"),"MAXI",OR(C722="ALL NEW R15 CONNECTED OTR",C722="ALL NEW VIXION OTR",C722="ALL NEW VIXION R OTR",C722="ALL NEW XSR 155 OTR",C722="MT 15 OTR"),"SPORT",OR(C722="FAZZIO CONNECTED LUX OTR",C722="FAZZIO CONNECTED NEO OTR",C722="FAZZIO NEO HYBRID OTR",C722="GRAND FILANO LUX OTR",C722="GRAND FILANO NEO HYBRID OTR"),"CLASSY",OR(C722="FREE GO 125 C OTR",C722="FREE GO 125 OTR",C722="GEAR 125 S OTR",C722="GEAR 125 OTR",C722="NEW MIO M3 CW OTR"),"MATIC",OR(C722="WR 155 R OTR"),"OFFROAD",OR(C722="VEGA FORCE DB CW OTR",C722="JUPITER Z CW FI OTR",C722="MX KING 150 OTR"),"MOPED")</f>
        <v>MAXI</v>
      </c>
      <c r="E722">
        <v>5</v>
      </c>
      <c r="F722" s="3" t="s">
        <v>44</v>
      </c>
      <c r="G722" s="7">
        <v>36690000</v>
      </c>
      <c r="H722">
        <f t="shared" si="24"/>
        <v>3669000</v>
      </c>
      <c r="I722" s="3" t="s">
        <v>33</v>
      </c>
    </row>
    <row r="723" spans="1:9" x14ac:dyDescent="0.3">
      <c r="A723" s="1">
        <v>722</v>
      </c>
      <c r="B723" s="2">
        <f t="shared" ca="1" si="23"/>
        <v>1016</v>
      </c>
      <c r="C723" s="6" t="s">
        <v>27</v>
      </c>
      <c r="D723" t="str" cm="1">
        <f t="array" ref="D723">_xlfn.IFS(OR(C723="ALL NEW AEROX 155 C ABS OTR",C723="ALL NEW AEROX 155 CIBERCITY OTR",C723="ALL NEW AEROX 155 OTR",C723="ALL NEW NMAX 155 ABS OTR",C723="ALL NEW NMAX 155 CONNECTED OTR",C723="ALL NEW NMAX 155 OTR",C723="ALL NEW NMAX 155 S OTR",C723="LEXI LX 155 CONNECTED ABS OTR",C723="LEXI LX 155 OTR",C723="LEXI LX 155 S OTR",C723="LEXI OTR"),"MAXI",OR(C723="ALL NEW R15 CONNECTED OTR",C723="ALL NEW VIXION OTR",C723="ALL NEW VIXION R OTR",C723="ALL NEW XSR 155 OTR",C723="MT 15 OTR"),"SPORT",OR(C723="FAZZIO CONNECTED LUX OTR",C723="FAZZIO CONNECTED NEO OTR",C723="FAZZIO NEO HYBRID OTR",C723="GRAND FILANO LUX OTR",C723="GRAND FILANO NEO HYBRID OTR"),"CLASSY",OR(C723="FREE GO 125 C OTR",C723="FREE GO 125 OTR",C723="GEAR 125 S OTR",C723="GEAR 125 OTR",C723="NEW MIO M3 CW OTR"),"MATIC",OR(C723="WR 155 R OTR"),"OFFROAD",OR(C723="VEGA FORCE DB CW OTR",C723="JUPITER Z CW FI OTR",C723="MX KING 150 OTR"),"MOPED")</f>
        <v>CLASSY</v>
      </c>
      <c r="E723">
        <v>5</v>
      </c>
      <c r="F723" s="3" t="s">
        <v>44</v>
      </c>
      <c r="G723" s="7">
        <v>30130000</v>
      </c>
      <c r="H723">
        <f t="shared" si="24"/>
        <v>3013000</v>
      </c>
      <c r="I723" s="3" t="s">
        <v>33</v>
      </c>
    </row>
    <row r="724" spans="1:9" x14ac:dyDescent="0.3">
      <c r="A724" s="1">
        <v>723</v>
      </c>
      <c r="B724" s="2">
        <f t="shared" ca="1" si="23"/>
        <v>172</v>
      </c>
      <c r="C724" s="6" t="s">
        <v>19</v>
      </c>
      <c r="D724" t="str" cm="1">
        <f t="array" ref="D724">_xlfn.IFS(OR(C724="ALL NEW AEROX 155 C ABS OTR",C724="ALL NEW AEROX 155 CIBERCITY OTR",C724="ALL NEW AEROX 155 OTR",C724="ALL NEW NMAX 155 ABS OTR",C724="ALL NEW NMAX 155 CONNECTED OTR",C724="ALL NEW NMAX 155 OTR",C724="ALL NEW NMAX 155 S OTR",C724="LEXI LX 155 CONNECTED ABS OTR",C724="LEXI LX 155 OTR",C724="LEXI LX 155 S OTR",C724="LEXI OTR"),"MAXI",OR(C724="ALL NEW R15 CONNECTED OTR",C724="ALL NEW VIXION OTR",C724="ALL NEW VIXION R OTR",C724="ALL NEW XSR 155 OTR",C724="MT 15 OTR"),"SPORT",OR(C724="FAZZIO CONNECTED LUX OTR",C724="FAZZIO CONNECTED NEO OTR",C724="FAZZIO NEO HYBRID OTR",C724="GRAND FILANO LUX OTR",C724="GRAND FILANO NEO HYBRID OTR"),"CLASSY",OR(C724="FREE GO 125 C OTR",C724="FREE GO 125 OTR",C724="GEAR 125 S OTR",C724="GEAR 125 OTR",C724="NEW MIO M3 CW OTR"),"MATIC",OR(C724="WR 155 R OTR"),"OFFROAD",OR(C724="VEGA FORCE DB CW OTR",C724="JUPITER Z CW FI OTR",C724="MX KING 150 OTR"),"MOPED")</f>
        <v>MATIC</v>
      </c>
      <c r="E724">
        <v>5</v>
      </c>
      <c r="F724" s="3" t="s">
        <v>44</v>
      </c>
      <c r="G724" s="7">
        <v>21460000</v>
      </c>
      <c r="H724">
        <f t="shared" si="24"/>
        <v>2146000</v>
      </c>
      <c r="I724" s="3" t="s">
        <v>33</v>
      </c>
    </row>
    <row r="725" spans="1:9" x14ac:dyDescent="0.3">
      <c r="A725" s="1">
        <v>724</v>
      </c>
      <c r="B725" s="2">
        <f t="shared" ca="1" si="23"/>
        <v>914</v>
      </c>
      <c r="C725" s="6" t="s">
        <v>7</v>
      </c>
      <c r="D725" t="str" cm="1">
        <f t="array" ref="D725">_xlfn.IFS(OR(C725="ALL NEW AEROX 155 C ABS OTR",C725="ALL NEW AEROX 155 CIBERCITY OTR",C725="ALL NEW AEROX 155 OTR",C725="ALL NEW NMAX 155 ABS OTR",C725="ALL NEW NMAX 155 CONNECTED OTR",C725="ALL NEW NMAX 155 OTR",C725="ALL NEW NMAX 155 S OTR",C725="LEXI LX 155 CONNECTED ABS OTR",C725="LEXI LX 155 OTR",C725="LEXI LX 155 S OTR",C725="LEXI OTR"),"MAXI",OR(C725="ALL NEW R15 CONNECTED OTR",C725="ALL NEW VIXION OTR",C725="ALL NEW VIXION R OTR",C725="ALL NEW XSR 155 OTR",C725="MT 15 OTR"),"SPORT",OR(C725="FAZZIO CONNECTED LUX OTR",C725="FAZZIO CONNECTED NEO OTR",C725="FAZZIO NEO HYBRID OTR",C725="GRAND FILANO LUX OTR",C725="GRAND FILANO NEO HYBRID OTR"),"CLASSY",OR(C725="FREE GO 125 C OTR",C725="FREE GO 125 OTR",C725="GEAR 125 S OTR",C725="GEAR 125 OTR",C725="NEW MIO M3 CW OTR"),"MATIC",OR(C725="WR 155 R OTR"),"OFFROAD",OR(C725="VEGA FORCE DB CW OTR",C725="JUPITER Z CW FI OTR",C725="MX KING 150 OTR"),"MOPED")</f>
        <v>CLASSY</v>
      </c>
      <c r="E725">
        <v>5</v>
      </c>
      <c r="F725" s="3" t="s">
        <v>44</v>
      </c>
      <c r="G725" s="7">
        <v>24965000</v>
      </c>
      <c r="H725">
        <f t="shared" si="24"/>
        <v>2496500</v>
      </c>
      <c r="I725" s="3" t="s">
        <v>34</v>
      </c>
    </row>
    <row r="726" spans="1:9" x14ac:dyDescent="0.3">
      <c r="A726" s="1">
        <v>725</v>
      </c>
      <c r="B726" s="2">
        <f t="shared" ca="1" si="23"/>
        <v>549</v>
      </c>
      <c r="C726" s="6" t="s">
        <v>19</v>
      </c>
      <c r="D726" t="str" cm="1">
        <f t="array" ref="D726">_xlfn.IFS(OR(C726="ALL NEW AEROX 155 C ABS OTR",C726="ALL NEW AEROX 155 CIBERCITY OTR",C726="ALL NEW AEROX 155 OTR",C726="ALL NEW NMAX 155 ABS OTR",C726="ALL NEW NMAX 155 CONNECTED OTR",C726="ALL NEW NMAX 155 OTR",C726="ALL NEW NMAX 155 S OTR",C726="LEXI LX 155 CONNECTED ABS OTR",C726="LEXI LX 155 OTR",C726="LEXI LX 155 S OTR",C726="LEXI OTR"),"MAXI",OR(C726="ALL NEW R15 CONNECTED OTR",C726="ALL NEW VIXION OTR",C726="ALL NEW VIXION R OTR",C726="ALL NEW XSR 155 OTR",C726="MT 15 OTR"),"SPORT",OR(C726="FAZZIO CONNECTED LUX OTR",C726="FAZZIO CONNECTED NEO OTR",C726="FAZZIO NEO HYBRID OTR",C726="GRAND FILANO LUX OTR",C726="GRAND FILANO NEO HYBRID OTR"),"CLASSY",OR(C726="FREE GO 125 C OTR",C726="FREE GO 125 OTR",C726="GEAR 125 S OTR",C726="GEAR 125 OTR",C726="NEW MIO M3 CW OTR"),"MATIC",OR(C726="WR 155 R OTR"),"OFFROAD",OR(C726="VEGA FORCE DB CW OTR",C726="JUPITER Z CW FI OTR",C726="MX KING 150 OTR"),"MOPED")</f>
        <v>MATIC</v>
      </c>
      <c r="E726">
        <v>5</v>
      </c>
      <c r="F726" s="3" t="s">
        <v>44</v>
      </c>
      <c r="G726" s="7">
        <v>21460000</v>
      </c>
      <c r="H726">
        <f t="shared" si="24"/>
        <v>2146000</v>
      </c>
      <c r="I726" s="3" t="s">
        <v>33</v>
      </c>
    </row>
    <row r="727" spans="1:9" x14ac:dyDescent="0.3">
      <c r="A727" s="1">
        <v>726</v>
      </c>
      <c r="B727" s="2">
        <f t="shared" ca="1" si="23"/>
        <v>615</v>
      </c>
      <c r="C727" s="6" t="s">
        <v>9</v>
      </c>
      <c r="D727" t="str" cm="1">
        <f t="array" ref="D727">_xlfn.IFS(OR(C727="ALL NEW AEROX 155 C ABS OTR",C727="ALL NEW AEROX 155 CIBERCITY OTR",C727="ALL NEW AEROX 155 OTR",C727="ALL NEW NMAX 155 ABS OTR",C727="ALL NEW NMAX 155 CONNECTED OTR",C727="ALL NEW NMAX 155 OTR",C727="ALL NEW NMAX 155 S OTR",C727="LEXI LX 155 CONNECTED ABS OTR",C727="LEXI LX 155 OTR",C727="LEXI LX 155 S OTR",C727="LEXI OTR"),"MAXI",OR(C727="ALL NEW R15 CONNECTED OTR",C727="ALL NEW VIXION OTR",C727="ALL NEW VIXION R OTR",C727="ALL NEW XSR 155 OTR",C727="MT 15 OTR"),"SPORT",OR(C727="FAZZIO CONNECTED LUX OTR",C727="FAZZIO CONNECTED NEO OTR",C727="FAZZIO NEO HYBRID OTR",C727="GRAND FILANO LUX OTR",C727="GRAND FILANO NEO HYBRID OTR"),"CLASSY",OR(C727="FREE GO 125 C OTR",C727="FREE GO 125 OTR",C727="GEAR 125 S OTR",C727="GEAR 125 OTR",C727="NEW MIO M3 CW OTR"),"MATIC",OR(C727="WR 155 R OTR"),"OFFROAD",OR(C727="VEGA FORCE DB CW OTR",C727="JUPITER Z CW FI OTR",C727="MX KING 150 OTR"),"MOPED")</f>
        <v>MAXI</v>
      </c>
      <c r="E727">
        <v>5</v>
      </c>
      <c r="F727" s="3" t="s">
        <v>44</v>
      </c>
      <c r="G727" s="7">
        <v>35475000</v>
      </c>
      <c r="H727">
        <f t="shared" si="24"/>
        <v>3547500</v>
      </c>
      <c r="I727" s="3" t="s">
        <v>34</v>
      </c>
    </row>
    <row r="728" spans="1:9" x14ac:dyDescent="0.3">
      <c r="A728" s="1">
        <v>727</v>
      </c>
      <c r="B728" s="2">
        <f t="shared" ca="1" si="23"/>
        <v>941</v>
      </c>
      <c r="C728" s="6" t="s">
        <v>21</v>
      </c>
      <c r="D728" t="str" cm="1">
        <f t="array" ref="D728">_xlfn.IFS(OR(C728="ALL NEW AEROX 155 C ABS OTR",C728="ALL NEW AEROX 155 CIBERCITY OTR",C728="ALL NEW AEROX 155 OTR",C728="ALL NEW NMAX 155 ABS OTR",C728="ALL NEW NMAX 155 CONNECTED OTR",C728="ALL NEW NMAX 155 OTR",C728="ALL NEW NMAX 155 S OTR",C728="LEXI LX 155 CONNECTED ABS OTR",C728="LEXI LX 155 OTR",C728="LEXI LX 155 S OTR",C728="LEXI OTR"),"MAXI",OR(C728="ALL NEW R15 CONNECTED OTR",C728="ALL NEW VIXION OTR",C728="ALL NEW VIXION R OTR",C728="ALL NEW XSR 155 OTR",C728="MT 15 OTR"),"SPORT",OR(C728="FAZZIO CONNECTED LUX OTR",C728="FAZZIO CONNECTED NEO OTR",C728="FAZZIO NEO HYBRID OTR",C728="GRAND FILANO LUX OTR",C728="GRAND FILANO NEO HYBRID OTR"),"CLASSY",OR(C728="FREE GO 125 C OTR",C728="FREE GO 125 OTR",C728="GEAR 125 S OTR",C728="GEAR 125 OTR",C728="NEW MIO M3 CW OTR"),"MATIC",OR(C728="WR 155 R OTR"),"OFFROAD",OR(C728="VEGA FORCE DB CW OTR",C728="JUPITER Z CW FI OTR",C728="MX KING 150 OTR"),"MOPED")</f>
        <v>MAXI</v>
      </c>
      <c r="E728">
        <v>5</v>
      </c>
      <c r="F728" s="3" t="s">
        <v>44</v>
      </c>
      <c r="G728" s="7">
        <v>30400000</v>
      </c>
      <c r="H728">
        <f t="shared" si="24"/>
        <v>3040000</v>
      </c>
      <c r="I728" s="3" t="s">
        <v>33</v>
      </c>
    </row>
    <row r="729" spans="1:9" x14ac:dyDescent="0.3">
      <c r="A729" s="1">
        <v>728</v>
      </c>
      <c r="B729" s="2">
        <f t="shared" ca="1" si="23"/>
        <v>91</v>
      </c>
      <c r="C729" s="6" t="s">
        <v>15</v>
      </c>
      <c r="D729" t="str" cm="1">
        <f t="array" ref="D729">_xlfn.IFS(OR(C729="ALL NEW AEROX 155 C ABS OTR",C729="ALL NEW AEROX 155 CIBERCITY OTR",C729="ALL NEW AEROX 155 OTR",C729="ALL NEW NMAX 155 ABS OTR",C729="ALL NEW NMAX 155 CONNECTED OTR",C729="ALL NEW NMAX 155 OTR",C729="ALL NEW NMAX 155 S OTR",C729="LEXI LX 155 CONNECTED ABS OTR",C729="LEXI LX 155 OTR",C729="LEXI LX 155 S OTR",C729="LEXI OTR"),"MAXI",OR(C729="ALL NEW R15 CONNECTED OTR",C729="ALL NEW VIXION OTR",C729="ALL NEW VIXION R OTR",C729="ALL NEW XSR 155 OTR",C729="MT 15 OTR"),"SPORT",OR(C729="FAZZIO CONNECTED LUX OTR",C729="FAZZIO CONNECTED NEO OTR",C729="FAZZIO NEO HYBRID OTR",C729="GRAND FILANO LUX OTR",C729="GRAND FILANO NEO HYBRID OTR"),"CLASSY",OR(C729="FREE GO 125 C OTR",C729="FREE GO 125 OTR",C729="GEAR 125 S OTR",C729="GEAR 125 OTR",C729="NEW MIO M3 CW OTR"),"MATIC",OR(C729="WR 155 R OTR"),"OFFROAD",OR(C729="VEGA FORCE DB CW OTR",C729="JUPITER Z CW FI OTR",C729="MX KING 150 OTR"),"MOPED")</f>
        <v>MOPED</v>
      </c>
      <c r="E729">
        <v>5</v>
      </c>
      <c r="F729" s="3" t="s">
        <v>4</v>
      </c>
      <c r="G729" s="7">
        <v>28255000</v>
      </c>
      <c r="H729">
        <f t="shared" si="24"/>
        <v>2825500</v>
      </c>
      <c r="I729" s="3" t="s">
        <v>34</v>
      </c>
    </row>
    <row r="730" spans="1:9" x14ac:dyDescent="0.3">
      <c r="A730" s="1">
        <v>729</v>
      </c>
      <c r="B730" s="2">
        <f t="shared" ca="1" si="23"/>
        <v>509</v>
      </c>
      <c r="C730" s="6" t="s">
        <v>15</v>
      </c>
      <c r="D730" t="str" cm="1">
        <f t="array" ref="D730">_xlfn.IFS(OR(C730="ALL NEW AEROX 155 C ABS OTR",C730="ALL NEW AEROX 155 CIBERCITY OTR",C730="ALL NEW AEROX 155 OTR",C730="ALL NEW NMAX 155 ABS OTR",C730="ALL NEW NMAX 155 CONNECTED OTR",C730="ALL NEW NMAX 155 OTR",C730="ALL NEW NMAX 155 S OTR",C730="LEXI LX 155 CONNECTED ABS OTR",C730="LEXI LX 155 OTR",C730="LEXI LX 155 S OTR",C730="LEXI OTR"),"MAXI",OR(C730="ALL NEW R15 CONNECTED OTR",C730="ALL NEW VIXION OTR",C730="ALL NEW VIXION R OTR",C730="ALL NEW XSR 155 OTR",C730="MT 15 OTR"),"SPORT",OR(C730="FAZZIO CONNECTED LUX OTR",C730="FAZZIO CONNECTED NEO OTR",C730="FAZZIO NEO HYBRID OTR",C730="GRAND FILANO LUX OTR",C730="GRAND FILANO NEO HYBRID OTR"),"CLASSY",OR(C730="FREE GO 125 C OTR",C730="FREE GO 125 OTR",C730="GEAR 125 S OTR",C730="GEAR 125 OTR",C730="NEW MIO M3 CW OTR"),"MATIC",OR(C730="WR 155 R OTR"),"OFFROAD",OR(C730="VEGA FORCE DB CW OTR",C730="JUPITER Z CW FI OTR",C730="MX KING 150 OTR"),"MOPED")</f>
        <v>MOPED</v>
      </c>
      <c r="E730">
        <v>5</v>
      </c>
      <c r="F730" s="3" t="s">
        <v>4</v>
      </c>
      <c r="G730" s="7">
        <v>28255000</v>
      </c>
      <c r="H730">
        <f t="shared" si="24"/>
        <v>2825500</v>
      </c>
      <c r="I730" s="3" t="s">
        <v>34</v>
      </c>
    </row>
    <row r="731" spans="1:9" x14ac:dyDescent="0.3">
      <c r="A731" s="1">
        <v>730</v>
      </c>
      <c r="B731" s="2">
        <f t="shared" ca="1" si="23"/>
        <v>850</v>
      </c>
      <c r="C731" s="6" t="s">
        <v>7</v>
      </c>
      <c r="D731" t="str" cm="1">
        <f t="array" ref="D731">_xlfn.IFS(OR(C731="ALL NEW AEROX 155 C ABS OTR",C731="ALL NEW AEROX 155 CIBERCITY OTR",C731="ALL NEW AEROX 155 OTR",C731="ALL NEW NMAX 155 ABS OTR",C731="ALL NEW NMAX 155 CONNECTED OTR",C731="ALL NEW NMAX 155 OTR",C731="ALL NEW NMAX 155 S OTR",C731="LEXI LX 155 CONNECTED ABS OTR",C731="LEXI LX 155 OTR",C731="LEXI LX 155 S OTR",C731="LEXI OTR"),"MAXI",OR(C731="ALL NEW R15 CONNECTED OTR",C731="ALL NEW VIXION OTR",C731="ALL NEW VIXION R OTR",C731="ALL NEW XSR 155 OTR",C731="MT 15 OTR"),"SPORT",OR(C731="FAZZIO CONNECTED LUX OTR",C731="FAZZIO CONNECTED NEO OTR",C731="FAZZIO NEO HYBRID OTR",C731="GRAND FILANO LUX OTR",C731="GRAND FILANO NEO HYBRID OTR"),"CLASSY",OR(C731="FREE GO 125 C OTR",C731="FREE GO 125 OTR",C731="GEAR 125 S OTR",C731="GEAR 125 OTR",C731="NEW MIO M3 CW OTR"),"MATIC",OR(C731="WR 155 R OTR"),"OFFROAD",OR(C731="VEGA FORCE DB CW OTR",C731="JUPITER Z CW FI OTR",C731="MX KING 150 OTR"),"MOPED")</f>
        <v>CLASSY</v>
      </c>
      <c r="E731">
        <v>5</v>
      </c>
      <c r="F731" s="3" t="s">
        <v>44</v>
      </c>
      <c r="G731" s="7">
        <v>24965000</v>
      </c>
      <c r="H731">
        <f t="shared" si="24"/>
        <v>2496500</v>
      </c>
      <c r="I731" s="3" t="s">
        <v>32</v>
      </c>
    </row>
    <row r="732" spans="1:9" x14ac:dyDescent="0.3">
      <c r="A732" s="1">
        <v>731</v>
      </c>
      <c r="B732" s="2">
        <f t="shared" ca="1" si="23"/>
        <v>353</v>
      </c>
      <c r="C732" s="6" t="s">
        <v>15</v>
      </c>
      <c r="D732" t="str" cm="1">
        <f t="array" ref="D732">_xlfn.IFS(OR(C732="ALL NEW AEROX 155 C ABS OTR",C732="ALL NEW AEROX 155 CIBERCITY OTR",C732="ALL NEW AEROX 155 OTR",C732="ALL NEW NMAX 155 ABS OTR",C732="ALL NEW NMAX 155 CONNECTED OTR",C732="ALL NEW NMAX 155 OTR",C732="ALL NEW NMAX 155 S OTR",C732="LEXI LX 155 CONNECTED ABS OTR",C732="LEXI LX 155 OTR",C732="LEXI LX 155 S OTR",C732="LEXI OTR"),"MAXI",OR(C732="ALL NEW R15 CONNECTED OTR",C732="ALL NEW VIXION OTR",C732="ALL NEW VIXION R OTR",C732="ALL NEW XSR 155 OTR",C732="MT 15 OTR"),"SPORT",OR(C732="FAZZIO CONNECTED LUX OTR",C732="FAZZIO CONNECTED NEO OTR",C732="FAZZIO NEO HYBRID OTR",C732="GRAND FILANO LUX OTR",C732="GRAND FILANO NEO HYBRID OTR"),"CLASSY",OR(C732="FREE GO 125 C OTR",C732="FREE GO 125 OTR",C732="GEAR 125 S OTR",C732="GEAR 125 OTR",C732="NEW MIO M3 CW OTR"),"MATIC",OR(C732="WR 155 R OTR"),"OFFROAD",OR(C732="VEGA FORCE DB CW OTR",C732="JUPITER Z CW FI OTR",C732="MX KING 150 OTR"),"MOPED")</f>
        <v>MOPED</v>
      </c>
      <c r="E732">
        <v>5</v>
      </c>
      <c r="F732" s="3" t="s">
        <v>44</v>
      </c>
      <c r="G732" s="7">
        <v>28255000</v>
      </c>
      <c r="H732">
        <f t="shared" si="24"/>
        <v>2825500</v>
      </c>
      <c r="I732" s="3" t="s">
        <v>34</v>
      </c>
    </row>
    <row r="733" spans="1:9" x14ac:dyDescent="0.3">
      <c r="A733" s="1">
        <v>732</v>
      </c>
      <c r="B733" s="2">
        <f t="shared" ca="1" si="23"/>
        <v>259</v>
      </c>
      <c r="C733" s="6" t="s">
        <v>13</v>
      </c>
      <c r="D733" t="str" cm="1">
        <f t="array" ref="D733">_xlfn.IFS(OR(C733="ALL NEW AEROX 155 C ABS OTR",C733="ALL NEW AEROX 155 CIBERCITY OTR",C733="ALL NEW AEROX 155 OTR",C733="ALL NEW NMAX 155 ABS OTR",C733="ALL NEW NMAX 155 CONNECTED OTR",C733="ALL NEW NMAX 155 OTR",C733="ALL NEW NMAX 155 S OTR",C733="LEXI LX 155 CONNECTED ABS OTR",C733="LEXI LX 155 OTR",C733="LEXI LX 155 S OTR",C733="LEXI OTR"),"MAXI",OR(C733="ALL NEW R15 CONNECTED OTR",C733="ALL NEW VIXION OTR",C733="ALL NEW VIXION R OTR",C733="ALL NEW XSR 155 OTR",C733="MT 15 OTR"),"SPORT",OR(C733="FAZZIO CONNECTED LUX OTR",C733="FAZZIO CONNECTED NEO OTR",C733="FAZZIO NEO HYBRID OTR",C733="GRAND FILANO LUX OTR",C733="GRAND FILANO NEO HYBRID OTR"),"CLASSY",OR(C733="FREE GO 125 C OTR",C733="FREE GO 125 OTR",C733="GEAR 125 S OTR",C733="GEAR 125 OTR",C733="NEW MIO M3 CW OTR"),"MATIC",OR(C733="WR 155 R OTR"),"OFFROAD",OR(C733="VEGA FORCE DB CW OTR",C733="JUPITER Z CW FI OTR",C733="MX KING 150 OTR"),"MOPED")</f>
        <v>MAXI</v>
      </c>
      <c r="E733">
        <v>5</v>
      </c>
      <c r="F733" s="3" t="s">
        <v>44</v>
      </c>
      <c r="G733" s="7">
        <v>36690000</v>
      </c>
      <c r="H733">
        <f t="shared" si="24"/>
        <v>3669000</v>
      </c>
      <c r="I733" s="3" t="s">
        <v>34</v>
      </c>
    </row>
    <row r="734" spans="1:9" x14ac:dyDescent="0.3">
      <c r="A734" s="1">
        <v>733</v>
      </c>
      <c r="B734" s="2">
        <f t="shared" ca="1" si="23"/>
        <v>425</v>
      </c>
      <c r="C734" s="6" t="s">
        <v>11</v>
      </c>
      <c r="D734" t="str" cm="1">
        <f t="array" ref="D734">_xlfn.IFS(OR(C734="ALL NEW AEROX 155 C ABS OTR",C734="ALL NEW AEROX 155 CIBERCITY OTR",C734="ALL NEW AEROX 155 OTR",C734="ALL NEW NMAX 155 ABS OTR",C734="ALL NEW NMAX 155 CONNECTED OTR",C734="ALL NEW NMAX 155 OTR",C734="ALL NEW NMAX 155 S OTR",C734="LEXI LX 155 CONNECTED ABS OTR",C734="LEXI LX 155 OTR",C734="LEXI LX 155 S OTR",C734="LEXI OTR"),"MAXI",OR(C734="ALL NEW R15 CONNECTED OTR",C734="ALL NEW VIXION OTR",C734="ALL NEW VIXION R OTR",C734="ALL NEW XSR 155 OTR",C734="MT 15 OTR"),"SPORT",OR(C734="FAZZIO CONNECTED LUX OTR",C734="FAZZIO CONNECTED NEO OTR",C734="FAZZIO NEO HYBRID OTR",C734="GRAND FILANO LUX OTR",C734="GRAND FILANO NEO HYBRID OTR"),"CLASSY",OR(C734="FREE GO 125 C OTR",C734="FREE GO 125 OTR",C734="GEAR 125 S OTR",C734="GEAR 125 OTR",C734="NEW MIO M3 CW OTR"),"MATIC",OR(C734="WR 155 R OTR"),"OFFROAD",OR(C734="VEGA FORCE DB CW OTR",C734="JUPITER Z CW FI OTR",C734="MX KING 150 OTR"),"MOPED")</f>
        <v>MOPED</v>
      </c>
      <c r="E734">
        <v>5</v>
      </c>
      <c r="F734" s="3" t="s">
        <v>44</v>
      </c>
      <c r="G734" s="7">
        <v>22605000</v>
      </c>
      <c r="H734">
        <f t="shared" si="24"/>
        <v>2260500</v>
      </c>
      <c r="I734" s="3" t="s">
        <v>32</v>
      </c>
    </row>
    <row r="735" spans="1:9" x14ac:dyDescent="0.3">
      <c r="A735" s="1">
        <v>734</v>
      </c>
      <c r="B735" s="2">
        <f t="shared" ca="1" si="23"/>
        <v>1065</v>
      </c>
      <c r="C735" s="6" t="s">
        <v>11</v>
      </c>
      <c r="D735" t="str" cm="1">
        <f t="array" ref="D735">_xlfn.IFS(OR(C735="ALL NEW AEROX 155 C ABS OTR",C735="ALL NEW AEROX 155 CIBERCITY OTR",C735="ALL NEW AEROX 155 OTR",C735="ALL NEW NMAX 155 ABS OTR",C735="ALL NEW NMAX 155 CONNECTED OTR",C735="ALL NEW NMAX 155 OTR",C735="ALL NEW NMAX 155 S OTR",C735="LEXI LX 155 CONNECTED ABS OTR",C735="LEXI LX 155 OTR",C735="LEXI LX 155 S OTR",C735="LEXI OTR"),"MAXI",OR(C735="ALL NEW R15 CONNECTED OTR",C735="ALL NEW VIXION OTR",C735="ALL NEW VIXION R OTR",C735="ALL NEW XSR 155 OTR",C735="MT 15 OTR"),"SPORT",OR(C735="FAZZIO CONNECTED LUX OTR",C735="FAZZIO CONNECTED NEO OTR",C735="FAZZIO NEO HYBRID OTR",C735="GRAND FILANO LUX OTR",C735="GRAND FILANO NEO HYBRID OTR"),"CLASSY",OR(C735="FREE GO 125 C OTR",C735="FREE GO 125 OTR",C735="GEAR 125 S OTR",C735="GEAR 125 OTR",C735="NEW MIO M3 CW OTR"),"MATIC",OR(C735="WR 155 R OTR"),"OFFROAD",OR(C735="VEGA FORCE DB CW OTR",C735="JUPITER Z CW FI OTR",C735="MX KING 150 OTR"),"MOPED")</f>
        <v>MOPED</v>
      </c>
      <c r="E735">
        <v>5</v>
      </c>
      <c r="F735" s="3" t="s">
        <v>44</v>
      </c>
      <c r="G735" s="7">
        <v>22605000</v>
      </c>
      <c r="H735">
        <f t="shared" si="24"/>
        <v>2260500</v>
      </c>
      <c r="I735" s="3" t="s">
        <v>32</v>
      </c>
    </row>
    <row r="736" spans="1:9" x14ac:dyDescent="0.3">
      <c r="A736" s="1">
        <v>735</v>
      </c>
      <c r="B736" s="2">
        <f t="shared" ca="1" si="23"/>
        <v>591</v>
      </c>
      <c r="C736" s="6" t="s">
        <v>15</v>
      </c>
      <c r="D736" t="str" cm="1">
        <f t="array" ref="D736">_xlfn.IFS(OR(C736="ALL NEW AEROX 155 C ABS OTR",C736="ALL NEW AEROX 155 CIBERCITY OTR",C736="ALL NEW AEROX 155 OTR",C736="ALL NEW NMAX 155 ABS OTR",C736="ALL NEW NMAX 155 CONNECTED OTR",C736="ALL NEW NMAX 155 OTR",C736="ALL NEW NMAX 155 S OTR",C736="LEXI LX 155 CONNECTED ABS OTR",C736="LEXI LX 155 OTR",C736="LEXI LX 155 S OTR",C736="LEXI OTR"),"MAXI",OR(C736="ALL NEW R15 CONNECTED OTR",C736="ALL NEW VIXION OTR",C736="ALL NEW VIXION R OTR",C736="ALL NEW XSR 155 OTR",C736="MT 15 OTR"),"SPORT",OR(C736="FAZZIO CONNECTED LUX OTR",C736="FAZZIO CONNECTED NEO OTR",C736="FAZZIO NEO HYBRID OTR",C736="GRAND FILANO LUX OTR",C736="GRAND FILANO NEO HYBRID OTR"),"CLASSY",OR(C736="FREE GO 125 C OTR",C736="FREE GO 125 OTR",C736="GEAR 125 S OTR",C736="GEAR 125 OTR",C736="NEW MIO M3 CW OTR"),"MATIC",OR(C736="WR 155 R OTR"),"OFFROAD",OR(C736="VEGA FORCE DB CW OTR",C736="JUPITER Z CW FI OTR",C736="MX KING 150 OTR"),"MOPED")</f>
        <v>MOPED</v>
      </c>
      <c r="E736">
        <v>5</v>
      </c>
      <c r="F736" s="3" t="s">
        <v>5</v>
      </c>
      <c r="G736" s="7">
        <v>28255000</v>
      </c>
      <c r="H736">
        <f t="shared" si="24"/>
        <v>2825500</v>
      </c>
      <c r="I736" s="3" t="s">
        <v>32</v>
      </c>
    </row>
    <row r="737" spans="1:9" x14ac:dyDescent="0.3">
      <c r="A737" s="1">
        <v>736</v>
      </c>
      <c r="B737" s="2">
        <f t="shared" ca="1" si="23"/>
        <v>996</v>
      </c>
      <c r="C737" s="6" t="s">
        <v>15</v>
      </c>
      <c r="D737" t="str" cm="1">
        <f t="array" ref="D737">_xlfn.IFS(OR(C737="ALL NEW AEROX 155 C ABS OTR",C737="ALL NEW AEROX 155 CIBERCITY OTR",C737="ALL NEW AEROX 155 OTR",C737="ALL NEW NMAX 155 ABS OTR",C737="ALL NEW NMAX 155 CONNECTED OTR",C737="ALL NEW NMAX 155 OTR",C737="ALL NEW NMAX 155 S OTR",C737="LEXI LX 155 CONNECTED ABS OTR",C737="LEXI LX 155 OTR",C737="LEXI LX 155 S OTR",C737="LEXI OTR"),"MAXI",OR(C737="ALL NEW R15 CONNECTED OTR",C737="ALL NEW VIXION OTR",C737="ALL NEW VIXION R OTR",C737="ALL NEW XSR 155 OTR",C737="MT 15 OTR"),"SPORT",OR(C737="FAZZIO CONNECTED LUX OTR",C737="FAZZIO CONNECTED NEO OTR",C737="FAZZIO NEO HYBRID OTR",C737="GRAND FILANO LUX OTR",C737="GRAND FILANO NEO HYBRID OTR"),"CLASSY",OR(C737="FREE GO 125 C OTR",C737="FREE GO 125 OTR",C737="GEAR 125 S OTR",C737="GEAR 125 OTR",C737="NEW MIO M3 CW OTR"),"MATIC",OR(C737="WR 155 R OTR"),"OFFROAD",OR(C737="VEGA FORCE DB CW OTR",C737="JUPITER Z CW FI OTR",C737="MX KING 150 OTR"),"MOPED")</f>
        <v>MOPED</v>
      </c>
      <c r="E737">
        <v>5</v>
      </c>
      <c r="F737" s="3" t="s">
        <v>5</v>
      </c>
      <c r="G737" s="7">
        <v>28255000</v>
      </c>
      <c r="H737">
        <f t="shared" si="24"/>
        <v>2825500</v>
      </c>
      <c r="I737" s="3" t="s">
        <v>34</v>
      </c>
    </row>
    <row r="738" spans="1:9" x14ac:dyDescent="0.3">
      <c r="A738" s="1">
        <v>737</v>
      </c>
      <c r="B738" s="2">
        <f t="shared" ca="1" si="23"/>
        <v>609</v>
      </c>
      <c r="C738" s="6" t="s">
        <v>10</v>
      </c>
      <c r="D738" t="str" cm="1">
        <f t="array" ref="D738">_xlfn.IFS(OR(C738="ALL NEW AEROX 155 C ABS OTR",C738="ALL NEW AEROX 155 CIBERCITY OTR",C738="ALL NEW AEROX 155 OTR",C738="ALL NEW NMAX 155 ABS OTR",C738="ALL NEW NMAX 155 CONNECTED OTR",C738="ALL NEW NMAX 155 OTR",C738="ALL NEW NMAX 155 S OTR",C738="LEXI LX 155 CONNECTED ABS OTR",C738="LEXI LX 155 OTR",C738="LEXI LX 155 S OTR",C738="LEXI OTR"),"MAXI",OR(C738="ALL NEW R15 CONNECTED OTR",C738="ALL NEW VIXION OTR",C738="ALL NEW VIXION R OTR",C738="ALL NEW XSR 155 OTR",C738="MT 15 OTR"),"SPORT",OR(C738="FAZZIO CONNECTED LUX OTR",C738="FAZZIO CONNECTED NEO OTR",C738="FAZZIO NEO HYBRID OTR",C738="GRAND FILANO LUX OTR",C738="GRAND FILANO NEO HYBRID OTR"),"CLASSY",OR(C738="FREE GO 125 C OTR",C738="FREE GO 125 OTR",C738="GEAR 125 S OTR",C738="GEAR 125 OTR",C738="NEW MIO M3 CW OTR"),"MATIC",OR(C738="WR 155 R OTR"),"OFFROAD",OR(C738="VEGA FORCE DB CW OTR",C738="JUPITER Z CW FI OTR",C738="MX KING 150 OTR"),"MOPED")</f>
        <v>MATIC</v>
      </c>
      <c r="E738">
        <v>5</v>
      </c>
      <c r="F738" s="3" t="s">
        <v>5</v>
      </c>
      <c r="G738" s="7">
        <v>20725000</v>
      </c>
      <c r="H738">
        <f t="shared" si="24"/>
        <v>2072500</v>
      </c>
      <c r="I738" s="3" t="s">
        <v>32</v>
      </c>
    </row>
    <row r="739" spans="1:9" x14ac:dyDescent="0.3">
      <c r="A739" s="1">
        <v>738</v>
      </c>
      <c r="B739" s="2">
        <f t="shared" ca="1" si="23"/>
        <v>267</v>
      </c>
      <c r="C739" s="6" t="s">
        <v>11</v>
      </c>
      <c r="D739" t="str" cm="1">
        <f t="array" ref="D739">_xlfn.IFS(OR(C739="ALL NEW AEROX 155 C ABS OTR",C739="ALL NEW AEROX 155 CIBERCITY OTR",C739="ALL NEW AEROX 155 OTR",C739="ALL NEW NMAX 155 ABS OTR",C739="ALL NEW NMAX 155 CONNECTED OTR",C739="ALL NEW NMAX 155 OTR",C739="ALL NEW NMAX 155 S OTR",C739="LEXI LX 155 CONNECTED ABS OTR",C739="LEXI LX 155 OTR",C739="LEXI LX 155 S OTR",C739="LEXI OTR"),"MAXI",OR(C739="ALL NEW R15 CONNECTED OTR",C739="ALL NEW VIXION OTR",C739="ALL NEW VIXION R OTR",C739="ALL NEW XSR 155 OTR",C739="MT 15 OTR"),"SPORT",OR(C739="FAZZIO CONNECTED LUX OTR",C739="FAZZIO CONNECTED NEO OTR",C739="FAZZIO NEO HYBRID OTR",C739="GRAND FILANO LUX OTR",C739="GRAND FILANO NEO HYBRID OTR"),"CLASSY",OR(C739="FREE GO 125 C OTR",C739="FREE GO 125 OTR",C739="GEAR 125 S OTR",C739="GEAR 125 OTR",C739="NEW MIO M3 CW OTR"),"MATIC",OR(C739="WR 155 R OTR"),"OFFROAD",OR(C739="VEGA FORCE DB CW OTR",C739="JUPITER Z CW FI OTR",C739="MX KING 150 OTR"),"MOPED")</f>
        <v>MOPED</v>
      </c>
      <c r="E739">
        <v>5</v>
      </c>
      <c r="F739" s="3" t="s">
        <v>4</v>
      </c>
      <c r="G739" s="7">
        <v>22605000</v>
      </c>
      <c r="H739">
        <f t="shared" si="24"/>
        <v>2260500</v>
      </c>
      <c r="I739" s="3" t="s">
        <v>32</v>
      </c>
    </row>
    <row r="740" spans="1:9" x14ac:dyDescent="0.3">
      <c r="A740" s="1">
        <v>739</v>
      </c>
      <c r="B740" s="2">
        <f t="shared" ca="1" si="23"/>
        <v>725</v>
      </c>
      <c r="C740" s="6" t="s">
        <v>7</v>
      </c>
      <c r="D740" t="str" cm="1">
        <f t="array" ref="D740">_xlfn.IFS(OR(C740="ALL NEW AEROX 155 C ABS OTR",C740="ALL NEW AEROX 155 CIBERCITY OTR",C740="ALL NEW AEROX 155 OTR",C740="ALL NEW NMAX 155 ABS OTR",C740="ALL NEW NMAX 155 CONNECTED OTR",C740="ALL NEW NMAX 155 OTR",C740="ALL NEW NMAX 155 S OTR",C740="LEXI LX 155 CONNECTED ABS OTR",C740="LEXI LX 155 OTR",C740="LEXI LX 155 S OTR",C740="LEXI OTR"),"MAXI",OR(C740="ALL NEW R15 CONNECTED OTR",C740="ALL NEW VIXION OTR",C740="ALL NEW VIXION R OTR",C740="ALL NEW XSR 155 OTR",C740="MT 15 OTR"),"SPORT",OR(C740="FAZZIO CONNECTED LUX OTR",C740="FAZZIO CONNECTED NEO OTR",C740="FAZZIO NEO HYBRID OTR",C740="GRAND FILANO LUX OTR",C740="GRAND FILANO NEO HYBRID OTR"),"CLASSY",OR(C740="FREE GO 125 C OTR",C740="FREE GO 125 OTR",C740="GEAR 125 S OTR",C740="GEAR 125 OTR",C740="NEW MIO M3 CW OTR"),"MATIC",OR(C740="WR 155 R OTR"),"OFFROAD",OR(C740="VEGA FORCE DB CW OTR",C740="JUPITER Z CW FI OTR",C740="MX KING 150 OTR"),"MOPED")</f>
        <v>CLASSY</v>
      </c>
      <c r="E740">
        <v>5</v>
      </c>
      <c r="F740" s="3" t="s">
        <v>4</v>
      </c>
      <c r="G740" s="7">
        <v>24965000</v>
      </c>
      <c r="H740">
        <f t="shared" si="24"/>
        <v>2496500</v>
      </c>
      <c r="I740" s="3" t="s">
        <v>33</v>
      </c>
    </row>
    <row r="741" spans="1:9" x14ac:dyDescent="0.3">
      <c r="A741" s="1">
        <v>740</v>
      </c>
      <c r="B741" s="2">
        <f t="shared" ca="1" si="23"/>
        <v>657</v>
      </c>
      <c r="C741" s="6" t="s">
        <v>27</v>
      </c>
      <c r="D741" t="str" cm="1">
        <f t="array" ref="D741">_xlfn.IFS(OR(C741="ALL NEW AEROX 155 C ABS OTR",C741="ALL NEW AEROX 155 CIBERCITY OTR",C741="ALL NEW AEROX 155 OTR",C741="ALL NEW NMAX 155 ABS OTR",C741="ALL NEW NMAX 155 CONNECTED OTR",C741="ALL NEW NMAX 155 OTR",C741="ALL NEW NMAX 155 S OTR",C741="LEXI LX 155 CONNECTED ABS OTR",C741="LEXI LX 155 OTR",C741="LEXI LX 155 S OTR",C741="LEXI OTR"),"MAXI",OR(C741="ALL NEW R15 CONNECTED OTR",C741="ALL NEW VIXION OTR",C741="ALL NEW VIXION R OTR",C741="ALL NEW XSR 155 OTR",C741="MT 15 OTR"),"SPORT",OR(C741="FAZZIO CONNECTED LUX OTR",C741="FAZZIO CONNECTED NEO OTR",C741="FAZZIO NEO HYBRID OTR",C741="GRAND FILANO LUX OTR",C741="GRAND FILANO NEO HYBRID OTR"),"CLASSY",OR(C741="FREE GO 125 C OTR",C741="FREE GO 125 OTR",C741="GEAR 125 S OTR",C741="GEAR 125 OTR",C741="NEW MIO M3 CW OTR"),"MATIC",OR(C741="WR 155 R OTR"),"OFFROAD",OR(C741="VEGA FORCE DB CW OTR",C741="JUPITER Z CW FI OTR",C741="MX KING 150 OTR"),"MOPED")</f>
        <v>CLASSY</v>
      </c>
      <c r="E741">
        <v>5</v>
      </c>
      <c r="F741" s="3" t="s">
        <v>4</v>
      </c>
      <c r="G741" s="7">
        <v>30130000</v>
      </c>
      <c r="H741">
        <f t="shared" si="24"/>
        <v>3013000</v>
      </c>
      <c r="I741" s="3" t="s">
        <v>34</v>
      </c>
    </row>
    <row r="742" spans="1:9" x14ac:dyDescent="0.3">
      <c r="A742" s="1">
        <v>741</v>
      </c>
      <c r="B742" s="2">
        <f t="shared" ca="1" si="23"/>
        <v>18</v>
      </c>
      <c r="C742" s="6" t="s">
        <v>9</v>
      </c>
      <c r="D742" t="str" cm="1">
        <f t="array" ref="D742">_xlfn.IFS(OR(C742="ALL NEW AEROX 155 C ABS OTR",C742="ALL NEW AEROX 155 CIBERCITY OTR",C742="ALL NEW AEROX 155 OTR",C742="ALL NEW NMAX 155 ABS OTR",C742="ALL NEW NMAX 155 CONNECTED OTR",C742="ALL NEW NMAX 155 OTR",C742="ALL NEW NMAX 155 S OTR",C742="LEXI LX 155 CONNECTED ABS OTR",C742="LEXI LX 155 OTR",C742="LEXI LX 155 S OTR",C742="LEXI OTR"),"MAXI",OR(C742="ALL NEW R15 CONNECTED OTR",C742="ALL NEW VIXION OTR",C742="ALL NEW VIXION R OTR",C742="ALL NEW XSR 155 OTR",C742="MT 15 OTR"),"SPORT",OR(C742="FAZZIO CONNECTED LUX OTR",C742="FAZZIO CONNECTED NEO OTR",C742="FAZZIO NEO HYBRID OTR",C742="GRAND FILANO LUX OTR",C742="GRAND FILANO NEO HYBRID OTR"),"CLASSY",OR(C742="FREE GO 125 C OTR",C742="FREE GO 125 OTR",C742="GEAR 125 S OTR",C742="GEAR 125 OTR",C742="NEW MIO M3 CW OTR"),"MATIC",OR(C742="WR 155 R OTR"),"OFFROAD",OR(C742="VEGA FORCE DB CW OTR",C742="JUPITER Z CW FI OTR",C742="MX KING 150 OTR"),"MOPED")</f>
        <v>MAXI</v>
      </c>
      <c r="E742">
        <v>5</v>
      </c>
      <c r="F742" s="3" t="s">
        <v>44</v>
      </c>
      <c r="G742" s="7">
        <v>35475000</v>
      </c>
      <c r="H742">
        <f t="shared" si="24"/>
        <v>3547500</v>
      </c>
      <c r="I742" s="3" t="s">
        <v>33</v>
      </c>
    </row>
    <row r="743" spans="1:9" x14ac:dyDescent="0.3">
      <c r="A743" s="1">
        <v>742</v>
      </c>
      <c r="B743" s="2">
        <f t="shared" ca="1" si="23"/>
        <v>311</v>
      </c>
      <c r="C743" s="6" t="s">
        <v>7</v>
      </c>
      <c r="D743" t="str" cm="1">
        <f t="array" ref="D743">_xlfn.IFS(OR(C743="ALL NEW AEROX 155 C ABS OTR",C743="ALL NEW AEROX 155 CIBERCITY OTR",C743="ALL NEW AEROX 155 OTR",C743="ALL NEW NMAX 155 ABS OTR",C743="ALL NEW NMAX 155 CONNECTED OTR",C743="ALL NEW NMAX 155 OTR",C743="ALL NEW NMAX 155 S OTR",C743="LEXI LX 155 CONNECTED ABS OTR",C743="LEXI LX 155 OTR",C743="LEXI LX 155 S OTR",C743="LEXI OTR"),"MAXI",OR(C743="ALL NEW R15 CONNECTED OTR",C743="ALL NEW VIXION OTR",C743="ALL NEW VIXION R OTR",C743="ALL NEW XSR 155 OTR",C743="MT 15 OTR"),"SPORT",OR(C743="FAZZIO CONNECTED LUX OTR",C743="FAZZIO CONNECTED NEO OTR",C743="FAZZIO NEO HYBRID OTR",C743="GRAND FILANO LUX OTR",C743="GRAND FILANO NEO HYBRID OTR"),"CLASSY",OR(C743="FREE GO 125 C OTR",C743="FREE GO 125 OTR",C743="GEAR 125 S OTR",C743="GEAR 125 OTR",C743="NEW MIO M3 CW OTR"),"MATIC",OR(C743="WR 155 R OTR"),"OFFROAD",OR(C743="VEGA FORCE DB CW OTR",C743="JUPITER Z CW FI OTR",C743="MX KING 150 OTR"),"MOPED")</f>
        <v>CLASSY</v>
      </c>
      <c r="E743">
        <v>5</v>
      </c>
      <c r="F743" s="3" t="s">
        <v>44</v>
      </c>
      <c r="G743" s="7">
        <v>24965000</v>
      </c>
      <c r="H743">
        <f t="shared" si="24"/>
        <v>2496500</v>
      </c>
      <c r="I743" s="3" t="s">
        <v>32</v>
      </c>
    </row>
    <row r="744" spans="1:9" x14ac:dyDescent="0.3">
      <c r="A744" s="1">
        <v>743</v>
      </c>
      <c r="B744" s="2">
        <f t="shared" ca="1" si="23"/>
        <v>352</v>
      </c>
      <c r="C744" s="6" t="s">
        <v>12</v>
      </c>
      <c r="D744" t="str" cm="1">
        <f t="array" ref="D744">_xlfn.IFS(OR(C744="ALL NEW AEROX 155 C ABS OTR",C744="ALL NEW AEROX 155 CIBERCITY OTR",C744="ALL NEW AEROX 155 OTR",C744="ALL NEW NMAX 155 ABS OTR",C744="ALL NEW NMAX 155 CONNECTED OTR",C744="ALL NEW NMAX 155 OTR",C744="ALL NEW NMAX 155 S OTR",C744="LEXI LX 155 CONNECTED ABS OTR",C744="LEXI LX 155 OTR",C744="LEXI LX 155 S OTR",C744="LEXI OTR"),"MAXI",OR(C744="ALL NEW R15 CONNECTED OTR",C744="ALL NEW VIXION OTR",C744="ALL NEW VIXION R OTR",C744="ALL NEW XSR 155 OTR",C744="MT 15 OTR"),"SPORT",OR(C744="FAZZIO CONNECTED LUX OTR",C744="FAZZIO CONNECTED NEO OTR",C744="FAZZIO NEO HYBRID OTR",C744="GRAND FILANO LUX OTR",C744="GRAND FILANO NEO HYBRID OTR"),"CLASSY",OR(C744="FREE GO 125 C OTR",C744="FREE GO 125 OTR",C744="GEAR 125 S OTR",C744="GEAR 125 OTR",C744="NEW MIO M3 CW OTR"),"MATIC",OR(C744="WR 155 R OTR"),"OFFROAD",OR(C744="VEGA FORCE DB CW OTR",C744="JUPITER Z CW FI OTR",C744="MX KING 150 OTR"),"MOPED")</f>
        <v>MATIC</v>
      </c>
      <c r="E744">
        <v>5</v>
      </c>
      <c r="F744" s="3" t="s">
        <v>44</v>
      </c>
      <c r="G744" s="7">
        <v>19745000</v>
      </c>
      <c r="H744">
        <f t="shared" si="24"/>
        <v>1974500</v>
      </c>
      <c r="I744" s="3" t="s">
        <v>34</v>
      </c>
    </row>
    <row r="745" spans="1:9" x14ac:dyDescent="0.3">
      <c r="A745" s="1">
        <v>744</v>
      </c>
      <c r="B745" s="2">
        <f t="shared" ca="1" si="23"/>
        <v>259</v>
      </c>
      <c r="C745" s="6" t="s">
        <v>7</v>
      </c>
      <c r="D745" t="str" cm="1">
        <f t="array" ref="D745">_xlfn.IFS(OR(C745="ALL NEW AEROX 155 C ABS OTR",C745="ALL NEW AEROX 155 CIBERCITY OTR",C745="ALL NEW AEROX 155 OTR",C745="ALL NEW NMAX 155 ABS OTR",C745="ALL NEW NMAX 155 CONNECTED OTR",C745="ALL NEW NMAX 155 OTR",C745="ALL NEW NMAX 155 S OTR",C745="LEXI LX 155 CONNECTED ABS OTR",C745="LEXI LX 155 OTR",C745="LEXI LX 155 S OTR",C745="LEXI OTR"),"MAXI",OR(C745="ALL NEW R15 CONNECTED OTR",C745="ALL NEW VIXION OTR",C745="ALL NEW VIXION R OTR",C745="ALL NEW XSR 155 OTR",C745="MT 15 OTR"),"SPORT",OR(C745="FAZZIO CONNECTED LUX OTR",C745="FAZZIO CONNECTED NEO OTR",C745="FAZZIO NEO HYBRID OTR",C745="GRAND FILANO LUX OTR",C745="GRAND FILANO NEO HYBRID OTR"),"CLASSY",OR(C745="FREE GO 125 C OTR",C745="FREE GO 125 OTR",C745="GEAR 125 S OTR",C745="GEAR 125 OTR",C745="NEW MIO M3 CW OTR"),"MATIC",OR(C745="WR 155 R OTR"),"OFFROAD",OR(C745="VEGA FORCE DB CW OTR",C745="JUPITER Z CW FI OTR",C745="MX KING 150 OTR"),"MOPED")</f>
        <v>CLASSY</v>
      </c>
      <c r="E745">
        <v>5</v>
      </c>
      <c r="F745" s="3" t="s">
        <v>44</v>
      </c>
      <c r="G745" s="7">
        <v>24965000</v>
      </c>
      <c r="H745">
        <f t="shared" si="24"/>
        <v>2496500</v>
      </c>
      <c r="I745" s="3" t="s">
        <v>33</v>
      </c>
    </row>
    <row r="746" spans="1:9" x14ac:dyDescent="0.3">
      <c r="A746" s="1">
        <v>745</v>
      </c>
      <c r="B746" s="2">
        <f t="shared" ca="1" si="23"/>
        <v>873</v>
      </c>
      <c r="C746" s="6" t="s">
        <v>13</v>
      </c>
      <c r="D746" t="str" cm="1">
        <f t="array" ref="D746">_xlfn.IFS(OR(C746="ALL NEW AEROX 155 C ABS OTR",C746="ALL NEW AEROX 155 CIBERCITY OTR",C746="ALL NEW AEROX 155 OTR",C746="ALL NEW NMAX 155 ABS OTR",C746="ALL NEW NMAX 155 CONNECTED OTR",C746="ALL NEW NMAX 155 OTR",C746="ALL NEW NMAX 155 S OTR",C746="LEXI LX 155 CONNECTED ABS OTR",C746="LEXI LX 155 OTR",C746="LEXI LX 155 S OTR",C746="LEXI OTR"),"MAXI",OR(C746="ALL NEW R15 CONNECTED OTR",C746="ALL NEW VIXION OTR",C746="ALL NEW VIXION R OTR",C746="ALL NEW XSR 155 OTR",C746="MT 15 OTR"),"SPORT",OR(C746="FAZZIO CONNECTED LUX OTR",C746="FAZZIO CONNECTED NEO OTR",C746="FAZZIO NEO HYBRID OTR",C746="GRAND FILANO LUX OTR",C746="GRAND FILANO NEO HYBRID OTR"),"CLASSY",OR(C746="FREE GO 125 C OTR",C746="FREE GO 125 OTR",C746="GEAR 125 S OTR",C746="GEAR 125 OTR",C746="NEW MIO M3 CW OTR"),"MATIC",OR(C746="WR 155 R OTR"),"OFFROAD",OR(C746="VEGA FORCE DB CW OTR",C746="JUPITER Z CW FI OTR",C746="MX KING 150 OTR"),"MOPED")</f>
        <v>MAXI</v>
      </c>
      <c r="E746">
        <v>5</v>
      </c>
      <c r="F746" s="3" t="s">
        <v>44</v>
      </c>
      <c r="G746" s="7">
        <v>36690000</v>
      </c>
      <c r="H746">
        <f t="shared" si="24"/>
        <v>3669000</v>
      </c>
      <c r="I746" s="3" t="s">
        <v>32</v>
      </c>
    </row>
    <row r="747" spans="1:9" x14ac:dyDescent="0.3">
      <c r="A747" s="1">
        <v>746</v>
      </c>
      <c r="B747" s="2">
        <f t="shared" ca="1" si="23"/>
        <v>67</v>
      </c>
      <c r="C747" s="6" t="s">
        <v>9</v>
      </c>
      <c r="D747" t="str" cm="1">
        <f t="array" ref="D747">_xlfn.IFS(OR(C747="ALL NEW AEROX 155 C ABS OTR",C747="ALL NEW AEROX 155 CIBERCITY OTR",C747="ALL NEW AEROX 155 OTR",C747="ALL NEW NMAX 155 ABS OTR",C747="ALL NEW NMAX 155 CONNECTED OTR",C747="ALL NEW NMAX 155 OTR",C747="ALL NEW NMAX 155 S OTR",C747="LEXI LX 155 CONNECTED ABS OTR",C747="LEXI LX 155 OTR",C747="LEXI LX 155 S OTR",C747="LEXI OTR"),"MAXI",OR(C747="ALL NEW R15 CONNECTED OTR",C747="ALL NEW VIXION OTR",C747="ALL NEW VIXION R OTR",C747="ALL NEW XSR 155 OTR",C747="MT 15 OTR"),"SPORT",OR(C747="FAZZIO CONNECTED LUX OTR",C747="FAZZIO CONNECTED NEO OTR",C747="FAZZIO NEO HYBRID OTR",C747="GRAND FILANO LUX OTR",C747="GRAND FILANO NEO HYBRID OTR"),"CLASSY",OR(C747="FREE GO 125 C OTR",C747="FREE GO 125 OTR",C747="GEAR 125 S OTR",C747="GEAR 125 OTR",C747="NEW MIO M3 CW OTR"),"MATIC",OR(C747="WR 155 R OTR"),"OFFROAD",OR(C747="VEGA FORCE DB CW OTR",C747="JUPITER Z CW FI OTR",C747="MX KING 150 OTR"),"MOPED")</f>
        <v>MAXI</v>
      </c>
      <c r="E747">
        <v>5</v>
      </c>
      <c r="F747" s="3" t="s">
        <v>44</v>
      </c>
      <c r="G747" s="7">
        <v>35475000</v>
      </c>
      <c r="H747">
        <f t="shared" si="24"/>
        <v>3547500</v>
      </c>
      <c r="I747" s="3" t="s">
        <v>33</v>
      </c>
    </row>
    <row r="748" spans="1:9" x14ac:dyDescent="0.3">
      <c r="A748" s="1">
        <v>747</v>
      </c>
      <c r="B748" s="2">
        <f t="shared" ca="1" si="23"/>
        <v>1020</v>
      </c>
      <c r="C748" s="6" t="s">
        <v>11</v>
      </c>
      <c r="D748" t="str" cm="1">
        <f t="array" ref="D748">_xlfn.IFS(OR(C748="ALL NEW AEROX 155 C ABS OTR",C748="ALL NEW AEROX 155 CIBERCITY OTR",C748="ALL NEW AEROX 155 OTR",C748="ALL NEW NMAX 155 ABS OTR",C748="ALL NEW NMAX 155 CONNECTED OTR",C748="ALL NEW NMAX 155 OTR",C748="ALL NEW NMAX 155 S OTR",C748="LEXI LX 155 CONNECTED ABS OTR",C748="LEXI LX 155 OTR",C748="LEXI LX 155 S OTR",C748="LEXI OTR"),"MAXI",OR(C748="ALL NEW R15 CONNECTED OTR",C748="ALL NEW VIXION OTR",C748="ALL NEW VIXION R OTR",C748="ALL NEW XSR 155 OTR",C748="MT 15 OTR"),"SPORT",OR(C748="FAZZIO CONNECTED LUX OTR",C748="FAZZIO CONNECTED NEO OTR",C748="FAZZIO NEO HYBRID OTR",C748="GRAND FILANO LUX OTR",C748="GRAND FILANO NEO HYBRID OTR"),"CLASSY",OR(C748="FREE GO 125 C OTR",C748="FREE GO 125 OTR",C748="GEAR 125 S OTR",C748="GEAR 125 OTR",C748="NEW MIO M3 CW OTR"),"MATIC",OR(C748="WR 155 R OTR"),"OFFROAD",OR(C748="VEGA FORCE DB CW OTR",C748="JUPITER Z CW FI OTR",C748="MX KING 150 OTR"),"MOPED")</f>
        <v>MOPED</v>
      </c>
      <c r="E748">
        <v>5</v>
      </c>
      <c r="F748" s="3" t="s">
        <v>44</v>
      </c>
      <c r="G748" s="7">
        <v>22605000</v>
      </c>
      <c r="H748">
        <f t="shared" si="24"/>
        <v>2260500</v>
      </c>
      <c r="I748" s="3" t="s">
        <v>33</v>
      </c>
    </row>
    <row r="749" spans="1:9" x14ac:dyDescent="0.3">
      <c r="A749" s="1">
        <v>748</v>
      </c>
      <c r="B749" s="2">
        <f t="shared" ca="1" si="23"/>
        <v>95</v>
      </c>
      <c r="C749" s="6" t="s">
        <v>20</v>
      </c>
      <c r="D749" t="str" cm="1">
        <f t="array" ref="D749">_xlfn.IFS(OR(C749="ALL NEW AEROX 155 C ABS OTR",C749="ALL NEW AEROX 155 CIBERCITY OTR",C749="ALL NEW AEROX 155 OTR",C749="ALL NEW NMAX 155 ABS OTR",C749="ALL NEW NMAX 155 CONNECTED OTR",C749="ALL NEW NMAX 155 OTR",C749="ALL NEW NMAX 155 S OTR",C749="LEXI LX 155 CONNECTED ABS OTR",C749="LEXI LX 155 OTR",C749="LEXI LX 155 S OTR",C749="LEXI OTR"),"MAXI",OR(C749="ALL NEW R15 CONNECTED OTR",C749="ALL NEW VIXION OTR",C749="ALL NEW VIXION R OTR",C749="ALL NEW XSR 155 OTR",C749="MT 15 OTR"),"SPORT",OR(C749="FAZZIO CONNECTED LUX OTR",C749="FAZZIO CONNECTED NEO OTR",C749="FAZZIO NEO HYBRID OTR",C749="GRAND FILANO LUX OTR",C749="GRAND FILANO NEO HYBRID OTR"),"CLASSY",OR(C749="FREE GO 125 C OTR",C749="FREE GO 125 OTR",C749="GEAR 125 S OTR",C749="GEAR 125 OTR",C749="NEW MIO M3 CW OTR"),"MATIC",OR(C749="WR 155 R OTR"),"OFFROAD",OR(C749="VEGA FORCE DB CW OTR",C749="JUPITER Z CW FI OTR",C749="MX KING 150 OTR"),"MOPED")</f>
        <v>MAXI</v>
      </c>
      <c r="E749">
        <v>5</v>
      </c>
      <c r="F749" s="3" t="s">
        <v>5</v>
      </c>
      <c r="G749" s="7">
        <v>30200000</v>
      </c>
      <c r="H749">
        <f t="shared" si="24"/>
        <v>3020000</v>
      </c>
      <c r="I749" s="3" t="s">
        <v>32</v>
      </c>
    </row>
    <row r="750" spans="1:9" x14ac:dyDescent="0.3">
      <c r="A750" s="1">
        <v>749</v>
      </c>
      <c r="B750" s="2">
        <f t="shared" ca="1" si="23"/>
        <v>1167</v>
      </c>
      <c r="C750" s="6" t="s">
        <v>27</v>
      </c>
      <c r="D750" t="str" cm="1">
        <f t="array" ref="D750">_xlfn.IFS(OR(C750="ALL NEW AEROX 155 C ABS OTR",C750="ALL NEW AEROX 155 CIBERCITY OTR",C750="ALL NEW AEROX 155 OTR",C750="ALL NEW NMAX 155 ABS OTR",C750="ALL NEW NMAX 155 CONNECTED OTR",C750="ALL NEW NMAX 155 OTR",C750="ALL NEW NMAX 155 S OTR",C750="LEXI LX 155 CONNECTED ABS OTR",C750="LEXI LX 155 OTR",C750="LEXI LX 155 S OTR",C750="LEXI OTR"),"MAXI",OR(C750="ALL NEW R15 CONNECTED OTR",C750="ALL NEW VIXION OTR",C750="ALL NEW VIXION R OTR",C750="ALL NEW XSR 155 OTR",C750="MT 15 OTR"),"SPORT",OR(C750="FAZZIO CONNECTED LUX OTR",C750="FAZZIO CONNECTED NEO OTR",C750="FAZZIO NEO HYBRID OTR",C750="GRAND FILANO LUX OTR",C750="GRAND FILANO NEO HYBRID OTR"),"CLASSY",OR(C750="FREE GO 125 C OTR",C750="FREE GO 125 OTR",C750="GEAR 125 S OTR",C750="GEAR 125 OTR",C750="NEW MIO M3 CW OTR"),"MATIC",OR(C750="WR 155 R OTR"),"OFFROAD",OR(C750="VEGA FORCE DB CW OTR",C750="JUPITER Z CW FI OTR",C750="MX KING 150 OTR"),"MOPED")</f>
        <v>CLASSY</v>
      </c>
      <c r="E750">
        <v>5</v>
      </c>
      <c r="F750" s="3" t="s">
        <v>5</v>
      </c>
      <c r="G750" s="7">
        <v>30130000</v>
      </c>
      <c r="H750">
        <f t="shared" si="24"/>
        <v>3013000</v>
      </c>
      <c r="I750" s="3" t="s">
        <v>33</v>
      </c>
    </row>
    <row r="751" spans="1:9" x14ac:dyDescent="0.3">
      <c r="A751" s="1">
        <v>750</v>
      </c>
      <c r="B751" s="2">
        <f t="shared" ca="1" si="23"/>
        <v>546</v>
      </c>
      <c r="C751" s="6" t="s">
        <v>15</v>
      </c>
      <c r="D751" t="str" cm="1">
        <f t="array" ref="D751">_xlfn.IFS(OR(C751="ALL NEW AEROX 155 C ABS OTR",C751="ALL NEW AEROX 155 CIBERCITY OTR",C751="ALL NEW AEROX 155 OTR",C751="ALL NEW NMAX 155 ABS OTR",C751="ALL NEW NMAX 155 CONNECTED OTR",C751="ALL NEW NMAX 155 OTR",C751="ALL NEW NMAX 155 S OTR",C751="LEXI LX 155 CONNECTED ABS OTR",C751="LEXI LX 155 OTR",C751="LEXI LX 155 S OTR",C751="LEXI OTR"),"MAXI",OR(C751="ALL NEW R15 CONNECTED OTR",C751="ALL NEW VIXION OTR",C751="ALL NEW VIXION R OTR",C751="ALL NEW XSR 155 OTR",C751="MT 15 OTR"),"SPORT",OR(C751="FAZZIO CONNECTED LUX OTR",C751="FAZZIO CONNECTED NEO OTR",C751="FAZZIO NEO HYBRID OTR",C751="GRAND FILANO LUX OTR",C751="GRAND FILANO NEO HYBRID OTR"),"CLASSY",OR(C751="FREE GO 125 C OTR",C751="FREE GO 125 OTR",C751="GEAR 125 S OTR",C751="GEAR 125 OTR",C751="NEW MIO M3 CW OTR"),"MATIC",OR(C751="WR 155 R OTR"),"OFFROAD",OR(C751="VEGA FORCE DB CW OTR",C751="JUPITER Z CW FI OTR",C751="MX KING 150 OTR"),"MOPED")</f>
        <v>MOPED</v>
      </c>
      <c r="E751">
        <v>5</v>
      </c>
      <c r="F751" s="3" t="s">
        <v>4</v>
      </c>
      <c r="G751" s="7">
        <v>28255000</v>
      </c>
      <c r="H751">
        <f t="shared" si="24"/>
        <v>2825500</v>
      </c>
      <c r="I751" s="3" t="s">
        <v>34</v>
      </c>
    </row>
    <row r="752" spans="1:9" x14ac:dyDescent="0.3">
      <c r="A752" s="1">
        <v>751</v>
      </c>
      <c r="B752" s="2">
        <f t="shared" ca="1" si="23"/>
        <v>919</v>
      </c>
      <c r="C752" s="6" t="s">
        <v>20</v>
      </c>
      <c r="D752" t="str" cm="1">
        <f t="array" ref="D752">_xlfn.IFS(OR(C752="ALL NEW AEROX 155 C ABS OTR",C752="ALL NEW AEROX 155 CIBERCITY OTR",C752="ALL NEW AEROX 155 OTR",C752="ALL NEW NMAX 155 ABS OTR",C752="ALL NEW NMAX 155 CONNECTED OTR",C752="ALL NEW NMAX 155 OTR",C752="ALL NEW NMAX 155 S OTR",C752="LEXI LX 155 CONNECTED ABS OTR",C752="LEXI LX 155 OTR",C752="LEXI LX 155 S OTR",C752="LEXI OTR"),"MAXI",OR(C752="ALL NEW R15 CONNECTED OTR",C752="ALL NEW VIXION OTR",C752="ALL NEW VIXION R OTR",C752="ALL NEW XSR 155 OTR",C752="MT 15 OTR"),"SPORT",OR(C752="FAZZIO CONNECTED LUX OTR",C752="FAZZIO CONNECTED NEO OTR",C752="FAZZIO NEO HYBRID OTR",C752="GRAND FILANO LUX OTR",C752="GRAND FILANO NEO HYBRID OTR"),"CLASSY",OR(C752="FREE GO 125 C OTR",C752="FREE GO 125 OTR",C752="GEAR 125 S OTR",C752="GEAR 125 OTR",C752="NEW MIO M3 CW OTR"),"MATIC",OR(C752="WR 155 R OTR"),"OFFROAD",OR(C752="VEGA FORCE DB CW OTR",C752="JUPITER Z CW FI OTR",C752="MX KING 150 OTR"),"MOPED")</f>
        <v>MAXI</v>
      </c>
      <c r="E752">
        <v>5</v>
      </c>
      <c r="F752" s="3" t="s">
        <v>4</v>
      </c>
      <c r="G752" s="7">
        <v>30200000</v>
      </c>
      <c r="H752">
        <f t="shared" si="24"/>
        <v>3020000</v>
      </c>
      <c r="I752" s="3" t="s">
        <v>32</v>
      </c>
    </row>
    <row r="753" spans="1:9" x14ac:dyDescent="0.3">
      <c r="A753" s="1">
        <v>752</v>
      </c>
      <c r="B753" s="2">
        <f t="shared" ca="1" si="23"/>
        <v>325</v>
      </c>
      <c r="C753" s="6" t="s">
        <v>40</v>
      </c>
      <c r="D753" t="str" cm="1">
        <f t="array" ref="D753">_xlfn.IFS(OR(C753="ALL NEW AEROX 155 C ABS OTR",C753="ALL NEW AEROX 155 CIBERCITY OTR",C753="ALL NEW AEROX 155 OTR",C753="ALL NEW NMAX 155 ABS OTR",C753="ALL NEW NMAX 155 CONNECTED OTR",C753="ALL NEW NMAX 155 OTR",C753="ALL NEW NMAX 155 S OTR",C753="LEXI LX 155 CONNECTED ABS OTR",C753="LEXI LX 155 OTR",C753="LEXI LX 155 S OTR",C753="LEXI OTR"),"MAXI",OR(C753="ALL NEW R15 CONNECTED OTR",C753="ALL NEW VIXION OTR",C753="ALL NEW VIXION R OTR",C753="ALL NEW XSR 155 OTR",C753="MT 15 OTR"),"SPORT",OR(C753="FAZZIO CONNECTED LUX OTR",C753="FAZZIO CONNECTED NEO OTR",C753="FAZZIO NEO HYBRID OTR",C753="GRAND FILANO LUX OTR",C753="GRAND FILANO NEO HYBRID OTR"),"CLASSY",OR(C753="FREE GO 125 C OTR",C753="FREE GO 125 OTR",C753="GEAR 125 S OTR",C753="GEAR 125 OTR",C753="NEW MIO M3 CW OTR"),"MATIC",OR(C753="WR 155 R OTR"),"OFFROAD",OR(C753="VEGA FORCE DB CW OTR",C753="JUPITER Z CW FI OTR",C753="MX KING 150 OTR"),"MOPED")</f>
        <v>SPORT</v>
      </c>
      <c r="E753">
        <v>5</v>
      </c>
      <c r="F753" s="3" t="s">
        <v>44</v>
      </c>
      <c r="G753" s="7">
        <v>42675000</v>
      </c>
      <c r="H753">
        <f t="shared" si="24"/>
        <v>4267500</v>
      </c>
      <c r="I753" s="3" t="s">
        <v>33</v>
      </c>
    </row>
    <row r="754" spans="1:9" x14ac:dyDescent="0.3">
      <c r="A754" s="1">
        <v>753</v>
      </c>
      <c r="B754" s="2">
        <f t="shared" ca="1" si="23"/>
        <v>4</v>
      </c>
      <c r="C754" s="6" t="s">
        <v>25</v>
      </c>
      <c r="D754" t="str" cm="1">
        <f t="array" ref="D754">_xlfn.IFS(OR(C754="ALL NEW AEROX 155 C ABS OTR",C754="ALL NEW AEROX 155 CIBERCITY OTR",C754="ALL NEW AEROX 155 OTR",C754="ALL NEW NMAX 155 ABS OTR",C754="ALL NEW NMAX 155 CONNECTED OTR",C754="ALL NEW NMAX 155 OTR",C754="ALL NEW NMAX 155 S OTR",C754="LEXI LX 155 CONNECTED ABS OTR",C754="LEXI LX 155 OTR",C754="LEXI LX 155 S OTR",C754="LEXI OTR"),"MAXI",OR(C754="ALL NEW R15 CONNECTED OTR",C754="ALL NEW VIXION OTR",C754="ALL NEW VIXION R OTR",C754="ALL NEW XSR 155 OTR",C754="MT 15 OTR"),"SPORT",OR(C754="FAZZIO CONNECTED LUX OTR",C754="FAZZIO CONNECTED NEO OTR",C754="FAZZIO NEO HYBRID OTR",C754="GRAND FILANO LUX OTR",C754="GRAND FILANO NEO HYBRID OTR"),"CLASSY",OR(C754="FREE GO 125 C OTR",C754="FREE GO 125 OTR",C754="GEAR 125 S OTR",C754="GEAR 125 OTR",C754="NEW MIO M3 CW OTR"),"MATIC",OR(C754="WR 155 R OTR"),"OFFROAD",OR(C754="VEGA FORCE DB CW OTR",C754="JUPITER Z CW FI OTR",C754="MX KING 150 OTR"),"MOPED")</f>
        <v>MATIC</v>
      </c>
      <c r="E754">
        <v>5</v>
      </c>
      <c r="F754" s="3" t="s">
        <v>44</v>
      </c>
      <c r="G754" s="7">
        <v>23930000</v>
      </c>
      <c r="H754">
        <f t="shared" si="24"/>
        <v>2393000</v>
      </c>
      <c r="I754" s="3" t="s">
        <v>32</v>
      </c>
    </row>
    <row r="755" spans="1:9" x14ac:dyDescent="0.3">
      <c r="A755" s="1">
        <v>754</v>
      </c>
      <c r="B755" s="2">
        <f t="shared" ca="1" si="23"/>
        <v>1019</v>
      </c>
      <c r="C755" s="6" t="s">
        <v>12</v>
      </c>
      <c r="D755" t="str" cm="1">
        <f t="array" ref="D755">_xlfn.IFS(OR(C755="ALL NEW AEROX 155 C ABS OTR",C755="ALL NEW AEROX 155 CIBERCITY OTR",C755="ALL NEW AEROX 155 OTR",C755="ALL NEW NMAX 155 ABS OTR",C755="ALL NEW NMAX 155 CONNECTED OTR",C755="ALL NEW NMAX 155 OTR",C755="ALL NEW NMAX 155 S OTR",C755="LEXI LX 155 CONNECTED ABS OTR",C755="LEXI LX 155 OTR",C755="LEXI LX 155 S OTR",C755="LEXI OTR"),"MAXI",OR(C755="ALL NEW R15 CONNECTED OTR",C755="ALL NEW VIXION OTR",C755="ALL NEW VIXION R OTR",C755="ALL NEW XSR 155 OTR",C755="MT 15 OTR"),"SPORT",OR(C755="FAZZIO CONNECTED LUX OTR",C755="FAZZIO CONNECTED NEO OTR",C755="FAZZIO NEO HYBRID OTR",C755="GRAND FILANO LUX OTR",C755="GRAND FILANO NEO HYBRID OTR"),"CLASSY",OR(C755="FREE GO 125 C OTR",C755="FREE GO 125 OTR",C755="GEAR 125 S OTR",C755="GEAR 125 OTR",C755="NEW MIO M3 CW OTR"),"MATIC",OR(C755="WR 155 R OTR"),"OFFROAD",OR(C755="VEGA FORCE DB CW OTR",C755="JUPITER Z CW FI OTR",C755="MX KING 150 OTR"),"MOPED")</f>
        <v>MATIC</v>
      </c>
      <c r="E755">
        <v>5</v>
      </c>
      <c r="F755" s="3" t="s">
        <v>44</v>
      </c>
      <c r="G755" s="7">
        <v>19635000</v>
      </c>
      <c r="H755">
        <f t="shared" si="24"/>
        <v>1963500</v>
      </c>
      <c r="I755" s="3" t="s">
        <v>34</v>
      </c>
    </row>
    <row r="756" spans="1:9" x14ac:dyDescent="0.3">
      <c r="A756" s="1">
        <v>755</v>
      </c>
      <c r="B756" s="2">
        <f t="shared" ca="1" si="23"/>
        <v>7</v>
      </c>
      <c r="C756" s="6" t="s">
        <v>26</v>
      </c>
      <c r="D756" t="str" cm="1">
        <f t="array" ref="D756">_xlfn.IFS(OR(C756="ALL NEW AEROX 155 C ABS OTR",C756="ALL NEW AEROX 155 CIBERCITY OTR",C756="ALL NEW AEROX 155 OTR",C756="ALL NEW NMAX 155 ABS OTR",C756="ALL NEW NMAX 155 CONNECTED OTR",C756="ALL NEW NMAX 155 OTR",C756="ALL NEW NMAX 155 S OTR",C756="LEXI LX 155 CONNECTED ABS OTR",C756="LEXI LX 155 OTR",C756="LEXI LX 155 S OTR",C756="LEXI OTR"),"MAXI",OR(C756="ALL NEW R15 CONNECTED OTR",C756="ALL NEW VIXION OTR",C756="ALL NEW VIXION R OTR",C756="ALL NEW XSR 155 OTR",C756="MT 15 OTR"),"SPORT",OR(C756="FAZZIO CONNECTED LUX OTR",C756="FAZZIO CONNECTED NEO OTR",C756="FAZZIO NEO HYBRID OTR",C756="GRAND FILANO LUX OTR",C756="GRAND FILANO NEO HYBRID OTR"),"CLASSY",OR(C756="FREE GO 125 C OTR",C756="FREE GO 125 OTR",C756="GEAR 125 S OTR",C756="GEAR 125 OTR",C756="NEW MIO M3 CW OTR"),"MATIC",OR(C756="WR 155 R OTR"),"OFFROAD",OR(C756="VEGA FORCE DB CW OTR",C756="JUPITER Z CW FI OTR",C756="MX KING 150 OTR"),"MOPED")</f>
        <v>CLASSY</v>
      </c>
      <c r="E756">
        <v>5</v>
      </c>
      <c r="F756" s="3" t="s">
        <v>44</v>
      </c>
      <c r="G756" s="7">
        <v>25215000</v>
      </c>
      <c r="H756">
        <f t="shared" si="24"/>
        <v>2521500</v>
      </c>
      <c r="I756" s="3" t="s">
        <v>33</v>
      </c>
    </row>
    <row r="757" spans="1:9" x14ac:dyDescent="0.3">
      <c r="A757" s="1">
        <v>756</v>
      </c>
      <c r="B757" s="2">
        <f t="shared" ca="1" si="23"/>
        <v>192</v>
      </c>
      <c r="C757" s="6" t="s">
        <v>11</v>
      </c>
      <c r="D757" t="str" cm="1">
        <f t="array" ref="D757">_xlfn.IFS(OR(C757="ALL NEW AEROX 155 C ABS OTR",C757="ALL NEW AEROX 155 CIBERCITY OTR",C757="ALL NEW AEROX 155 OTR",C757="ALL NEW NMAX 155 ABS OTR",C757="ALL NEW NMAX 155 CONNECTED OTR",C757="ALL NEW NMAX 155 OTR",C757="ALL NEW NMAX 155 S OTR",C757="LEXI LX 155 CONNECTED ABS OTR",C757="LEXI LX 155 OTR",C757="LEXI LX 155 S OTR",C757="LEXI OTR"),"MAXI",OR(C757="ALL NEW R15 CONNECTED OTR",C757="ALL NEW VIXION OTR",C757="ALL NEW VIXION R OTR",C757="ALL NEW XSR 155 OTR",C757="MT 15 OTR"),"SPORT",OR(C757="FAZZIO CONNECTED LUX OTR",C757="FAZZIO CONNECTED NEO OTR",C757="FAZZIO NEO HYBRID OTR",C757="GRAND FILANO LUX OTR",C757="GRAND FILANO NEO HYBRID OTR"),"CLASSY",OR(C757="FREE GO 125 C OTR",C757="FREE GO 125 OTR",C757="GEAR 125 S OTR",C757="GEAR 125 OTR",C757="NEW MIO M3 CW OTR"),"MATIC",OR(C757="WR 155 R OTR"),"OFFROAD",OR(C757="VEGA FORCE DB CW OTR",C757="JUPITER Z CW FI OTR",C757="MX KING 150 OTR"),"MOPED")</f>
        <v>MOPED</v>
      </c>
      <c r="E757">
        <v>5</v>
      </c>
      <c r="F757" s="3" t="s">
        <v>44</v>
      </c>
      <c r="G757" s="7">
        <v>22605000</v>
      </c>
      <c r="H757">
        <f t="shared" si="24"/>
        <v>2260500</v>
      </c>
      <c r="I757" s="3" t="s">
        <v>32</v>
      </c>
    </row>
    <row r="758" spans="1:9" x14ac:dyDescent="0.3">
      <c r="A758" s="1">
        <v>757</v>
      </c>
      <c r="B758" s="2">
        <f t="shared" ca="1" si="23"/>
        <v>781</v>
      </c>
      <c r="C758" s="6" t="s">
        <v>14</v>
      </c>
      <c r="D758" t="str" cm="1">
        <f t="array" ref="D758">_xlfn.IFS(OR(C758="ALL NEW AEROX 155 C ABS OTR",C758="ALL NEW AEROX 155 CIBERCITY OTR",C758="ALL NEW AEROX 155 OTR",C758="ALL NEW NMAX 155 ABS OTR",C758="ALL NEW NMAX 155 CONNECTED OTR",C758="ALL NEW NMAX 155 OTR",C758="ALL NEW NMAX 155 S OTR",C758="LEXI LX 155 CONNECTED ABS OTR",C758="LEXI LX 155 OTR",C758="LEXI LX 155 S OTR",C758="LEXI OTR"),"MAXI",OR(C758="ALL NEW R15 CONNECTED OTR",C758="ALL NEW VIXION OTR",C758="ALL NEW VIXION R OTR",C758="ALL NEW XSR 155 OTR",C758="MT 15 OTR"),"SPORT",OR(C758="FAZZIO CONNECTED LUX OTR",C758="FAZZIO CONNECTED NEO OTR",C758="FAZZIO NEO HYBRID OTR",C758="GRAND FILANO LUX OTR",C758="GRAND FILANO NEO HYBRID OTR"),"CLASSY",OR(C758="FREE GO 125 C OTR",C758="FREE GO 125 OTR",C758="GEAR 125 S OTR",C758="GEAR 125 OTR",C758="NEW MIO M3 CW OTR"),"MATIC",OR(C758="WR 155 R OTR"),"OFFROAD",OR(C758="VEGA FORCE DB CW OTR",C758="JUPITER Z CW FI OTR",C758="MX KING 150 OTR"),"MOPED")</f>
        <v>MAXI</v>
      </c>
      <c r="E758">
        <v>5</v>
      </c>
      <c r="F758" s="3" t="s">
        <v>5</v>
      </c>
      <c r="G758" s="7">
        <v>28395200</v>
      </c>
      <c r="H758">
        <f t="shared" si="24"/>
        <v>2839520</v>
      </c>
      <c r="I758" s="3" t="s">
        <v>33</v>
      </c>
    </row>
    <row r="759" spans="1:9" x14ac:dyDescent="0.3">
      <c r="A759" s="1">
        <v>758</v>
      </c>
      <c r="B759" s="2">
        <f t="shared" ca="1" si="23"/>
        <v>958</v>
      </c>
      <c r="C759" s="6" t="s">
        <v>15</v>
      </c>
      <c r="D759" t="str" cm="1">
        <f t="array" ref="D759">_xlfn.IFS(OR(C759="ALL NEW AEROX 155 C ABS OTR",C759="ALL NEW AEROX 155 CIBERCITY OTR",C759="ALL NEW AEROX 155 OTR",C759="ALL NEW NMAX 155 ABS OTR",C759="ALL NEW NMAX 155 CONNECTED OTR",C759="ALL NEW NMAX 155 OTR",C759="ALL NEW NMAX 155 S OTR",C759="LEXI LX 155 CONNECTED ABS OTR",C759="LEXI LX 155 OTR",C759="LEXI LX 155 S OTR",C759="LEXI OTR"),"MAXI",OR(C759="ALL NEW R15 CONNECTED OTR",C759="ALL NEW VIXION OTR",C759="ALL NEW VIXION R OTR",C759="ALL NEW XSR 155 OTR",C759="MT 15 OTR"),"SPORT",OR(C759="FAZZIO CONNECTED LUX OTR",C759="FAZZIO CONNECTED NEO OTR",C759="FAZZIO NEO HYBRID OTR",C759="GRAND FILANO LUX OTR",C759="GRAND FILANO NEO HYBRID OTR"),"CLASSY",OR(C759="FREE GO 125 C OTR",C759="FREE GO 125 OTR",C759="GEAR 125 S OTR",C759="GEAR 125 OTR",C759="NEW MIO M3 CW OTR"),"MATIC",OR(C759="WR 155 R OTR"),"OFFROAD",OR(C759="VEGA FORCE DB CW OTR",C759="JUPITER Z CW FI OTR",C759="MX KING 150 OTR"),"MOPED")</f>
        <v>MOPED</v>
      </c>
      <c r="E759">
        <v>5</v>
      </c>
      <c r="F759" s="3" t="s">
        <v>5</v>
      </c>
      <c r="G759" s="7">
        <v>28145000</v>
      </c>
      <c r="H759">
        <f t="shared" si="24"/>
        <v>2814500</v>
      </c>
      <c r="I759" s="3" t="s">
        <v>32</v>
      </c>
    </row>
    <row r="760" spans="1:9" x14ac:dyDescent="0.3">
      <c r="A760" s="1">
        <v>759</v>
      </c>
      <c r="B760" s="2">
        <f t="shared" ca="1" si="23"/>
        <v>713</v>
      </c>
      <c r="C760" s="6" t="s">
        <v>15</v>
      </c>
      <c r="D760" t="str" cm="1">
        <f t="array" ref="D760">_xlfn.IFS(OR(C760="ALL NEW AEROX 155 C ABS OTR",C760="ALL NEW AEROX 155 CIBERCITY OTR",C760="ALL NEW AEROX 155 OTR",C760="ALL NEW NMAX 155 ABS OTR",C760="ALL NEW NMAX 155 CONNECTED OTR",C760="ALL NEW NMAX 155 OTR",C760="ALL NEW NMAX 155 S OTR",C760="LEXI LX 155 CONNECTED ABS OTR",C760="LEXI LX 155 OTR",C760="LEXI LX 155 S OTR",C760="LEXI OTR"),"MAXI",OR(C760="ALL NEW R15 CONNECTED OTR",C760="ALL NEW VIXION OTR",C760="ALL NEW VIXION R OTR",C760="ALL NEW XSR 155 OTR",C760="MT 15 OTR"),"SPORT",OR(C760="FAZZIO CONNECTED LUX OTR",C760="FAZZIO CONNECTED NEO OTR",C760="FAZZIO NEO HYBRID OTR",C760="GRAND FILANO LUX OTR",C760="GRAND FILANO NEO HYBRID OTR"),"CLASSY",OR(C760="FREE GO 125 C OTR",C760="FREE GO 125 OTR",C760="GEAR 125 S OTR",C760="GEAR 125 OTR",C760="NEW MIO M3 CW OTR"),"MATIC",OR(C760="WR 155 R OTR"),"OFFROAD",OR(C760="VEGA FORCE DB CW OTR",C760="JUPITER Z CW FI OTR",C760="MX KING 150 OTR"),"MOPED")</f>
        <v>MOPED</v>
      </c>
      <c r="E760">
        <v>5</v>
      </c>
      <c r="F760" s="3" t="s">
        <v>5</v>
      </c>
      <c r="G760" s="7">
        <v>28255000</v>
      </c>
      <c r="H760">
        <f t="shared" si="24"/>
        <v>2825500</v>
      </c>
      <c r="I760" s="3" t="s">
        <v>32</v>
      </c>
    </row>
    <row r="761" spans="1:9" x14ac:dyDescent="0.3">
      <c r="A761" s="1">
        <v>760</v>
      </c>
      <c r="B761" s="2">
        <f t="shared" ca="1" si="23"/>
        <v>853</v>
      </c>
      <c r="C761" s="6" t="s">
        <v>15</v>
      </c>
      <c r="D761" t="str" cm="1">
        <f t="array" ref="D761">_xlfn.IFS(OR(C761="ALL NEW AEROX 155 C ABS OTR",C761="ALL NEW AEROX 155 CIBERCITY OTR",C761="ALL NEW AEROX 155 OTR",C761="ALL NEW NMAX 155 ABS OTR",C761="ALL NEW NMAX 155 CONNECTED OTR",C761="ALL NEW NMAX 155 OTR",C761="ALL NEW NMAX 155 S OTR",C761="LEXI LX 155 CONNECTED ABS OTR",C761="LEXI LX 155 OTR",C761="LEXI LX 155 S OTR",C761="LEXI OTR"),"MAXI",OR(C761="ALL NEW R15 CONNECTED OTR",C761="ALL NEW VIXION OTR",C761="ALL NEW VIXION R OTR",C761="ALL NEW XSR 155 OTR",C761="MT 15 OTR"),"SPORT",OR(C761="FAZZIO CONNECTED LUX OTR",C761="FAZZIO CONNECTED NEO OTR",C761="FAZZIO NEO HYBRID OTR",C761="GRAND FILANO LUX OTR",C761="GRAND FILANO NEO HYBRID OTR"),"CLASSY",OR(C761="FREE GO 125 C OTR",C761="FREE GO 125 OTR",C761="GEAR 125 S OTR",C761="GEAR 125 OTR",C761="NEW MIO M3 CW OTR"),"MATIC",OR(C761="WR 155 R OTR"),"OFFROAD",OR(C761="VEGA FORCE DB CW OTR",C761="JUPITER Z CW FI OTR",C761="MX KING 150 OTR"),"MOPED")</f>
        <v>MOPED</v>
      </c>
      <c r="E761">
        <v>5</v>
      </c>
      <c r="F761" s="3" t="s">
        <v>44</v>
      </c>
      <c r="G761" s="7">
        <v>28255000</v>
      </c>
      <c r="H761">
        <f t="shared" si="24"/>
        <v>2825500</v>
      </c>
      <c r="I761" s="3" t="s">
        <v>34</v>
      </c>
    </row>
    <row r="762" spans="1:9" x14ac:dyDescent="0.3">
      <c r="A762" s="1">
        <v>761</v>
      </c>
      <c r="B762" s="2">
        <f t="shared" ca="1" si="23"/>
        <v>69</v>
      </c>
      <c r="C762" s="6" t="s">
        <v>10</v>
      </c>
      <c r="D762" t="str" cm="1">
        <f t="array" ref="D762">_xlfn.IFS(OR(C762="ALL NEW AEROX 155 C ABS OTR",C762="ALL NEW AEROX 155 CIBERCITY OTR",C762="ALL NEW AEROX 155 OTR",C762="ALL NEW NMAX 155 ABS OTR",C762="ALL NEW NMAX 155 CONNECTED OTR",C762="ALL NEW NMAX 155 OTR",C762="ALL NEW NMAX 155 S OTR",C762="LEXI LX 155 CONNECTED ABS OTR",C762="LEXI LX 155 OTR",C762="LEXI LX 155 S OTR",C762="LEXI OTR"),"MAXI",OR(C762="ALL NEW R15 CONNECTED OTR",C762="ALL NEW VIXION OTR",C762="ALL NEW VIXION R OTR",C762="ALL NEW XSR 155 OTR",C762="MT 15 OTR"),"SPORT",OR(C762="FAZZIO CONNECTED LUX OTR",C762="FAZZIO CONNECTED NEO OTR",C762="FAZZIO NEO HYBRID OTR",C762="GRAND FILANO LUX OTR",C762="GRAND FILANO NEO HYBRID OTR"),"CLASSY",OR(C762="FREE GO 125 C OTR",C762="FREE GO 125 OTR",C762="GEAR 125 S OTR",C762="GEAR 125 OTR",C762="NEW MIO M3 CW OTR"),"MATIC",OR(C762="WR 155 R OTR"),"OFFROAD",OR(C762="VEGA FORCE DB CW OTR",C762="JUPITER Z CW FI OTR",C762="MX KING 150 OTR"),"MOPED")</f>
        <v>MATIC</v>
      </c>
      <c r="E762">
        <v>5</v>
      </c>
      <c r="F762" s="3" t="s">
        <v>5</v>
      </c>
      <c r="G762" s="7">
        <v>20725000</v>
      </c>
      <c r="H762">
        <f t="shared" si="24"/>
        <v>2072500</v>
      </c>
      <c r="I762" s="3" t="s">
        <v>34</v>
      </c>
    </row>
    <row r="763" spans="1:9" x14ac:dyDescent="0.3">
      <c r="A763" s="1">
        <v>762</v>
      </c>
      <c r="B763" s="2">
        <f t="shared" ca="1" si="23"/>
        <v>338</v>
      </c>
      <c r="C763" s="6" t="s">
        <v>13</v>
      </c>
      <c r="D763" t="str" cm="1">
        <f t="array" ref="D763">_xlfn.IFS(OR(C763="ALL NEW AEROX 155 C ABS OTR",C763="ALL NEW AEROX 155 CIBERCITY OTR",C763="ALL NEW AEROX 155 OTR",C763="ALL NEW NMAX 155 ABS OTR",C763="ALL NEW NMAX 155 CONNECTED OTR",C763="ALL NEW NMAX 155 OTR",C763="ALL NEW NMAX 155 S OTR",C763="LEXI LX 155 CONNECTED ABS OTR",C763="LEXI LX 155 OTR",C763="LEXI LX 155 S OTR",C763="LEXI OTR"),"MAXI",OR(C763="ALL NEW R15 CONNECTED OTR",C763="ALL NEW VIXION OTR",C763="ALL NEW VIXION R OTR",C763="ALL NEW XSR 155 OTR",C763="MT 15 OTR"),"SPORT",OR(C763="FAZZIO CONNECTED LUX OTR",C763="FAZZIO CONNECTED NEO OTR",C763="FAZZIO NEO HYBRID OTR",C763="GRAND FILANO LUX OTR",C763="GRAND FILANO NEO HYBRID OTR"),"CLASSY",OR(C763="FREE GO 125 C OTR",C763="FREE GO 125 OTR",C763="GEAR 125 S OTR",C763="GEAR 125 OTR",C763="NEW MIO M3 CW OTR"),"MATIC",OR(C763="WR 155 R OTR"),"OFFROAD",OR(C763="VEGA FORCE DB CW OTR",C763="JUPITER Z CW FI OTR",C763="MX KING 150 OTR"),"MOPED")</f>
        <v>MAXI</v>
      </c>
      <c r="E763">
        <v>5</v>
      </c>
      <c r="F763" s="3" t="s">
        <v>4</v>
      </c>
      <c r="G763" s="7">
        <v>36690000</v>
      </c>
      <c r="H763">
        <f t="shared" si="24"/>
        <v>3669000</v>
      </c>
      <c r="I763" s="3" t="s">
        <v>33</v>
      </c>
    </row>
    <row r="764" spans="1:9" x14ac:dyDescent="0.3">
      <c r="A764" s="1">
        <v>763</v>
      </c>
      <c r="B764" s="2">
        <f t="shared" ca="1" si="23"/>
        <v>706</v>
      </c>
      <c r="C764" s="6" t="s">
        <v>12</v>
      </c>
      <c r="D764" t="str" cm="1">
        <f t="array" ref="D764">_xlfn.IFS(OR(C764="ALL NEW AEROX 155 C ABS OTR",C764="ALL NEW AEROX 155 CIBERCITY OTR",C764="ALL NEW AEROX 155 OTR",C764="ALL NEW NMAX 155 ABS OTR",C764="ALL NEW NMAX 155 CONNECTED OTR",C764="ALL NEW NMAX 155 OTR",C764="ALL NEW NMAX 155 S OTR",C764="LEXI LX 155 CONNECTED ABS OTR",C764="LEXI LX 155 OTR",C764="LEXI LX 155 S OTR",C764="LEXI OTR"),"MAXI",OR(C764="ALL NEW R15 CONNECTED OTR",C764="ALL NEW VIXION OTR",C764="ALL NEW VIXION R OTR",C764="ALL NEW XSR 155 OTR",C764="MT 15 OTR"),"SPORT",OR(C764="FAZZIO CONNECTED LUX OTR",C764="FAZZIO CONNECTED NEO OTR",C764="FAZZIO NEO HYBRID OTR",C764="GRAND FILANO LUX OTR",C764="GRAND FILANO NEO HYBRID OTR"),"CLASSY",OR(C764="FREE GO 125 C OTR",C764="FREE GO 125 OTR",C764="GEAR 125 S OTR",C764="GEAR 125 OTR",C764="NEW MIO M3 CW OTR"),"MATIC",OR(C764="WR 155 R OTR"),"OFFROAD",OR(C764="VEGA FORCE DB CW OTR",C764="JUPITER Z CW FI OTR",C764="MX KING 150 OTR"),"MOPED")</f>
        <v>MATIC</v>
      </c>
      <c r="E764">
        <v>5</v>
      </c>
      <c r="F764" s="3" t="s">
        <v>44</v>
      </c>
      <c r="G764" s="7">
        <v>19635000</v>
      </c>
      <c r="H764">
        <f t="shared" si="24"/>
        <v>1963500</v>
      </c>
      <c r="I764" s="3" t="s">
        <v>32</v>
      </c>
    </row>
    <row r="765" spans="1:9" x14ac:dyDescent="0.3">
      <c r="A765" s="1">
        <v>764</v>
      </c>
      <c r="B765" s="2">
        <f t="shared" ca="1" si="23"/>
        <v>577</v>
      </c>
      <c r="C765" s="6" t="s">
        <v>25</v>
      </c>
      <c r="D765" t="str" cm="1">
        <f t="array" ref="D765">_xlfn.IFS(OR(C765="ALL NEW AEROX 155 C ABS OTR",C765="ALL NEW AEROX 155 CIBERCITY OTR",C765="ALL NEW AEROX 155 OTR",C765="ALL NEW NMAX 155 ABS OTR",C765="ALL NEW NMAX 155 CONNECTED OTR",C765="ALL NEW NMAX 155 OTR",C765="ALL NEW NMAX 155 S OTR",C765="LEXI LX 155 CONNECTED ABS OTR",C765="LEXI LX 155 OTR",C765="LEXI LX 155 S OTR",C765="LEXI OTR"),"MAXI",OR(C765="ALL NEW R15 CONNECTED OTR",C765="ALL NEW VIXION OTR",C765="ALL NEW VIXION R OTR",C765="ALL NEW XSR 155 OTR",C765="MT 15 OTR"),"SPORT",OR(C765="FAZZIO CONNECTED LUX OTR",C765="FAZZIO CONNECTED NEO OTR",C765="FAZZIO NEO HYBRID OTR",C765="GRAND FILANO LUX OTR",C765="GRAND FILANO NEO HYBRID OTR"),"CLASSY",OR(C765="FREE GO 125 C OTR",C765="FREE GO 125 OTR",C765="GEAR 125 S OTR",C765="GEAR 125 OTR",C765="NEW MIO M3 CW OTR"),"MATIC",OR(C765="WR 155 R OTR"),"OFFROAD",OR(C765="VEGA FORCE DB CW OTR",C765="JUPITER Z CW FI OTR",C765="MX KING 150 OTR"),"MOPED")</f>
        <v>MATIC</v>
      </c>
      <c r="E765">
        <v>5</v>
      </c>
      <c r="F765" s="3" t="s">
        <v>4</v>
      </c>
      <c r="G765" s="7">
        <v>23930000</v>
      </c>
      <c r="H765">
        <f t="shared" si="24"/>
        <v>2393000</v>
      </c>
      <c r="I765" s="3" t="s">
        <v>34</v>
      </c>
    </row>
    <row r="766" spans="1:9" x14ac:dyDescent="0.3">
      <c r="A766" s="1">
        <v>765</v>
      </c>
      <c r="B766" s="2">
        <f t="shared" ca="1" si="23"/>
        <v>237</v>
      </c>
      <c r="C766" s="6" t="s">
        <v>38</v>
      </c>
      <c r="D766" t="str" cm="1">
        <f t="array" ref="D766">_xlfn.IFS(OR(C766="ALL NEW AEROX 155 C ABS OTR",C766="ALL NEW AEROX 155 CIBERCITY OTR",C766="ALL NEW AEROX 155 OTR",C766="ALL NEW NMAX 155 ABS OTR",C766="ALL NEW NMAX 155 CONNECTED OTR",C766="ALL NEW NMAX 155 OTR",C766="ALL NEW NMAX 155 S OTR",C766="LEXI LX 155 CONNECTED ABS OTR",C766="LEXI LX 155 OTR",C766="LEXI LX 155 S OTR",C766="LEXI OTR"),"MAXI",OR(C766="ALL NEW R15 CONNECTED OTR",C766="ALL NEW VIXION OTR",C766="ALL NEW VIXION R OTR",C766="ALL NEW XSR 155 OTR",C766="MT 15 OTR"),"SPORT",OR(C766="FAZZIO CONNECTED LUX OTR",C766="FAZZIO CONNECTED NEO OTR",C766="FAZZIO NEO HYBRID OTR",C766="GRAND FILANO LUX OTR",C766="GRAND FILANO NEO HYBRID OTR"),"CLASSY",OR(C766="FREE GO 125 C OTR",C766="FREE GO 125 OTR",C766="GEAR 125 S OTR",C766="GEAR 125 OTR",C766="NEW MIO M3 CW OTR"),"MATIC",OR(C766="WR 155 R OTR"),"OFFROAD",OR(C766="VEGA FORCE DB CW OTR",C766="JUPITER Z CW FI OTR",C766="MX KING 150 OTR"),"MOPED")</f>
        <v>SPORT</v>
      </c>
      <c r="E766">
        <v>5</v>
      </c>
      <c r="F766" s="3" t="s">
        <v>44</v>
      </c>
      <c r="G766" s="7">
        <v>44215000</v>
      </c>
      <c r="H766">
        <f t="shared" si="24"/>
        <v>4421500</v>
      </c>
      <c r="I766" s="3" t="s">
        <v>33</v>
      </c>
    </row>
    <row r="767" spans="1:9" x14ac:dyDescent="0.3">
      <c r="A767" s="1">
        <v>766</v>
      </c>
      <c r="B767" s="2">
        <f t="shared" ca="1" si="23"/>
        <v>6</v>
      </c>
      <c r="C767" t="s">
        <v>15</v>
      </c>
      <c r="D767" t="str" cm="1">
        <f t="array" ref="D767">_xlfn.IFS(OR(C767="ALL NEW AEROX 155 C ABS OTR",C767="ALL NEW AEROX 155 CIBERCITY OTR",C767="ALL NEW AEROX 155 OTR",C767="ALL NEW NMAX 155 ABS OTR",C767="ALL NEW NMAX 155 CONNECTED OTR",C767="ALL NEW NMAX 155 OTR",C767="ALL NEW NMAX 155 S OTR",C767="LEXI LX 155 CONNECTED ABS OTR",C767="LEXI LX 155 OTR",C767="LEXI LX 155 S OTR",C767="LEXI OTR"),"MAXI",OR(C767="ALL NEW R15 CONNECTED OTR",C767="ALL NEW VIXION OTR",C767="ALL NEW VIXION R OTR",C767="ALL NEW XSR 155 OTR",C767="MT 15 OTR"),"SPORT",OR(C767="FAZZIO CONNECTED LUX OTR",C767="FAZZIO CONNECTED NEO OTR",C767="FAZZIO NEO HYBRID OTR",C767="GRAND FILANO LUX OTR",C767="GRAND FILANO NEO HYBRID OTR"),"CLASSY",OR(C767="FREE GO 125 C OTR",C767="FREE GO 125 OTR",C767="GEAR 125 S OTR",C767="GEAR 125 OTR",C767="NEW MIO M3 CW OTR"),"MATIC",OR(C767="WR 155 R OTR"),"OFFROAD",OR(C767="VEGA FORCE DB CW OTR",C767="JUPITER Z CW FI OTR",C767="MX KING 150 OTR"),"MOPED")</f>
        <v>MOPED</v>
      </c>
      <c r="E767">
        <v>5</v>
      </c>
      <c r="F767" s="3" t="s">
        <v>44</v>
      </c>
      <c r="G767" s="5">
        <v>28255000</v>
      </c>
      <c r="H767">
        <f t="shared" si="24"/>
        <v>2825500</v>
      </c>
      <c r="I767" s="3" t="s">
        <v>34</v>
      </c>
    </row>
    <row r="768" spans="1:9" x14ac:dyDescent="0.3">
      <c r="A768" s="1">
        <v>767</v>
      </c>
      <c r="B768" s="2">
        <f t="shared" ca="1" si="23"/>
        <v>505</v>
      </c>
      <c r="C768" t="s">
        <v>15</v>
      </c>
      <c r="D768" t="str" cm="1">
        <f t="array" ref="D768">_xlfn.IFS(OR(C768="ALL NEW AEROX 155 C ABS OTR",C768="ALL NEW AEROX 155 CIBERCITY OTR",C768="ALL NEW AEROX 155 OTR",C768="ALL NEW NMAX 155 ABS OTR",C768="ALL NEW NMAX 155 CONNECTED OTR",C768="ALL NEW NMAX 155 OTR",C768="ALL NEW NMAX 155 S OTR",C768="LEXI LX 155 CONNECTED ABS OTR",C768="LEXI LX 155 OTR",C768="LEXI LX 155 S OTR",C768="LEXI OTR"),"MAXI",OR(C768="ALL NEW R15 CONNECTED OTR",C768="ALL NEW VIXION OTR",C768="ALL NEW VIXION R OTR",C768="ALL NEW XSR 155 OTR",C768="MT 15 OTR"),"SPORT",OR(C768="FAZZIO CONNECTED LUX OTR",C768="FAZZIO CONNECTED NEO OTR",C768="FAZZIO NEO HYBRID OTR",C768="GRAND FILANO LUX OTR",C768="GRAND FILANO NEO HYBRID OTR"),"CLASSY",OR(C768="FREE GO 125 C OTR",C768="FREE GO 125 OTR",C768="GEAR 125 S OTR",C768="GEAR 125 OTR",C768="NEW MIO M3 CW OTR"),"MATIC",OR(C768="WR 155 R OTR"),"OFFROAD",OR(C768="VEGA FORCE DB CW OTR",C768="JUPITER Z CW FI OTR",C768="MX KING 150 OTR"),"MOPED")</f>
        <v>MOPED</v>
      </c>
      <c r="E768">
        <v>5</v>
      </c>
      <c r="F768" s="3" t="s">
        <v>44</v>
      </c>
      <c r="G768" s="5">
        <v>28505000</v>
      </c>
      <c r="H768">
        <f t="shared" si="24"/>
        <v>2850500</v>
      </c>
      <c r="I768" s="3" t="s">
        <v>34</v>
      </c>
    </row>
    <row r="769" spans="1:9" x14ac:dyDescent="0.3">
      <c r="A769" s="1">
        <v>768</v>
      </c>
      <c r="B769" s="2">
        <f t="shared" ca="1" si="23"/>
        <v>219</v>
      </c>
      <c r="C769" t="s">
        <v>15</v>
      </c>
      <c r="D769" t="str" cm="1">
        <f t="array" ref="D769">_xlfn.IFS(OR(C769="ALL NEW AEROX 155 C ABS OTR",C769="ALL NEW AEROX 155 CIBERCITY OTR",C769="ALL NEW AEROX 155 OTR",C769="ALL NEW NMAX 155 ABS OTR",C769="ALL NEW NMAX 155 CONNECTED OTR",C769="ALL NEW NMAX 155 OTR",C769="ALL NEW NMAX 155 S OTR",C769="LEXI LX 155 CONNECTED ABS OTR",C769="LEXI LX 155 OTR",C769="LEXI LX 155 S OTR",C769="LEXI OTR"),"MAXI",OR(C769="ALL NEW R15 CONNECTED OTR",C769="ALL NEW VIXION OTR",C769="ALL NEW VIXION R OTR",C769="ALL NEW XSR 155 OTR",C769="MT 15 OTR"),"SPORT",OR(C769="FAZZIO CONNECTED LUX OTR",C769="FAZZIO CONNECTED NEO OTR",C769="FAZZIO NEO HYBRID OTR",C769="GRAND FILANO LUX OTR",C769="GRAND FILANO NEO HYBRID OTR"),"CLASSY",OR(C769="FREE GO 125 C OTR",C769="FREE GO 125 OTR",C769="GEAR 125 S OTR",C769="GEAR 125 OTR",C769="NEW MIO M3 CW OTR"),"MATIC",OR(C769="WR 155 R OTR"),"OFFROAD",OR(C769="VEGA FORCE DB CW OTR",C769="JUPITER Z CW FI OTR",C769="MX KING 150 OTR"),"MOPED")</f>
        <v>MOPED</v>
      </c>
      <c r="E769">
        <v>5</v>
      </c>
      <c r="F769" s="3" t="s">
        <v>5</v>
      </c>
      <c r="G769" s="5">
        <v>28505000</v>
      </c>
      <c r="H769">
        <f t="shared" si="24"/>
        <v>2850500</v>
      </c>
      <c r="I769" s="3" t="s">
        <v>34</v>
      </c>
    </row>
    <row r="770" spans="1:9" x14ac:dyDescent="0.3">
      <c r="A770" s="1">
        <v>769</v>
      </c>
      <c r="B770" s="2">
        <f t="shared" ca="1" si="23"/>
        <v>1090</v>
      </c>
      <c r="C770" t="s">
        <v>8</v>
      </c>
      <c r="D770" t="str" cm="1">
        <f t="array" ref="D770">_xlfn.IFS(OR(C770="ALL NEW AEROX 155 C ABS OTR",C770="ALL NEW AEROX 155 CIBERCITY OTR",C770="ALL NEW AEROX 155 OTR",C770="ALL NEW NMAX 155 ABS OTR",C770="ALL NEW NMAX 155 CONNECTED OTR",C770="ALL NEW NMAX 155 OTR",C770="ALL NEW NMAX 155 S OTR",C770="LEXI LX 155 CONNECTED ABS OTR",C770="LEXI LX 155 OTR",C770="LEXI LX 155 S OTR",C770="LEXI OTR"),"MAXI",OR(C770="ALL NEW R15 CONNECTED OTR",C770="ALL NEW VIXION OTR",C770="ALL NEW VIXION R OTR",C770="ALL NEW XSR 155 OTR",C770="MT 15 OTR"),"SPORT",OR(C770="FAZZIO CONNECTED LUX OTR",C770="FAZZIO CONNECTED NEO OTR",C770="FAZZIO NEO HYBRID OTR",C770="GRAND FILANO LUX OTR",C770="GRAND FILANO NEO HYBRID OTR"),"CLASSY",OR(C770="FREE GO 125 C OTR",C770="FREE GO 125 OTR",C770="GEAR 125 S OTR",C770="GEAR 125 OTR",C770="NEW MIO M3 CW OTR"),"MATIC",OR(C770="WR 155 R OTR"),"OFFROAD",OR(C770="VEGA FORCE DB CW OTR",C770="JUPITER Z CW FI OTR",C770="MX KING 150 OTR"),"MOPED")</f>
        <v>CLASSY</v>
      </c>
      <c r="E770">
        <v>5</v>
      </c>
      <c r="F770" s="3" t="s">
        <v>4</v>
      </c>
      <c r="G770" s="5">
        <v>25865000</v>
      </c>
      <c r="H770">
        <f t="shared" si="24"/>
        <v>2586500</v>
      </c>
      <c r="I770" s="3" t="s">
        <v>33</v>
      </c>
    </row>
    <row r="771" spans="1:9" x14ac:dyDescent="0.3">
      <c r="A771" s="1">
        <v>770</v>
      </c>
      <c r="B771" s="2">
        <f t="shared" ref="B771:B834" ca="1" si="25">RANDBETWEEN(1,1200)</f>
        <v>406</v>
      </c>
      <c r="C771" t="s">
        <v>9</v>
      </c>
      <c r="D771" t="str" cm="1">
        <f t="array" ref="D771">_xlfn.IFS(OR(C771="ALL NEW AEROX 155 C ABS OTR",C771="ALL NEW AEROX 155 CIBERCITY OTR",C771="ALL NEW AEROX 155 OTR",C771="ALL NEW NMAX 155 ABS OTR",C771="ALL NEW NMAX 155 CONNECTED OTR",C771="ALL NEW NMAX 155 OTR",C771="ALL NEW NMAX 155 S OTR",C771="LEXI LX 155 CONNECTED ABS OTR",C771="LEXI LX 155 OTR",C771="LEXI LX 155 S OTR",C771="LEXI OTR"),"MAXI",OR(C771="ALL NEW R15 CONNECTED OTR",C771="ALL NEW VIXION OTR",C771="ALL NEW VIXION R OTR",C771="ALL NEW XSR 155 OTR",C771="MT 15 OTR"),"SPORT",OR(C771="FAZZIO CONNECTED LUX OTR",C771="FAZZIO CONNECTED NEO OTR",C771="FAZZIO NEO HYBRID OTR",C771="GRAND FILANO LUX OTR",C771="GRAND FILANO NEO HYBRID OTR"),"CLASSY",OR(C771="FREE GO 125 C OTR",C771="FREE GO 125 OTR",C771="GEAR 125 S OTR",C771="GEAR 125 OTR",C771="NEW MIO M3 CW OTR"),"MATIC",OR(C771="WR 155 R OTR"),"OFFROAD",OR(C771="VEGA FORCE DB CW OTR",C771="JUPITER Z CW FI OTR",C771="MX KING 150 OTR"),"MOPED")</f>
        <v>MAXI</v>
      </c>
      <c r="E771">
        <v>5</v>
      </c>
      <c r="F771" s="3" t="s">
        <v>4</v>
      </c>
      <c r="G771" s="5">
        <v>35475000</v>
      </c>
      <c r="H771">
        <f t="shared" si="24"/>
        <v>3547500</v>
      </c>
      <c r="I771" s="3" t="s">
        <v>32</v>
      </c>
    </row>
    <row r="772" spans="1:9" x14ac:dyDescent="0.3">
      <c r="A772" s="1">
        <v>771</v>
      </c>
      <c r="B772" s="2">
        <f t="shared" ca="1" si="25"/>
        <v>92</v>
      </c>
      <c r="C772" t="s">
        <v>20</v>
      </c>
      <c r="D772" t="str" cm="1">
        <f t="array" ref="D772">_xlfn.IFS(OR(C772="ALL NEW AEROX 155 C ABS OTR",C772="ALL NEW AEROX 155 CIBERCITY OTR",C772="ALL NEW AEROX 155 OTR",C772="ALL NEW NMAX 155 ABS OTR",C772="ALL NEW NMAX 155 CONNECTED OTR",C772="ALL NEW NMAX 155 OTR",C772="ALL NEW NMAX 155 S OTR",C772="LEXI LX 155 CONNECTED ABS OTR",C772="LEXI LX 155 OTR",C772="LEXI LX 155 S OTR",C772="LEXI OTR"),"MAXI",OR(C772="ALL NEW R15 CONNECTED OTR",C772="ALL NEW VIXION OTR",C772="ALL NEW VIXION R OTR",C772="ALL NEW XSR 155 OTR",C772="MT 15 OTR"),"SPORT",OR(C772="FAZZIO CONNECTED LUX OTR",C772="FAZZIO CONNECTED NEO OTR",C772="FAZZIO NEO HYBRID OTR",C772="GRAND FILANO LUX OTR",C772="GRAND FILANO NEO HYBRID OTR"),"CLASSY",OR(C772="FREE GO 125 C OTR",C772="FREE GO 125 OTR",C772="GEAR 125 S OTR",C772="GEAR 125 OTR",C772="NEW MIO M3 CW OTR"),"MATIC",OR(C772="WR 155 R OTR"),"OFFROAD",OR(C772="VEGA FORCE DB CW OTR",C772="JUPITER Z CW FI OTR",C772="MX KING 150 OTR"),"MOPED")</f>
        <v>MAXI</v>
      </c>
      <c r="E772">
        <v>5</v>
      </c>
      <c r="F772" s="3" t="s">
        <v>4</v>
      </c>
      <c r="G772" s="5">
        <v>30200000</v>
      </c>
      <c r="H772">
        <f t="shared" si="24"/>
        <v>3020000</v>
      </c>
      <c r="I772" s="3" t="s">
        <v>33</v>
      </c>
    </row>
    <row r="773" spans="1:9" x14ac:dyDescent="0.3">
      <c r="A773" s="1">
        <v>772</v>
      </c>
      <c r="B773" s="2">
        <f t="shared" ca="1" si="25"/>
        <v>213</v>
      </c>
      <c r="C773" t="s">
        <v>15</v>
      </c>
      <c r="D773" t="str" cm="1">
        <f t="array" ref="D773">_xlfn.IFS(OR(C773="ALL NEW AEROX 155 C ABS OTR",C773="ALL NEW AEROX 155 CIBERCITY OTR",C773="ALL NEW AEROX 155 OTR",C773="ALL NEW NMAX 155 ABS OTR",C773="ALL NEW NMAX 155 CONNECTED OTR",C773="ALL NEW NMAX 155 OTR",C773="ALL NEW NMAX 155 S OTR",C773="LEXI LX 155 CONNECTED ABS OTR",C773="LEXI LX 155 OTR",C773="LEXI LX 155 S OTR",C773="LEXI OTR"),"MAXI",OR(C773="ALL NEW R15 CONNECTED OTR",C773="ALL NEW VIXION OTR",C773="ALL NEW VIXION R OTR",C773="ALL NEW XSR 155 OTR",C773="MT 15 OTR"),"SPORT",OR(C773="FAZZIO CONNECTED LUX OTR",C773="FAZZIO CONNECTED NEO OTR",C773="FAZZIO NEO HYBRID OTR",C773="GRAND FILANO LUX OTR",C773="GRAND FILANO NEO HYBRID OTR"),"CLASSY",OR(C773="FREE GO 125 C OTR",C773="FREE GO 125 OTR",C773="GEAR 125 S OTR",C773="GEAR 125 OTR",C773="NEW MIO M3 CW OTR"),"MATIC",OR(C773="WR 155 R OTR"),"OFFROAD",OR(C773="VEGA FORCE DB CW OTR",C773="JUPITER Z CW FI OTR",C773="MX KING 150 OTR"),"MOPED")</f>
        <v>MOPED</v>
      </c>
      <c r="E773">
        <v>5</v>
      </c>
      <c r="F773" s="3" t="s">
        <v>44</v>
      </c>
      <c r="G773" s="5">
        <v>28255000</v>
      </c>
      <c r="H773">
        <f t="shared" ref="H773:H836" si="26">G773*10%</f>
        <v>2825500</v>
      </c>
      <c r="I773" s="3" t="s">
        <v>34</v>
      </c>
    </row>
    <row r="774" spans="1:9" x14ac:dyDescent="0.3">
      <c r="A774" s="1">
        <v>773</v>
      </c>
      <c r="B774" s="2">
        <f t="shared" ca="1" si="25"/>
        <v>766</v>
      </c>
      <c r="C774" t="s">
        <v>13</v>
      </c>
      <c r="D774" t="str" cm="1">
        <f t="array" ref="D774">_xlfn.IFS(OR(C774="ALL NEW AEROX 155 C ABS OTR",C774="ALL NEW AEROX 155 CIBERCITY OTR",C774="ALL NEW AEROX 155 OTR",C774="ALL NEW NMAX 155 ABS OTR",C774="ALL NEW NMAX 155 CONNECTED OTR",C774="ALL NEW NMAX 155 OTR",C774="ALL NEW NMAX 155 S OTR",C774="LEXI LX 155 CONNECTED ABS OTR",C774="LEXI LX 155 OTR",C774="LEXI LX 155 S OTR",C774="LEXI OTR"),"MAXI",OR(C774="ALL NEW R15 CONNECTED OTR",C774="ALL NEW VIXION OTR",C774="ALL NEW VIXION R OTR",C774="ALL NEW XSR 155 OTR",C774="MT 15 OTR"),"SPORT",OR(C774="FAZZIO CONNECTED LUX OTR",C774="FAZZIO CONNECTED NEO OTR",C774="FAZZIO NEO HYBRID OTR",C774="GRAND FILANO LUX OTR",C774="GRAND FILANO NEO HYBRID OTR"),"CLASSY",OR(C774="FREE GO 125 C OTR",C774="FREE GO 125 OTR",C774="GEAR 125 S OTR",C774="GEAR 125 OTR",C774="NEW MIO M3 CW OTR"),"MATIC",OR(C774="WR 155 R OTR"),"OFFROAD",OR(C774="VEGA FORCE DB CW OTR",C774="JUPITER Z CW FI OTR",C774="MX KING 150 OTR"),"MOPED")</f>
        <v>MAXI</v>
      </c>
      <c r="E774">
        <v>5</v>
      </c>
      <c r="F774" s="3" t="s">
        <v>44</v>
      </c>
      <c r="G774" s="5">
        <v>36690000</v>
      </c>
      <c r="H774">
        <f t="shared" si="26"/>
        <v>3669000</v>
      </c>
      <c r="I774" s="3" t="s">
        <v>32</v>
      </c>
    </row>
    <row r="775" spans="1:9" x14ac:dyDescent="0.3">
      <c r="A775" s="1">
        <v>774</v>
      </c>
      <c r="B775" s="2">
        <f t="shared" ca="1" si="25"/>
        <v>1016</v>
      </c>
      <c r="C775" t="s">
        <v>9</v>
      </c>
      <c r="D775" t="str" cm="1">
        <f t="array" ref="D775">_xlfn.IFS(OR(C775="ALL NEW AEROX 155 C ABS OTR",C775="ALL NEW AEROX 155 CIBERCITY OTR",C775="ALL NEW AEROX 155 OTR",C775="ALL NEW NMAX 155 ABS OTR",C775="ALL NEW NMAX 155 CONNECTED OTR",C775="ALL NEW NMAX 155 OTR",C775="ALL NEW NMAX 155 S OTR",C775="LEXI LX 155 CONNECTED ABS OTR",C775="LEXI LX 155 OTR",C775="LEXI LX 155 S OTR",C775="LEXI OTR"),"MAXI",OR(C775="ALL NEW R15 CONNECTED OTR",C775="ALL NEW VIXION OTR",C775="ALL NEW VIXION R OTR",C775="ALL NEW XSR 155 OTR",C775="MT 15 OTR"),"SPORT",OR(C775="FAZZIO CONNECTED LUX OTR",C775="FAZZIO CONNECTED NEO OTR",C775="FAZZIO NEO HYBRID OTR",C775="GRAND FILANO LUX OTR",C775="GRAND FILANO NEO HYBRID OTR"),"CLASSY",OR(C775="FREE GO 125 C OTR",C775="FREE GO 125 OTR",C775="GEAR 125 S OTR",C775="GEAR 125 OTR",C775="NEW MIO M3 CW OTR"),"MATIC",OR(C775="WR 155 R OTR"),"OFFROAD",OR(C775="VEGA FORCE DB CW OTR",C775="JUPITER Z CW FI OTR",C775="MX KING 150 OTR"),"MOPED")</f>
        <v>MAXI</v>
      </c>
      <c r="E775">
        <v>5</v>
      </c>
      <c r="F775" s="3" t="s">
        <v>44</v>
      </c>
      <c r="G775" s="5">
        <v>35475000</v>
      </c>
      <c r="H775">
        <f t="shared" si="26"/>
        <v>3547500</v>
      </c>
      <c r="I775" s="3" t="s">
        <v>32</v>
      </c>
    </row>
    <row r="776" spans="1:9" x14ac:dyDescent="0.3">
      <c r="A776" s="1">
        <v>775</v>
      </c>
      <c r="B776" s="2">
        <f t="shared" ca="1" si="25"/>
        <v>747</v>
      </c>
      <c r="C776" t="s">
        <v>7</v>
      </c>
      <c r="D776" t="str" cm="1">
        <f t="array" ref="D776">_xlfn.IFS(OR(C776="ALL NEW AEROX 155 C ABS OTR",C776="ALL NEW AEROX 155 CIBERCITY OTR",C776="ALL NEW AEROX 155 OTR",C776="ALL NEW NMAX 155 ABS OTR",C776="ALL NEW NMAX 155 CONNECTED OTR",C776="ALL NEW NMAX 155 OTR",C776="ALL NEW NMAX 155 S OTR",C776="LEXI LX 155 CONNECTED ABS OTR",C776="LEXI LX 155 OTR",C776="LEXI LX 155 S OTR",C776="LEXI OTR"),"MAXI",OR(C776="ALL NEW R15 CONNECTED OTR",C776="ALL NEW VIXION OTR",C776="ALL NEW VIXION R OTR",C776="ALL NEW XSR 155 OTR",C776="MT 15 OTR"),"SPORT",OR(C776="FAZZIO CONNECTED LUX OTR",C776="FAZZIO CONNECTED NEO OTR",C776="FAZZIO NEO HYBRID OTR",C776="GRAND FILANO LUX OTR",C776="GRAND FILANO NEO HYBRID OTR"),"CLASSY",OR(C776="FREE GO 125 C OTR",C776="FREE GO 125 OTR",C776="GEAR 125 S OTR",C776="GEAR 125 OTR",C776="NEW MIO M3 CW OTR"),"MATIC",OR(C776="WR 155 R OTR"),"OFFROAD",OR(C776="VEGA FORCE DB CW OTR",C776="JUPITER Z CW FI OTR",C776="MX KING 150 OTR"),"MOPED")</f>
        <v>CLASSY</v>
      </c>
      <c r="E776">
        <v>5</v>
      </c>
      <c r="F776" s="3" t="s">
        <v>44</v>
      </c>
      <c r="G776" s="5">
        <v>24965000</v>
      </c>
      <c r="H776">
        <f t="shared" si="26"/>
        <v>2496500</v>
      </c>
      <c r="I776" s="3" t="s">
        <v>32</v>
      </c>
    </row>
    <row r="777" spans="1:9" x14ac:dyDescent="0.3">
      <c r="A777" s="1">
        <v>776</v>
      </c>
      <c r="B777" s="2">
        <f t="shared" ca="1" si="25"/>
        <v>980</v>
      </c>
      <c r="C777" t="s">
        <v>9</v>
      </c>
      <c r="D777" t="str" cm="1">
        <f t="array" ref="D777">_xlfn.IFS(OR(C777="ALL NEW AEROX 155 C ABS OTR",C777="ALL NEW AEROX 155 CIBERCITY OTR",C777="ALL NEW AEROX 155 OTR",C777="ALL NEW NMAX 155 ABS OTR",C777="ALL NEW NMAX 155 CONNECTED OTR",C777="ALL NEW NMAX 155 OTR",C777="ALL NEW NMAX 155 S OTR",C777="LEXI LX 155 CONNECTED ABS OTR",C777="LEXI LX 155 OTR",C777="LEXI LX 155 S OTR",C777="LEXI OTR"),"MAXI",OR(C777="ALL NEW R15 CONNECTED OTR",C777="ALL NEW VIXION OTR",C777="ALL NEW VIXION R OTR",C777="ALL NEW XSR 155 OTR",C777="MT 15 OTR"),"SPORT",OR(C777="FAZZIO CONNECTED LUX OTR",C777="FAZZIO CONNECTED NEO OTR",C777="FAZZIO NEO HYBRID OTR",C777="GRAND FILANO LUX OTR",C777="GRAND FILANO NEO HYBRID OTR"),"CLASSY",OR(C777="FREE GO 125 C OTR",C777="FREE GO 125 OTR",C777="GEAR 125 S OTR",C777="GEAR 125 OTR",C777="NEW MIO M3 CW OTR"),"MATIC",OR(C777="WR 155 R OTR"),"OFFROAD",OR(C777="VEGA FORCE DB CW OTR",C777="JUPITER Z CW FI OTR",C777="MX KING 150 OTR"),"MOPED")</f>
        <v>MAXI</v>
      </c>
      <c r="E777">
        <v>5</v>
      </c>
      <c r="F777" s="3" t="s">
        <v>44</v>
      </c>
      <c r="G777" s="5">
        <v>35475000</v>
      </c>
      <c r="H777">
        <f t="shared" si="26"/>
        <v>3547500</v>
      </c>
      <c r="I777" s="3" t="s">
        <v>32</v>
      </c>
    </row>
    <row r="778" spans="1:9" x14ac:dyDescent="0.3">
      <c r="A778" s="1">
        <v>777</v>
      </c>
      <c r="B778" s="2">
        <f t="shared" ca="1" si="25"/>
        <v>1155</v>
      </c>
      <c r="C778" t="s">
        <v>7</v>
      </c>
      <c r="D778" t="str" cm="1">
        <f t="array" ref="D778">_xlfn.IFS(OR(C778="ALL NEW AEROX 155 C ABS OTR",C778="ALL NEW AEROX 155 CIBERCITY OTR",C778="ALL NEW AEROX 155 OTR",C778="ALL NEW NMAX 155 ABS OTR",C778="ALL NEW NMAX 155 CONNECTED OTR",C778="ALL NEW NMAX 155 OTR",C778="ALL NEW NMAX 155 S OTR",C778="LEXI LX 155 CONNECTED ABS OTR",C778="LEXI LX 155 OTR",C778="LEXI LX 155 S OTR",C778="LEXI OTR"),"MAXI",OR(C778="ALL NEW R15 CONNECTED OTR",C778="ALL NEW VIXION OTR",C778="ALL NEW VIXION R OTR",C778="ALL NEW XSR 155 OTR",C778="MT 15 OTR"),"SPORT",OR(C778="FAZZIO CONNECTED LUX OTR",C778="FAZZIO CONNECTED NEO OTR",C778="FAZZIO NEO HYBRID OTR",C778="GRAND FILANO LUX OTR",C778="GRAND FILANO NEO HYBRID OTR"),"CLASSY",OR(C778="FREE GO 125 C OTR",C778="FREE GO 125 OTR",C778="GEAR 125 S OTR",C778="GEAR 125 OTR",C778="NEW MIO M3 CW OTR"),"MATIC",OR(C778="WR 155 R OTR"),"OFFROAD",OR(C778="VEGA FORCE DB CW OTR",C778="JUPITER Z CW FI OTR",C778="MX KING 150 OTR"),"MOPED")</f>
        <v>CLASSY</v>
      </c>
      <c r="E778">
        <v>5</v>
      </c>
      <c r="F778" s="3" t="s">
        <v>44</v>
      </c>
      <c r="G778" s="5">
        <v>24965000</v>
      </c>
      <c r="H778">
        <f t="shared" si="26"/>
        <v>2496500</v>
      </c>
      <c r="I778" s="3" t="s">
        <v>33</v>
      </c>
    </row>
    <row r="779" spans="1:9" x14ac:dyDescent="0.3">
      <c r="A779" s="1">
        <v>778</v>
      </c>
      <c r="B779" s="2">
        <f t="shared" ca="1" si="25"/>
        <v>172</v>
      </c>
      <c r="C779" t="s">
        <v>7</v>
      </c>
      <c r="D779" t="str" cm="1">
        <f t="array" ref="D779">_xlfn.IFS(OR(C779="ALL NEW AEROX 155 C ABS OTR",C779="ALL NEW AEROX 155 CIBERCITY OTR",C779="ALL NEW AEROX 155 OTR",C779="ALL NEW NMAX 155 ABS OTR",C779="ALL NEW NMAX 155 CONNECTED OTR",C779="ALL NEW NMAX 155 OTR",C779="ALL NEW NMAX 155 S OTR",C779="LEXI LX 155 CONNECTED ABS OTR",C779="LEXI LX 155 OTR",C779="LEXI LX 155 S OTR",C779="LEXI OTR"),"MAXI",OR(C779="ALL NEW R15 CONNECTED OTR",C779="ALL NEW VIXION OTR",C779="ALL NEW VIXION R OTR",C779="ALL NEW XSR 155 OTR",C779="MT 15 OTR"),"SPORT",OR(C779="FAZZIO CONNECTED LUX OTR",C779="FAZZIO CONNECTED NEO OTR",C779="FAZZIO NEO HYBRID OTR",C779="GRAND FILANO LUX OTR",C779="GRAND FILANO NEO HYBRID OTR"),"CLASSY",OR(C779="FREE GO 125 C OTR",C779="FREE GO 125 OTR",C779="GEAR 125 S OTR",C779="GEAR 125 OTR",C779="NEW MIO M3 CW OTR"),"MATIC",OR(C779="WR 155 R OTR"),"OFFROAD",OR(C779="VEGA FORCE DB CW OTR",C779="JUPITER Z CW FI OTR",C779="MX KING 150 OTR"),"MOPED")</f>
        <v>CLASSY</v>
      </c>
      <c r="E779">
        <v>5</v>
      </c>
      <c r="F779" s="3" t="s">
        <v>44</v>
      </c>
      <c r="G779" s="5">
        <v>24965000</v>
      </c>
      <c r="H779">
        <f t="shared" si="26"/>
        <v>2496500</v>
      </c>
      <c r="I779" s="3" t="s">
        <v>32</v>
      </c>
    </row>
    <row r="780" spans="1:9" x14ac:dyDescent="0.3">
      <c r="A780" s="1">
        <v>779</v>
      </c>
      <c r="B780" s="2">
        <f t="shared" ca="1" si="25"/>
        <v>530</v>
      </c>
      <c r="C780" t="s">
        <v>28</v>
      </c>
      <c r="D780" t="str" cm="1">
        <f t="array" ref="D780">_xlfn.IFS(OR(C780="ALL NEW AEROX 155 C ABS OTR",C780="ALL NEW AEROX 155 CIBERCITY OTR",C780="ALL NEW AEROX 155 OTR",C780="ALL NEW NMAX 155 ABS OTR",C780="ALL NEW NMAX 155 CONNECTED OTR",C780="ALL NEW NMAX 155 OTR",C780="ALL NEW NMAX 155 S OTR",C780="LEXI LX 155 CONNECTED ABS OTR",C780="LEXI LX 155 OTR",C780="LEXI LX 155 S OTR",C780="LEXI OTR"),"MAXI",OR(C780="ALL NEW R15 CONNECTED OTR",C780="ALL NEW VIXION OTR",C780="ALL NEW VIXION R OTR",C780="ALL NEW XSR 155 OTR",C780="MT 15 OTR"),"SPORT",OR(C780="FAZZIO CONNECTED LUX OTR",C780="FAZZIO CONNECTED NEO OTR",C780="FAZZIO NEO HYBRID OTR",C780="GRAND FILANO LUX OTR",C780="GRAND FILANO NEO HYBRID OTR"),"CLASSY",OR(C780="FREE GO 125 C OTR",C780="FREE GO 125 OTR",C780="GEAR 125 S OTR",C780="GEAR 125 OTR",C780="NEW MIO M3 CW OTR"),"MATIC",OR(C780="WR 155 R OTR"),"OFFROAD",OR(C780="VEGA FORCE DB CW OTR",C780="JUPITER Z CW FI OTR",C780="MX KING 150 OTR"),"MOPED")</f>
        <v>OFFROAD</v>
      </c>
      <c r="E780">
        <v>5</v>
      </c>
      <c r="F780" s="3" t="s">
        <v>44</v>
      </c>
      <c r="G780" s="5">
        <v>42860000</v>
      </c>
      <c r="H780">
        <f t="shared" si="26"/>
        <v>4286000</v>
      </c>
      <c r="I780" s="3" t="s">
        <v>33</v>
      </c>
    </row>
    <row r="781" spans="1:9" x14ac:dyDescent="0.3">
      <c r="A781" s="1">
        <v>780</v>
      </c>
      <c r="B781" s="2">
        <f t="shared" ca="1" si="25"/>
        <v>363</v>
      </c>
      <c r="C781" t="s">
        <v>12</v>
      </c>
      <c r="D781" t="str" cm="1">
        <f t="array" ref="D781">_xlfn.IFS(OR(C781="ALL NEW AEROX 155 C ABS OTR",C781="ALL NEW AEROX 155 CIBERCITY OTR",C781="ALL NEW AEROX 155 OTR",C781="ALL NEW NMAX 155 ABS OTR",C781="ALL NEW NMAX 155 CONNECTED OTR",C781="ALL NEW NMAX 155 OTR",C781="ALL NEW NMAX 155 S OTR",C781="LEXI LX 155 CONNECTED ABS OTR",C781="LEXI LX 155 OTR",C781="LEXI LX 155 S OTR",C781="LEXI OTR"),"MAXI",OR(C781="ALL NEW R15 CONNECTED OTR",C781="ALL NEW VIXION OTR",C781="ALL NEW VIXION R OTR",C781="ALL NEW XSR 155 OTR",C781="MT 15 OTR"),"SPORT",OR(C781="FAZZIO CONNECTED LUX OTR",C781="FAZZIO CONNECTED NEO OTR",C781="FAZZIO NEO HYBRID OTR",C781="GRAND FILANO LUX OTR",C781="GRAND FILANO NEO HYBRID OTR"),"CLASSY",OR(C781="FREE GO 125 C OTR",C781="FREE GO 125 OTR",C781="GEAR 125 S OTR",C781="GEAR 125 OTR",C781="NEW MIO M3 CW OTR"),"MATIC",OR(C781="WR 155 R OTR"),"OFFROAD",OR(C781="VEGA FORCE DB CW OTR",C781="JUPITER Z CW FI OTR",C781="MX KING 150 OTR"),"MOPED")</f>
        <v>MATIC</v>
      </c>
      <c r="E781">
        <v>5</v>
      </c>
      <c r="F781" s="3" t="s">
        <v>44</v>
      </c>
      <c r="G781" s="5">
        <v>19745000</v>
      </c>
      <c r="H781">
        <f t="shared" si="26"/>
        <v>1974500</v>
      </c>
      <c r="I781" s="3" t="s">
        <v>32</v>
      </c>
    </row>
    <row r="782" spans="1:9" x14ac:dyDescent="0.3">
      <c r="A782" s="1">
        <v>781</v>
      </c>
      <c r="B782" s="2">
        <f t="shared" ca="1" si="25"/>
        <v>214</v>
      </c>
      <c r="C782" t="s">
        <v>13</v>
      </c>
      <c r="D782" t="str" cm="1">
        <f t="array" ref="D782">_xlfn.IFS(OR(C782="ALL NEW AEROX 155 C ABS OTR",C782="ALL NEW AEROX 155 CIBERCITY OTR",C782="ALL NEW AEROX 155 OTR",C782="ALL NEW NMAX 155 ABS OTR",C782="ALL NEW NMAX 155 CONNECTED OTR",C782="ALL NEW NMAX 155 OTR",C782="ALL NEW NMAX 155 S OTR",C782="LEXI LX 155 CONNECTED ABS OTR",C782="LEXI LX 155 OTR",C782="LEXI LX 155 S OTR",C782="LEXI OTR"),"MAXI",OR(C782="ALL NEW R15 CONNECTED OTR",C782="ALL NEW VIXION OTR",C782="ALL NEW VIXION R OTR",C782="ALL NEW XSR 155 OTR",C782="MT 15 OTR"),"SPORT",OR(C782="FAZZIO CONNECTED LUX OTR",C782="FAZZIO CONNECTED NEO OTR",C782="FAZZIO NEO HYBRID OTR",C782="GRAND FILANO LUX OTR",C782="GRAND FILANO NEO HYBRID OTR"),"CLASSY",OR(C782="FREE GO 125 C OTR",C782="FREE GO 125 OTR",C782="GEAR 125 S OTR",C782="GEAR 125 OTR",C782="NEW MIO M3 CW OTR"),"MATIC",OR(C782="WR 155 R OTR"),"OFFROAD",OR(C782="VEGA FORCE DB CW OTR",C782="JUPITER Z CW FI OTR",C782="MX KING 150 OTR"),"MOPED")</f>
        <v>MAXI</v>
      </c>
      <c r="E782">
        <v>5</v>
      </c>
      <c r="F782" s="3" t="s">
        <v>44</v>
      </c>
      <c r="G782" s="5">
        <v>36690000</v>
      </c>
      <c r="H782">
        <f t="shared" si="26"/>
        <v>3669000</v>
      </c>
      <c r="I782" s="3" t="s">
        <v>32</v>
      </c>
    </row>
    <row r="783" spans="1:9" x14ac:dyDescent="0.3">
      <c r="A783" s="1">
        <v>782</v>
      </c>
      <c r="B783" s="2">
        <f t="shared" ca="1" si="25"/>
        <v>33</v>
      </c>
      <c r="C783" t="s">
        <v>19</v>
      </c>
      <c r="D783" t="str" cm="1">
        <f t="array" ref="D783">_xlfn.IFS(OR(C783="ALL NEW AEROX 155 C ABS OTR",C783="ALL NEW AEROX 155 CIBERCITY OTR",C783="ALL NEW AEROX 155 OTR",C783="ALL NEW NMAX 155 ABS OTR",C783="ALL NEW NMAX 155 CONNECTED OTR",C783="ALL NEW NMAX 155 OTR",C783="ALL NEW NMAX 155 S OTR",C783="LEXI LX 155 CONNECTED ABS OTR",C783="LEXI LX 155 OTR",C783="LEXI LX 155 S OTR",C783="LEXI OTR"),"MAXI",OR(C783="ALL NEW R15 CONNECTED OTR",C783="ALL NEW VIXION OTR",C783="ALL NEW VIXION R OTR",C783="ALL NEW XSR 155 OTR",C783="MT 15 OTR"),"SPORT",OR(C783="FAZZIO CONNECTED LUX OTR",C783="FAZZIO CONNECTED NEO OTR",C783="FAZZIO NEO HYBRID OTR",C783="GRAND FILANO LUX OTR",C783="GRAND FILANO NEO HYBRID OTR"),"CLASSY",OR(C783="FREE GO 125 C OTR",C783="FREE GO 125 OTR",C783="GEAR 125 S OTR",C783="GEAR 125 OTR",C783="NEW MIO M3 CW OTR"),"MATIC",OR(C783="WR 155 R OTR"),"OFFROAD",OR(C783="VEGA FORCE DB CW OTR",C783="JUPITER Z CW FI OTR",C783="MX KING 150 OTR"),"MOPED")</f>
        <v>MATIC</v>
      </c>
      <c r="E783">
        <v>5</v>
      </c>
      <c r="F783" s="3" t="s">
        <v>44</v>
      </c>
      <c r="G783" s="5">
        <v>21460000</v>
      </c>
      <c r="H783">
        <f t="shared" si="26"/>
        <v>2146000</v>
      </c>
      <c r="I783" s="3" t="s">
        <v>34</v>
      </c>
    </row>
    <row r="784" spans="1:9" x14ac:dyDescent="0.3">
      <c r="A784" s="1">
        <v>783</v>
      </c>
      <c r="B784" s="2">
        <f t="shared" ca="1" si="25"/>
        <v>475</v>
      </c>
      <c r="C784" t="s">
        <v>7</v>
      </c>
      <c r="D784" t="str" cm="1">
        <f t="array" ref="D784">_xlfn.IFS(OR(C784="ALL NEW AEROX 155 C ABS OTR",C784="ALL NEW AEROX 155 CIBERCITY OTR",C784="ALL NEW AEROX 155 OTR",C784="ALL NEW NMAX 155 ABS OTR",C784="ALL NEW NMAX 155 CONNECTED OTR",C784="ALL NEW NMAX 155 OTR",C784="ALL NEW NMAX 155 S OTR",C784="LEXI LX 155 CONNECTED ABS OTR",C784="LEXI LX 155 OTR",C784="LEXI LX 155 S OTR",C784="LEXI OTR"),"MAXI",OR(C784="ALL NEW R15 CONNECTED OTR",C784="ALL NEW VIXION OTR",C784="ALL NEW VIXION R OTR",C784="ALL NEW XSR 155 OTR",C784="MT 15 OTR"),"SPORT",OR(C784="FAZZIO CONNECTED LUX OTR",C784="FAZZIO CONNECTED NEO OTR",C784="FAZZIO NEO HYBRID OTR",C784="GRAND FILANO LUX OTR",C784="GRAND FILANO NEO HYBRID OTR"),"CLASSY",OR(C784="FREE GO 125 C OTR",C784="FREE GO 125 OTR",C784="GEAR 125 S OTR",C784="GEAR 125 OTR",C784="NEW MIO M3 CW OTR"),"MATIC",OR(C784="WR 155 R OTR"),"OFFROAD",OR(C784="VEGA FORCE DB CW OTR",C784="JUPITER Z CW FI OTR",C784="MX KING 150 OTR"),"MOPED")</f>
        <v>CLASSY</v>
      </c>
      <c r="E784">
        <v>5</v>
      </c>
      <c r="F784" s="3" t="s">
        <v>5</v>
      </c>
      <c r="G784" s="5">
        <v>24965000</v>
      </c>
      <c r="H784">
        <f t="shared" si="26"/>
        <v>2496500</v>
      </c>
      <c r="I784" s="3" t="s">
        <v>34</v>
      </c>
    </row>
    <row r="785" spans="1:9" x14ac:dyDescent="0.3">
      <c r="A785" s="1">
        <v>784</v>
      </c>
      <c r="B785" s="2">
        <f t="shared" ca="1" si="25"/>
        <v>179</v>
      </c>
      <c r="C785" t="s">
        <v>9</v>
      </c>
      <c r="D785" t="str" cm="1">
        <f t="array" ref="D785">_xlfn.IFS(OR(C785="ALL NEW AEROX 155 C ABS OTR",C785="ALL NEW AEROX 155 CIBERCITY OTR",C785="ALL NEW AEROX 155 OTR",C785="ALL NEW NMAX 155 ABS OTR",C785="ALL NEW NMAX 155 CONNECTED OTR",C785="ALL NEW NMAX 155 OTR",C785="ALL NEW NMAX 155 S OTR",C785="LEXI LX 155 CONNECTED ABS OTR",C785="LEXI LX 155 OTR",C785="LEXI LX 155 S OTR",C785="LEXI OTR"),"MAXI",OR(C785="ALL NEW R15 CONNECTED OTR",C785="ALL NEW VIXION OTR",C785="ALL NEW VIXION R OTR",C785="ALL NEW XSR 155 OTR",C785="MT 15 OTR"),"SPORT",OR(C785="FAZZIO CONNECTED LUX OTR",C785="FAZZIO CONNECTED NEO OTR",C785="FAZZIO NEO HYBRID OTR",C785="GRAND FILANO LUX OTR",C785="GRAND FILANO NEO HYBRID OTR"),"CLASSY",OR(C785="FREE GO 125 C OTR",C785="FREE GO 125 OTR",C785="GEAR 125 S OTR",C785="GEAR 125 OTR",C785="NEW MIO M3 CW OTR"),"MATIC",OR(C785="WR 155 R OTR"),"OFFROAD",OR(C785="VEGA FORCE DB CW OTR",C785="JUPITER Z CW FI OTR",C785="MX KING 150 OTR"),"MOPED")</f>
        <v>MAXI</v>
      </c>
      <c r="E785">
        <v>5</v>
      </c>
      <c r="F785" s="3" t="s">
        <v>4</v>
      </c>
      <c r="G785" s="5">
        <v>32961000</v>
      </c>
      <c r="H785">
        <f t="shared" si="26"/>
        <v>3296100</v>
      </c>
      <c r="I785" s="3" t="s">
        <v>33</v>
      </c>
    </row>
    <row r="786" spans="1:9" x14ac:dyDescent="0.3">
      <c r="A786" s="1">
        <v>785</v>
      </c>
      <c r="B786" s="2">
        <f t="shared" ca="1" si="25"/>
        <v>136</v>
      </c>
      <c r="C786" t="s">
        <v>23</v>
      </c>
      <c r="D786" t="str" cm="1">
        <f t="array" ref="D786">_xlfn.IFS(OR(C786="ALL NEW AEROX 155 C ABS OTR",C786="ALL NEW AEROX 155 CIBERCITY OTR",C786="ALL NEW AEROX 155 OTR",C786="ALL NEW NMAX 155 ABS OTR",C786="ALL NEW NMAX 155 CONNECTED OTR",C786="ALL NEW NMAX 155 OTR",C786="ALL NEW NMAX 155 S OTR",C786="LEXI LX 155 CONNECTED ABS OTR",C786="LEXI LX 155 OTR",C786="LEXI LX 155 S OTR",C786="LEXI OTR"),"MAXI",OR(C786="ALL NEW R15 CONNECTED OTR",C786="ALL NEW VIXION OTR",C786="ALL NEW VIXION R OTR",C786="ALL NEW XSR 155 OTR",C786="MT 15 OTR"),"SPORT",OR(C786="FAZZIO CONNECTED LUX OTR",C786="FAZZIO CONNECTED NEO OTR",C786="FAZZIO NEO HYBRID OTR",C786="GRAND FILANO LUX OTR",C786="GRAND FILANO NEO HYBRID OTR"),"CLASSY",OR(C786="FREE GO 125 C OTR",C786="FREE GO 125 OTR",C786="GEAR 125 S OTR",C786="GEAR 125 OTR",C786="NEW MIO M3 CW OTR"),"MATIC",OR(C786="WR 155 R OTR"),"OFFROAD",OR(C786="VEGA FORCE DB CW OTR",C786="JUPITER Z CW FI OTR",C786="MX KING 150 OTR"),"MOPED")</f>
        <v>CLASSY</v>
      </c>
      <c r="E786">
        <v>5</v>
      </c>
      <c r="F786" s="3" t="s">
        <v>4</v>
      </c>
      <c r="G786" s="5">
        <v>30785000</v>
      </c>
      <c r="H786">
        <f t="shared" si="26"/>
        <v>3078500</v>
      </c>
      <c r="I786" s="3" t="s">
        <v>32</v>
      </c>
    </row>
    <row r="787" spans="1:9" x14ac:dyDescent="0.3">
      <c r="A787" s="1">
        <v>786</v>
      </c>
      <c r="B787" s="2">
        <f t="shared" ca="1" si="25"/>
        <v>659</v>
      </c>
      <c r="C787" t="s">
        <v>10</v>
      </c>
      <c r="D787" t="str" cm="1">
        <f t="array" ref="D787">_xlfn.IFS(OR(C787="ALL NEW AEROX 155 C ABS OTR",C787="ALL NEW AEROX 155 CIBERCITY OTR",C787="ALL NEW AEROX 155 OTR",C787="ALL NEW NMAX 155 ABS OTR",C787="ALL NEW NMAX 155 CONNECTED OTR",C787="ALL NEW NMAX 155 OTR",C787="ALL NEW NMAX 155 S OTR",C787="LEXI LX 155 CONNECTED ABS OTR",C787="LEXI LX 155 OTR",C787="LEXI LX 155 S OTR",C787="LEXI OTR"),"MAXI",OR(C787="ALL NEW R15 CONNECTED OTR",C787="ALL NEW VIXION OTR",C787="ALL NEW VIXION R OTR",C787="ALL NEW XSR 155 OTR",C787="MT 15 OTR"),"SPORT",OR(C787="FAZZIO CONNECTED LUX OTR",C787="FAZZIO CONNECTED NEO OTR",C787="FAZZIO NEO HYBRID OTR",C787="GRAND FILANO LUX OTR",C787="GRAND FILANO NEO HYBRID OTR"),"CLASSY",OR(C787="FREE GO 125 C OTR",C787="FREE GO 125 OTR",C787="GEAR 125 S OTR",C787="GEAR 125 OTR",C787="NEW MIO M3 CW OTR"),"MATIC",OR(C787="WR 155 R OTR"),"OFFROAD",OR(C787="VEGA FORCE DB CW OTR",C787="JUPITER Z CW FI OTR",C787="MX KING 150 OTR"),"MOPED")</f>
        <v>MATIC</v>
      </c>
      <c r="E787">
        <v>5</v>
      </c>
      <c r="F787" s="3" t="s">
        <v>4</v>
      </c>
      <c r="G787" s="5">
        <v>20725000</v>
      </c>
      <c r="H787">
        <f t="shared" si="26"/>
        <v>2072500</v>
      </c>
      <c r="I787" s="3" t="s">
        <v>34</v>
      </c>
    </row>
    <row r="788" spans="1:9" x14ac:dyDescent="0.3">
      <c r="A788" s="1">
        <v>787</v>
      </c>
      <c r="B788" s="2">
        <f t="shared" ca="1" si="25"/>
        <v>438</v>
      </c>
      <c r="C788" t="s">
        <v>21</v>
      </c>
      <c r="D788" t="str" cm="1">
        <f t="array" ref="D788">_xlfn.IFS(OR(C788="ALL NEW AEROX 155 C ABS OTR",C788="ALL NEW AEROX 155 CIBERCITY OTR",C788="ALL NEW AEROX 155 OTR",C788="ALL NEW NMAX 155 ABS OTR",C788="ALL NEW NMAX 155 CONNECTED OTR",C788="ALL NEW NMAX 155 OTR",C788="ALL NEW NMAX 155 S OTR",C788="LEXI LX 155 CONNECTED ABS OTR",C788="LEXI LX 155 OTR",C788="LEXI LX 155 S OTR",C788="LEXI OTR"),"MAXI",OR(C788="ALL NEW R15 CONNECTED OTR",C788="ALL NEW VIXION OTR",C788="ALL NEW VIXION R OTR",C788="ALL NEW XSR 155 OTR",C788="MT 15 OTR"),"SPORT",OR(C788="FAZZIO CONNECTED LUX OTR",C788="FAZZIO CONNECTED NEO OTR",C788="FAZZIO NEO HYBRID OTR",C788="GRAND FILANO LUX OTR",C788="GRAND FILANO NEO HYBRID OTR"),"CLASSY",OR(C788="FREE GO 125 C OTR",C788="FREE GO 125 OTR",C788="GEAR 125 S OTR",C788="GEAR 125 OTR",C788="NEW MIO M3 CW OTR"),"MATIC",OR(C788="WR 155 R OTR"),"OFFROAD",OR(C788="VEGA FORCE DB CW OTR",C788="JUPITER Z CW FI OTR",C788="MX KING 150 OTR"),"MOPED")</f>
        <v>MAXI</v>
      </c>
      <c r="E788">
        <v>5</v>
      </c>
      <c r="F788" s="3" t="s">
        <v>44</v>
      </c>
      <c r="G788" s="5">
        <v>30400000</v>
      </c>
      <c r="H788">
        <f t="shared" si="26"/>
        <v>3040000</v>
      </c>
      <c r="I788" s="3" t="s">
        <v>33</v>
      </c>
    </row>
    <row r="789" spans="1:9" x14ac:dyDescent="0.3">
      <c r="A789" s="1">
        <v>788</v>
      </c>
      <c r="B789" s="2">
        <f t="shared" ca="1" si="25"/>
        <v>1179</v>
      </c>
      <c r="C789" t="s">
        <v>10</v>
      </c>
      <c r="D789" t="str" cm="1">
        <f t="array" ref="D789">_xlfn.IFS(OR(C789="ALL NEW AEROX 155 C ABS OTR",C789="ALL NEW AEROX 155 CIBERCITY OTR",C789="ALL NEW AEROX 155 OTR",C789="ALL NEW NMAX 155 ABS OTR",C789="ALL NEW NMAX 155 CONNECTED OTR",C789="ALL NEW NMAX 155 OTR",C789="ALL NEW NMAX 155 S OTR",C789="LEXI LX 155 CONNECTED ABS OTR",C789="LEXI LX 155 OTR",C789="LEXI LX 155 S OTR",C789="LEXI OTR"),"MAXI",OR(C789="ALL NEW R15 CONNECTED OTR",C789="ALL NEW VIXION OTR",C789="ALL NEW VIXION R OTR",C789="ALL NEW XSR 155 OTR",C789="MT 15 OTR"),"SPORT",OR(C789="FAZZIO CONNECTED LUX OTR",C789="FAZZIO CONNECTED NEO OTR",C789="FAZZIO NEO HYBRID OTR",C789="GRAND FILANO LUX OTR",C789="GRAND FILANO NEO HYBRID OTR"),"CLASSY",OR(C789="FREE GO 125 C OTR",C789="FREE GO 125 OTR",C789="GEAR 125 S OTR",C789="GEAR 125 OTR",C789="NEW MIO M3 CW OTR"),"MATIC",OR(C789="WR 155 R OTR"),"OFFROAD",OR(C789="VEGA FORCE DB CW OTR",C789="JUPITER Z CW FI OTR",C789="MX KING 150 OTR"),"MOPED")</f>
        <v>MATIC</v>
      </c>
      <c r="E789">
        <v>5</v>
      </c>
      <c r="F789" s="3" t="s">
        <v>44</v>
      </c>
      <c r="G789" s="5">
        <v>20725000</v>
      </c>
      <c r="H789">
        <f t="shared" si="26"/>
        <v>2072500</v>
      </c>
      <c r="I789" s="3" t="s">
        <v>34</v>
      </c>
    </row>
    <row r="790" spans="1:9" x14ac:dyDescent="0.3">
      <c r="A790" s="1">
        <v>789</v>
      </c>
      <c r="B790" s="2">
        <f t="shared" ca="1" si="25"/>
        <v>985</v>
      </c>
      <c r="C790" t="s">
        <v>10</v>
      </c>
      <c r="D790" t="str" cm="1">
        <f t="array" ref="D790">_xlfn.IFS(OR(C790="ALL NEW AEROX 155 C ABS OTR",C790="ALL NEW AEROX 155 CIBERCITY OTR",C790="ALL NEW AEROX 155 OTR",C790="ALL NEW NMAX 155 ABS OTR",C790="ALL NEW NMAX 155 CONNECTED OTR",C790="ALL NEW NMAX 155 OTR",C790="ALL NEW NMAX 155 S OTR",C790="LEXI LX 155 CONNECTED ABS OTR",C790="LEXI LX 155 OTR",C790="LEXI LX 155 S OTR",C790="LEXI OTR"),"MAXI",OR(C790="ALL NEW R15 CONNECTED OTR",C790="ALL NEW VIXION OTR",C790="ALL NEW VIXION R OTR",C790="ALL NEW XSR 155 OTR",C790="MT 15 OTR"),"SPORT",OR(C790="FAZZIO CONNECTED LUX OTR",C790="FAZZIO CONNECTED NEO OTR",C790="FAZZIO NEO HYBRID OTR",C790="GRAND FILANO LUX OTR",C790="GRAND FILANO NEO HYBRID OTR"),"CLASSY",OR(C790="FREE GO 125 C OTR",C790="FREE GO 125 OTR",C790="GEAR 125 S OTR",C790="GEAR 125 OTR",C790="NEW MIO M3 CW OTR"),"MATIC",OR(C790="WR 155 R OTR"),"OFFROAD",OR(C790="VEGA FORCE DB CW OTR",C790="JUPITER Z CW FI OTR",C790="MX KING 150 OTR"),"MOPED")</f>
        <v>MATIC</v>
      </c>
      <c r="E790">
        <v>5</v>
      </c>
      <c r="F790" s="3" t="s">
        <v>44</v>
      </c>
      <c r="G790" s="5">
        <v>20725000</v>
      </c>
      <c r="H790">
        <f t="shared" si="26"/>
        <v>2072500</v>
      </c>
      <c r="I790" s="3" t="s">
        <v>34</v>
      </c>
    </row>
    <row r="791" spans="1:9" x14ac:dyDescent="0.3">
      <c r="A791" s="1">
        <v>790</v>
      </c>
      <c r="B791" s="2">
        <f t="shared" ca="1" si="25"/>
        <v>866</v>
      </c>
      <c r="C791" t="s">
        <v>15</v>
      </c>
      <c r="D791" t="str" cm="1">
        <f t="array" ref="D791">_xlfn.IFS(OR(C791="ALL NEW AEROX 155 C ABS OTR",C791="ALL NEW AEROX 155 CIBERCITY OTR",C791="ALL NEW AEROX 155 OTR",C791="ALL NEW NMAX 155 ABS OTR",C791="ALL NEW NMAX 155 CONNECTED OTR",C791="ALL NEW NMAX 155 OTR",C791="ALL NEW NMAX 155 S OTR",C791="LEXI LX 155 CONNECTED ABS OTR",C791="LEXI LX 155 OTR",C791="LEXI LX 155 S OTR",C791="LEXI OTR"),"MAXI",OR(C791="ALL NEW R15 CONNECTED OTR",C791="ALL NEW VIXION OTR",C791="ALL NEW VIXION R OTR",C791="ALL NEW XSR 155 OTR",C791="MT 15 OTR"),"SPORT",OR(C791="FAZZIO CONNECTED LUX OTR",C791="FAZZIO CONNECTED NEO OTR",C791="FAZZIO NEO HYBRID OTR",C791="GRAND FILANO LUX OTR",C791="GRAND FILANO NEO HYBRID OTR"),"CLASSY",OR(C791="FREE GO 125 C OTR",C791="FREE GO 125 OTR",C791="GEAR 125 S OTR",C791="GEAR 125 OTR",C791="NEW MIO M3 CW OTR"),"MATIC",OR(C791="WR 155 R OTR"),"OFFROAD",OR(C791="VEGA FORCE DB CW OTR",C791="JUPITER Z CW FI OTR",C791="MX KING 150 OTR"),"MOPED")</f>
        <v>MOPED</v>
      </c>
      <c r="E791">
        <v>5</v>
      </c>
      <c r="F791" s="3" t="s">
        <v>44</v>
      </c>
      <c r="G791" s="5">
        <v>28255000</v>
      </c>
      <c r="H791">
        <f t="shared" si="26"/>
        <v>2825500</v>
      </c>
      <c r="I791" s="3" t="s">
        <v>34</v>
      </c>
    </row>
    <row r="792" spans="1:9" x14ac:dyDescent="0.3">
      <c r="A792" s="1">
        <v>791</v>
      </c>
      <c r="B792" s="2">
        <f t="shared" ca="1" si="25"/>
        <v>119</v>
      </c>
      <c r="C792" t="s">
        <v>13</v>
      </c>
      <c r="D792" t="str" cm="1">
        <f t="array" ref="D792">_xlfn.IFS(OR(C792="ALL NEW AEROX 155 C ABS OTR",C792="ALL NEW AEROX 155 CIBERCITY OTR",C792="ALL NEW AEROX 155 OTR",C792="ALL NEW NMAX 155 ABS OTR",C792="ALL NEW NMAX 155 CONNECTED OTR",C792="ALL NEW NMAX 155 OTR",C792="ALL NEW NMAX 155 S OTR",C792="LEXI LX 155 CONNECTED ABS OTR",C792="LEXI LX 155 OTR",C792="LEXI LX 155 S OTR",C792="LEXI OTR"),"MAXI",OR(C792="ALL NEW R15 CONNECTED OTR",C792="ALL NEW VIXION OTR",C792="ALL NEW VIXION R OTR",C792="ALL NEW XSR 155 OTR",C792="MT 15 OTR"),"SPORT",OR(C792="FAZZIO CONNECTED LUX OTR",C792="FAZZIO CONNECTED NEO OTR",C792="FAZZIO NEO HYBRID OTR",C792="GRAND FILANO LUX OTR",C792="GRAND FILANO NEO HYBRID OTR"),"CLASSY",OR(C792="FREE GO 125 C OTR",C792="FREE GO 125 OTR",C792="GEAR 125 S OTR",C792="GEAR 125 OTR",C792="NEW MIO M3 CW OTR"),"MATIC",OR(C792="WR 155 R OTR"),"OFFROAD",OR(C792="VEGA FORCE DB CW OTR",C792="JUPITER Z CW FI OTR",C792="MX KING 150 OTR"),"MOPED")</f>
        <v>MAXI</v>
      </c>
      <c r="E792">
        <v>5</v>
      </c>
      <c r="F792" s="3" t="s">
        <v>5</v>
      </c>
      <c r="G792" s="5">
        <v>36690000</v>
      </c>
      <c r="H792">
        <f t="shared" si="26"/>
        <v>3669000</v>
      </c>
      <c r="I792" s="3" t="s">
        <v>33</v>
      </c>
    </row>
    <row r="793" spans="1:9" x14ac:dyDescent="0.3">
      <c r="A793" s="1">
        <v>792</v>
      </c>
      <c r="B793" s="2">
        <f t="shared" ca="1" si="25"/>
        <v>625</v>
      </c>
      <c r="C793" t="s">
        <v>30</v>
      </c>
      <c r="D793" t="str" cm="1">
        <f t="array" ref="D793">_xlfn.IFS(OR(C793="ALL NEW AEROX 155 C ABS OTR",C793="ALL NEW AEROX 155 CIBERCITY OTR",C793="ALL NEW AEROX 155 OTR",C793="ALL NEW NMAX 155 ABS OTR",C793="ALL NEW NMAX 155 CONNECTED OTR",C793="ALL NEW NMAX 155 OTR",C793="ALL NEW NMAX 155 S OTR",C793="LEXI LX 155 CONNECTED ABS OTR",C793="LEXI LX 155 OTR",C793="LEXI LX 155 S OTR",C793="LEXI OTR"),"MAXI",OR(C793="ALL NEW R15 CONNECTED OTR",C793="ALL NEW VIXION OTR",C793="ALL NEW VIXION R OTR",C793="ALL NEW XSR 155 OTR",C793="MT 15 OTR"),"SPORT",OR(C793="FAZZIO CONNECTED LUX OTR",C793="FAZZIO CONNECTED NEO OTR",C793="FAZZIO NEO HYBRID OTR",C793="GRAND FILANO LUX OTR",C793="GRAND FILANO NEO HYBRID OTR"),"CLASSY",OR(C793="FREE GO 125 C OTR",C793="FREE GO 125 OTR",C793="GEAR 125 S OTR",C793="GEAR 125 OTR",C793="NEW MIO M3 CW OTR"),"MATIC",OR(C793="WR 155 R OTR"),"OFFROAD",OR(C793="VEGA FORCE DB CW OTR",C793="JUPITER Z CW FI OTR",C793="MX KING 150 OTR"),"MOPED")</f>
        <v>MAXI</v>
      </c>
      <c r="E793">
        <v>5</v>
      </c>
      <c r="F793" s="3" t="s">
        <v>4</v>
      </c>
      <c r="G793" s="5">
        <v>34380000</v>
      </c>
      <c r="H793">
        <f t="shared" si="26"/>
        <v>3438000</v>
      </c>
      <c r="I793" s="3" t="s">
        <v>33</v>
      </c>
    </row>
    <row r="794" spans="1:9" x14ac:dyDescent="0.3">
      <c r="A794" s="1">
        <v>793</v>
      </c>
      <c r="B794" s="2">
        <f t="shared" ca="1" si="25"/>
        <v>742</v>
      </c>
      <c r="C794" t="s">
        <v>13</v>
      </c>
      <c r="D794" t="str" cm="1">
        <f t="array" ref="D794">_xlfn.IFS(OR(C794="ALL NEW AEROX 155 C ABS OTR",C794="ALL NEW AEROX 155 CIBERCITY OTR",C794="ALL NEW AEROX 155 OTR",C794="ALL NEW NMAX 155 ABS OTR",C794="ALL NEW NMAX 155 CONNECTED OTR",C794="ALL NEW NMAX 155 OTR",C794="ALL NEW NMAX 155 S OTR",C794="LEXI LX 155 CONNECTED ABS OTR",C794="LEXI LX 155 OTR",C794="LEXI LX 155 S OTR",C794="LEXI OTR"),"MAXI",OR(C794="ALL NEW R15 CONNECTED OTR",C794="ALL NEW VIXION OTR",C794="ALL NEW VIXION R OTR",C794="ALL NEW XSR 155 OTR",C794="MT 15 OTR"),"SPORT",OR(C794="FAZZIO CONNECTED LUX OTR",C794="FAZZIO CONNECTED NEO OTR",C794="FAZZIO NEO HYBRID OTR",C794="GRAND FILANO LUX OTR",C794="GRAND FILANO NEO HYBRID OTR"),"CLASSY",OR(C794="FREE GO 125 C OTR",C794="FREE GO 125 OTR",C794="GEAR 125 S OTR",C794="GEAR 125 OTR",C794="NEW MIO M3 CW OTR"),"MATIC",OR(C794="WR 155 R OTR"),"OFFROAD",OR(C794="VEGA FORCE DB CW OTR",C794="JUPITER Z CW FI OTR",C794="MX KING 150 OTR"),"MOPED")</f>
        <v>MAXI</v>
      </c>
      <c r="E794">
        <v>5</v>
      </c>
      <c r="F794" s="3" t="s">
        <v>4</v>
      </c>
      <c r="G794" s="5">
        <v>36690000</v>
      </c>
      <c r="H794">
        <f t="shared" si="26"/>
        <v>3669000</v>
      </c>
      <c r="I794" s="3" t="s">
        <v>34</v>
      </c>
    </row>
    <row r="795" spans="1:9" x14ac:dyDescent="0.3">
      <c r="A795" s="1">
        <v>794</v>
      </c>
      <c r="B795" s="2">
        <f t="shared" ca="1" si="25"/>
        <v>755</v>
      </c>
      <c r="C795" t="s">
        <v>10</v>
      </c>
      <c r="D795" t="str" cm="1">
        <f t="array" ref="D795">_xlfn.IFS(OR(C795="ALL NEW AEROX 155 C ABS OTR",C795="ALL NEW AEROX 155 CIBERCITY OTR",C795="ALL NEW AEROX 155 OTR",C795="ALL NEW NMAX 155 ABS OTR",C795="ALL NEW NMAX 155 CONNECTED OTR",C795="ALL NEW NMAX 155 OTR",C795="ALL NEW NMAX 155 S OTR",C795="LEXI LX 155 CONNECTED ABS OTR",C795="LEXI LX 155 OTR",C795="LEXI LX 155 S OTR",C795="LEXI OTR"),"MAXI",OR(C795="ALL NEW R15 CONNECTED OTR",C795="ALL NEW VIXION OTR",C795="ALL NEW VIXION R OTR",C795="ALL NEW XSR 155 OTR",C795="MT 15 OTR"),"SPORT",OR(C795="FAZZIO CONNECTED LUX OTR",C795="FAZZIO CONNECTED NEO OTR",C795="FAZZIO NEO HYBRID OTR",C795="GRAND FILANO LUX OTR",C795="GRAND FILANO NEO HYBRID OTR"),"CLASSY",OR(C795="FREE GO 125 C OTR",C795="FREE GO 125 OTR",C795="GEAR 125 S OTR",C795="GEAR 125 OTR",C795="NEW MIO M3 CW OTR"),"MATIC",OR(C795="WR 155 R OTR"),"OFFROAD",OR(C795="VEGA FORCE DB CW OTR",C795="JUPITER Z CW FI OTR",C795="MX KING 150 OTR"),"MOPED")</f>
        <v>MATIC</v>
      </c>
      <c r="E795">
        <v>5</v>
      </c>
      <c r="F795" s="3" t="s">
        <v>44</v>
      </c>
      <c r="G795" s="5">
        <v>20725000</v>
      </c>
      <c r="H795">
        <f t="shared" si="26"/>
        <v>2072500</v>
      </c>
      <c r="I795" s="3" t="s">
        <v>34</v>
      </c>
    </row>
    <row r="796" spans="1:9" x14ac:dyDescent="0.3">
      <c r="A796" s="1">
        <v>795</v>
      </c>
      <c r="B796" s="2">
        <f t="shared" ca="1" si="25"/>
        <v>799</v>
      </c>
      <c r="C796" t="s">
        <v>15</v>
      </c>
      <c r="D796" t="str" cm="1">
        <f t="array" ref="D796">_xlfn.IFS(OR(C796="ALL NEW AEROX 155 C ABS OTR",C796="ALL NEW AEROX 155 CIBERCITY OTR",C796="ALL NEW AEROX 155 OTR",C796="ALL NEW NMAX 155 ABS OTR",C796="ALL NEW NMAX 155 CONNECTED OTR",C796="ALL NEW NMAX 155 OTR",C796="ALL NEW NMAX 155 S OTR",C796="LEXI LX 155 CONNECTED ABS OTR",C796="LEXI LX 155 OTR",C796="LEXI LX 155 S OTR",C796="LEXI OTR"),"MAXI",OR(C796="ALL NEW R15 CONNECTED OTR",C796="ALL NEW VIXION OTR",C796="ALL NEW VIXION R OTR",C796="ALL NEW XSR 155 OTR",C796="MT 15 OTR"),"SPORT",OR(C796="FAZZIO CONNECTED LUX OTR",C796="FAZZIO CONNECTED NEO OTR",C796="FAZZIO NEO HYBRID OTR",C796="GRAND FILANO LUX OTR",C796="GRAND FILANO NEO HYBRID OTR"),"CLASSY",OR(C796="FREE GO 125 C OTR",C796="FREE GO 125 OTR",C796="GEAR 125 S OTR",C796="GEAR 125 OTR",C796="NEW MIO M3 CW OTR"),"MATIC",OR(C796="WR 155 R OTR"),"OFFROAD",OR(C796="VEGA FORCE DB CW OTR",C796="JUPITER Z CW FI OTR",C796="MX KING 150 OTR"),"MOPED")</f>
        <v>MOPED</v>
      </c>
      <c r="E796">
        <v>5</v>
      </c>
      <c r="F796" s="3" t="s">
        <v>44</v>
      </c>
      <c r="G796" s="5">
        <v>28255000</v>
      </c>
      <c r="H796">
        <f t="shared" si="26"/>
        <v>2825500</v>
      </c>
      <c r="I796" s="3" t="s">
        <v>34</v>
      </c>
    </row>
    <row r="797" spans="1:9" x14ac:dyDescent="0.3">
      <c r="A797" s="1">
        <v>796</v>
      </c>
      <c r="B797" s="2">
        <f t="shared" ca="1" si="25"/>
        <v>261</v>
      </c>
      <c r="C797" t="s">
        <v>11</v>
      </c>
      <c r="D797" t="str" cm="1">
        <f t="array" ref="D797">_xlfn.IFS(OR(C797="ALL NEW AEROX 155 C ABS OTR",C797="ALL NEW AEROX 155 CIBERCITY OTR",C797="ALL NEW AEROX 155 OTR",C797="ALL NEW NMAX 155 ABS OTR",C797="ALL NEW NMAX 155 CONNECTED OTR",C797="ALL NEW NMAX 155 OTR",C797="ALL NEW NMAX 155 S OTR",C797="LEXI LX 155 CONNECTED ABS OTR",C797="LEXI LX 155 OTR",C797="LEXI LX 155 S OTR",C797="LEXI OTR"),"MAXI",OR(C797="ALL NEW R15 CONNECTED OTR",C797="ALL NEW VIXION OTR",C797="ALL NEW VIXION R OTR",C797="ALL NEW XSR 155 OTR",C797="MT 15 OTR"),"SPORT",OR(C797="FAZZIO CONNECTED LUX OTR",C797="FAZZIO CONNECTED NEO OTR",C797="FAZZIO NEO HYBRID OTR",C797="GRAND FILANO LUX OTR",C797="GRAND FILANO NEO HYBRID OTR"),"CLASSY",OR(C797="FREE GO 125 C OTR",C797="FREE GO 125 OTR",C797="GEAR 125 S OTR",C797="GEAR 125 OTR",C797="NEW MIO M3 CW OTR"),"MATIC",OR(C797="WR 155 R OTR"),"OFFROAD",OR(C797="VEGA FORCE DB CW OTR",C797="JUPITER Z CW FI OTR",C797="MX KING 150 OTR"),"MOPED")</f>
        <v>MOPED</v>
      </c>
      <c r="E797">
        <v>5</v>
      </c>
      <c r="F797" s="3" t="s">
        <v>44</v>
      </c>
      <c r="G797" s="5">
        <v>22605000</v>
      </c>
      <c r="H797">
        <f t="shared" si="26"/>
        <v>2260500</v>
      </c>
      <c r="I797" s="3" t="s">
        <v>33</v>
      </c>
    </row>
    <row r="798" spans="1:9" x14ac:dyDescent="0.3">
      <c r="A798" s="1">
        <v>797</v>
      </c>
      <c r="B798" s="2">
        <f t="shared" ca="1" si="25"/>
        <v>984</v>
      </c>
      <c r="C798" t="s">
        <v>11</v>
      </c>
      <c r="D798" t="str" cm="1">
        <f t="array" ref="D798">_xlfn.IFS(OR(C798="ALL NEW AEROX 155 C ABS OTR",C798="ALL NEW AEROX 155 CIBERCITY OTR",C798="ALL NEW AEROX 155 OTR",C798="ALL NEW NMAX 155 ABS OTR",C798="ALL NEW NMAX 155 CONNECTED OTR",C798="ALL NEW NMAX 155 OTR",C798="ALL NEW NMAX 155 S OTR",C798="LEXI LX 155 CONNECTED ABS OTR",C798="LEXI LX 155 OTR",C798="LEXI LX 155 S OTR",C798="LEXI OTR"),"MAXI",OR(C798="ALL NEW R15 CONNECTED OTR",C798="ALL NEW VIXION OTR",C798="ALL NEW VIXION R OTR",C798="ALL NEW XSR 155 OTR",C798="MT 15 OTR"),"SPORT",OR(C798="FAZZIO CONNECTED LUX OTR",C798="FAZZIO CONNECTED NEO OTR",C798="FAZZIO NEO HYBRID OTR",C798="GRAND FILANO LUX OTR",C798="GRAND FILANO NEO HYBRID OTR"),"CLASSY",OR(C798="FREE GO 125 C OTR",C798="FREE GO 125 OTR",C798="GEAR 125 S OTR",C798="GEAR 125 OTR",C798="NEW MIO M3 CW OTR"),"MATIC",OR(C798="WR 155 R OTR"),"OFFROAD",OR(C798="VEGA FORCE DB CW OTR",C798="JUPITER Z CW FI OTR",C798="MX KING 150 OTR"),"MOPED")</f>
        <v>MOPED</v>
      </c>
      <c r="E798">
        <v>5</v>
      </c>
      <c r="F798" s="3" t="s">
        <v>44</v>
      </c>
      <c r="G798" s="5">
        <v>22605000</v>
      </c>
      <c r="H798">
        <f t="shared" si="26"/>
        <v>2260500</v>
      </c>
      <c r="I798" s="3" t="s">
        <v>32</v>
      </c>
    </row>
    <row r="799" spans="1:9" x14ac:dyDescent="0.3">
      <c r="A799" s="1">
        <v>798</v>
      </c>
      <c r="B799" s="2">
        <f t="shared" ca="1" si="25"/>
        <v>115</v>
      </c>
      <c r="C799" t="s">
        <v>9</v>
      </c>
      <c r="D799" t="str" cm="1">
        <f t="array" ref="D799">_xlfn.IFS(OR(C799="ALL NEW AEROX 155 C ABS OTR",C799="ALL NEW AEROX 155 CIBERCITY OTR",C799="ALL NEW AEROX 155 OTR",C799="ALL NEW NMAX 155 ABS OTR",C799="ALL NEW NMAX 155 CONNECTED OTR",C799="ALL NEW NMAX 155 OTR",C799="ALL NEW NMAX 155 S OTR",C799="LEXI LX 155 CONNECTED ABS OTR",C799="LEXI LX 155 OTR",C799="LEXI LX 155 S OTR",C799="LEXI OTR"),"MAXI",OR(C799="ALL NEW R15 CONNECTED OTR",C799="ALL NEW VIXION OTR",C799="ALL NEW VIXION R OTR",C799="ALL NEW XSR 155 OTR",C799="MT 15 OTR"),"SPORT",OR(C799="FAZZIO CONNECTED LUX OTR",C799="FAZZIO CONNECTED NEO OTR",C799="FAZZIO NEO HYBRID OTR",C799="GRAND FILANO LUX OTR",C799="GRAND FILANO NEO HYBRID OTR"),"CLASSY",OR(C799="FREE GO 125 C OTR",C799="FREE GO 125 OTR",C799="GEAR 125 S OTR",C799="GEAR 125 OTR",C799="NEW MIO M3 CW OTR"),"MATIC",OR(C799="WR 155 R OTR"),"OFFROAD",OR(C799="VEGA FORCE DB CW OTR",C799="JUPITER Z CW FI OTR",C799="MX KING 150 OTR"),"MOPED")</f>
        <v>MAXI</v>
      </c>
      <c r="E799">
        <v>5</v>
      </c>
      <c r="F799" s="3" t="s">
        <v>44</v>
      </c>
      <c r="G799" s="5">
        <v>32961000</v>
      </c>
      <c r="H799">
        <f t="shared" si="26"/>
        <v>3296100</v>
      </c>
      <c r="I799" s="3" t="s">
        <v>33</v>
      </c>
    </row>
    <row r="800" spans="1:9" x14ac:dyDescent="0.3">
      <c r="A800" s="1">
        <v>799</v>
      </c>
      <c r="B800" s="2">
        <f t="shared" ca="1" si="25"/>
        <v>551</v>
      </c>
      <c r="C800" t="s">
        <v>23</v>
      </c>
      <c r="D800" t="str" cm="1">
        <f t="array" ref="D800">_xlfn.IFS(OR(C800="ALL NEW AEROX 155 C ABS OTR",C800="ALL NEW AEROX 155 CIBERCITY OTR",C800="ALL NEW AEROX 155 OTR",C800="ALL NEW NMAX 155 ABS OTR",C800="ALL NEW NMAX 155 CONNECTED OTR",C800="ALL NEW NMAX 155 OTR",C800="ALL NEW NMAX 155 S OTR",C800="LEXI LX 155 CONNECTED ABS OTR",C800="LEXI LX 155 OTR",C800="LEXI LX 155 S OTR",C800="LEXI OTR"),"MAXI",OR(C800="ALL NEW R15 CONNECTED OTR",C800="ALL NEW VIXION OTR",C800="ALL NEW VIXION R OTR",C800="ALL NEW XSR 155 OTR",C800="MT 15 OTR"),"SPORT",OR(C800="FAZZIO CONNECTED LUX OTR",C800="FAZZIO CONNECTED NEO OTR",C800="FAZZIO NEO HYBRID OTR",C800="GRAND FILANO LUX OTR",C800="GRAND FILANO NEO HYBRID OTR"),"CLASSY",OR(C800="FREE GO 125 C OTR",C800="FREE GO 125 OTR",C800="GEAR 125 S OTR",C800="GEAR 125 OTR",C800="NEW MIO M3 CW OTR"),"MATIC",OR(C800="WR 155 R OTR"),"OFFROAD",OR(C800="VEGA FORCE DB CW OTR",C800="JUPITER Z CW FI OTR",C800="MX KING 150 OTR"),"MOPED")</f>
        <v>CLASSY</v>
      </c>
      <c r="E800">
        <v>5</v>
      </c>
      <c r="F800" s="3" t="s">
        <v>5</v>
      </c>
      <c r="G800" s="5">
        <v>30785000</v>
      </c>
      <c r="H800">
        <f t="shared" si="26"/>
        <v>3078500</v>
      </c>
      <c r="I800" s="3" t="s">
        <v>34</v>
      </c>
    </row>
    <row r="801" spans="1:9" x14ac:dyDescent="0.3">
      <c r="A801" s="1">
        <v>800</v>
      </c>
      <c r="B801" s="2">
        <f t="shared" ca="1" si="25"/>
        <v>403</v>
      </c>
      <c r="C801" t="s">
        <v>10</v>
      </c>
      <c r="D801" t="str" cm="1">
        <f t="array" ref="D801">_xlfn.IFS(OR(C801="ALL NEW AEROX 155 C ABS OTR",C801="ALL NEW AEROX 155 CIBERCITY OTR",C801="ALL NEW AEROX 155 OTR",C801="ALL NEW NMAX 155 ABS OTR",C801="ALL NEW NMAX 155 CONNECTED OTR",C801="ALL NEW NMAX 155 OTR",C801="ALL NEW NMAX 155 S OTR",C801="LEXI LX 155 CONNECTED ABS OTR",C801="LEXI LX 155 OTR",C801="LEXI LX 155 S OTR",C801="LEXI OTR"),"MAXI",OR(C801="ALL NEW R15 CONNECTED OTR",C801="ALL NEW VIXION OTR",C801="ALL NEW VIXION R OTR",C801="ALL NEW XSR 155 OTR",C801="MT 15 OTR"),"SPORT",OR(C801="FAZZIO CONNECTED LUX OTR",C801="FAZZIO CONNECTED NEO OTR",C801="FAZZIO NEO HYBRID OTR",C801="GRAND FILANO LUX OTR",C801="GRAND FILANO NEO HYBRID OTR"),"CLASSY",OR(C801="FREE GO 125 C OTR",C801="FREE GO 125 OTR",C801="GEAR 125 S OTR",C801="GEAR 125 OTR",C801="NEW MIO M3 CW OTR"),"MATIC",OR(C801="WR 155 R OTR"),"OFFROAD",OR(C801="VEGA FORCE DB CW OTR",C801="JUPITER Z CW FI OTR",C801="MX KING 150 OTR"),"MOPED")</f>
        <v>MATIC</v>
      </c>
      <c r="E801">
        <v>5</v>
      </c>
      <c r="F801" s="3" t="s">
        <v>44</v>
      </c>
      <c r="G801" s="5">
        <v>20725000</v>
      </c>
      <c r="H801">
        <f t="shared" si="26"/>
        <v>2072500</v>
      </c>
      <c r="I801" s="3" t="s">
        <v>32</v>
      </c>
    </row>
    <row r="802" spans="1:9" x14ac:dyDescent="0.3">
      <c r="A802" s="1">
        <v>801</v>
      </c>
      <c r="B802" s="2">
        <f t="shared" ca="1" si="25"/>
        <v>31</v>
      </c>
      <c r="C802" t="s">
        <v>21</v>
      </c>
      <c r="D802" t="str" cm="1">
        <f t="array" ref="D802">_xlfn.IFS(OR(C802="ALL NEW AEROX 155 C ABS OTR",C802="ALL NEW AEROX 155 CIBERCITY OTR",C802="ALL NEW AEROX 155 OTR",C802="ALL NEW NMAX 155 ABS OTR",C802="ALL NEW NMAX 155 CONNECTED OTR",C802="ALL NEW NMAX 155 OTR",C802="ALL NEW NMAX 155 S OTR",C802="LEXI LX 155 CONNECTED ABS OTR",C802="LEXI LX 155 OTR",C802="LEXI LX 155 S OTR",C802="LEXI OTR"),"MAXI",OR(C802="ALL NEW R15 CONNECTED OTR",C802="ALL NEW VIXION OTR",C802="ALL NEW VIXION R OTR",C802="ALL NEW XSR 155 OTR",C802="MT 15 OTR"),"SPORT",OR(C802="FAZZIO CONNECTED LUX OTR",C802="FAZZIO CONNECTED NEO OTR",C802="FAZZIO NEO HYBRID OTR",C802="GRAND FILANO LUX OTR",C802="GRAND FILANO NEO HYBRID OTR"),"CLASSY",OR(C802="FREE GO 125 C OTR",C802="FREE GO 125 OTR",C802="GEAR 125 S OTR",C802="GEAR 125 OTR",C802="NEW MIO M3 CW OTR"),"MATIC",OR(C802="WR 155 R OTR"),"OFFROAD",OR(C802="VEGA FORCE DB CW OTR",C802="JUPITER Z CW FI OTR",C802="MX KING 150 OTR"),"MOPED")</f>
        <v>MAXI</v>
      </c>
      <c r="E802">
        <v>5</v>
      </c>
      <c r="F802" s="3" t="s">
        <v>44</v>
      </c>
      <c r="G802" s="5">
        <v>30400000</v>
      </c>
      <c r="H802">
        <f t="shared" si="26"/>
        <v>3040000</v>
      </c>
      <c r="I802" s="3" t="s">
        <v>34</v>
      </c>
    </row>
    <row r="803" spans="1:9" x14ac:dyDescent="0.3">
      <c r="A803" s="1">
        <v>802</v>
      </c>
      <c r="B803" s="2">
        <f t="shared" ca="1" si="25"/>
        <v>119</v>
      </c>
      <c r="C803" t="s">
        <v>10</v>
      </c>
      <c r="D803" t="str" cm="1">
        <f t="array" ref="D803">_xlfn.IFS(OR(C803="ALL NEW AEROX 155 C ABS OTR",C803="ALL NEW AEROX 155 CIBERCITY OTR",C803="ALL NEW AEROX 155 OTR",C803="ALL NEW NMAX 155 ABS OTR",C803="ALL NEW NMAX 155 CONNECTED OTR",C803="ALL NEW NMAX 155 OTR",C803="ALL NEW NMAX 155 S OTR",C803="LEXI LX 155 CONNECTED ABS OTR",C803="LEXI LX 155 OTR",C803="LEXI LX 155 S OTR",C803="LEXI OTR"),"MAXI",OR(C803="ALL NEW R15 CONNECTED OTR",C803="ALL NEW VIXION OTR",C803="ALL NEW VIXION R OTR",C803="ALL NEW XSR 155 OTR",C803="MT 15 OTR"),"SPORT",OR(C803="FAZZIO CONNECTED LUX OTR",C803="FAZZIO CONNECTED NEO OTR",C803="FAZZIO NEO HYBRID OTR",C803="GRAND FILANO LUX OTR",C803="GRAND FILANO NEO HYBRID OTR"),"CLASSY",OR(C803="FREE GO 125 C OTR",C803="FREE GO 125 OTR",C803="GEAR 125 S OTR",C803="GEAR 125 OTR",C803="NEW MIO M3 CW OTR"),"MATIC",OR(C803="WR 155 R OTR"),"OFFROAD",OR(C803="VEGA FORCE DB CW OTR",C803="JUPITER Z CW FI OTR",C803="MX KING 150 OTR"),"MOPED")</f>
        <v>MATIC</v>
      </c>
      <c r="E803">
        <v>5</v>
      </c>
      <c r="F803" s="3" t="s">
        <v>44</v>
      </c>
      <c r="G803" s="5">
        <v>20725000</v>
      </c>
      <c r="H803">
        <f t="shared" si="26"/>
        <v>2072500</v>
      </c>
      <c r="I803" s="3" t="s">
        <v>34</v>
      </c>
    </row>
    <row r="804" spans="1:9" x14ac:dyDescent="0.3">
      <c r="A804" s="1">
        <v>803</v>
      </c>
      <c r="B804" s="2">
        <f t="shared" ca="1" si="25"/>
        <v>942</v>
      </c>
      <c r="C804" s="6" t="s">
        <v>28</v>
      </c>
      <c r="D804" t="str" cm="1">
        <f t="array" ref="D804">_xlfn.IFS(OR(C804="ALL NEW AEROX 155 C ABS OTR",C804="ALL NEW AEROX 155 CIBERCITY OTR",C804="ALL NEW AEROX 155 OTR",C804="ALL NEW NMAX 155 ABS OTR",C804="ALL NEW NMAX 155 CONNECTED OTR",C804="ALL NEW NMAX 155 OTR",C804="ALL NEW NMAX 155 S OTR",C804="LEXI LX 155 CONNECTED ABS OTR",C804="LEXI LX 155 OTR",C804="LEXI LX 155 S OTR",C804="LEXI OTR"),"MAXI",OR(C804="ALL NEW R15 CONNECTED OTR",C804="ALL NEW VIXION OTR",C804="ALL NEW VIXION R OTR",C804="ALL NEW XSR 155 OTR",C804="MT 15 OTR"),"SPORT",OR(C804="FAZZIO CONNECTED LUX OTR",C804="FAZZIO CONNECTED NEO OTR",C804="FAZZIO NEO HYBRID OTR",C804="GRAND FILANO LUX OTR",C804="GRAND FILANO NEO HYBRID OTR"),"CLASSY",OR(C804="FREE GO 125 C OTR",C804="FREE GO 125 OTR",C804="GEAR 125 S OTR",C804="GEAR 125 OTR",C804="NEW MIO M3 CW OTR"),"MATIC",OR(C804="WR 155 R OTR"),"OFFROAD",OR(C804="VEGA FORCE DB CW OTR",C804="JUPITER Z CW FI OTR",C804="MX KING 150 OTR"),"MOPED")</f>
        <v>OFFROAD</v>
      </c>
      <c r="E804">
        <v>6</v>
      </c>
      <c r="F804" s="3" t="s">
        <v>5</v>
      </c>
      <c r="G804" s="7">
        <v>42860000</v>
      </c>
      <c r="H804">
        <f t="shared" si="26"/>
        <v>4286000</v>
      </c>
      <c r="I804" s="3" t="s">
        <v>32</v>
      </c>
    </row>
    <row r="805" spans="1:9" x14ac:dyDescent="0.3">
      <c r="A805" s="1">
        <v>804</v>
      </c>
      <c r="B805" s="2">
        <f t="shared" ca="1" si="25"/>
        <v>858</v>
      </c>
      <c r="C805" s="6" t="s">
        <v>21</v>
      </c>
      <c r="D805" t="str" cm="1">
        <f t="array" ref="D805">_xlfn.IFS(OR(C805="ALL NEW AEROX 155 C ABS OTR",C805="ALL NEW AEROX 155 CIBERCITY OTR",C805="ALL NEW AEROX 155 OTR",C805="ALL NEW NMAX 155 ABS OTR",C805="ALL NEW NMAX 155 CONNECTED OTR",C805="ALL NEW NMAX 155 OTR",C805="ALL NEW NMAX 155 S OTR",C805="LEXI LX 155 CONNECTED ABS OTR",C805="LEXI LX 155 OTR",C805="LEXI LX 155 S OTR",C805="LEXI OTR"),"MAXI",OR(C805="ALL NEW R15 CONNECTED OTR",C805="ALL NEW VIXION OTR",C805="ALL NEW VIXION R OTR",C805="ALL NEW XSR 155 OTR",C805="MT 15 OTR"),"SPORT",OR(C805="FAZZIO CONNECTED LUX OTR",C805="FAZZIO CONNECTED NEO OTR",C805="FAZZIO NEO HYBRID OTR",C805="GRAND FILANO LUX OTR",C805="GRAND FILANO NEO HYBRID OTR"),"CLASSY",OR(C805="FREE GO 125 C OTR",C805="FREE GO 125 OTR",C805="GEAR 125 S OTR",C805="GEAR 125 OTR",C805="NEW MIO M3 CW OTR"),"MATIC",OR(C805="WR 155 R OTR"),"OFFROAD",OR(C805="VEGA FORCE DB CW OTR",C805="JUPITER Z CW FI OTR",C805="MX KING 150 OTR"),"MOPED")</f>
        <v>MAXI</v>
      </c>
      <c r="E805">
        <v>6</v>
      </c>
      <c r="F805" s="3" t="s">
        <v>5</v>
      </c>
      <c r="G805" s="7">
        <v>30400000</v>
      </c>
      <c r="H805">
        <f t="shared" si="26"/>
        <v>3040000</v>
      </c>
      <c r="I805" s="3" t="s">
        <v>34</v>
      </c>
    </row>
    <row r="806" spans="1:9" x14ac:dyDescent="0.3">
      <c r="A806" s="1">
        <v>805</v>
      </c>
      <c r="B806" s="2">
        <f t="shared" ca="1" si="25"/>
        <v>1082</v>
      </c>
      <c r="C806" s="6" t="s">
        <v>13</v>
      </c>
      <c r="D806" t="str" cm="1">
        <f t="array" ref="D806">_xlfn.IFS(OR(C806="ALL NEW AEROX 155 C ABS OTR",C806="ALL NEW AEROX 155 CIBERCITY OTR",C806="ALL NEW AEROX 155 OTR",C806="ALL NEW NMAX 155 ABS OTR",C806="ALL NEW NMAX 155 CONNECTED OTR",C806="ALL NEW NMAX 155 OTR",C806="ALL NEW NMAX 155 S OTR",C806="LEXI LX 155 CONNECTED ABS OTR",C806="LEXI LX 155 OTR",C806="LEXI LX 155 S OTR",C806="LEXI OTR"),"MAXI",OR(C806="ALL NEW R15 CONNECTED OTR",C806="ALL NEW VIXION OTR",C806="ALL NEW VIXION R OTR",C806="ALL NEW XSR 155 OTR",C806="MT 15 OTR"),"SPORT",OR(C806="FAZZIO CONNECTED LUX OTR",C806="FAZZIO CONNECTED NEO OTR",C806="FAZZIO NEO HYBRID OTR",C806="GRAND FILANO LUX OTR",C806="GRAND FILANO NEO HYBRID OTR"),"CLASSY",OR(C806="FREE GO 125 C OTR",C806="FREE GO 125 OTR",C806="GEAR 125 S OTR",C806="GEAR 125 OTR",C806="NEW MIO M3 CW OTR"),"MATIC",OR(C806="WR 155 R OTR"),"OFFROAD",OR(C806="VEGA FORCE DB CW OTR",C806="JUPITER Z CW FI OTR",C806="MX KING 150 OTR"),"MOPED")</f>
        <v>MAXI</v>
      </c>
      <c r="E806">
        <v>6</v>
      </c>
      <c r="F806" s="3" t="s">
        <v>5</v>
      </c>
      <c r="G806" s="7">
        <v>36690000</v>
      </c>
      <c r="H806">
        <f t="shared" si="26"/>
        <v>3669000</v>
      </c>
      <c r="I806" s="3" t="s">
        <v>32</v>
      </c>
    </row>
    <row r="807" spans="1:9" x14ac:dyDescent="0.3">
      <c r="A807" s="1">
        <v>806</v>
      </c>
      <c r="B807" s="2">
        <f t="shared" ca="1" si="25"/>
        <v>483</v>
      </c>
      <c r="C807" s="6" t="s">
        <v>12</v>
      </c>
      <c r="D807" t="str" cm="1">
        <f t="array" ref="D807">_xlfn.IFS(OR(C807="ALL NEW AEROX 155 C ABS OTR",C807="ALL NEW AEROX 155 CIBERCITY OTR",C807="ALL NEW AEROX 155 OTR",C807="ALL NEW NMAX 155 ABS OTR",C807="ALL NEW NMAX 155 CONNECTED OTR",C807="ALL NEW NMAX 155 OTR",C807="ALL NEW NMAX 155 S OTR",C807="LEXI LX 155 CONNECTED ABS OTR",C807="LEXI LX 155 OTR",C807="LEXI LX 155 S OTR",C807="LEXI OTR"),"MAXI",OR(C807="ALL NEW R15 CONNECTED OTR",C807="ALL NEW VIXION OTR",C807="ALL NEW VIXION R OTR",C807="ALL NEW XSR 155 OTR",C807="MT 15 OTR"),"SPORT",OR(C807="FAZZIO CONNECTED LUX OTR",C807="FAZZIO CONNECTED NEO OTR",C807="FAZZIO NEO HYBRID OTR",C807="GRAND FILANO LUX OTR",C807="GRAND FILANO NEO HYBRID OTR"),"CLASSY",OR(C807="FREE GO 125 C OTR",C807="FREE GO 125 OTR",C807="GEAR 125 S OTR",C807="GEAR 125 OTR",C807="NEW MIO M3 CW OTR"),"MATIC",OR(C807="WR 155 R OTR"),"OFFROAD",OR(C807="VEGA FORCE DB CW OTR",C807="JUPITER Z CW FI OTR",C807="MX KING 150 OTR"),"MOPED")</f>
        <v>MATIC</v>
      </c>
      <c r="E807">
        <v>6</v>
      </c>
      <c r="F807" s="3" t="s">
        <v>5</v>
      </c>
      <c r="G807" s="7">
        <v>19745000</v>
      </c>
      <c r="H807">
        <f t="shared" si="26"/>
        <v>1974500</v>
      </c>
      <c r="I807" s="3" t="s">
        <v>34</v>
      </c>
    </row>
    <row r="808" spans="1:9" x14ac:dyDescent="0.3">
      <c r="A808" s="1">
        <v>807</v>
      </c>
      <c r="B808" s="2">
        <f t="shared" ca="1" si="25"/>
        <v>467</v>
      </c>
      <c r="C808" s="6" t="s">
        <v>12</v>
      </c>
      <c r="D808" t="str" cm="1">
        <f t="array" ref="D808">_xlfn.IFS(OR(C808="ALL NEW AEROX 155 C ABS OTR",C808="ALL NEW AEROX 155 CIBERCITY OTR",C808="ALL NEW AEROX 155 OTR",C808="ALL NEW NMAX 155 ABS OTR",C808="ALL NEW NMAX 155 CONNECTED OTR",C808="ALL NEW NMAX 155 OTR",C808="ALL NEW NMAX 155 S OTR",C808="LEXI LX 155 CONNECTED ABS OTR",C808="LEXI LX 155 OTR",C808="LEXI LX 155 S OTR",C808="LEXI OTR"),"MAXI",OR(C808="ALL NEW R15 CONNECTED OTR",C808="ALL NEW VIXION OTR",C808="ALL NEW VIXION R OTR",C808="ALL NEW XSR 155 OTR",C808="MT 15 OTR"),"SPORT",OR(C808="FAZZIO CONNECTED LUX OTR",C808="FAZZIO CONNECTED NEO OTR",C808="FAZZIO NEO HYBRID OTR",C808="GRAND FILANO LUX OTR",C808="GRAND FILANO NEO HYBRID OTR"),"CLASSY",OR(C808="FREE GO 125 C OTR",C808="FREE GO 125 OTR",C808="GEAR 125 S OTR",C808="GEAR 125 OTR",C808="NEW MIO M3 CW OTR"),"MATIC",OR(C808="WR 155 R OTR"),"OFFROAD",OR(C808="VEGA FORCE DB CW OTR",C808="JUPITER Z CW FI OTR",C808="MX KING 150 OTR"),"MOPED")</f>
        <v>MATIC</v>
      </c>
      <c r="E808">
        <v>6</v>
      </c>
      <c r="F808" s="3" t="s">
        <v>5</v>
      </c>
      <c r="G808" s="7">
        <v>19745000</v>
      </c>
      <c r="H808">
        <f t="shared" si="26"/>
        <v>1974500</v>
      </c>
      <c r="I808" s="3" t="s">
        <v>32</v>
      </c>
    </row>
    <row r="809" spans="1:9" x14ac:dyDescent="0.3">
      <c r="A809" s="1">
        <v>808</v>
      </c>
      <c r="B809" s="2">
        <f t="shared" ca="1" si="25"/>
        <v>1006</v>
      </c>
      <c r="C809" s="6" t="s">
        <v>28</v>
      </c>
      <c r="D809" t="str" cm="1">
        <f t="array" ref="D809">_xlfn.IFS(OR(C809="ALL NEW AEROX 155 C ABS OTR",C809="ALL NEW AEROX 155 CIBERCITY OTR",C809="ALL NEW AEROX 155 OTR",C809="ALL NEW NMAX 155 ABS OTR",C809="ALL NEW NMAX 155 CONNECTED OTR",C809="ALL NEW NMAX 155 OTR",C809="ALL NEW NMAX 155 S OTR",C809="LEXI LX 155 CONNECTED ABS OTR",C809="LEXI LX 155 OTR",C809="LEXI LX 155 S OTR",C809="LEXI OTR"),"MAXI",OR(C809="ALL NEW R15 CONNECTED OTR",C809="ALL NEW VIXION OTR",C809="ALL NEW VIXION R OTR",C809="ALL NEW XSR 155 OTR",C809="MT 15 OTR"),"SPORT",OR(C809="FAZZIO CONNECTED LUX OTR",C809="FAZZIO CONNECTED NEO OTR",C809="FAZZIO NEO HYBRID OTR",C809="GRAND FILANO LUX OTR",C809="GRAND FILANO NEO HYBRID OTR"),"CLASSY",OR(C809="FREE GO 125 C OTR",C809="FREE GO 125 OTR",C809="GEAR 125 S OTR",C809="GEAR 125 OTR",C809="NEW MIO M3 CW OTR"),"MATIC",OR(C809="WR 155 R OTR"),"OFFROAD",OR(C809="VEGA FORCE DB CW OTR",C809="JUPITER Z CW FI OTR",C809="MX KING 150 OTR"),"MOPED")</f>
        <v>OFFROAD</v>
      </c>
      <c r="E809">
        <v>6</v>
      </c>
      <c r="F809" s="3" t="s">
        <v>5</v>
      </c>
      <c r="G809" s="7">
        <v>42860000</v>
      </c>
      <c r="H809">
        <f t="shared" si="26"/>
        <v>4286000</v>
      </c>
      <c r="I809" s="3" t="s">
        <v>33</v>
      </c>
    </row>
    <row r="810" spans="1:9" x14ac:dyDescent="0.3">
      <c r="A810" s="1">
        <v>809</v>
      </c>
      <c r="B810" s="2">
        <f t="shared" ca="1" si="25"/>
        <v>455</v>
      </c>
      <c r="C810" s="6" t="s">
        <v>14</v>
      </c>
      <c r="D810" t="str" cm="1">
        <f t="array" ref="D810">_xlfn.IFS(OR(C810="ALL NEW AEROX 155 C ABS OTR",C810="ALL NEW AEROX 155 CIBERCITY OTR",C810="ALL NEW AEROX 155 OTR",C810="ALL NEW NMAX 155 ABS OTR",C810="ALL NEW NMAX 155 CONNECTED OTR",C810="ALL NEW NMAX 155 OTR",C810="ALL NEW NMAX 155 S OTR",C810="LEXI LX 155 CONNECTED ABS OTR",C810="LEXI LX 155 OTR",C810="LEXI LX 155 S OTR",C810="LEXI OTR"),"MAXI",OR(C810="ALL NEW R15 CONNECTED OTR",C810="ALL NEW VIXION OTR",C810="ALL NEW VIXION R OTR",C810="ALL NEW XSR 155 OTR",C810="MT 15 OTR"),"SPORT",OR(C810="FAZZIO CONNECTED LUX OTR",C810="FAZZIO CONNECTED NEO OTR",C810="FAZZIO NEO HYBRID OTR",C810="GRAND FILANO LUX OTR",C810="GRAND FILANO NEO HYBRID OTR"),"CLASSY",OR(C810="FREE GO 125 C OTR",C810="FREE GO 125 OTR",C810="GEAR 125 S OTR",C810="GEAR 125 OTR",C810="NEW MIO M3 CW OTR"),"MATIC",OR(C810="WR 155 R OTR"),"OFFROAD",OR(C810="VEGA FORCE DB CW OTR",C810="JUPITER Z CW FI OTR",C810="MX KING 150 OTR"),"MOPED")</f>
        <v>MAXI</v>
      </c>
      <c r="E810">
        <v>6</v>
      </c>
      <c r="F810" s="3" t="s">
        <v>4</v>
      </c>
      <c r="G810" s="7">
        <v>28395200</v>
      </c>
      <c r="H810">
        <f t="shared" si="26"/>
        <v>2839520</v>
      </c>
      <c r="I810" s="3" t="s">
        <v>34</v>
      </c>
    </row>
    <row r="811" spans="1:9" x14ac:dyDescent="0.3">
      <c r="A811" s="1">
        <v>810</v>
      </c>
      <c r="B811" s="2">
        <f t="shared" ca="1" si="25"/>
        <v>846</v>
      </c>
      <c r="C811" s="6" t="s">
        <v>30</v>
      </c>
      <c r="D811" t="str" cm="1">
        <f t="array" ref="D811">_xlfn.IFS(OR(C811="ALL NEW AEROX 155 C ABS OTR",C811="ALL NEW AEROX 155 CIBERCITY OTR",C811="ALL NEW AEROX 155 OTR",C811="ALL NEW NMAX 155 ABS OTR",C811="ALL NEW NMAX 155 CONNECTED OTR",C811="ALL NEW NMAX 155 OTR",C811="ALL NEW NMAX 155 S OTR",C811="LEXI LX 155 CONNECTED ABS OTR",C811="LEXI LX 155 OTR",C811="LEXI LX 155 S OTR",C811="LEXI OTR"),"MAXI",OR(C811="ALL NEW R15 CONNECTED OTR",C811="ALL NEW VIXION OTR",C811="ALL NEW VIXION R OTR",C811="ALL NEW XSR 155 OTR",C811="MT 15 OTR"),"SPORT",OR(C811="FAZZIO CONNECTED LUX OTR",C811="FAZZIO CONNECTED NEO OTR",C811="FAZZIO NEO HYBRID OTR",C811="GRAND FILANO LUX OTR",C811="GRAND FILANO NEO HYBRID OTR"),"CLASSY",OR(C811="FREE GO 125 C OTR",C811="FREE GO 125 OTR",C811="GEAR 125 S OTR",C811="GEAR 125 OTR",C811="NEW MIO M3 CW OTR"),"MATIC",OR(C811="WR 155 R OTR"),"OFFROAD",OR(C811="VEGA FORCE DB CW OTR",C811="JUPITER Z CW FI OTR",C811="MX KING 150 OTR"),"MOPED")</f>
        <v>MAXI</v>
      </c>
      <c r="E811">
        <v>6</v>
      </c>
      <c r="F811" s="3" t="s">
        <v>44</v>
      </c>
      <c r="G811" s="7">
        <v>34380000</v>
      </c>
      <c r="H811">
        <f t="shared" si="26"/>
        <v>3438000</v>
      </c>
      <c r="I811" s="3" t="s">
        <v>34</v>
      </c>
    </row>
    <row r="812" spans="1:9" x14ac:dyDescent="0.3">
      <c r="A812" s="1">
        <v>811</v>
      </c>
      <c r="B812" s="2">
        <f t="shared" ca="1" si="25"/>
        <v>476</v>
      </c>
      <c r="C812" s="6" t="s">
        <v>27</v>
      </c>
      <c r="D812" t="str" cm="1">
        <f t="array" ref="D812">_xlfn.IFS(OR(C812="ALL NEW AEROX 155 C ABS OTR",C812="ALL NEW AEROX 155 CIBERCITY OTR",C812="ALL NEW AEROX 155 OTR",C812="ALL NEW NMAX 155 ABS OTR",C812="ALL NEW NMAX 155 CONNECTED OTR",C812="ALL NEW NMAX 155 OTR",C812="ALL NEW NMAX 155 S OTR",C812="LEXI LX 155 CONNECTED ABS OTR",C812="LEXI LX 155 OTR",C812="LEXI LX 155 S OTR",C812="LEXI OTR"),"MAXI",OR(C812="ALL NEW R15 CONNECTED OTR",C812="ALL NEW VIXION OTR",C812="ALL NEW VIXION R OTR",C812="ALL NEW XSR 155 OTR",C812="MT 15 OTR"),"SPORT",OR(C812="FAZZIO CONNECTED LUX OTR",C812="FAZZIO CONNECTED NEO OTR",C812="FAZZIO NEO HYBRID OTR",C812="GRAND FILANO LUX OTR",C812="GRAND FILANO NEO HYBRID OTR"),"CLASSY",OR(C812="FREE GO 125 C OTR",C812="FREE GO 125 OTR",C812="GEAR 125 S OTR",C812="GEAR 125 OTR",C812="NEW MIO M3 CW OTR"),"MATIC",OR(C812="WR 155 R OTR"),"OFFROAD",OR(C812="VEGA FORCE DB CW OTR",C812="JUPITER Z CW FI OTR",C812="MX KING 150 OTR"),"MOPED")</f>
        <v>CLASSY</v>
      </c>
      <c r="E812">
        <v>6</v>
      </c>
      <c r="F812" s="3" t="s">
        <v>44</v>
      </c>
      <c r="G812" s="7">
        <v>30130000</v>
      </c>
      <c r="H812">
        <f t="shared" si="26"/>
        <v>3013000</v>
      </c>
      <c r="I812" s="3" t="s">
        <v>34</v>
      </c>
    </row>
    <row r="813" spans="1:9" x14ac:dyDescent="0.3">
      <c r="A813" s="1">
        <v>812</v>
      </c>
      <c r="B813" s="2">
        <f t="shared" ca="1" si="25"/>
        <v>723</v>
      </c>
      <c r="C813" s="6" t="s">
        <v>7</v>
      </c>
      <c r="D813" t="str" cm="1">
        <f t="array" ref="D813">_xlfn.IFS(OR(C813="ALL NEW AEROX 155 C ABS OTR",C813="ALL NEW AEROX 155 CIBERCITY OTR",C813="ALL NEW AEROX 155 OTR",C813="ALL NEW NMAX 155 ABS OTR",C813="ALL NEW NMAX 155 CONNECTED OTR",C813="ALL NEW NMAX 155 OTR",C813="ALL NEW NMAX 155 S OTR",C813="LEXI LX 155 CONNECTED ABS OTR",C813="LEXI LX 155 OTR",C813="LEXI LX 155 S OTR",C813="LEXI OTR"),"MAXI",OR(C813="ALL NEW R15 CONNECTED OTR",C813="ALL NEW VIXION OTR",C813="ALL NEW VIXION R OTR",C813="ALL NEW XSR 155 OTR",C813="MT 15 OTR"),"SPORT",OR(C813="FAZZIO CONNECTED LUX OTR",C813="FAZZIO CONNECTED NEO OTR",C813="FAZZIO NEO HYBRID OTR",C813="GRAND FILANO LUX OTR",C813="GRAND FILANO NEO HYBRID OTR"),"CLASSY",OR(C813="FREE GO 125 C OTR",C813="FREE GO 125 OTR",C813="GEAR 125 S OTR",C813="GEAR 125 OTR",C813="NEW MIO M3 CW OTR"),"MATIC",OR(C813="WR 155 R OTR"),"OFFROAD",OR(C813="VEGA FORCE DB CW OTR",C813="JUPITER Z CW FI OTR",C813="MX KING 150 OTR"),"MOPED")</f>
        <v>CLASSY</v>
      </c>
      <c r="E813">
        <v>6</v>
      </c>
      <c r="F813" s="3" t="s">
        <v>44</v>
      </c>
      <c r="G813" s="7">
        <v>24965000</v>
      </c>
      <c r="H813">
        <f t="shared" si="26"/>
        <v>2496500</v>
      </c>
      <c r="I813" s="3" t="s">
        <v>34</v>
      </c>
    </row>
    <row r="814" spans="1:9" x14ac:dyDescent="0.3">
      <c r="A814" s="1">
        <v>813</v>
      </c>
      <c r="B814" s="2">
        <f t="shared" ca="1" si="25"/>
        <v>360</v>
      </c>
      <c r="C814" s="6" t="s">
        <v>9</v>
      </c>
      <c r="D814" t="str" cm="1">
        <f t="array" ref="D814">_xlfn.IFS(OR(C814="ALL NEW AEROX 155 C ABS OTR",C814="ALL NEW AEROX 155 CIBERCITY OTR",C814="ALL NEW AEROX 155 OTR",C814="ALL NEW NMAX 155 ABS OTR",C814="ALL NEW NMAX 155 CONNECTED OTR",C814="ALL NEW NMAX 155 OTR",C814="ALL NEW NMAX 155 S OTR",C814="LEXI LX 155 CONNECTED ABS OTR",C814="LEXI LX 155 OTR",C814="LEXI LX 155 S OTR",C814="LEXI OTR"),"MAXI",OR(C814="ALL NEW R15 CONNECTED OTR",C814="ALL NEW VIXION OTR",C814="ALL NEW VIXION R OTR",C814="ALL NEW XSR 155 OTR",C814="MT 15 OTR"),"SPORT",OR(C814="FAZZIO CONNECTED LUX OTR",C814="FAZZIO CONNECTED NEO OTR",C814="FAZZIO NEO HYBRID OTR",C814="GRAND FILANO LUX OTR",C814="GRAND FILANO NEO HYBRID OTR"),"CLASSY",OR(C814="FREE GO 125 C OTR",C814="FREE GO 125 OTR",C814="GEAR 125 S OTR",C814="GEAR 125 OTR",C814="NEW MIO M3 CW OTR"),"MATIC",OR(C814="WR 155 R OTR"),"OFFROAD",OR(C814="VEGA FORCE DB CW OTR",C814="JUPITER Z CW FI OTR",C814="MX KING 150 OTR"),"MOPED")</f>
        <v>MAXI</v>
      </c>
      <c r="E814">
        <v>6</v>
      </c>
      <c r="F814" s="3" t="s">
        <v>44</v>
      </c>
      <c r="G814" s="7">
        <v>35475000</v>
      </c>
      <c r="H814">
        <f t="shared" si="26"/>
        <v>3547500</v>
      </c>
      <c r="I814" s="3" t="s">
        <v>34</v>
      </c>
    </row>
    <row r="815" spans="1:9" x14ac:dyDescent="0.3">
      <c r="A815" s="1">
        <v>814</v>
      </c>
      <c r="B815" s="2">
        <f t="shared" ca="1" si="25"/>
        <v>413</v>
      </c>
      <c r="C815" s="6" t="s">
        <v>15</v>
      </c>
      <c r="D815" t="str" cm="1">
        <f t="array" ref="D815">_xlfn.IFS(OR(C815="ALL NEW AEROX 155 C ABS OTR",C815="ALL NEW AEROX 155 CIBERCITY OTR",C815="ALL NEW AEROX 155 OTR",C815="ALL NEW NMAX 155 ABS OTR",C815="ALL NEW NMAX 155 CONNECTED OTR",C815="ALL NEW NMAX 155 OTR",C815="ALL NEW NMAX 155 S OTR",C815="LEXI LX 155 CONNECTED ABS OTR",C815="LEXI LX 155 OTR",C815="LEXI LX 155 S OTR",C815="LEXI OTR"),"MAXI",OR(C815="ALL NEW R15 CONNECTED OTR",C815="ALL NEW VIXION OTR",C815="ALL NEW VIXION R OTR",C815="ALL NEW XSR 155 OTR",C815="MT 15 OTR"),"SPORT",OR(C815="FAZZIO CONNECTED LUX OTR",C815="FAZZIO CONNECTED NEO OTR",C815="FAZZIO NEO HYBRID OTR",C815="GRAND FILANO LUX OTR",C815="GRAND FILANO NEO HYBRID OTR"),"CLASSY",OR(C815="FREE GO 125 C OTR",C815="FREE GO 125 OTR",C815="GEAR 125 S OTR",C815="GEAR 125 OTR",C815="NEW MIO M3 CW OTR"),"MATIC",OR(C815="WR 155 R OTR"),"OFFROAD",OR(C815="VEGA FORCE DB CW OTR",C815="JUPITER Z CW FI OTR",C815="MX KING 150 OTR"),"MOPED")</f>
        <v>MOPED</v>
      </c>
      <c r="E815">
        <v>6</v>
      </c>
      <c r="F815" s="3" t="s">
        <v>4</v>
      </c>
      <c r="G815" s="7">
        <v>28255000</v>
      </c>
      <c r="H815">
        <f t="shared" si="26"/>
        <v>2825500</v>
      </c>
      <c r="I815" s="3" t="s">
        <v>34</v>
      </c>
    </row>
    <row r="816" spans="1:9" x14ac:dyDescent="0.3">
      <c r="A816" s="1">
        <v>815</v>
      </c>
      <c r="B816" s="2">
        <f t="shared" ca="1" si="25"/>
        <v>1144</v>
      </c>
      <c r="C816" s="6" t="s">
        <v>23</v>
      </c>
      <c r="D816" t="str" cm="1">
        <f t="array" ref="D816">_xlfn.IFS(OR(C816="ALL NEW AEROX 155 C ABS OTR",C816="ALL NEW AEROX 155 CIBERCITY OTR",C816="ALL NEW AEROX 155 OTR",C816="ALL NEW NMAX 155 ABS OTR",C816="ALL NEW NMAX 155 CONNECTED OTR",C816="ALL NEW NMAX 155 OTR",C816="ALL NEW NMAX 155 S OTR",C816="LEXI LX 155 CONNECTED ABS OTR",C816="LEXI LX 155 OTR",C816="LEXI LX 155 S OTR",C816="LEXI OTR"),"MAXI",OR(C816="ALL NEW R15 CONNECTED OTR",C816="ALL NEW VIXION OTR",C816="ALL NEW VIXION R OTR",C816="ALL NEW XSR 155 OTR",C816="MT 15 OTR"),"SPORT",OR(C816="FAZZIO CONNECTED LUX OTR",C816="FAZZIO CONNECTED NEO OTR",C816="FAZZIO NEO HYBRID OTR",C816="GRAND FILANO LUX OTR",C816="GRAND FILANO NEO HYBRID OTR"),"CLASSY",OR(C816="FREE GO 125 C OTR",C816="FREE GO 125 OTR",C816="GEAR 125 S OTR",C816="GEAR 125 OTR",C816="NEW MIO M3 CW OTR"),"MATIC",OR(C816="WR 155 R OTR"),"OFFROAD",OR(C816="VEGA FORCE DB CW OTR",C816="JUPITER Z CW FI OTR",C816="MX KING 150 OTR"),"MOPED")</f>
        <v>CLASSY</v>
      </c>
      <c r="E816">
        <v>6</v>
      </c>
      <c r="F816" s="3" t="s">
        <v>4</v>
      </c>
      <c r="G816" s="7">
        <v>30785000</v>
      </c>
      <c r="H816">
        <f t="shared" si="26"/>
        <v>3078500</v>
      </c>
      <c r="I816" s="3" t="s">
        <v>34</v>
      </c>
    </row>
    <row r="817" spans="1:9" x14ac:dyDescent="0.3">
      <c r="A817" s="1">
        <v>816</v>
      </c>
      <c r="B817" s="2">
        <f t="shared" ca="1" si="25"/>
        <v>563</v>
      </c>
      <c r="C817" s="6" t="s">
        <v>23</v>
      </c>
      <c r="D817" t="str" cm="1">
        <f t="array" ref="D817">_xlfn.IFS(OR(C817="ALL NEW AEROX 155 C ABS OTR",C817="ALL NEW AEROX 155 CIBERCITY OTR",C817="ALL NEW AEROX 155 OTR",C817="ALL NEW NMAX 155 ABS OTR",C817="ALL NEW NMAX 155 CONNECTED OTR",C817="ALL NEW NMAX 155 OTR",C817="ALL NEW NMAX 155 S OTR",C817="LEXI LX 155 CONNECTED ABS OTR",C817="LEXI LX 155 OTR",C817="LEXI LX 155 S OTR",C817="LEXI OTR"),"MAXI",OR(C817="ALL NEW R15 CONNECTED OTR",C817="ALL NEW VIXION OTR",C817="ALL NEW VIXION R OTR",C817="ALL NEW XSR 155 OTR",C817="MT 15 OTR"),"SPORT",OR(C817="FAZZIO CONNECTED LUX OTR",C817="FAZZIO CONNECTED NEO OTR",C817="FAZZIO NEO HYBRID OTR",C817="GRAND FILANO LUX OTR",C817="GRAND FILANO NEO HYBRID OTR"),"CLASSY",OR(C817="FREE GO 125 C OTR",C817="FREE GO 125 OTR",C817="GEAR 125 S OTR",C817="GEAR 125 OTR",C817="NEW MIO M3 CW OTR"),"MATIC",OR(C817="WR 155 R OTR"),"OFFROAD",OR(C817="VEGA FORCE DB CW OTR",C817="JUPITER Z CW FI OTR",C817="MX KING 150 OTR"),"MOPED")</f>
        <v>CLASSY</v>
      </c>
      <c r="E817">
        <v>6</v>
      </c>
      <c r="F817" s="3" t="s">
        <v>4</v>
      </c>
      <c r="G817" s="7">
        <v>30785000</v>
      </c>
      <c r="H817">
        <f t="shared" si="26"/>
        <v>3078500</v>
      </c>
      <c r="I817" s="3" t="s">
        <v>34</v>
      </c>
    </row>
    <row r="818" spans="1:9" x14ac:dyDescent="0.3">
      <c r="A818" s="1">
        <v>817</v>
      </c>
      <c r="B818" s="2">
        <f t="shared" ca="1" si="25"/>
        <v>253</v>
      </c>
      <c r="C818" s="6" t="s">
        <v>14</v>
      </c>
      <c r="D818" t="str" cm="1">
        <f t="array" ref="D818">_xlfn.IFS(OR(C818="ALL NEW AEROX 155 C ABS OTR",C818="ALL NEW AEROX 155 CIBERCITY OTR",C818="ALL NEW AEROX 155 OTR",C818="ALL NEW NMAX 155 ABS OTR",C818="ALL NEW NMAX 155 CONNECTED OTR",C818="ALL NEW NMAX 155 OTR",C818="ALL NEW NMAX 155 S OTR",C818="LEXI LX 155 CONNECTED ABS OTR",C818="LEXI LX 155 OTR",C818="LEXI LX 155 S OTR",C818="LEXI OTR"),"MAXI",OR(C818="ALL NEW R15 CONNECTED OTR",C818="ALL NEW VIXION OTR",C818="ALL NEW VIXION R OTR",C818="ALL NEW XSR 155 OTR",C818="MT 15 OTR"),"SPORT",OR(C818="FAZZIO CONNECTED LUX OTR",C818="FAZZIO CONNECTED NEO OTR",C818="FAZZIO NEO HYBRID OTR",C818="GRAND FILANO LUX OTR",C818="GRAND FILANO NEO HYBRID OTR"),"CLASSY",OR(C818="FREE GO 125 C OTR",C818="FREE GO 125 OTR",C818="GEAR 125 S OTR",C818="GEAR 125 OTR",C818="NEW MIO M3 CW OTR"),"MATIC",OR(C818="WR 155 R OTR"),"OFFROAD",OR(C818="VEGA FORCE DB CW OTR",C818="JUPITER Z CW FI OTR",C818="MX KING 150 OTR"),"MOPED")</f>
        <v>MAXI</v>
      </c>
      <c r="E818">
        <v>6</v>
      </c>
      <c r="F818" s="3" t="s">
        <v>4</v>
      </c>
      <c r="G818" s="7">
        <v>28395200</v>
      </c>
      <c r="H818">
        <f t="shared" si="26"/>
        <v>2839520</v>
      </c>
      <c r="I818" s="3" t="s">
        <v>32</v>
      </c>
    </row>
    <row r="819" spans="1:9" x14ac:dyDescent="0.3">
      <c r="A819" s="1">
        <v>818</v>
      </c>
      <c r="B819" s="2">
        <f t="shared" ca="1" si="25"/>
        <v>523</v>
      </c>
      <c r="C819" s="6" t="s">
        <v>28</v>
      </c>
      <c r="D819" t="str" cm="1">
        <f t="array" ref="D819">_xlfn.IFS(OR(C819="ALL NEW AEROX 155 C ABS OTR",C819="ALL NEW AEROX 155 CIBERCITY OTR",C819="ALL NEW AEROX 155 OTR",C819="ALL NEW NMAX 155 ABS OTR",C819="ALL NEW NMAX 155 CONNECTED OTR",C819="ALL NEW NMAX 155 OTR",C819="ALL NEW NMAX 155 S OTR",C819="LEXI LX 155 CONNECTED ABS OTR",C819="LEXI LX 155 OTR",C819="LEXI LX 155 S OTR",C819="LEXI OTR"),"MAXI",OR(C819="ALL NEW R15 CONNECTED OTR",C819="ALL NEW VIXION OTR",C819="ALL NEW VIXION R OTR",C819="ALL NEW XSR 155 OTR",C819="MT 15 OTR"),"SPORT",OR(C819="FAZZIO CONNECTED LUX OTR",C819="FAZZIO CONNECTED NEO OTR",C819="FAZZIO NEO HYBRID OTR",C819="GRAND FILANO LUX OTR",C819="GRAND FILANO NEO HYBRID OTR"),"CLASSY",OR(C819="FREE GO 125 C OTR",C819="FREE GO 125 OTR",C819="GEAR 125 S OTR",C819="GEAR 125 OTR",C819="NEW MIO M3 CW OTR"),"MATIC",OR(C819="WR 155 R OTR"),"OFFROAD",OR(C819="VEGA FORCE DB CW OTR",C819="JUPITER Z CW FI OTR",C819="MX KING 150 OTR"),"MOPED")</f>
        <v>OFFROAD</v>
      </c>
      <c r="E819">
        <v>6</v>
      </c>
      <c r="F819" s="3" t="s">
        <v>4</v>
      </c>
      <c r="G819" s="7">
        <v>42860000</v>
      </c>
      <c r="H819">
        <f t="shared" si="26"/>
        <v>4286000</v>
      </c>
      <c r="I819" s="3" t="s">
        <v>32</v>
      </c>
    </row>
    <row r="820" spans="1:9" x14ac:dyDescent="0.3">
      <c r="A820" s="1">
        <v>819</v>
      </c>
      <c r="B820" s="2">
        <f t="shared" ca="1" si="25"/>
        <v>1019</v>
      </c>
      <c r="C820" s="6" t="s">
        <v>11</v>
      </c>
      <c r="D820" t="str" cm="1">
        <f t="array" ref="D820">_xlfn.IFS(OR(C820="ALL NEW AEROX 155 C ABS OTR",C820="ALL NEW AEROX 155 CIBERCITY OTR",C820="ALL NEW AEROX 155 OTR",C820="ALL NEW NMAX 155 ABS OTR",C820="ALL NEW NMAX 155 CONNECTED OTR",C820="ALL NEW NMAX 155 OTR",C820="ALL NEW NMAX 155 S OTR",C820="LEXI LX 155 CONNECTED ABS OTR",C820="LEXI LX 155 OTR",C820="LEXI LX 155 S OTR",C820="LEXI OTR"),"MAXI",OR(C820="ALL NEW R15 CONNECTED OTR",C820="ALL NEW VIXION OTR",C820="ALL NEW VIXION R OTR",C820="ALL NEW XSR 155 OTR",C820="MT 15 OTR"),"SPORT",OR(C820="FAZZIO CONNECTED LUX OTR",C820="FAZZIO CONNECTED NEO OTR",C820="FAZZIO NEO HYBRID OTR",C820="GRAND FILANO LUX OTR",C820="GRAND FILANO NEO HYBRID OTR"),"CLASSY",OR(C820="FREE GO 125 C OTR",C820="FREE GO 125 OTR",C820="GEAR 125 S OTR",C820="GEAR 125 OTR",C820="NEW MIO M3 CW OTR"),"MATIC",OR(C820="WR 155 R OTR"),"OFFROAD",OR(C820="VEGA FORCE DB CW OTR",C820="JUPITER Z CW FI OTR",C820="MX KING 150 OTR"),"MOPED")</f>
        <v>MOPED</v>
      </c>
      <c r="E820">
        <v>6</v>
      </c>
      <c r="F820" s="3" t="s">
        <v>44</v>
      </c>
      <c r="G820" s="7">
        <v>22855000</v>
      </c>
      <c r="H820">
        <f t="shared" si="26"/>
        <v>2285500</v>
      </c>
      <c r="I820" s="3" t="s">
        <v>32</v>
      </c>
    </row>
    <row r="821" spans="1:9" x14ac:dyDescent="0.3">
      <c r="A821" s="1">
        <v>820</v>
      </c>
      <c r="B821" s="2">
        <f t="shared" ca="1" si="25"/>
        <v>75</v>
      </c>
      <c r="C821" s="6" t="s">
        <v>15</v>
      </c>
      <c r="D821" t="str" cm="1">
        <f t="array" ref="D821">_xlfn.IFS(OR(C821="ALL NEW AEROX 155 C ABS OTR",C821="ALL NEW AEROX 155 CIBERCITY OTR",C821="ALL NEW AEROX 155 OTR",C821="ALL NEW NMAX 155 ABS OTR",C821="ALL NEW NMAX 155 CONNECTED OTR",C821="ALL NEW NMAX 155 OTR",C821="ALL NEW NMAX 155 S OTR",C821="LEXI LX 155 CONNECTED ABS OTR",C821="LEXI LX 155 OTR",C821="LEXI LX 155 S OTR",C821="LEXI OTR"),"MAXI",OR(C821="ALL NEW R15 CONNECTED OTR",C821="ALL NEW VIXION OTR",C821="ALL NEW VIXION R OTR",C821="ALL NEW XSR 155 OTR",C821="MT 15 OTR"),"SPORT",OR(C821="FAZZIO CONNECTED LUX OTR",C821="FAZZIO CONNECTED NEO OTR",C821="FAZZIO NEO HYBRID OTR",C821="GRAND FILANO LUX OTR",C821="GRAND FILANO NEO HYBRID OTR"),"CLASSY",OR(C821="FREE GO 125 C OTR",C821="FREE GO 125 OTR",C821="GEAR 125 S OTR",C821="GEAR 125 OTR",C821="NEW MIO M3 CW OTR"),"MATIC",OR(C821="WR 155 R OTR"),"OFFROAD",OR(C821="VEGA FORCE DB CW OTR",C821="JUPITER Z CW FI OTR",C821="MX KING 150 OTR"),"MOPED")</f>
        <v>MOPED</v>
      </c>
      <c r="E821">
        <v>6</v>
      </c>
      <c r="F821" s="3" t="s">
        <v>44</v>
      </c>
      <c r="G821" s="7">
        <v>28255000</v>
      </c>
      <c r="H821">
        <f t="shared" si="26"/>
        <v>2825500</v>
      </c>
      <c r="I821" s="3" t="s">
        <v>32</v>
      </c>
    </row>
    <row r="822" spans="1:9" x14ac:dyDescent="0.3">
      <c r="A822" s="1">
        <v>821</v>
      </c>
      <c r="B822" s="2">
        <f t="shared" ca="1" si="25"/>
        <v>238</v>
      </c>
      <c r="C822" s="6" t="s">
        <v>10</v>
      </c>
      <c r="D822" t="str" cm="1">
        <f t="array" ref="D822">_xlfn.IFS(OR(C822="ALL NEW AEROX 155 C ABS OTR",C822="ALL NEW AEROX 155 CIBERCITY OTR",C822="ALL NEW AEROX 155 OTR",C822="ALL NEW NMAX 155 ABS OTR",C822="ALL NEW NMAX 155 CONNECTED OTR",C822="ALL NEW NMAX 155 OTR",C822="ALL NEW NMAX 155 S OTR",C822="LEXI LX 155 CONNECTED ABS OTR",C822="LEXI LX 155 OTR",C822="LEXI LX 155 S OTR",C822="LEXI OTR"),"MAXI",OR(C822="ALL NEW R15 CONNECTED OTR",C822="ALL NEW VIXION OTR",C822="ALL NEW VIXION R OTR",C822="ALL NEW XSR 155 OTR",C822="MT 15 OTR"),"SPORT",OR(C822="FAZZIO CONNECTED LUX OTR",C822="FAZZIO CONNECTED NEO OTR",C822="FAZZIO NEO HYBRID OTR",C822="GRAND FILANO LUX OTR",C822="GRAND FILANO NEO HYBRID OTR"),"CLASSY",OR(C822="FREE GO 125 C OTR",C822="FREE GO 125 OTR",C822="GEAR 125 S OTR",C822="GEAR 125 OTR",C822="NEW MIO M3 CW OTR"),"MATIC",OR(C822="WR 155 R OTR"),"OFFROAD",OR(C822="VEGA FORCE DB CW OTR",C822="JUPITER Z CW FI OTR",C822="MX KING 150 OTR"),"MOPED")</f>
        <v>MATIC</v>
      </c>
      <c r="E822">
        <v>6</v>
      </c>
      <c r="F822" s="3" t="s">
        <v>44</v>
      </c>
      <c r="G822" s="7">
        <v>20725000</v>
      </c>
      <c r="H822">
        <f t="shared" si="26"/>
        <v>2072500</v>
      </c>
      <c r="I822" s="3" t="s">
        <v>32</v>
      </c>
    </row>
    <row r="823" spans="1:9" x14ac:dyDescent="0.3">
      <c r="A823" s="1">
        <v>822</v>
      </c>
      <c r="B823" s="2">
        <f t="shared" ca="1" si="25"/>
        <v>375</v>
      </c>
      <c r="C823" s="6" t="s">
        <v>11</v>
      </c>
      <c r="D823" t="str" cm="1">
        <f t="array" ref="D823">_xlfn.IFS(OR(C823="ALL NEW AEROX 155 C ABS OTR",C823="ALL NEW AEROX 155 CIBERCITY OTR",C823="ALL NEW AEROX 155 OTR",C823="ALL NEW NMAX 155 ABS OTR",C823="ALL NEW NMAX 155 CONNECTED OTR",C823="ALL NEW NMAX 155 OTR",C823="ALL NEW NMAX 155 S OTR",C823="LEXI LX 155 CONNECTED ABS OTR",C823="LEXI LX 155 OTR",C823="LEXI LX 155 S OTR",C823="LEXI OTR"),"MAXI",OR(C823="ALL NEW R15 CONNECTED OTR",C823="ALL NEW VIXION OTR",C823="ALL NEW VIXION R OTR",C823="ALL NEW XSR 155 OTR",C823="MT 15 OTR"),"SPORT",OR(C823="FAZZIO CONNECTED LUX OTR",C823="FAZZIO CONNECTED NEO OTR",C823="FAZZIO NEO HYBRID OTR",C823="GRAND FILANO LUX OTR",C823="GRAND FILANO NEO HYBRID OTR"),"CLASSY",OR(C823="FREE GO 125 C OTR",C823="FREE GO 125 OTR",C823="GEAR 125 S OTR",C823="GEAR 125 OTR",C823="NEW MIO M3 CW OTR"),"MATIC",OR(C823="WR 155 R OTR"),"OFFROAD",OR(C823="VEGA FORCE DB CW OTR",C823="JUPITER Z CW FI OTR",C823="MX KING 150 OTR"),"MOPED")</f>
        <v>MOPED</v>
      </c>
      <c r="E823">
        <v>6</v>
      </c>
      <c r="F823" s="3" t="s">
        <v>44</v>
      </c>
      <c r="G823" s="7">
        <v>22855000</v>
      </c>
      <c r="H823">
        <f t="shared" si="26"/>
        <v>2285500</v>
      </c>
      <c r="I823" s="3" t="s">
        <v>33</v>
      </c>
    </row>
    <row r="824" spans="1:9" x14ac:dyDescent="0.3">
      <c r="A824" s="1">
        <v>823</v>
      </c>
      <c r="B824" s="2">
        <f t="shared" ca="1" si="25"/>
        <v>1135</v>
      </c>
      <c r="C824" s="6" t="s">
        <v>29</v>
      </c>
      <c r="D824" t="str" cm="1">
        <f t="array" ref="D824">_xlfn.IFS(OR(C824="ALL NEW AEROX 155 C ABS OTR",C824="ALL NEW AEROX 155 CIBERCITY OTR",C824="ALL NEW AEROX 155 OTR",C824="ALL NEW NMAX 155 ABS OTR",C824="ALL NEW NMAX 155 CONNECTED OTR",C824="ALL NEW NMAX 155 OTR",C824="ALL NEW NMAX 155 S OTR",C824="LEXI LX 155 CONNECTED ABS OTR",C824="LEXI LX 155 OTR",C824="LEXI LX 155 S OTR",C824="LEXI OTR"),"MAXI",OR(C824="ALL NEW R15 CONNECTED OTR",C824="ALL NEW VIXION OTR",C824="ALL NEW VIXION R OTR",C824="ALL NEW XSR 155 OTR",C824="MT 15 OTR"),"SPORT",OR(C824="FAZZIO CONNECTED LUX OTR",C824="FAZZIO CONNECTED NEO OTR",C824="FAZZIO NEO HYBRID OTR",C824="GRAND FILANO LUX OTR",C824="GRAND FILANO NEO HYBRID OTR"),"CLASSY",OR(C824="FREE GO 125 C OTR",C824="FREE GO 125 OTR",C824="GEAR 125 S OTR",C824="GEAR 125 OTR",C824="NEW MIO M3 CW OTR"),"MATIC",OR(C824="WR 155 R OTR"),"OFFROAD",OR(C824="VEGA FORCE DB CW OTR",C824="JUPITER Z CW FI OTR",C824="MX KING 150 OTR"),"MOPED")</f>
        <v>MAXI</v>
      </c>
      <c r="E824">
        <v>6</v>
      </c>
      <c r="F824" s="3" t="s">
        <v>44</v>
      </c>
      <c r="G824" s="7">
        <v>39625000</v>
      </c>
      <c r="H824">
        <f t="shared" si="26"/>
        <v>3962500</v>
      </c>
      <c r="I824" s="3" t="s">
        <v>32</v>
      </c>
    </row>
    <row r="825" spans="1:9" x14ac:dyDescent="0.3">
      <c r="A825" s="1">
        <v>824</v>
      </c>
      <c r="B825" s="2">
        <f t="shared" ca="1" si="25"/>
        <v>299</v>
      </c>
      <c r="C825" s="6" t="s">
        <v>15</v>
      </c>
      <c r="D825" t="str" cm="1">
        <f t="array" ref="D825">_xlfn.IFS(OR(C825="ALL NEW AEROX 155 C ABS OTR",C825="ALL NEW AEROX 155 CIBERCITY OTR",C825="ALL NEW AEROX 155 OTR",C825="ALL NEW NMAX 155 ABS OTR",C825="ALL NEW NMAX 155 CONNECTED OTR",C825="ALL NEW NMAX 155 OTR",C825="ALL NEW NMAX 155 S OTR",C825="LEXI LX 155 CONNECTED ABS OTR",C825="LEXI LX 155 OTR",C825="LEXI LX 155 S OTR",C825="LEXI OTR"),"MAXI",OR(C825="ALL NEW R15 CONNECTED OTR",C825="ALL NEW VIXION OTR",C825="ALL NEW VIXION R OTR",C825="ALL NEW XSR 155 OTR",C825="MT 15 OTR"),"SPORT",OR(C825="FAZZIO CONNECTED LUX OTR",C825="FAZZIO CONNECTED NEO OTR",C825="FAZZIO NEO HYBRID OTR",C825="GRAND FILANO LUX OTR",C825="GRAND FILANO NEO HYBRID OTR"),"CLASSY",OR(C825="FREE GO 125 C OTR",C825="FREE GO 125 OTR",C825="GEAR 125 S OTR",C825="GEAR 125 OTR",C825="NEW MIO M3 CW OTR"),"MATIC",OR(C825="WR 155 R OTR"),"OFFROAD",OR(C825="VEGA FORCE DB CW OTR",C825="JUPITER Z CW FI OTR",C825="MX KING 150 OTR"),"MOPED")</f>
        <v>MOPED</v>
      </c>
      <c r="E825">
        <v>6</v>
      </c>
      <c r="F825" s="3" t="s">
        <v>44</v>
      </c>
      <c r="G825" s="7">
        <v>28505000</v>
      </c>
      <c r="H825">
        <f t="shared" si="26"/>
        <v>2850500</v>
      </c>
      <c r="I825" s="3" t="s">
        <v>32</v>
      </c>
    </row>
    <row r="826" spans="1:9" x14ac:dyDescent="0.3">
      <c r="A826" s="1">
        <v>825</v>
      </c>
      <c r="B826" s="2">
        <f t="shared" ca="1" si="25"/>
        <v>938</v>
      </c>
      <c r="C826" s="6" t="s">
        <v>9</v>
      </c>
      <c r="D826" t="str" cm="1">
        <f t="array" ref="D826">_xlfn.IFS(OR(C826="ALL NEW AEROX 155 C ABS OTR",C826="ALL NEW AEROX 155 CIBERCITY OTR",C826="ALL NEW AEROX 155 OTR",C826="ALL NEW NMAX 155 ABS OTR",C826="ALL NEW NMAX 155 CONNECTED OTR",C826="ALL NEW NMAX 155 OTR",C826="ALL NEW NMAX 155 S OTR",C826="LEXI LX 155 CONNECTED ABS OTR",C826="LEXI LX 155 OTR",C826="LEXI LX 155 S OTR",C826="LEXI OTR"),"MAXI",OR(C826="ALL NEW R15 CONNECTED OTR",C826="ALL NEW VIXION OTR",C826="ALL NEW VIXION R OTR",C826="ALL NEW XSR 155 OTR",C826="MT 15 OTR"),"SPORT",OR(C826="FAZZIO CONNECTED LUX OTR",C826="FAZZIO CONNECTED NEO OTR",C826="FAZZIO NEO HYBRID OTR",C826="GRAND FILANO LUX OTR",C826="GRAND FILANO NEO HYBRID OTR"),"CLASSY",OR(C826="FREE GO 125 C OTR",C826="FREE GO 125 OTR",C826="GEAR 125 S OTR",C826="GEAR 125 OTR",C826="NEW MIO M3 CW OTR"),"MATIC",OR(C826="WR 155 R OTR"),"OFFROAD",OR(C826="VEGA FORCE DB CW OTR",C826="JUPITER Z CW FI OTR",C826="MX KING 150 OTR"),"MOPED")</f>
        <v>MAXI</v>
      </c>
      <c r="E826">
        <v>6</v>
      </c>
      <c r="F826" s="3" t="s">
        <v>5</v>
      </c>
      <c r="G826" s="7">
        <v>35475000</v>
      </c>
      <c r="H826">
        <f t="shared" si="26"/>
        <v>3547500</v>
      </c>
      <c r="I826" s="3" t="s">
        <v>32</v>
      </c>
    </row>
    <row r="827" spans="1:9" x14ac:dyDescent="0.3">
      <c r="A827" s="1">
        <v>826</v>
      </c>
      <c r="B827" s="2">
        <f t="shared" ca="1" si="25"/>
        <v>1101</v>
      </c>
      <c r="C827" s="6" t="s">
        <v>11</v>
      </c>
      <c r="D827" t="str" cm="1">
        <f t="array" ref="D827">_xlfn.IFS(OR(C827="ALL NEW AEROX 155 C ABS OTR",C827="ALL NEW AEROX 155 CIBERCITY OTR",C827="ALL NEW AEROX 155 OTR",C827="ALL NEW NMAX 155 ABS OTR",C827="ALL NEW NMAX 155 CONNECTED OTR",C827="ALL NEW NMAX 155 OTR",C827="ALL NEW NMAX 155 S OTR",C827="LEXI LX 155 CONNECTED ABS OTR",C827="LEXI LX 155 OTR",C827="LEXI LX 155 S OTR",C827="LEXI OTR"),"MAXI",OR(C827="ALL NEW R15 CONNECTED OTR",C827="ALL NEW VIXION OTR",C827="ALL NEW VIXION R OTR",C827="ALL NEW XSR 155 OTR",C827="MT 15 OTR"),"SPORT",OR(C827="FAZZIO CONNECTED LUX OTR",C827="FAZZIO CONNECTED NEO OTR",C827="FAZZIO NEO HYBRID OTR",C827="GRAND FILANO LUX OTR",C827="GRAND FILANO NEO HYBRID OTR"),"CLASSY",OR(C827="FREE GO 125 C OTR",C827="FREE GO 125 OTR",C827="GEAR 125 S OTR",C827="GEAR 125 OTR",C827="NEW MIO M3 CW OTR"),"MATIC",OR(C827="WR 155 R OTR"),"OFFROAD",OR(C827="VEGA FORCE DB CW OTR",C827="JUPITER Z CW FI OTR",C827="MX KING 150 OTR"),"MOPED")</f>
        <v>MOPED</v>
      </c>
      <c r="E827">
        <v>6</v>
      </c>
      <c r="F827" s="3" t="s">
        <v>5</v>
      </c>
      <c r="G827" s="7">
        <v>22605000</v>
      </c>
      <c r="H827">
        <f t="shared" si="26"/>
        <v>2260500</v>
      </c>
      <c r="I827" s="3" t="s">
        <v>32</v>
      </c>
    </row>
    <row r="828" spans="1:9" x14ac:dyDescent="0.3">
      <c r="A828" s="1">
        <v>827</v>
      </c>
      <c r="B828" s="2">
        <f t="shared" ca="1" si="25"/>
        <v>924</v>
      </c>
      <c r="C828" s="6" t="s">
        <v>10</v>
      </c>
      <c r="D828" t="str" cm="1">
        <f t="array" ref="D828">_xlfn.IFS(OR(C828="ALL NEW AEROX 155 C ABS OTR",C828="ALL NEW AEROX 155 CIBERCITY OTR",C828="ALL NEW AEROX 155 OTR",C828="ALL NEW NMAX 155 ABS OTR",C828="ALL NEW NMAX 155 CONNECTED OTR",C828="ALL NEW NMAX 155 OTR",C828="ALL NEW NMAX 155 S OTR",C828="LEXI LX 155 CONNECTED ABS OTR",C828="LEXI LX 155 OTR",C828="LEXI LX 155 S OTR",C828="LEXI OTR"),"MAXI",OR(C828="ALL NEW R15 CONNECTED OTR",C828="ALL NEW VIXION OTR",C828="ALL NEW VIXION R OTR",C828="ALL NEW XSR 155 OTR",C828="MT 15 OTR"),"SPORT",OR(C828="FAZZIO CONNECTED LUX OTR",C828="FAZZIO CONNECTED NEO OTR",C828="FAZZIO NEO HYBRID OTR",C828="GRAND FILANO LUX OTR",C828="GRAND FILANO NEO HYBRID OTR"),"CLASSY",OR(C828="FREE GO 125 C OTR",C828="FREE GO 125 OTR",C828="GEAR 125 S OTR",C828="GEAR 125 OTR",C828="NEW MIO M3 CW OTR"),"MATIC",OR(C828="WR 155 R OTR"),"OFFROAD",OR(C828="VEGA FORCE DB CW OTR",C828="JUPITER Z CW FI OTR",C828="MX KING 150 OTR"),"MOPED")</f>
        <v>MATIC</v>
      </c>
      <c r="E828">
        <v>6</v>
      </c>
      <c r="F828" s="3" t="s">
        <v>5</v>
      </c>
      <c r="G828" s="7">
        <v>20725000</v>
      </c>
      <c r="H828">
        <f t="shared" si="26"/>
        <v>2072500</v>
      </c>
      <c r="I828" s="3" t="s">
        <v>32</v>
      </c>
    </row>
    <row r="829" spans="1:9" x14ac:dyDescent="0.3">
      <c r="A829" s="1">
        <v>828</v>
      </c>
      <c r="B829" s="2">
        <f t="shared" ca="1" si="25"/>
        <v>1030</v>
      </c>
      <c r="C829" s="6" t="s">
        <v>15</v>
      </c>
      <c r="D829" t="str" cm="1">
        <f t="array" ref="D829">_xlfn.IFS(OR(C829="ALL NEW AEROX 155 C ABS OTR",C829="ALL NEW AEROX 155 CIBERCITY OTR",C829="ALL NEW AEROX 155 OTR",C829="ALL NEW NMAX 155 ABS OTR",C829="ALL NEW NMAX 155 CONNECTED OTR",C829="ALL NEW NMAX 155 OTR",C829="ALL NEW NMAX 155 S OTR",C829="LEXI LX 155 CONNECTED ABS OTR",C829="LEXI LX 155 OTR",C829="LEXI LX 155 S OTR",C829="LEXI OTR"),"MAXI",OR(C829="ALL NEW R15 CONNECTED OTR",C829="ALL NEW VIXION OTR",C829="ALL NEW VIXION R OTR",C829="ALL NEW XSR 155 OTR",C829="MT 15 OTR"),"SPORT",OR(C829="FAZZIO CONNECTED LUX OTR",C829="FAZZIO CONNECTED NEO OTR",C829="FAZZIO NEO HYBRID OTR",C829="GRAND FILANO LUX OTR",C829="GRAND FILANO NEO HYBRID OTR"),"CLASSY",OR(C829="FREE GO 125 C OTR",C829="FREE GO 125 OTR",C829="GEAR 125 S OTR",C829="GEAR 125 OTR",C829="NEW MIO M3 CW OTR"),"MATIC",OR(C829="WR 155 R OTR"),"OFFROAD",OR(C829="VEGA FORCE DB CW OTR",C829="JUPITER Z CW FI OTR",C829="MX KING 150 OTR"),"MOPED")</f>
        <v>MOPED</v>
      </c>
      <c r="E829">
        <v>6</v>
      </c>
      <c r="F829" s="3" t="s">
        <v>5</v>
      </c>
      <c r="G829" s="7">
        <v>28255000</v>
      </c>
      <c r="H829">
        <f t="shared" si="26"/>
        <v>2825500</v>
      </c>
      <c r="I829" s="3" t="s">
        <v>34</v>
      </c>
    </row>
    <row r="830" spans="1:9" x14ac:dyDescent="0.3">
      <c r="A830" s="1">
        <v>829</v>
      </c>
      <c r="B830" s="2">
        <f t="shared" ca="1" si="25"/>
        <v>683</v>
      </c>
      <c r="C830" s="6" t="s">
        <v>11</v>
      </c>
      <c r="D830" t="str" cm="1">
        <f t="array" ref="D830">_xlfn.IFS(OR(C830="ALL NEW AEROX 155 C ABS OTR",C830="ALL NEW AEROX 155 CIBERCITY OTR",C830="ALL NEW AEROX 155 OTR",C830="ALL NEW NMAX 155 ABS OTR",C830="ALL NEW NMAX 155 CONNECTED OTR",C830="ALL NEW NMAX 155 OTR",C830="ALL NEW NMAX 155 S OTR",C830="LEXI LX 155 CONNECTED ABS OTR",C830="LEXI LX 155 OTR",C830="LEXI LX 155 S OTR",C830="LEXI OTR"),"MAXI",OR(C830="ALL NEW R15 CONNECTED OTR",C830="ALL NEW VIXION OTR",C830="ALL NEW VIXION R OTR",C830="ALL NEW XSR 155 OTR",C830="MT 15 OTR"),"SPORT",OR(C830="FAZZIO CONNECTED LUX OTR",C830="FAZZIO CONNECTED NEO OTR",C830="FAZZIO NEO HYBRID OTR",C830="GRAND FILANO LUX OTR",C830="GRAND FILANO NEO HYBRID OTR"),"CLASSY",OR(C830="FREE GO 125 C OTR",C830="FREE GO 125 OTR",C830="GEAR 125 S OTR",C830="GEAR 125 OTR",C830="NEW MIO M3 CW OTR"),"MATIC",OR(C830="WR 155 R OTR"),"OFFROAD",OR(C830="VEGA FORCE DB CW OTR",C830="JUPITER Z CW FI OTR",C830="MX KING 150 OTR"),"MOPED")</f>
        <v>MOPED</v>
      </c>
      <c r="E830">
        <v>6</v>
      </c>
      <c r="F830" s="3" t="s">
        <v>44</v>
      </c>
      <c r="G830" s="7">
        <v>22605000</v>
      </c>
      <c r="H830">
        <f t="shared" si="26"/>
        <v>2260500</v>
      </c>
      <c r="I830" s="3" t="s">
        <v>32</v>
      </c>
    </row>
    <row r="831" spans="1:9" x14ac:dyDescent="0.3">
      <c r="A831" s="1">
        <v>830</v>
      </c>
      <c r="B831" s="2">
        <f t="shared" ca="1" si="25"/>
        <v>250</v>
      </c>
      <c r="C831" s="6" t="s">
        <v>20</v>
      </c>
      <c r="D831" t="str" cm="1">
        <f t="array" ref="D831">_xlfn.IFS(OR(C831="ALL NEW AEROX 155 C ABS OTR",C831="ALL NEW AEROX 155 CIBERCITY OTR",C831="ALL NEW AEROX 155 OTR",C831="ALL NEW NMAX 155 ABS OTR",C831="ALL NEW NMAX 155 CONNECTED OTR",C831="ALL NEW NMAX 155 OTR",C831="ALL NEW NMAX 155 S OTR",C831="LEXI LX 155 CONNECTED ABS OTR",C831="LEXI LX 155 OTR",C831="LEXI LX 155 S OTR",C831="LEXI OTR"),"MAXI",OR(C831="ALL NEW R15 CONNECTED OTR",C831="ALL NEW VIXION OTR",C831="ALL NEW VIXION R OTR",C831="ALL NEW XSR 155 OTR",C831="MT 15 OTR"),"SPORT",OR(C831="FAZZIO CONNECTED LUX OTR",C831="FAZZIO CONNECTED NEO OTR",C831="FAZZIO NEO HYBRID OTR",C831="GRAND FILANO LUX OTR",C831="GRAND FILANO NEO HYBRID OTR"),"CLASSY",OR(C831="FREE GO 125 C OTR",C831="FREE GO 125 OTR",C831="GEAR 125 S OTR",C831="GEAR 125 OTR",C831="NEW MIO M3 CW OTR"),"MATIC",OR(C831="WR 155 R OTR"),"OFFROAD",OR(C831="VEGA FORCE DB CW OTR",C831="JUPITER Z CW FI OTR",C831="MX KING 150 OTR"),"MOPED")</f>
        <v>MAXI</v>
      </c>
      <c r="E831">
        <v>6</v>
      </c>
      <c r="F831" s="3" t="s">
        <v>44</v>
      </c>
      <c r="G831" s="7">
        <v>30200000</v>
      </c>
      <c r="H831">
        <f t="shared" si="26"/>
        <v>3020000</v>
      </c>
      <c r="I831" s="3" t="s">
        <v>32</v>
      </c>
    </row>
    <row r="832" spans="1:9" x14ac:dyDescent="0.3">
      <c r="A832" s="1">
        <v>831</v>
      </c>
      <c r="B832" s="2">
        <f t="shared" ca="1" si="25"/>
        <v>520</v>
      </c>
      <c r="C832" s="6" t="s">
        <v>11</v>
      </c>
      <c r="D832" t="str" cm="1">
        <f t="array" ref="D832">_xlfn.IFS(OR(C832="ALL NEW AEROX 155 C ABS OTR",C832="ALL NEW AEROX 155 CIBERCITY OTR",C832="ALL NEW AEROX 155 OTR",C832="ALL NEW NMAX 155 ABS OTR",C832="ALL NEW NMAX 155 CONNECTED OTR",C832="ALL NEW NMAX 155 OTR",C832="ALL NEW NMAX 155 S OTR",C832="LEXI LX 155 CONNECTED ABS OTR",C832="LEXI LX 155 OTR",C832="LEXI LX 155 S OTR",C832="LEXI OTR"),"MAXI",OR(C832="ALL NEW R15 CONNECTED OTR",C832="ALL NEW VIXION OTR",C832="ALL NEW VIXION R OTR",C832="ALL NEW XSR 155 OTR",C832="MT 15 OTR"),"SPORT",OR(C832="FAZZIO CONNECTED LUX OTR",C832="FAZZIO CONNECTED NEO OTR",C832="FAZZIO NEO HYBRID OTR",C832="GRAND FILANO LUX OTR",C832="GRAND FILANO NEO HYBRID OTR"),"CLASSY",OR(C832="FREE GO 125 C OTR",C832="FREE GO 125 OTR",C832="GEAR 125 S OTR",C832="GEAR 125 OTR",C832="NEW MIO M3 CW OTR"),"MATIC",OR(C832="WR 155 R OTR"),"OFFROAD",OR(C832="VEGA FORCE DB CW OTR",C832="JUPITER Z CW FI OTR",C832="MX KING 150 OTR"),"MOPED")</f>
        <v>MOPED</v>
      </c>
      <c r="E832">
        <v>6</v>
      </c>
      <c r="F832" s="3" t="s">
        <v>5</v>
      </c>
      <c r="G832" s="7">
        <v>22605000</v>
      </c>
      <c r="H832">
        <f t="shared" si="26"/>
        <v>2260500</v>
      </c>
      <c r="I832" s="3" t="s">
        <v>34</v>
      </c>
    </row>
    <row r="833" spans="1:9" x14ac:dyDescent="0.3">
      <c r="A833" s="1">
        <v>832</v>
      </c>
      <c r="B833" s="2">
        <f t="shared" ca="1" si="25"/>
        <v>1056</v>
      </c>
      <c r="C833" s="6" t="s">
        <v>15</v>
      </c>
      <c r="D833" t="str" cm="1">
        <f t="array" ref="D833">_xlfn.IFS(OR(C833="ALL NEW AEROX 155 C ABS OTR",C833="ALL NEW AEROX 155 CIBERCITY OTR",C833="ALL NEW AEROX 155 OTR",C833="ALL NEW NMAX 155 ABS OTR",C833="ALL NEW NMAX 155 CONNECTED OTR",C833="ALL NEW NMAX 155 OTR",C833="ALL NEW NMAX 155 S OTR",C833="LEXI LX 155 CONNECTED ABS OTR",C833="LEXI LX 155 OTR",C833="LEXI LX 155 S OTR",C833="LEXI OTR"),"MAXI",OR(C833="ALL NEW R15 CONNECTED OTR",C833="ALL NEW VIXION OTR",C833="ALL NEW VIXION R OTR",C833="ALL NEW XSR 155 OTR",C833="MT 15 OTR"),"SPORT",OR(C833="FAZZIO CONNECTED LUX OTR",C833="FAZZIO CONNECTED NEO OTR",C833="FAZZIO NEO HYBRID OTR",C833="GRAND FILANO LUX OTR",C833="GRAND FILANO NEO HYBRID OTR"),"CLASSY",OR(C833="FREE GO 125 C OTR",C833="FREE GO 125 OTR",C833="GEAR 125 S OTR",C833="GEAR 125 OTR",C833="NEW MIO M3 CW OTR"),"MATIC",OR(C833="WR 155 R OTR"),"OFFROAD",OR(C833="VEGA FORCE DB CW OTR",C833="JUPITER Z CW FI OTR",C833="MX KING 150 OTR"),"MOPED")</f>
        <v>MOPED</v>
      </c>
      <c r="E833">
        <v>6</v>
      </c>
      <c r="F833" s="3" t="s">
        <v>4</v>
      </c>
      <c r="G833" s="7">
        <v>28255000</v>
      </c>
      <c r="H833">
        <f t="shared" si="26"/>
        <v>2825500</v>
      </c>
      <c r="I833" s="3" t="s">
        <v>32</v>
      </c>
    </row>
    <row r="834" spans="1:9" x14ac:dyDescent="0.3">
      <c r="A834" s="1">
        <v>833</v>
      </c>
      <c r="B834" s="2">
        <f t="shared" ca="1" si="25"/>
        <v>505</v>
      </c>
      <c r="C834" s="6" t="s">
        <v>10</v>
      </c>
      <c r="D834" t="str" cm="1">
        <f t="array" ref="D834">_xlfn.IFS(OR(C834="ALL NEW AEROX 155 C ABS OTR",C834="ALL NEW AEROX 155 CIBERCITY OTR",C834="ALL NEW AEROX 155 OTR",C834="ALL NEW NMAX 155 ABS OTR",C834="ALL NEW NMAX 155 CONNECTED OTR",C834="ALL NEW NMAX 155 OTR",C834="ALL NEW NMAX 155 S OTR",C834="LEXI LX 155 CONNECTED ABS OTR",C834="LEXI LX 155 OTR",C834="LEXI LX 155 S OTR",C834="LEXI OTR"),"MAXI",OR(C834="ALL NEW R15 CONNECTED OTR",C834="ALL NEW VIXION OTR",C834="ALL NEW VIXION R OTR",C834="ALL NEW XSR 155 OTR",C834="MT 15 OTR"),"SPORT",OR(C834="FAZZIO CONNECTED LUX OTR",C834="FAZZIO CONNECTED NEO OTR",C834="FAZZIO NEO HYBRID OTR",C834="GRAND FILANO LUX OTR",C834="GRAND FILANO NEO HYBRID OTR"),"CLASSY",OR(C834="FREE GO 125 C OTR",C834="FREE GO 125 OTR",C834="GEAR 125 S OTR",C834="GEAR 125 OTR",C834="NEW MIO M3 CW OTR"),"MATIC",OR(C834="WR 155 R OTR"),"OFFROAD",OR(C834="VEGA FORCE DB CW OTR",C834="JUPITER Z CW FI OTR",C834="MX KING 150 OTR"),"MOPED")</f>
        <v>MATIC</v>
      </c>
      <c r="E834">
        <v>6</v>
      </c>
      <c r="F834" s="3" t="s">
        <v>44</v>
      </c>
      <c r="G834" s="7">
        <v>20725000</v>
      </c>
      <c r="H834">
        <f t="shared" si="26"/>
        <v>2072500</v>
      </c>
      <c r="I834" s="3" t="s">
        <v>34</v>
      </c>
    </row>
    <row r="835" spans="1:9" x14ac:dyDescent="0.3">
      <c r="A835" s="1">
        <v>834</v>
      </c>
      <c r="B835" s="2">
        <f t="shared" ref="B835:B898" ca="1" si="27">RANDBETWEEN(1,1200)</f>
        <v>513</v>
      </c>
      <c r="C835" s="6" t="s">
        <v>10</v>
      </c>
      <c r="D835" t="str" cm="1">
        <f t="array" ref="D835">_xlfn.IFS(OR(C835="ALL NEW AEROX 155 C ABS OTR",C835="ALL NEW AEROX 155 CIBERCITY OTR",C835="ALL NEW AEROX 155 OTR",C835="ALL NEW NMAX 155 ABS OTR",C835="ALL NEW NMAX 155 CONNECTED OTR",C835="ALL NEW NMAX 155 OTR",C835="ALL NEW NMAX 155 S OTR",C835="LEXI LX 155 CONNECTED ABS OTR",C835="LEXI LX 155 OTR",C835="LEXI LX 155 S OTR",C835="LEXI OTR"),"MAXI",OR(C835="ALL NEW R15 CONNECTED OTR",C835="ALL NEW VIXION OTR",C835="ALL NEW VIXION R OTR",C835="ALL NEW XSR 155 OTR",C835="MT 15 OTR"),"SPORT",OR(C835="FAZZIO CONNECTED LUX OTR",C835="FAZZIO CONNECTED NEO OTR",C835="FAZZIO NEO HYBRID OTR",C835="GRAND FILANO LUX OTR",C835="GRAND FILANO NEO HYBRID OTR"),"CLASSY",OR(C835="FREE GO 125 C OTR",C835="FREE GO 125 OTR",C835="GEAR 125 S OTR",C835="GEAR 125 OTR",C835="NEW MIO M3 CW OTR"),"MATIC",OR(C835="WR 155 R OTR"),"OFFROAD",OR(C835="VEGA FORCE DB CW OTR",C835="JUPITER Z CW FI OTR",C835="MX KING 150 OTR"),"MOPED")</f>
        <v>MATIC</v>
      </c>
      <c r="E835">
        <v>6</v>
      </c>
      <c r="F835" s="3" t="s">
        <v>44</v>
      </c>
      <c r="G835" s="7">
        <v>20725000</v>
      </c>
      <c r="H835">
        <f t="shared" si="26"/>
        <v>2072500</v>
      </c>
      <c r="I835" s="3" t="s">
        <v>34</v>
      </c>
    </row>
    <row r="836" spans="1:9" x14ac:dyDescent="0.3">
      <c r="A836" s="1">
        <v>835</v>
      </c>
      <c r="B836" s="2">
        <f t="shared" ca="1" si="27"/>
        <v>633</v>
      </c>
      <c r="C836" s="6" t="s">
        <v>7</v>
      </c>
      <c r="D836" t="str" cm="1">
        <f t="array" ref="D836">_xlfn.IFS(OR(C836="ALL NEW AEROX 155 C ABS OTR",C836="ALL NEW AEROX 155 CIBERCITY OTR",C836="ALL NEW AEROX 155 OTR",C836="ALL NEW NMAX 155 ABS OTR",C836="ALL NEW NMAX 155 CONNECTED OTR",C836="ALL NEW NMAX 155 OTR",C836="ALL NEW NMAX 155 S OTR",C836="LEXI LX 155 CONNECTED ABS OTR",C836="LEXI LX 155 OTR",C836="LEXI LX 155 S OTR",C836="LEXI OTR"),"MAXI",OR(C836="ALL NEW R15 CONNECTED OTR",C836="ALL NEW VIXION OTR",C836="ALL NEW VIXION R OTR",C836="ALL NEW XSR 155 OTR",C836="MT 15 OTR"),"SPORT",OR(C836="FAZZIO CONNECTED LUX OTR",C836="FAZZIO CONNECTED NEO OTR",C836="FAZZIO NEO HYBRID OTR",C836="GRAND FILANO LUX OTR",C836="GRAND FILANO NEO HYBRID OTR"),"CLASSY",OR(C836="FREE GO 125 C OTR",C836="FREE GO 125 OTR",C836="GEAR 125 S OTR",C836="GEAR 125 OTR",C836="NEW MIO M3 CW OTR"),"MATIC",OR(C836="WR 155 R OTR"),"OFFROAD",OR(C836="VEGA FORCE DB CW OTR",C836="JUPITER Z CW FI OTR",C836="MX KING 150 OTR"),"MOPED")</f>
        <v>CLASSY</v>
      </c>
      <c r="E836">
        <v>6</v>
      </c>
      <c r="F836" s="3" t="s">
        <v>4</v>
      </c>
      <c r="G836" s="7">
        <v>24965000</v>
      </c>
      <c r="H836">
        <f t="shared" si="26"/>
        <v>2496500</v>
      </c>
      <c r="I836" s="3" t="s">
        <v>32</v>
      </c>
    </row>
    <row r="837" spans="1:9" x14ac:dyDescent="0.3">
      <c r="A837" s="1">
        <v>836</v>
      </c>
      <c r="B837" s="2">
        <f t="shared" ca="1" si="27"/>
        <v>788</v>
      </c>
      <c r="C837" s="6" t="s">
        <v>10</v>
      </c>
      <c r="D837" t="str" cm="1">
        <f t="array" ref="D837">_xlfn.IFS(OR(C837="ALL NEW AEROX 155 C ABS OTR",C837="ALL NEW AEROX 155 CIBERCITY OTR",C837="ALL NEW AEROX 155 OTR",C837="ALL NEW NMAX 155 ABS OTR",C837="ALL NEW NMAX 155 CONNECTED OTR",C837="ALL NEW NMAX 155 OTR",C837="ALL NEW NMAX 155 S OTR",C837="LEXI LX 155 CONNECTED ABS OTR",C837="LEXI LX 155 OTR",C837="LEXI LX 155 S OTR",C837="LEXI OTR"),"MAXI",OR(C837="ALL NEW R15 CONNECTED OTR",C837="ALL NEW VIXION OTR",C837="ALL NEW VIXION R OTR",C837="ALL NEW XSR 155 OTR",C837="MT 15 OTR"),"SPORT",OR(C837="FAZZIO CONNECTED LUX OTR",C837="FAZZIO CONNECTED NEO OTR",C837="FAZZIO NEO HYBRID OTR",C837="GRAND FILANO LUX OTR",C837="GRAND FILANO NEO HYBRID OTR"),"CLASSY",OR(C837="FREE GO 125 C OTR",C837="FREE GO 125 OTR",C837="GEAR 125 S OTR",C837="GEAR 125 OTR",C837="NEW MIO M3 CW OTR"),"MATIC",OR(C837="WR 155 R OTR"),"OFFROAD",OR(C837="VEGA FORCE DB CW OTR",C837="JUPITER Z CW FI OTR",C837="MX KING 150 OTR"),"MOPED")</f>
        <v>MATIC</v>
      </c>
      <c r="E837">
        <v>6</v>
      </c>
      <c r="F837" s="3" t="s">
        <v>4</v>
      </c>
      <c r="G837" s="7">
        <v>20725000</v>
      </c>
      <c r="H837">
        <f t="shared" ref="H837:H900" si="28">G837*10%</f>
        <v>2072500</v>
      </c>
      <c r="I837" s="3" t="s">
        <v>33</v>
      </c>
    </row>
    <row r="838" spans="1:9" x14ac:dyDescent="0.3">
      <c r="A838" s="1">
        <v>837</v>
      </c>
      <c r="B838" s="2">
        <f t="shared" ca="1" si="27"/>
        <v>770</v>
      </c>
      <c r="C838" s="6" t="s">
        <v>7</v>
      </c>
      <c r="D838" t="str" cm="1">
        <f t="array" ref="D838">_xlfn.IFS(OR(C838="ALL NEW AEROX 155 C ABS OTR",C838="ALL NEW AEROX 155 CIBERCITY OTR",C838="ALL NEW AEROX 155 OTR",C838="ALL NEW NMAX 155 ABS OTR",C838="ALL NEW NMAX 155 CONNECTED OTR",C838="ALL NEW NMAX 155 OTR",C838="ALL NEW NMAX 155 S OTR",C838="LEXI LX 155 CONNECTED ABS OTR",C838="LEXI LX 155 OTR",C838="LEXI LX 155 S OTR",C838="LEXI OTR"),"MAXI",OR(C838="ALL NEW R15 CONNECTED OTR",C838="ALL NEW VIXION OTR",C838="ALL NEW VIXION R OTR",C838="ALL NEW XSR 155 OTR",C838="MT 15 OTR"),"SPORT",OR(C838="FAZZIO CONNECTED LUX OTR",C838="FAZZIO CONNECTED NEO OTR",C838="FAZZIO NEO HYBRID OTR",C838="GRAND FILANO LUX OTR",C838="GRAND FILANO NEO HYBRID OTR"),"CLASSY",OR(C838="FREE GO 125 C OTR",C838="FREE GO 125 OTR",C838="GEAR 125 S OTR",C838="GEAR 125 OTR",C838="NEW MIO M3 CW OTR"),"MATIC",OR(C838="WR 155 R OTR"),"OFFROAD",OR(C838="VEGA FORCE DB CW OTR",C838="JUPITER Z CW FI OTR",C838="MX KING 150 OTR"),"MOPED")</f>
        <v>CLASSY</v>
      </c>
      <c r="E838">
        <v>6</v>
      </c>
      <c r="F838" s="3" t="s">
        <v>44</v>
      </c>
      <c r="G838" s="7">
        <v>24965000</v>
      </c>
      <c r="H838">
        <f t="shared" si="28"/>
        <v>2496500</v>
      </c>
      <c r="I838" s="3" t="s">
        <v>32</v>
      </c>
    </row>
    <row r="839" spans="1:9" x14ac:dyDescent="0.3">
      <c r="A839" s="1">
        <v>838</v>
      </c>
      <c r="B839" s="2">
        <f t="shared" ca="1" si="27"/>
        <v>104</v>
      </c>
      <c r="C839" s="6" t="s">
        <v>27</v>
      </c>
      <c r="D839" t="str" cm="1">
        <f t="array" ref="D839">_xlfn.IFS(OR(C839="ALL NEW AEROX 155 C ABS OTR",C839="ALL NEW AEROX 155 CIBERCITY OTR",C839="ALL NEW AEROX 155 OTR",C839="ALL NEW NMAX 155 ABS OTR",C839="ALL NEW NMAX 155 CONNECTED OTR",C839="ALL NEW NMAX 155 OTR",C839="ALL NEW NMAX 155 S OTR",C839="LEXI LX 155 CONNECTED ABS OTR",C839="LEXI LX 155 OTR",C839="LEXI LX 155 S OTR",C839="LEXI OTR"),"MAXI",OR(C839="ALL NEW R15 CONNECTED OTR",C839="ALL NEW VIXION OTR",C839="ALL NEW VIXION R OTR",C839="ALL NEW XSR 155 OTR",C839="MT 15 OTR"),"SPORT",OR(C839="FAZZIO CONNECTED LUX OTR",C839="FAZZIO CONNECTED NEO OTR",C839="FAZZIO NEO HYBRID OTR",C839="GRAND FILANO LUX OTR",C839="GRAND FILANO NEO HYBRID OTR"),"CLASSY",OR(C839="FREE GO 125 C OTR",C839="FREE GO 125 OTR",C839="GEAR 125 S OTR",C839="GEAR 125 OTR",C839="NEW MIO M3 CW OTR"),"MATIC",OR(C839="WR 155 R OTR"),"OFFROAD",OR(C839="VEGA FORCE DB CW OTR",C839="JUPITER Z CW FI OTR",C839="MX KING 150 OTR"),"MOPED")</f>
        <v>CLASSY</v>
      </c>
      <c r="E839">
        <v>6</v>
      </c>
      <c r="F839" s="3" t="s">
        <v>44</v>
      </c>
      <c r="G839" s="7">
        <v>30130000</v>
      </c>
      <c r="H839">
        <f t="shared" si="28"/>
        <v>3013000</v>
      </c>
      <c r="I839" s="3" t="s">
        <v>32</v>
      </c>
    </row>
    <row r="840" spans="1:9" x14ac:dyDescent="0.3">
      <c r="A840" s="1">
        <v>839</v>
      </c>
      <c r="B840" s="2">
        <f t="shared" ca="1" si="27"/>
        <v>946</v>
      </c>
      <c r="C840" s="6" t="s">
        <v>21</v>
      </c>
      <c r="D840" t="str" cm="1">
        <f t="array" ref="D840">_xlfn.IFS(OR(C840="ALL NEW AEROX 155 C ABS OTR",C840="ALL NEW AEROX 155 CIBERCITY OTR",C840="ALL NEW AEROX 155 OTR",C840="ALL NEW NMAX 155 ABS OTR",C840="ALL NEW NMAX 155 CONNECTED OTR",C840="ALL NEW NMAX 155 OTR",C840="ALL NEW NMAX 155 S OTR",C840="LEXI LX 155 CONNECTED ABS OTR",C840="LEXI LX 155 OTR",C840="LEXI LX 155 S OTR",C840="LEXI OTR"),"MAXI",OR(C840="ALL NEW R15 CONNECTED OTR",C840="ALL NEW VIXION OTR",C840="ALL NEW VIXION R OTR",C840="ALL NEW XSR 155 OTR",C840="MT 15 OTR"),"SPORT",OR(C840="FAZZIO CONNECTED LUX OTR",C840="FAZZIO CONNECTED NEO OTR",C840="FAZZIO NEO HYBRID OTR",C840="GRAND FILANO LUX OTR",C840="GRAND FILANO NEO HYBRID OTR"),"CLASSY",OR(C840="FREE GO 125 C OTR",C840="FREE GO 125 OTR",C840="GEAR 125 S OTR",C840="GEAR 125 OTR",C840="NEW MIO M3 CW OTR"),"MATIC",OR(C840="WR 155 R OTR"),"OFFROAD",OR(C840="VEGA FORCE DB CW OTR",C840="JUPITER Z CW FI OTR",C840="MX KING 150 OTR"),"MOPED")</f>
        <v>MAXI</v>
      </c>
      <c r="E840">
        <v>6</v>
      </c>
      <c r="F840" s="3" t="s">
        <v>44</v>
      </c>
      <c r="G840" s="7">
        <v>30400000</v>
      </c>
      <c r="H840">
        <f t="shared" si="28"/>
        <v>3040000</v>
      </c>
      <c r="I840" s="3" t="s">
        <v>33</v>
      </c>
    </row>
    <row r="841" spans="1:9" x14ac:dyDescent="0.3">
      <c r="A841" s="1">
        <v>840</v>
      </c>
      <c r="B841" s="2">
        <f t="shared" ca="1" si="27"/>
        <v>574</v>
      </c>
      <c r="C841" s="6" t="s">
        <v>13</v>
      </c>
      <c r="D841" t="str" cm="1">
        <f t="array" ref="D841">_xlfn.IFS(OR(C841="ALL NEW AEROX 155 C ABS OTR",C841="ALL NEW AEROX 155 CIBERCITY OTR",C841="ALL NEW AEROX 155 OTR",C841="ALL NEW NMAX 155 ABS OTR",C841="ALL NEW NMAX 155 CONNECTED OTR",C841="ALL NEW NMAX 155 OTR",C841="ALL NEW NMAX 155 S OTR",C841="LEXI LX 155 CONNECTED ABS OTR",C841="LEXI LX 155 OTR",C841="LEXI LX 155 S OTR",C841="LEXI OTR"),"MAXI",OR(C841="ALL NEW R15 CONNECTED OTR",C841="ALL NEW VIXION OTR",C841="ALL NEW VIXION R OTR",C841="ALL NEW XSR 155 OTR",C841="MT 15 OTR"),"SPORT",OR(C841="FAZZIO CONNECTED LUX OTR",C841="FAZZIO CONNECTED NEO OTR",C841="FAZZIO NEO HYBRID OTR",C841="GRAND FILANO LUX OTR",C841="GRAND FILANO NEO HYBRID OTR"),"CLASSY",OR(C841="FREE GO 125 C OTR",C841="FREE GO 125 OTR",C841="GEAR 125 S OTR",C841="GEAR 125 OTR",C841="NEW MIO M3 CW OTR"),"MATIC",OR(C841="WR 155 R OTR"),"OFFROAD",OR(C841="VEGA FORCE DB CW OTR",C841="JUPITER Z CW FI OTR",C841="MX KING 150 OTR"),"MOPED")</f>
        <v>MAXI</v>
      </c>
      <c r="E841">
        <v>6</v>
      </c>
      <c r="F841" s="3" t="s">
        <v>44</v>
      </c>
      <c r="G841" s="7">
        <v>36690000</v>
      </c>
      <c r="H841">
        <f t="shared" si="28"/>
        <v>3669000</v>
      </c>
      <c r="I841" s="3" t="s">
        <v>32</v>
      </c>
    </row>
    <row r="842" spans="1:9" x14ac:dyDescent="0.3">
      <c r="A842" s="1">
        <v>841</v>
      </c>
      <c r="B842" s="2">
        <f t="shared" ca="1" si="27"/>
        <v>464</v>
      </c>
      <c r="C842" s="6" t="s">
        <v>10</v>
      </c>
      <c r="D842" t="str" cm="1">
        <f t="array" ref="D842">_xlfn.IFS(OR(C842="ALL NEW AEROX 155 C ABS OTR",C842="ALL NEW AEROX 155 CIBERCITY OTR",C842="ALL NEW AEROX 155 OTR",C842="ALL NEW NMAX 155 ABS OTR",C842="ALL NEW NMAX 155 CONNECTED OTR",C842="ALL NEW NMAX 155 OTR",C842="ALL NEW NMAX 155 S OTR",C842="LEXI LX 155 CONNECTED ABS OTR",C842="LEXI LX 155 OTR",C842="LEXI LX 155 S OTR",C842="LEXI OTR"),"MAXI",OR(C842="ALL NEW R15 CONNECTED OTR",C842="ALL NEW VIXION OTR",C842="ALL NEW VIXION R OTR",C842="ALL NEW XSR 155 OTR",C842="MT 15 OTR"),"SPORT",OR(C842="FAZZIO CONNECTED LUX OTR",C842="FAZZIO CONNECTED NEO OTR",C842="FAZZIO NEO HYBRID OTR",C842="GRAND FILANO LUX OTR",C842="GRAND FILANO NEO HYBRID OTR"),"CLASSY",OR(C842="FREE GO 125 C OTR",C842="FREE GO 125 OTR",C842="GEAR 125 S OTR",C842="GEAR 125 OTR",C842="NEW MIO M3 CW OTR"),"MATIC",OR(C842="WR 155 R OTR"),"OFFROAD",OR(C842="VEGA FORCE DB CW OTR",C842="JUPITER Z CW FI OTR",C842="MX KING 150 OTR"),"MOPED")</f>
        <v>MATIC</v>
      </c>
      <c r="E842">
        <v>6</v>
      </c>
      <c r="F842" s="3" t="s">
        <v>44</v>
      </c>
      <c r="G842" s="7">
        <v>20725000</v>
      </c>
      <c r="H842">
        <f t="shared" si="28"/>
        <v>2072500</v>
      </c>
      <c r="I842" s="3" t="s">
        <v>32</v>
      </c>
    </row>
    <row r="843" spans="1:9" x14ac:dyDescent="0.3">
      <c r="A843" s="1">
        <v>842</v>
      </c>
      <c r="B843" s="2">
        <f t="shared" ca="1" si="27"/>
        <v>1160</v>
      </c>
      <c r="C843" s="6" t="s">
        <v>8</v>
      </c>
      <c r="D843" t="str" cm="1">
        <f t="array" ref="D843">_xlfn.IFS(OR(C843="ALL NEW AEROX 155 C ABS OTR",C843="ALL NEW AEROX 155 CIBERCITY OTR",C843="ALL NEW AEROX 155 OTR",C843="ALL NEW NMAX 155 ABS OTR",C843="ALL NEW NMAX 155 CONNECTED OTR",C843="ALL NEW NMAX 155 OTR",C843="ALL NEW NMAX 155 S OTR",C843="LEXI LX 155 CONNECTED ABS OTR",C843="LEXI LX 155 OTR",C843="LEXI LX 155 S OTR",C843="LEXI OTR"),"MAXI",OR(C843="ALL NEW R15 CONNECTED OTR",C843="ALL NEW VIXION OTR",C843="ALL NEW VIXION R OTR",C843="ALL NEW XSR 155 OTR",C843="MT 15 OTR"),"SPORT",OR(C843="FAZZIO CONNECTED LUX OTR",C843="FAZZIO CONNECTED NEO OTR",C843="FAZZIO NEO HYBRID OTR",C843="GRAND FILANO LUX OTR",C843="GRAND FILANO NEO HYBRID OTR"),"CLASSY",OR(C843="FREE GO 125 C OTR",C843="FREE GO 125 OTR",C843="GEAR 125 S OTR",C843="GEAR 125 OTR",C843="NEW MIO M3 CW OTR"),"MATIC",OR(C843="WR 155 R OTR"),"OFFROAD",OR(C843="VEGA FORCE DB CW OTR",C843="JUPITER Z CW FI OTR",C843="MX KING 150 OTR"),"MOPED")</f>
        <v>CLASSY</v>
      </c>
      <c r="E843">
        <v>6</v>
      </c>
      <c r="F843" s="3" t="s">
        <v>44</v>
      </c>
      <c r="G843" s="7">
        <v>25615000</v>
      </c>
      <c r="H843">
        <f t="shared" si="28"/>
        <v>2561500</v>
      </c>
      <c r="I843" s="3" t="s">
        <v>32</v>
      </c>
    </row>
    <row r="844" spans="1:9" x14ac:dyDescent="0.3">
      <c r="A844" s="1">
        <v>843</v>
      </c>
      <c r="B844" s="2">
        <f t="shared" ca="1" si="27"/>
        <v>775</v>
      </c>
      <c r="C844" s="6" t="s">
        <v>21</v>
      </c>
      <c r="D844" t="str" cm="1">
        <f t="array" ref="D844">_xlfn.IFS(OR(C844="ALL NEW AEROX 155 C ABS OTR",C844="ALL NEW AEROX 155 CIBERCITY OTR",C844="ALL NEW AEROX 155 OTR",C844="ALL NEW NMAX 155 ABS OTR",C844="ALL NEW NMAX 155 CONNECTED OTR",C844="ALL NEW NMAX 155 OTR",C844="ALL NEW NMAX 155 S OTR",C844="LEXI LX 155 CONNECTED ABS OTR",C844="LEXI LX 155 OTR",C844="LEXI LX 155 S OTR",C844="LEXI OTR"),"MAXI",OR(C844="ALL NEW R15 CONNECTED OTR",C844="ALL NEW VIXION OTR",C844="ALL NEW VIXION R OTR",C844="ALL NEW XSR 155 OTR",C844="MT 15 OTR"),"SPORT",OR(C844="FAZZIO CONNECTED LUX OTR",C844="FAZZIO CONNECTED NEO OTR",C844="FAZZIO NEO HYBRID OTR",C844="GRAND FILANO LUX OTR",C844="GRAND FILANO NEO HYBRID OTR"),"CLASSY",OR(C844="FREE GO 125 C OTR",C844="FREE GO 125 OTR",C844="GEAR 125 S OTR",C844="GEAR 125 OTR",C844="NEW MIO M3 CW OTR"),"MATIC",OR(C844="WR 155 R OTR"),"OFFROAD",OR(C844="VEGA FORCE DB CW OTR",C844="JUPITER Z CW FI OTR",C844="MX KING 150 OTR"),"MOPED")</f>
        <v>MAXI</v>
      </c>
      <c r="E844">
        <v>6</v>
      </c>
      <c r="F844" s="3" t="s">
        <v>44</v>
      </c>
      <c r="G844" s="7">
        <v>30400000</v>
      </c>
      <c r="H844">
        <f t="shared" si="28"/>
        <v>3040000</v>
      </c>
      <c r="I844" s="3" t="s">
        <v>32</v>
      </c>
    </row>
    <row r="845" spans="1:9" x14ac:dyDescent="0.3">
      <c r="A845" s="1">
        <v>844</v>
      </c>
      <c r="B845" s="2">
        <f t="shared" ca="1" si="27"/>
        <v>714</v>
      </c>
      <c r="C845" s="6" t="s">
        <v>8</v>
      </c>
      <c r="D845" t="str" cm="1">
        <f t="array" ref="D845">_xlfn.IFS(OR(C845="ALL NEW AEROX 155 C ABS OTR",C845="ALL NEW AEROX 155 CIBERCITY OTR",C845="ALL NEW AEROX 155 OTR",C845="ALL NEW NMAX 155 ABS OTR",C845="ALL NEW NMAX 155 CONNECTED OTR",C845="ALL NEW NMAX 155 OTR",C845="ALL NEW NMAX 155 S OTR",C845="LEXI LX 155 CONNECTED ABS OTR",C845="LEXI LX 155 OTR",C845="LEXI LX 155 S OTR",C845="LEXI OTR"),"MAXI",OR(C845="ALL NEW R15 CONNECTED OTR",C845="ALL NEW VIXION OTR",C845="ALL NEW VIXION R OTR",C845="ALL NEW XSR 155 OTR",C845="MT 15 OTR"),"SPORT",OR(C845="FAZZIO CONNECTED LUX OTR",C845="FAZZIO CONNECTED NEO OTR",C845="FAZZIO NEO HYBRID OTR",C845="GRAND FILANO LUX OTR",C845="GRAND FILANO NEO HYBRID OTR"),"CLASSY",OR(C845="FREE GO 125 C OTR",C845="FREE GO 125 OTR",C845="GEAR 125 S OTR",C845="GEAR 125 OTR",C845="NEW MIO M3 CW OTR"),"MATIC",OR(C845="WR 155 R OTR"),"OFFROAD",OR(C845="VEGA FORCE DB CW OTR",C845="JUPITER Z CW FI OTR",C845="MX KING 150 OTR"),"MOPED")</f>
        <v>CLASSY</v>
      </c>
      <c r="E845">
        <v>6</v>
      </c>
      <c r="F845" s="3" t="s">
        <v>5</v>
      </c>
      <c r="G845" s="7">
        <v>25615000</v>
      </c>
      <c r="H845">
        <f t="shared" si="28"/>
        <v>2561500</v>
      </c>
      <c r="I845" s="3" t="s">
        <v>32</v>
      </c>
    </row>
    <row r="846" spans="1:9" x14ac:dyDescent="0.3">
      <c r="A846" s="1">
        <v>845</v>
      </c>
      <c r="B846" s="2">
        <f t="shared" ca="1" si="27"/>
        <v>951</v>
      </c>
      <c r="C846" s="6" t="s">
        <v>7</v>
      </c>
      <c r="D846" t="str" cm="1">
        <f t="array" ref="D846">_xlfn.IFS(OR(C846="ALL NEW AEROX 155 C ABS OTR",C846="ALL NEW AEROX 155 CIBERCITY OTR",C846="ALL NEW AEROX 155 OTR",C846="ALL NEW NMAX 155 ABS OTR",C846="ALL NEW NMAX 155 CONNECTED OTR",C846="ALL NEW NMAX 155 OTR",C846="ALL NEW NMAX 155 S OTR",C846="LEXI LX 155 CONNECTED ABS OTR",C846="LEXI LX 155 OTR",C846="LEXI LX 155 S OTR",C846="LEXI OTR"),"MAXI",OR(C846="ALL NEW R15 CONNECTED OTR",C846="ALL NEW VIXION OTR",C846="ALL NEW VIXION R OTR",C846="ALL NEW XSR 155 OTR",C846="MT 15 OTR"),"SPORT",OR(C846="FAZZIO CONNECTED LUX OTR",C846="FAZZIO CONNECTED NEO OTR",C846="FAZZIO NEO HYBRID OTR",C846="GRAND FILANO LUX OTR",C846="GRAND FILANO NEO HYBRID OTR"),"CLASSY",OR(C846="FREE GO 125 C OTR",C846="FREE GO 125 OTR",C846="GEAR 125 S OTR",C846="GEAR 125 OTR",C846="NEW MIO M3 CW OTR"),"MATIC",OR(C846="WR 155 R OTR"),"OFFROAD",OR(C846="VEGA FORCE DB CW OTR",C846="JUPITER Z CW FI OTR",C846="MX KING 150 OTR"),"MOPED")</f>
        <v>CLASSY</v>
      </c>
      <c r="E846">
        <v>6</v>
      </c>
      <c r="F846" s="3" t="s">
        <v>4</v>
      </c>
      <c r="G846" s="7">
        <v>24965000</v>
      </c>
      <c r="H846">
        <f t="shared" si="28"/>
        <v>2496500</v>
      </c>
      <c r="I846" s="3" t="s">
        <v>32</v>
      </c>
    </row>
    <row r="847" spans="1:9" x14ac:dyDescent="0.3">
      <c r="A847" s="1">
        <v>846</v>
      </c>
      <c r="B847" s="2">
        <f t="shared" ca="1" si="27"/>
        <v>373</v>
      </c>
      <c r="C847" s="6" t="s">
        <v>12</v>
      </c>
      <c r="D847" t="str" cm="1">
        <f t="array" ref="D847">_xlfn.IFS(OR(C847="ALL NEW AEROX 155 C ABS OTR",C847="ALL NEW AEROX 155 CIBERCITY OTR",C847="ALL NEW AEROX 155 OTR",C847="ALL NEW NMAX 155 ABS OTR",C847="ALL NEW NMAX 155 CONNECTED OTR",C847="ALL NEW NMAX 155 OTR",C847="ALL NEW NMAX 155 S OTR",C847="LEXI LX 155 CONNECTED ABS OTR",C847="LEXI LX 155 OTR",C847="LEXI LX 155 S OTR",C847="LEXI OTR"),"MAXI",OR(C847="ALL NEW R15 CONNECTED OTR",C847="ALL NEW VIXION OTR",C847="ALL NEW VIXION R OTR",C847="ALL NEW XSR 155 OTR",C847="MT 15 OTR"),"SPORT",OR(C847="FAZZIO CONNECTED LUX OTR",C847="FAZZIO CONNECTED NEO OTR",C847="FAZZIO NEO HYBRID OTR",C847="GRAND FILANO LUX OTR",C847="GRAND FILANO NEO HYBRID OTR"),"CLASSY",OR(C847="FREE GO 125 C OTR",C847="FREE GO 125 OTR",C847="GEAR 125 S OTR",C847="GEAR 125 OTR",C847="NEW MIO M3 CW OTR"),"MATIC",OR(C847="WR 155 R OTR"),"OFFROAD",OR(C847="VEGA FORCE DB CW OTR",C847="JUPITER Z CW FI OTR",C847="MX KING 150 OTR"),"MOPED")</f>
        <v>MATIC</v>
      </c>
      <c r="E847">
        <v>6</v>
      </c>
      <c r="F847" s="3" t="s">
        <v>44</v>
      </c>
      <c r="G847" s="7">
        <v>19745000</v>
      </c>
      <c r="H847">
        <f t="shared" si="28"/>
        <v>1974500</v>
      </c>
      <c r="I847" s="3" t="s">
        <v>32</v>
      </c>
    </row>
    <row r="848" spans="1:9" x14ac:dyDescent="0.3">
      <c r="A848" s="1">
        <v>847</v>
      </c>
      <c r="B848" s="2">
        <f t="shared" ca="1" si="27"/>
        <v>101</v>
      </c>
      <c r="C848" s="6" t="s">
        <v>20</v>
      </c>
      <c r="D848" t="str" cm="1">
        <f t="array" ref="D848">_xlfn.IFS(OR(C848="ALL NEW AEROX 155 C ABS OTR",C848="ALL NEW AEROX 155 CIBERCITY OTR",C848="ALL NEW AEROX 155 OTR",C848="ALL NEW NMAX 155 ABS OTR",C848="ALL NEW NMAX 155 CONNECTED OTR",C848="ALL NEW NMAX 155 OTR",C848="ALL NEW NMAX 155 S OTR",C848="LEXI LX 155 CONNECTED ABS OTR",C848="LEXI LX 155 OTR",C848="LEXI LX 155 S OTR",C848="LEXI OTR"),"MAXI",OR(C848="ALL NEW R15 CONNECTED OTR",C848="ALL NEW VIXION OTR",C848="ALL NEW VIXION R OTR",C848="ALL NEW XSR 155 OTR",C848="MT 15 OTR"),"SPORT",OR(C848="FAZZIO CONNECTED LUX OTR",C848="FAZZIO CONNECTED NEO OTR",C848="FAZZIO NEO HYBRID OTR",C848="GRAND FILANO LUX OTR",C848="GRAND FILANO NEO HYBRID OTR"),"CLASSY",OR(C848="FREE GO 125 C OTR",C848="FREE GO 125 OTR",C848="GEAR 125 S OTR",C848="GEAR 125 OTR",C848="NEW MIO M3 CW OTR"),"MATIC",OR(C848="WR 155 R OTR"),"OFFROAD",OR(C848="VEGA FORCE DB CW OTR",C848="JUPITER Z CW FI OTR",C848="MX KING 150 OTR"),"MOPED")</f>
        <v>MAXI</v>
      </c>
      <c r="E848">
        <v>6</v>
      </c>
      <c r="F848" s="3" t="s">
        <v>44</v>
      </c>
      <c r="G848" s="7">
        <v>30200000</v>
      </c>
      <c r="H848">
        <f t="shared" si="28"/>
        <v>3020000</v>
      </c>
      <c r="I848" s="3" t="s">
        <v>32</v>
      </c>
    </row>
    <row r="849" spans="1:9" x14ac:dyDescent="0.3">
      <c r="A849" s="1">
        <v>848</v>
      </c>
      <c r="B849" s="2">
        <f t="shared" ca="1" si="27"/>
        <v>558</v>
      </c>
      <c r="C849" s="6" t="s">
        <v>10</v>
      </c>
      <c r="D849" t="str" cm="1">
        <f t="array" ref="D849">_xlfn.IFS(OR(C849="ALL NEW AEROX 155 C ABS OTR",C849="ALL NEW AEROX 155 CIBERCITY OTR",C849="ALL NEW AEROX 155 OTR",C849="ALL NEW NMAX 155 ABS OTR",C849="ALL NEW NMAX 155 CONNECTED OTR",C849="ALL NEW NMAX 155 OTR",C849="ALL NEW NMAX 155 S OTR",C849="LEXI LX 155 CONNECTED ABS OTR",C849="LEXI LX 155 OTR",C849="LEXI LX 155 S OTR",C849="LEXI OTR"),"MAXI",OR(C849="ALL NEW R15 CONNECTED OTR",C849="ALL NEW VIXION OTR",C849="ALL NEW VIXION R OTR",C849="ALL NEW XSR 155 OTR",C849="MT 15 OTR"),"SPORT",OR(C849="FAZZIO CONNECTED LUX OTR",C849="FAZZIO CONNECTED NEO OTR",C849="FAZZIO NEO HYBRID OTR",C849="GRAND FILANO LUX OTR",C849="GRAND FILANO NEO HYBRID OTR"),"CLASSY",OR(C849="FREE GO 125 C OTR",C849="FREE GO 125 OTR",C849="GEAR 125 S OTR",C849="GEAR 125 OTR",C849="NEW MIO M3 CW OTR"),"MATIC",OR(C849="WR 155 R OTR"),"OFFROAD",OR(C849="VEGA FORCE DB CW OTR",C849="JUPITER Z CW FI OTR",C849="MX KING 150 OTR"),"MOPED")</f>
        <v>MATIC</v>
      </c>
      <c r="E849">
        <v>6</v>
      </c>
      <c r="F849" s="3" t="s">
        <v>44</v>
      </c>
      <c r="G849" s="7">
        <v>20725000</v>
      </c>
      <c r="H849">
        <f t="shared" si="28"/>
        <v>2072500</v>
      </c>
      <c r="I849" s="3" t="s">
        <v>32</v>
      </c>
    </row>
    <row r="850" spans="1:9" x14ac:dyDescent="0.3">
      <c r="A850" s="1">
        <v>849</v>
      </c>
      <c r="B850" s="2">
        <f t="shared" ca="1" si="27"/>
        <v>992</v>
      </c>
      <c r="C850" s="6" t="s">
        <v>13</v>
      </c>
      <c r="D850" t="str" cm="1">
        <f t="array" ref="D850">_xlfn.IFS(OR(C850="ALL NEW AEROX 155 C ABS OTR",C850="ALL NEW AEROX 155 CIBERCITY OTR",C850="ALL NEW AEROX 155 OTR",C850="ALL NEW NMAX 155 ABS OTR",C850="ALL NEW NMAX 155 CONNECTED OTR",C850="ALL NEW NMAX 155 OTR",C850="ALL NEW NMAX 155 S OTR",C850="LEXI LX 155 CONNECTED ABS OTR",C850="LEXI LX 155 OTR",C850="LEXI LX 155 S OTR",C850="LEXI OTR"),"MAXI",OR(C850="ALL NEW R15 CONNECTED OTR",C850="ALL NEW VIXION OTR",C850="ALL NEW VIXION R OTR",C850="ALL NEW XSR 155 OTR",C850="MT 15 OTR"),"SPORT",OR(C850="FAZZIO CONNECTED LUX OTR",C850="FAZZIO CONNECTED NEO OTR",C850="FAZZIO NEO HYBRID OTR",C850="GRAND FILANO LUX OTR",C850="GRAND FILANO NEO HYBRID OTR"),"CLASSY",OR(C850="FREE GO 125 C OTR",C850="FREE GO 125 OTR",C850="GEAR 125 S OTR",C850="GEAR 125 OTR",C850="NEW MIO M3 CW OTR"),"MATIC",OR(C850="WR 155 R OTR"),"OFFROAD",OR(C850="VEGA FORCE DB CW OTR",C850="JUPITER Z CW FI OTR",C850="MX KING 150 OTR"),"MOPED")</f>
        <v>MAXI</v>
      </c>
      <c r="E850">
        <v>6</v>
      </c>
      <c r="F850" s="3" t="s">
        <v>44</v>
      </c>
      <c r="G850" s="7">
        <v>36690000</v>
      </c>
      <c r="H850">
        <f t="shared" si="28"/>
        <v>3669000</v>
      </c>
      <c r="I850" s="3" t="s">
        <v>32</v>
      </c>
    </row>
    <row r="851" spans="1:9" x14ac:dyDescent="0.3">
      <c r="A851" s="1">
        <v>850</v>
      </c>
      <c r="B851" s="2">
        <f t="shared" ca="1" si="27"/>
        <v>463</v>
      </c>
      <c r="C851" s="6" t="s">
        <v>11</v>
      </c>
      <c r="D851" t="str" cm="1">
        <f t="array" ref="D851">_xlfn.IFS(OR(C851="ALL NEW AEROX 155 C ABS OTR",C851="ALL NEW AEROX 155 CIBERCITY OTR",C851="ALL NEW AEROX 155 OTR",C851="ALL NEW NMAX 155 ABS OTR",C851="ALL NEW NMAX 155 CONNECTED OTR",C851="ALL NEW NMAX 155 OTR",C851="ALL NEW NMAX 155 S OTR",C851="LEXI LX 155 CONNECTED ABS OTR",C851="LEXI LX 155 OTR",C851="LEXI LX 155 S OTR",C851="LEXI OTR"),"MAXI",OR(C851="ALL NEW R15 CONNECTED OTR",C851="ALL NEW VIXION OTR",C851="ALL NEW VIXION R OTR",C851="ALL NEW XSR 155 OTR",C851="MT 15 OTR"),"SPORT",OR(C851="FAZZIO CONNECTED LUX OTR",C851="FAZZIO CONNECTED NEO OTR",C851="FAZZIO NEO HYBRID OTR",C851="GRAND FILANO LUX OTR",C851="GRAND FILANO NEO HYBRID OTR"),"CLASSY",OR(C851="FREE GO 125 C OTR",C851="FREE GO 125 OTR",C851="GEAR 125 S OTR",C851="GEAR 125 OTR",C851="NEW MIO M3 CW OTR"),"MATIC",OR(C851="WR 155 R OTR"),"OFFROAD",OR(C851="VEGA FORCE DB CW OTR",C851="JUPITER Z CW FI OTR",C851="MX KING 150 OTR"),"MOPED")</f>
        <v>MOPED</v>
      </c>
      <c r="E851">
        <v>6</v>
      </c>
      <c r="F851" s="3" t="s">
        <v>44</v>
      </c>
      <c r="G851" s="7">
        <v>22605000</v>
      </c>
      <c r="H851">
        <f t="shared" si="28"/>
        <v>2260500</v>
      </c>
      <c r="I851" s="3" t="s">
        <v>32</v>
      </c>
    </row>
    <row r="852" spans="1:9" x14ac:dyDescent="0.3">
      <c r="A852" s="1">
        <v>851</v>
      </c>
      <c r="B852" s="2">
        <f t="shared" ca="1" si="27"/>
        <v>800</v>
      </c>
      <c r="C852" s="6" t="s">
        <v>15</v>
      </c>
      <c r="D852" t="str" cm="1">
        <f t="array" ref="D852">_xlfn.IFS(OR(C852="ALL NEW AEROX 155 C ABS OTR",C852="ALL NEW AEROX 155 CIBERCITY OTR",C852="ALL NEW AEROX 155 OTR",C852="ALL NEW NMAX 155 ABS OTR",C852="ALL NEW NMAX 155 CONNECTED OTR",C852="ALL NEW NMAX 155 OTR",C852="ALL NEW NMAX 155 S OTR",C852="LEXI LX 155 CONNECTED ABS OTR",C852="LEXI LX 155 OTR",C852="LEXI LX 155 S OTR",C852="LEXI OTR"),"MAXI",OR(C852="ALL NEW R15 CONNECTED OTR",C852="ALL NEW VIXION OTR",C852="ALL NEW VIXION R OTR",C852="ALL NEW XSR 155 OTR",C852="MT 15 OTR"),"SPORT",OR(C852="FAZZIO CONNECTED LUX OTR",C852="FAZZIO CONNECTED NEO OTR",C852="FAZZIO NEO HYBRID OTR",C852="GRAND FILANO LUX OTR",C852="GRAND FILANO NEO HYBRID OTR"),"CLASSY",OR(C852="FREE GO 125 C OTR",C852="FREE GO 125 OTR",C852="GEAR 125 S OTR",C852="GEAR 125 OTR",C852="NEW MIO M3 CW OTR"),"MATIC",OR(C852="WR 155 R OTR"),"OFFROAD",OR(C852="VEGA FORCE DB CW OTR",C852="JUPITER Z CW FI OTR",C852="MX KING 150 OTR"),"MOPED")</f>
        <v>MOPED</v>
      </c>
      <c r="E852">
        <v>6</v>
      </c>
      <c r="F852" s="3" t="s">
        <v>44</v>
      </c>
      <c r="G852" s="7">
        <v>28255000</v>
      </c>
      <c r="H852">
        <f t="shared" si="28"/>
        <v>2825500</v>
      </c>
      <c r="I852" s="3" t="s">
        <v>34</v>
      </c>
    </row>
    <row r="853" spans="1:9" x14ac:dyDescent="0.3">
      <c r="A853" s="1">
        <v>852</v>
      </c>
      <c r="B853" s="2">
        <f t="shared" ca="1" si="27"/>
        <v>414</v>
      </c>
      <c r="C853" s="6" t="s">
        <v>20</v>
      </c>
      <c r="D853" t="str" cm="1">
        <f t="array" ref="D853">_xlfn.IFS(OR(C853="ALL NEW AEROX 155 C ABS OTR",C853="ALL NEW AEROX 155 CIBERCITY OTR",C853="ALL NEW AEROX 155 OTR",C853="ALL NEW NMAX 155 ABS OTR",C853="ALL NEW NMAX 155 CONNECTED OTR",C853="ALL NEW NMAX 155 OTR",C853="ALL NEW NMAX 155 S OTR",C853="LEXI LX 155 CONNECTED ABS OTR",C853="LEXI LX 155 OTR",C853="LEXI LX 155 S OTR",C853="LEXI OTR"),"MAXI",OR(C853="ALL NEW R15 CONNECTED OTR",C853="ALL NEW VIXION OTR",C853="ALL NEW VIXION R OTR",C853="ALL NEW XSR 155 OTR",C853="MT 15 OTR"),"SPORT",OR(C853="FAZZIO CONNECTED LUX OTR",C853="FAZZIO CONNECTED NEO OTR",C853="FAZZIO NEO HYBRID OTR",C853="GRAND FILANO LUX OTR",C853="GRAND FILANO NEO HYBRID OTR"),"CLASSY",OR(C853="FREE GO 125 C OTR",C853="FREE GO 125 OTR",C853="GEAR 125 S OTR",C853="GEAR 125 OTR",C853="NEW MIO M3 CW OTR"),"MATIC",OR(C853="WR 155 R OTR"),"OFFROAD",OR(C853="VEGA FORCE DB CW OTR",C853="JUPITER Z CW FI OTR",C853="MX KING 150 OTR"),"MOPED")</f>
        <v>MAXI</v>
      </c>
      <c r="E853">
        <v>6</v>
      </c>
      <c r="F853" s="3" t="s">
        <v>44</v>
      </c>
      <c r="G853" s="7">
        <v>30200000</v>
      </c>
      <c r="H853">
        <f t="shared" si="28"/>
        <v>3020000</v>
      </c>
      <c r="I853" s="3" t="s">
        <v>32</v>
      </c>
    </row>
    <row r="854" spans="1:9" x14ac:dyDescent="0.3">
      <c r="A854" s="1">
        <v>853</v>
      </c>
      <c r="B854" s="2">
        <f t="shared" ca="1" si="27"/>
        <v>536</v>
      </c>
      <c r="C854" s="6" t="s">
        <v>23</v>
      </c>
      <c r="D854" t="str" cm="1">
        <f t="array" ref="D854">_xlfn.IFS(OR(C854="ALL NEW AEROX 155 C ABS OTR",C854="ALL NEW AEROX 155 CIBERCITY OTR",C854="ALL NEW AEROX 155 OTR",C854="ALL NEW NMAX 155 ABS OTR",C854="ALL NEW NMAX 155 CONNECTED OTR",C854="ALL NEW NMAX 155 OTR",C854="ALL NEW NMAX 155 S OTR",C854="LEXI LX 155 CONNECTED ABS OTR",C854="LEXI LX 155 OTR",C854="LEXI LX 155 S OTR",C854="LEXI OTR"),"MAXI",OR(C854="ALL NEW R15 CONNECTED OTR",C854="ALL NEW VIXION OTR",C854="ALL NEW VIXION R OTR",C854="ALL NEW XSR 155 OTR",C854="MT 15 OTR"),"SPORT",OR(C854="FAZZIO CONNECTED LUX OTR",C854="FAZZIO CONNECTED NEO OTR",C854="FAZZIO NEO HYBRID OTR",C854="GRAND FILANO LUX OTR",C854="GRAND FILANO NEO HYBRID OTR"),"CLASSY",OR(C854="FREE GO 125 C OTR",C854="FREE GO 125 OTR",C854="GEAR 125 S OTR",C854="GEAR 125 OTR",C854="NEW MIO M3 CW OTR"),"MATIC",OR(C854="WR 155 R OTR"),"OFFROAD",OR(C854="VEGA FORCE DB CW OTR",C854="JUPITER Z CW FI OTR",C854="MX KING 150 OTR"),"MOPED")</f>
        <v>CLASSY</v>
      </c>
      <c r="E854">
        <v>6</v>
      </c>
      <c r="F854" s="3" t="s">
        <v>44</v>
      </c>
      <c r="G854" s="7">
        <v>30785000</v>
      </c>
      <c r="H854">
        <f t="shared" si="28"/>
        <v>3078500</v>
      </c>
      <c r="I854" s="3" t="s">
        <v>32</v>
      </c>
    </row>
    <row r="855" spans="1:9" x14ac:dyDescent="0.3">
      <c r="A855" s="1">
        <v>854</v>
      </c>
      <c r="B855" s="2">
        <f t="shared" ca="1" si="27"/>
        <v>655</v>
      </c>
      <c r="C855" s="6" t="s">
        <v>11</v>
      </c>
      <c r="D855" t="str" cm="1">
        <f t="array" ref="D855">_xlfn.IFS(OR(C855="ALL NEW AEROX 155 C ABS OTR",C855="ALL NEW AEROX 155 CIBERCITY OTR",C855="ALL NEW AEROX 155 OTR",C855="ALL NEW NMAX 155 ABS OTR",C855="ALL NEW NMAX 155 CONNECTED OTR",C855="ALL NEW NMAX 155 OTR",C855="ALL NEW NMAX 155 S OTR",C855="LEXI LX 155 CONNECTED ABS OTR",C855="LEXI LX 155 OTR",C855="LEXI LX 155 S OTR",C855="LEXI OTR"),"MAXI",OR(C855="ALL NEW R15 CONNECTED OTR",C855="ALL NEW VIXION OTR",C855="ALL NEW VIXION R OTR",C855="ALL NEW XSR 155 OTR",C855="MT 15 OTR"),"SPORT",OR(C855="FAZZIO CONNECTED LUX OTR",C855="FAZZIO CONNECTED NEO OTR",C855="FAZZIO NEO HYBRID OTR",C855="GRAND FILANO LUX OTR",C855="GRAND FILANO NEO HYBRID OTR"),"CLASSY",OR(C855="FREE GO 125 C OTR",C855="FREE GO 125 OTR",C855="GEAR 125 S OTR",C855="GEAR 125 OTR",C855="NEW MIO M3 CW OTR"),"MATIC",OR(C855="WR 155 R OTR"),"OFFROAD",OR(C855="VEGA FORCE DB CW OTR",C855="JUPITER Z CW FI OTR",C855="MX KING 150 OTR"),"MOPED")</f>
        <v>MOPED</v>
      </c>
      <c r="E855">
        <v>6</v>
      </c>
      <c r="F855" s="3" t="s">
        <v>44</v>
      </c>
      <c r="G855" s="7">
        <v>22605000</v>
      </c>
      <c r="H855">
        <f t="shared" si="28"/>
        <v>2260500</v>
      </c>
      <c r="I855" s="3" t="s">
        <v>32</v>
      </c>
    </row>
    <row r="856" spans="1:9" x14ac:dyDescent="0.3">
      <c r="A856" s="1">
        <v>855</v>
      </c>
      <c r="B856" s="2">
        <f t="shared" ca="1" si="27"/>
        <v>911</v>
      </c>
      <c r="C856" s="6" t="s">
        <v>11</v>
      </c>
      <c r="D856" t="str" cm="1">
        <f t="array" ref="D856">_xlfn.IFS(OR(C856="ALL NEW AEROX 155 C ABS OTR",C856="ALL NEW AEROX 155 CIBERCITY OTR",C856="ALL NEW AEROX 155 OTR",C856="ALL NEW NMAX 155 ABS OTR",C856="ALL NEW NMAX 155 CONNECTED OTR",C856="ALL NEW NMAX 155 OTR",C856="ALL NEW NMAX 155 S OTR",C856="LEXI LX 155 CONNECTED ABS OTR",C856="LEXI LX 155 OTR",C856="LEXI LX 155 S OTR",C856="LEXI OTR"),"MAXI",OR(C856="ALL NEW R15 CONNECTED OTR",C856="ALL NEW VIXION OTR",C856="ALL NEW VIXION R OTR",C856="ALL NEW XSR 155 OTR",C856="MT 15 OTR"),"SPORT",OR(C856="FAZZIO CONNECTED LUX OTR",C856="FAZZIO CONNECTED NEO OTR",C856="FAZZIO NEO HYBRID OTR",C856="GRAND FILANO LUX OTR",C856="GRAND FILANO NEO HYBRID OTR"),"CLASSY",OR(C856="FREE GO 125 C OTR",C856="FREE GO 125 OTR",C856="GEAR 125 S OTR",C856="GEAR 125 OTR",C856="NEW MIO M3 CW OTR"),"MATIC",OR(C856="WR 155 R OTR"),"OFFROAD",OR(C856="VEGA FORCE DB CW OTR",C856="JUPITER Z CW FI OTR",C856="MX KING 150 OTR"),"MOPED")</f>
        <v>MOPED</v>
      </c>
      <c r="E856">
        <v>6</v>
      </c>
      <c r="F856" s="3" t="s">
        <v>44</v>
      </c>
      <c r="G856" s="7">
        <v>22605000</v>
      </c>
      <c r="H856">
        <f t="shared" si="28"/>
        <v>2260500</v>
      </c>
      <c r="I856" s="3" t="s">
        <v>34</v>
      </c>
    </row>
    <row r="857" spans="1:9" x14ac:dyDescent="0.3">
      <c r="A857" s="1">
        <v>856</v>
      </c>
      <c r="B857" s="2">
        <f t="shared" ca="1" si="27"/>
        <v>557</v>
      </c>
      <c r="C857" s="6" t="s">
        <v>7</v>
      </c>
      <c r="D857" t="str" cm="1">
        <f t="array" ref="D857">_xlfn.IFS(OR(C857="ALL NEW AEROX 155 C ABS OTR",C857="ALL NEW AEROX 155 CIBERCITY OTR",C857="ALL NEW AEROX 155 OTR",C857="ALL NEW NMAX 155 ABS OTR",C857="ALL NEW NMAX 155 CONNECTED OTR",C857="ALL NEW NMAX 155 OTR",C857="ALL NEW NMAX 155 S OTR",C857="LEXI LX 155 CONNECTED ABS OTR",C857="LEXI LX 155 OTR",C857="LEXI LX 155 S OTR",C857="LEXI OTR"),"MAXI",OR(C857="ALL NEW R15 CONNECTED OTR",C857="ALL NEW VIXION OTR",C857="ALL NEW VIXION R OTR",C857="ALL NEW XSR 155 OTR",C857="MT 15 OTR"),"SPORT",OR(C857="FAZZIO CONNECTED LUX OTR",C857="FAZZIO CONNECTED NEO OTR",C857="FAZZIO NEO HYBRID OTR",C857="GRAND FILANO LUX OTR",C857="GRAND FILANO NEO HYBRID OTR"),"CLASSY",OR(C857="FREE GO 125 C OTR",C857="FREE GO 125 OTR",C857="GEAR 125 S OTR",C857="GEAR 125 OTR",C857="NEW MIO M3 CW OTR"),"MATIC",OR(C857="WR 155 R OTR"),"OFFROAD",OR(C857="VEGA FORCE DB CW OTR",C857="JUPITER Z CW FI OTR",C857="MX KING 150 OTR"),"MOPED")</f>
        <v>CLASSY</v>
      </c>
      <c r="E857">
        <v>6</v>
      </c>
      <c r="F857" s="3" t="s">
        <v>44</v>
      </c>
      <c r="G857" s="7">
        <v>24965000</v>
      </c>
      <c r="H857">
        <f t="shared" si="28"/>
        <v>2496500</v>
      </c>
      <c r="I857" s="3" t="s">
        <v>34</v>
      </c>
    </row>
    <row r="858" spans="1:9" x14ac:dyDescent="0.3">
      <c r="A858" s="1">
        <v>857</v>
      </c>
      <c r="B858" s="2">
        <f t="shared" ca="1" si="27"/>
        <v>611</v>
      </c>
      <c r="C858" s="6" t="s">
        <v>11</v>
      </c>
      <c r="D858" t="str" cm="1">
        <f t="array" ref="D858">_xlfn.IFS(OR(C858="ALL NEW AEROX 155 C ABS OTR",C858="ALL NEW AEROX 155 CIBERCITY OTR",C858="ALL NEW AEROX 155 OTR",C858="ALL NEW NMAX 155 ABS OTR",C858="ALL NEW NMAX 155 CONNECTED OTR",C858="ALL NEW NMAX 155 OTR",C858="ALL NEW NMAX 155 S OTR",C858="LEXI LX 155 CONNECTED ABS OTR",C858="LEXI LX 155 OTR",C858="LEXI LX 155 S OTR",C858="LEXI OTR"),"MAXI",OR(C858="ALL NEW R15 CONNECTED OTR",C858="ALL NEW VIXION OTR",C858="ALL NEW VIXION R OTR",C858="ALL NEW XSR 155 OTR",C858="MT 15 OTR"),"SPORT",OR(C858="FAZZIO CONNECTED LUX OTR",C858="FAZZIO CONNECTED NEO OTR",C858="FAZZIO NEO HYBRID OTR",C858="GRAND FILANO LUX OTR",C858="GRAND FILANO NEO HYBRID OTR"),"CLASSY",OR(C858="FREE GO 125 C OTR",C858="FREE GO 125 OTR",C858="GEAR 125 S OTR",C858="GEAR 125 OTR",C858="NEW MIO M3 CW OTR"),"MATIC",OR(C858="WR 155 R OTR"),"OFFROAD",OR(C858="VEGA FORCE DB CW OTR",C858="JUPITER Z CW FI OTR",C858="MX KING 150 OTR"),"MOPED")</f>
        <v>MOPED</v>
      </c>
      <c r="E858">
        <v>6</v>
      </c>
      <c r="F858" s="3" t="s">
        <v>44</v>
      </c>
      <c r="G858" s="7">
        <v>22605000</v>
      </c>
      <c r="H858">
        <f t="shared" si="28"/>
        <v>2260500</v>
      </c>
      <c r="I858" s="3" t="s">
        <v>32</v>
      </c>
    </row>
    <row r="859" spans="1:9" x14ac:dyDescent="0.3">
      <c r="A859" s="1">
        <v>858</v>
      </c>
      <c r="B859" s="2">
        <f t="shared" ca="1" si="27"/>
        <v>1078</v>
      </c>
      <c r="C859" s="6" t="s">
        <v>8</v>
      </c>
      <c r="D859" t="str" cm="1">
        <f t="array" ref="D859">_xlfn.IFS(OR(C859="ALL NEW AEROX 155 C ABS OTR",C859="ALL NEW AEROX 155 CIBERCITY OTR",C859="ALL NEW AEROX 155 OTR",C859="ALL NEW NMAX 155 ABS OTR",C859="ALL NEW NMAX 155 CONNECTED OTR",C859="ALL NEW NMAX 155 OTR",C859="ALL NEW NMAX 155 S OTR",C859="LEXI LX 155 CONNECTED ABS OTR",C859="LEXI LX 155 OTR",C859="LEXI LX 155 S OTR",C859="LEXI OTR"),"MAXI",OR(C859="ALL NEW R15 CONNECTED OTR",C859="ALL NEW VIXION OTR",C859="ALL NEW VIXION R OTR",C859="ALL NEW XSR 155 OTR",C859="MT 15 OTR"),"SPORT",OR(C859="FAZZIO CONNECTED LUX OTR",C859="FAZZIO CONNECTED NEO OTR",C859="FAZZIO NEO HYBRID OTR",C859="GRAND FILANO LUX OTR",C859="GRAND FILANO NEO HYBRID OTR"),"CLASSY",OR(C859="FREE GO 125 C OTR",C859="FREE GO 125 OTR",C859="GEAR 125 S OTR",C859="GEAR 125 OTR",C859="NEW MIO M3 CW OTR"),"MATIC",OR(C859="WR 155 R OTR"),"OFFROAD",OR(C859="VEGA FORCE DB CW OTR",C859="JUPITER Z CW FI OTR",C859="MX KING 150 OTR"),"MOPED")</f>
        <v>CLASSY</v>
      </c>
      <c r="E859">
        <v>6</v>
      </c>
      <c r="F859" s="3" t="s">
        <v>5</v>
      </c>
      <c r="G859" s="7">
        <v>25615000</v>
      </c>
      <c r="H859">
        <f t="shared" si="28"/>
        <v>2561500</v>
      </c>
      <c r="I859" s="3" t="s">
        <v>32</v>
      </c>
    </row>
    <row r="860" spans="1:9" x14ac:dyDescent="0.3">
      <c r="A860" s="1">
        <v>859</v>
      </c>
      <c r="B860" s="2">
        <f t="shared" ca="1" si="27"/>
        <v>117</v>
      </c>
      <c r="C860" s="6" t="s">
        <v>15</v>
      </c>
      <c r="D860" t="str" cm="1">
        <f t="array" ref="D860">_xlfn.IFS(OR(C860="ALL NEW AEROX 155 C ABS OTR",C860="ALL NEW AEROX 155 CIBERCITY OTR",C860="ALL NEW AEROX 155 OTR",C860="ALL NEW NMAX 155 ABS OTR",C860="ALL NEW NMAX 155 CONNECTED OTR",C860="ALL NEW NMAX 155 OTR",C860="ALL NEW NMAX 155 S OTR",C860="LEXI LX 155 CONNECTED ABS OTR",C860="LEXI LX 155 OTR",C860="LEXI LX 155 S OTR",C860="LEXI OTR"),"MAXI",OR(C860="ALL NEW R15 CONNECTED OTR",C860="ALL NEW VIXION OTR",C860="ALL NEW VIXION R OTR",C860="ALL NEW XSR 155 OTR",C860="MT 15 OTR"),"SPORT",OR(C860="FAZZIO CONNECTED LUX OTR",C860="FAZZIO CONNECTED NEO OTR",C860="FAZZIO NEO HYBRID OTR",C860="GRAND FILANO LUX OTR",C860="GRAND FILANO NEO HYBRID OTR"),"CLASSY",OR(C860="FREE GO 125 C OTR",C860="FREE GO 125 OTR",C860="GEAR 125 S OTR",C860="GEAR 125 OTR",C860="NEW MIO M3 CW OTR"),"MATIC",OR(C860="WR 155 R OTR"),"OFFROAD",OR(C860="VEGA FORCE DB CW OTR",C860="JUPITER Z CW FI OTR",C860="MX KING 150 OTR"),"MOPED")</f>
        <v>MOPED</v>
      </c>
      <c r="E860">
        <v>6</v>
      </c>
      <c r="F860" s="3" t="s">
        <v>5</v>
      </c>
      <c r="G860" s="7">
        <v>28255000</v>
      </c>
      <c r="H860">
        <f t="shared" si="28"/>
        <v>2825500</v>
      </c>
      <c r="I860" s="3" t="s">
        <v>32</v>
      </c>
    </row>
    <row r="861" spans="1:9" x14ac:dyDescent="0.3">
      <c r="A861" s="1">
        <v>860</v>
      </c>
      <c r="B861" s="2">
        <f t="shared" ca="1" si="27"/>
        <v>816</v>
      </c>
      <c r="C861" s="6" t="s">
        <v>7</v>
      </c>
      <c r="D861" t="str" cm="1">
        <f t="array" ref="D861">_xlfn.IFS(OR(C861="ALL NEW AEROX 155 C ABS OTR",C861="ALL NEW AEROX 155 CIBERCITY OTR",C861="ALL NEW AEROX 155 OTR",C861="ALL NEW NMAX 155 ABS OTR",C861="ALL NEW NMAX 155 CONNECTED OTR",C861="ALL NEW NMAX 155 OTR",C861="ALL NEW NMAX 155 S OTR",C861="LEXI LX 155 CONNECTED ABS OTR",C861="LEXI LX 155 OTR",C861="LEXI LX 155 S OTR",C861="LEXI OTR"),"MAXI",OR(C861="ALL NEW R15 CONNECTED OTR",C861="ALL NEW VIXION OTR",C861="ALL NEW VIXION R OTR",C861="ALL NEW XSR 155 OTR",C861="MT 15 OTR"),"SPORT",OR(C861="FAZZIO CONNECTED LUX OTR",C861="FAZZIO CONNECTED NEO OTR",C861="FAZZIO NEO HYBRID OTR",C861="GRAND FILANO LUX OTR",C861="GRAND FILANO NEO HYBRID OTR"),"CLASSY",OR(C861="FREE GO 125 C OTR",C861="FREE GO 125 OTR",C861="GEAR 125 S OTR",C861="GEAR 125 OTR",C861="NEW MIO M3 CW OTR"),"MATIC",OR(C861="WR 155 R OTR"),"OFFROAD",OR(C861="VEGA FORCE DB CW OTR",C861="JUPITER Z CW FI OTR",C861="MX KING 150 OTR"),"MOPED")</f>
        <v>CLASSY</v>
      </c>
      <c r="E861">
        <v>6</v>
      </c>
      <c r="F861" s="3" t="s">
        <v>4</v>
      </c>
      <c r="G861" s="7">
        <v>24965000</v>
      </c>
      <c r="H861">
        <f t="shared" si="28"/>
        <v>2496500</v>
      </c>
      <c r="I861" s="3" t="s">
        <v>32</v>
      </c>
    </row>
    <row r="862" spans="1:9" x14ac:dyDescent="0.3">
      <c r="A862" s="1">
        <v>861</v>
      </c>
      <c r="B862" s="2">
        <f t="shared" ca="1" si="27"/>
        <v>628</v>
      </c>
      <c r="C862" s="6" t="s">
        <v>19</v>
      </c>
      <c r="D862" t="str" cm="1">
        <f t="array" ref="D862">_xlfn.IFS(OR(C862="ALL NEW AEROX 155 C ABS OTR",C862="ALL NEW AEROX 155 CIBERCITY OTR",C862="ALL NEW AEROX 155 OTR",C862="ALL NEW NMAX 155 ABS OTR",C862="ALL NEW NMAX 155 CONNECTED OTR",C862="ALL NEW NMAX 155 OTR",C862="ALL NEW NMAX 155 S OTR",C862="LEXI LX 155 CONNECTED ABS OTR",C862="LEXI LX 155 OTR",C862="LEXI LX 155 S OTR",C862="LEXI OTR"),"MAXI",OR(C862="ALL NEW R15 CONNECTED OTR",C862="ALL NEW VIXION OTR",C862="ALL NEW VIXION R OTR",C862="ALL NEW XSR 155 OTR",C862="MT 15 OTR"),"SPORT",OR(C862="FAZZIO CONNECTED LUX OTR",C862="FAZZIO CONNECTED NEO OTR",C862="FAZZIO NEO HYBRID OTR",C862="GRAND FILANO LUX OTR",C862="GRAND FILANO NEO HYBRID OTR"),"CLASSY",OR(C862="FREE GO 125 C OTR",C862="FREE GO 125 OTR",C862="GEAR 125 S OTR",C862="GEAR 125 OTR",C862="NEW MIO M3 CW OTR"),"MATIC",OR(C862="WR 155 R OTR"),"OFFROAD",OR(C862="VEGA FORCE DB CW OTR",C862="JUPITER Z CW FI OTR",C862="MX KING 150 OTR"),"MOPED")</f>
        <v>MATIC</v>
      </c>
      <c r="E862">
        <v>6</v>
      </c>
      <c r="F862" s="3" t="s">
        <v>4</v>
      </c>
      <c r="G862" s="7">
        <v>21460000</v>
      </c>
      <c r="H862">
        <f t="shared" si="28"/>
        <v>2146000</v>
      </c>
      <c r="I862" s="3" t="s">
        <v>34</v>
      </c>
    </row>
    <row r="863" spans="1:9" x14ac:dyDescent="0.3">
      <c r="A863" s="1">
        <v>862</v>
      </c>
      <c r="B863" s="2">
        <f t="shared" ca="1" si="27"/>
        <v>1042</v>
      </c>
      <c r="C863" s="6" t="s">
        <v>9</v>
      </c>
      <c r="D863" t="str" cm="1">
        <f t="array" ref="D863">_xlfn.IFS(OR(C863="ALL NEW AEROX 155 C ABS OTR",C863="ALL NEW AEROX 155 CIBERCITY OTR",C863="ALL NEW AEROX 155 OTR",C863="ALL NEW NMAX 155 ABS OTR",C863="ALL NEW NMAX 155 CONNECTED OTR",C863="ALL NEW NMAX 155 OTR",C863="ALL NEW NMAX 155 S OTR",C863="LEXI LX 155 CONNECTED ABS OTR",C863="LEXI LX 155 OTR",C863="LEXI LX 155 S OTR",C863="LEXI OTR"),"MAXI",OR(C863="ALL NEW R15 CONNECTED OTR",C863="ALL NEW VIXION OTR",C863="ALL NEW VIXION R OTR",C863="ALL NEW XSR 155 OTR",C863="MT 15 OTR"),"SPORT",OR(C863="FAZZIO CONNECTED LUX OTR",C863="FAZZIO CONNECTED NEO OTR",C863="FAZZIO NEO HYBRID OTR",C863="GRAND FILANO LUX OTR",C863="GRAND FILANO NEO HYBRID OTR"),"CLASSY",OR(C863="FREE GO 125 C OTR",C863="FREE GO 125 OTR",C863="GEAR 125 S OTR",C863="GEAR 125 OTR",C863="NEW MIO M3 CW OTR"),"MATIC",OR(C863="WR 155 R OTR"),"OFFROAD",OR(C863="VEGA FORCE DB CW OTR",C863="JUPITER Z CW FI OTR",C863="MX KING 150 OTR"),"MOPED")</f>
        <v>MAXI</v>
      </c>
      <c r="E863">
        <v>6</v>
      </c>
      <c r="F863" s="3" t="s">
        <v>4</v>
      </c>
      <c r="G863" s="7">
        <v>35475000</v>
      </c>
      <c r="H863">
        <f t="shared" si="28"/>
        <v>3547500</v>
      </c>
      <c r="I863" s="3" t="s">
        <v>34</v>
      </c>
    </row>
    <row r="864" spans="1:9" x14ac:dyDescent="0.3">
      <c r="A864" s="1">
        <v>863</v>
      </c>
      <c r="B864" s="2">
        <f t="shared" ca="1" si="27"/>
        <v>744</v>
      </c>
      <c r="C864" s="6" t="s">
        <v>20</v>
      </c>
      <c r="D864" t="str" cm="1">
        <f t="array" ref="D864">_xlfn.IFS(OR(C864="ALL NEW AEROX 155 C ABS OTR",C864="ALL NEW AEROX 155 CIBERCITY OTR",C864="ALL NEW AEROX 155 OTR",C864="ALL NEW NMAX 155 ABS OTR",C864="ALL NEW NMAX 155 CONNECTED OTR",C864="ALL NEW NMAX 155 OTR",C864="ALL NEW NMAX 155 S OTR",C864="LEXI LX 155 CONNECTED ABS OTR",C864="LEXI LX 155 OTR",C864="LEXI LX 155 S OTR",C864="LEXI OTR"),"MAXI",OR(C864="ALL NEW R15 CONNECTED OTR",C864="ALL NEW VIXION OTR",C864="ALL NEW VIXION R OTR",C864="ALL NEW XSR 155 OTR",C864="MT 15 OTR"),"SPORT",OR(C864="FAZZIO CONNECTED LUX OTR",C864="FAZZIO CONNECTED NEO OTR",C864="FAZZIO NEO HYBRID OTR",C864="GRAND FILANO LUX OTR",C864="GRAND FILANO NEO HYBRID OTR"),"CLASSY",OR(C864="FREE GO 125 C OTR",C864="FREE GO 125 OTR",C864="GEAR 125 S OTR",C864="GEAR 125 OTR",C864="NEW MIO M3 CW OTR"),"MATIC",OR(C864="WR 155 R OTR"),"OFFROAD",OR(C864="VEGA FORCE DB CW OTR",C864="JUPITER Z CW FI OTR",C864="MX KING 150 OTR"),"MOPED")</f>
        <v>MAXI</v>
      </c>
      <c r="E864">
        <v>6</v>
      </c>
      <c r="F864" s="3" t="s">
        <v>44</v>
      </c>
      <c r="G864" s="7">
        <v>30200000</v>
      </c>
      <c r="H864">
        <f t="shared" si="28"/>
        <v>3020000</v>
      </c>
      <c r="I864" s="3" t="s">
        <v>34</v>
      </c>
    </row>
    <row r="865" spans="1:9" x14ac:dyDescent="0.3">
      <c r="A865" s="1">
        <v>864</v>
      </c>
      <c r="B865" s="2">
        <f t="shared" ca="1" si="27"/>
        <v>469</v>
      </c>
      <c r="C865" s="6" t="s">
        <v>13</v>
      </c>
      <c r="D865" t="str" cm="1">
        <f t="array" ref="D865">_xlfn.IFS(OR(C865="ALL NEW AEROX 155 C ABS OTR",C865="ALL NEW AEROX 155 CIBERCITY OTR",C865="ALL NEW AEROX 155 OTR",C865="ALL NEW NMAX 155 ABS OTR",C865="ALL NEW NMAX 155 CONNECTED OTR",C865="ALL NEW NMAX 155 OTR",C865="ALL NEW NMAX 155 S OTR",C865="LEXI LX 155 CONNECTED ABS OTR",C865="LEXI LX 155 OTR",C865="LEXI LX 155 S OTR",C865="LEXI OTR"),"MAXI",OR(C865="ALL NEW R15 CONNECTED OTR",C865="ALL NEW VIXION OTR",C865="ALL NEW VIXION R OTR",C865="ALL NEW XSR 155 OTR",C865="MT 15 OTR"),"SPORT",OR(C865="FAZZIO CONNECTED LUX OTR",C865="FAZZIO CONNECTED NEO OTR",C865="FAZZIO NEO HYBRID OTR",C865="GRAND FILANO LUX OTR",C865="GRAND FILANO NEO HYBRID OTR"),"CLASSY",OR(C865="FREE GO 125 C OTR",C865="FREE GO 125 OTR",C865="GEAR 125 S OTR",C865="GEAR 125 OTR",C865="NEW MIO M3 CW OTR"),"MATIC",OR(C865="WR 155 R OTR"),"OFFROAD",OR(C865="VEGA FORCE DB CW OTR",C865="JUPITER Z CW FI OTR",C865="MX KING 150 OTR"),"MOPED")</f>
        <v>MAXI</v>
      </c>
      <c r="E865">
        <v>6</v>
      </c>
      <c r="F865" s="3" t="s">
        <v>44</v>
      </c>
      <c r="G865" s="7">
        <v>36690000</v>
      </c>
      <c r="H865">
        <f t="shared" si="28"/>
        <v>3669000</v>
      </c>
      <c r="I865" s="3" t="s">
        <v>32</v>
      </c>
    </row>
    <row r="866" spans="1:9" x14ac:dyDescent="0.3">
      <c r="A866" s="1">
        <v>865</v>
      </c>
      <c r="B866" s="2">
        <f t="shared" ca="1" si="27"/>
        <v>672</v>
      </c>
      <c r="C866" s="6" t="s">
        <v>27</v>
      </c>
      <c r="D866" t="str" cm="1">
        <f t="array" ref="D866">_xlfn.IFS(OR(C866="ALL NEW AEROX 155 C ABS OTR",C866="ALL NEW AEROX 155 CIBERCITY OTR",C866="ALL NEW AEROX 155 OTR",C866="ALL NEW NMAX 155 ABS OTR",C866="ALL NEW NMAX 155 CONNECTED OTR",C866="ALL NEW NMAX 155 OTR",C866="ALL NEW NMAX 155 S OTR",C866="LEXI LX 155 CONNECTED ABS OTR",C866="LEXI LX 155 OTR",C866="LEXI LX 155 S OTR",C866="LEXI OTR"),"MAXI",OR(C866="ALL NEW R15 CONNECTED OTR",C866="ALL NEW VIXION OTR",C866="ALL NEW VIXION R OTR",C866="ALL NEW XSR 155 OTR",C866="MT 15 OTR"),"SPORT",OR(C866="FAZZIO CONNECTED LUX OTR",C866="FAZZIO CONNECTED NEO OTR",C866="FAZZIO NEO HYBRID OTR",C866="GRAND FILANO LUX OTR",C866="GRAND FILANO NEO HYBRID OTR"),"CLASSY",OR(C866="FREE GO 125 C OTR",C866="FREE GO 125 OTR",C866="GEAR 125 S OTR",C866="GEAR 125 OTR",C866="NEW MIO M3 CW OTR"),"MATIC",OR(C866="WR 155 R OTR"),"OFFROAD",OR(C866="VEGA FORCE DB CW OTR",C866="JUPITER Z CW FI OTR",C866="MX KING 150 OTR"),"MOPED")</f>
        <v>CLASSY</v>
      </c>
      <c r="E866">
        <v>6</v>
      </c>
      <c r="F866" s="3" t="s">
        <v>44</v>
      </c>
      <c r="G866" s="7">
        <v>30130000</v>
      </c>
      <c r="H866">
        <f t="shared" si="28"/>
        <v>3013000</v>
      </c>
      <c r="I866" s="3" t="s">
        <v>33</v>
      </c>
    </row>
    <row r="867" spans="1:9" x14ac:dyDescent="0.3">
      <c r="A867" s="1">
        <v>866</v>
      </c>
      <c r="B867" s="2">
        <f t="shared" ca="1" si="27"/>
        <v>423</v>
      </c>
      <c r="C867" s="6" t="s">
        <v>10</v>
      </c>
      <c r="D867" t="str" cm="1">
        <f t="array" ref="D867">_xlfn.IFS(OR(C867="ALL NEW AEROX 155 C ABS OTR",C867="ALL NEW AEROX 155 CIBERCITY OTR",C867="ALL NEW AEROX 155 OTR",C867="ALL NEW NMAX 155 ABS OTR",C867="ALL NEW NMAX 155 CONNECTED OTR",C867="ALL NEW NMAX 155 OTR",C867="ALL NEW NMAX 155 S OTR",C867="LEXI LX 155 CONNECTED ABS OTR",C867="LEXI LX 155 OTR",C867="LEXI LX 155 S OTR",C867="LEXI OTR"),"MAXI",OR(C867="ALL NEW R15 CONNECTED OTR",C867="ALL NEW VIXION OTR",C867="ALL NEW VIXION R OTR",C867="ALL NEW XSR 155 OTR",C867="MT 15 OTR"),"SPORT",OR(C867="FAZZIO CONNECTED LUX OTR",C867="FAZZIO CONNECTED NEO OTR",C867="FAZZIO NEO HYBRID OTR",C867="GRAND FILANO LUX OTR",C867="GRAND FILANO NEO HYBRID OTR"),"CLASSY",OR(C867="FREE GO 125 C OTR",C867="FREE GO 125 OTR",C867="GEAR 125 S OTR",C867="GEAR 125 OTR",C867="NEW MIO M3 CW OTR"),"MATIC",OR(C867="WR 155 R OTR"),"OFFROAD",OR(C867="VEGA FORCE DB CW OTR",C867="JUPITER Z CW FI OTR",C867="MX KING 150 OTR"),"MOPED")</f>
        <v>MATIC</v>
      </c>
      <c r="E867">
        <v>6</v>
      </c>
      <c r="F867" s="3" t="s">
        <v>44</v>
      </c>
      <c r="G867" s="7">
        <v>20725000</v>
      </c>
      <c r="H867">
        <f t="shared" si="28"/>
        <v>2072500</v>
      </c>
      <c r="I867" s="3" t="s">
        <v>34</v>
      </c>
    </row>
    <row r="868" spans="1:9" x14ac:dyDescent="0.3">
      <c r="A868" s="1">
        <v>867</v>
      </c>
      <c r="B868" s="2">
        <f t="shared" ca="1" si="27"/>
        <v>51</v>
      </c>
      <c r="C868" s="6" t="s">
        <v>11</v>
      </c>
      <c r="D868" t="str" cm="1">
        <f t="array" ref="D868">_xlfn.IFS(OR(C868="ALL NEW AEROX 155 C ABS OTR",C868="ALL NEW AEROX 155 CIBERCITY OTR",C868="ALL NEW AEROX 155 OTR",C868="ALL NEW NMAX 155 ABS OTR",C868="ALL NEW NMAX 155 CONNECTED OTR",C868="ALL NEW NMAX 155 OTR",C868="ALL NEW NMAX 155 S OTR",C868="LEXI LX 155 CONNECTED ABS OTR",C868="LEXI LX 155 OTR",C868="LEXI LX 155 S OTR",C868="LEXI OTR"),"MAXI",OR(C868="ALL NEW R15 CONNECTED OTR",C868="ALL NEW VIXION OTR",C868="ALL NEW VIXION R OTR",C868="ALL NEW XSR 155 OTR",C868="MT 15 OTR"),"SPORT",OR(C868="FAZZIO CONNECTED LUX OTR",C868="FAZZIO CONNECTED NEO OTR",C868="FAZZIO NEO HYBRID OTR",C868="GRAND FILANO LUX OTR",C868="GRAND FILANO NEO HYBRID OTR"),"CLASSY",OR(C868="FREE GO 125 C OTR",C868="FREE GO 125 OTR",C868="GEAR 125 S OTR",C868="GEAR 125 OTR",C868="NEW MIO M3 CW OTR"),"MATIC",OR(C868="WR 155 R OTR"),"OFFROAD",OR(C868="VEGA FORCE DB CW OTR",C868="JUPITER Z CW FI OTR",C868="MX KING 150 OTR"),"MOPED")</f>
        <v>MOPED</v>
      </c>
      <c r="E868">
        <v>6</v>
      </c>
      <c r="F868" s="3" t="s">
        <v>44</v>
      </c>
      <c r="G868" s="7">
        <v>22605000</v>
      </c>
      <c r="H868">
        <f t="shared" si="28"/>
        <v>2260500</v>
      </c>
      <c r="I868" s="3" t="s">
        <v>34</v>
      </c>
    </row>
    <row r="869" spans="1:9" x14ac:dyDescent="0.3">
      <c r="A869" s="1">
        <v>868</v>
      </c>
      <c r="B869" s="2">
        <f t="shared" ca="1" si="27"/>
        <v>762</v>
      </c>
      <c r="C869" s="6" t="s">
        <v>11</v>
      </c>
      <c r="D869" t="str" cm="1">
        <f t="array" ref="D869">_xlfn.IFS(OR(C869="ALL NEW AEROX 155 C ABS OTR",C869="ALL NEW AEROX 155 CIBERCITY OTR",C869="ALL NEW AEROX 155 OTR",C869="ALL NEW NMAX 155 ABS OTR",C869="ALL NEW NMAX 155 CONNECTED OTR",C869="ALL NEW NMAX 155 OTR",C869="ALL NEW NMAX 155 S OTR",C869="LEXI LX 155 CONNECTED ABS OTR",C869="LEXI LX 155 OTR",C869="LEXI LX 155 S OTR",C869="LEXI OTR"),"MAXI",OR(C869="ALL NEW R15 CONNECTED OTR",C869="ALL NEW VIXION OTR",C869="ALL NEW VIXION R OTR",C869="ALL NEW XSR 155 OTR",C869="MT 15 OTR"),"SPORT",OR(C869="FAZZIO CONNECTED LUX OTR",C869="FAZZIO CONNECTED NEO OTR",C869="FAZZIO NEO HYBRID OTR",C869="GRAND FILANO LUX OTR",C869="GRAND FILANO NEO HYBRID OTR"),"CLASSY",OR(C869="FREE GO 125 C OTR",C869="FREE GO 125 OTR",C869="GEAR 125 S OTR",C869="GEAR 125 OTR",C869="NEW MIO M3 CW OTR"),"MATIC",OR(C869="WR 155 R OTR"),"OFFROAD",OR(C869="VEGA FORCE DB CW OTR",C869="JUPITER Z CW FI OTR",C869="MX KING 150 OTR"),"MOPED")</f>
        <v>MOPED</v>
      </c>
      <c r="E869">
        <v>6</v>
      </c>
      <c r="F869" s="3" t="s">
        <v>44</v>
      </c>
      <c r="G869" s="7">
        <v>22605000</v>
      </c>
      <c r="H869">
        <f t="shared" si="28"/>
        <v>2260500</v>
      </c>
      <c r="I869" s="3" t="s">
        <v>33</v>
      </c>
    </row>
    <row r="870" spans="1:9" x14ac:dyDescent="0.3">
      <c r="A870" s="1">
        <v>869</v>
      </c>
      <c r="B870" s="2">
        <f t="shared" ca="1" si="27"/>
        <v>324</v>
      </c>
      <c r="C870" s="6" t="s">
        <v>21</v>
      </c>
      <c r="D870" t="str" cm="1">
        <f t="array" ref="D870">_xlfn.IFS(OR(C870="ALL NEW AEROX 155 C ABS OTR",C870="ALL NEW AEROX 155 CIBERCITY OTR",C870="ALL NEW AEROX 155 OTR",C870="ALL NEW NMAX 155 ABS OTR",C870="ALL NEW NMAX 155 CONNECTED OTR",C870="ALL NEW NMAX 155 OTR",C870="ALL NEW NMAX 155 S OTR",C870="LEXI LX 155 CONNECTED ABS OTR",C870="LEXI LX 155 OTR",C870="LEXI LX 155 S OTR",C870="LEXI OTR"),"MAXI",OR(C870="ALL NEW R15 CONNECTED OTR",C870="ALL NEW VIXION OTR",C870="ALL NEW VIXION R OTR",C870="ALL NEW XSR 155 OTR",C870="MT 15 OTR"),"SPORT",OR(C870="FAZZIO CONNECTED LUX OTR",C870="FAZZIO CONNECTED NEO OTR",C870="FAZZIO NEO HYBRID OTR",C870="GRAND FILANO LUX OTR",C870="GRAND FILANO NEO HYBRID OTR"),"CLASSY",OR(C870="FREE GO 125 C OTR",C870="FREE GO 125 OTR",C870="GEAR 125 S OTR",C870="GEAR 125 OTR",C870="NEW MIO M3 CW OTR"),"MATIC",OR(C870="WR 155 R OTR"),"OFFROAD",OR(C870="VEGA FORCE DB CW OTR",C870="JUPITER Z CW FI OTR",C870="MX KING 150 OTR"),"MOPED")</f>
        <v>MAXI</v>
      </c>
      <c r="E870">
        <v>6</v>
      </c>
      <c r="F870" s="3" t="s">
        <v>44</v>
      </c>
      <c r="G870" s="7">
        <v>30400000</v>
      </c>
      <c r="H870">
        <f t="shared" si="28"/>
        <v>3040000</v>
      </c>
      <c r="I870" s="3" t="s">
        <v>33</v>
      </c>
    </row>
    <row r="871" spans="1:9" x14ac:dyDescent="0.3">
      <c r="A871" s="1">
        <v>870</v>
      </c>
      <c r="B871" s="2">
        <f t="shared" ca="1" si="27"/>
        <v>405</v>
      </c>
      <c r="C871" s="6" t="s">
        <v>13</v>
      </c>
      <c r="D871" t="str" cm="1">
        <f t="array" ref="D871">_xlfn.IFS(OR(C871="ALL NEW AEROX 155 C ABS OTR",C871="ALL NEW AEROX 155 CIBERCITY OTR",C871="ALL NEW AEROX 155 OTR",C871="ALL NEW NMAX 155 ABS OTR",C871="ALL NEW NMAX 155 CONNECTED OTR",C871="ALL NEW NMAX 155 OTR",C871="ALL NEW NMAX 155 S OTR",C871="LEXI LX 155 CONNECTED ABS OTR",C871="LEXI LX 155 OTR",C871="LEXI LX 155 S OTR",C871="LEXI OTR"),"MAXI",OR(C871="ALL NEW R15 CONNECTED OTR",C871="ALL NEW VIXION OTR",C871="ALL NEW VIXION R OTR",C871="ALL NEW XSR 155 OTR",C871="MT 15 OTR"),"SPORT",OR(C871="FAZZIO CONNECTED LUX OTR",C871="FAZZIO CONNECTED NEO OTR",C871="FAZZIO NEO HYBRID OTR",C871="GRAND FILANO LUX OTR",C871="GRAND FILANO NEO HYBRID OTR"),"CLASSY",OR(C871="FREE GO 125 C OTR",C871="FREE GO 125 OTR",C871="GEAR 125 S OTR",C871="GEAR 125 OTR",C871="NEW MIO M3 CW OTR"),"MATIC",OR(C871="WR 155 R OTR"),"OFFROAD",OR(C871="VEGA FORCE DB CW OTR",C871="JUPITER Z CW FI OTR",C871="MX KING 150 OTR"),"MOPED")</f>
        <v>MAXI</v>
      </c>
      <c r="E871">
        <v>6</v>
      </c>
      <c r="F871" s="3" t="s">
        <v>5</v>
      </c>
      <c r="G871" s="7">
        <v>36690000</v>
      </c>
      <c r="H871">
        <f t="shared" si="28"/>
        <v>3669000</v>
      </c>
      <c r="I871" s="3" t="s">
        <v>33</v>
      </c>
    </row>
    <row r="872" spans="1:9" x14ac:dyDescent="0.3">
      <c r="A872" s="1">
        <v>871</v>
      </c>
      <c r="B872" s="2">
        <f t="shared" ca="1" si="27"/>
        <v>1109</v>
      </c>
      <c r="C872" s="6" t="s">
        <v>11</v>
      </c>
      <c r="D872" t="str" cm="1">
        <f t="array" ref="D872">_xlfn.IFS(OR(C872="ALL NEW AEROX 155 C ABS OTR",C872="ALL NEW AEROX 155 CIBERCITY OTR",C872="ALL NEW AEROX 155 OTR",C872="ALL NEW NMAX 155 ABS OTR",C872="ALL NEW NMAX 155 CONNECTED OTR",C872="ALL NEW NMAX 155 OTR",C872="ALL NEW NMAX 155 S OTR",C872="LEXI LX 155 CONNECTED ABS OTR",C872="LEXI LX 155 OTR",C872="LEXI LX 155 S OTR",C872="LEXI OTR"),"MAXI",OR(C872="ALL NEW R15 CONNECTED OTR",C872="ALL NEW VIXION OTR",C872="ALL NEW VIXION R OTR",C872="ALL NEW XSR 155 OTR",C872="MT 15 OTR"),"SPORT",OR(C872="FAZZIO CONNECTED LUX OTR",C872="FAZZIO CONNECTED NEO OTR",C872="FAZZIO NEO HYBRID OTR",C872="GRAND FILANO LUX OTR",C872="GRAND FILANO NEO HYBRID OTR"),"CLASSY",OR(C872="FREE GO 125 C OTR",C872="FREE GO 125 OTR",C872="GEAR 125 S OTR",C872="GEAR 125 OTR",C872="NEW MIO M3 CW OTR"),"MATIC",OR(C872="WR 155 R OTR"),"OFFROAD",OR(C872="VEGA FORCE DB CW OTR",C872="JUPITER Z CW FI OTR",C872="MX KING 150 OTR"),"MOPED")</f>
        <v>MOPED</v>
      </c>
      <c r="E872">
        <v>6</v>
      </c>
      <c r="F872" s="3" t="s">
        <v>5</v>
      </c>
      <c r="G872" s="7">
        <v>22605000</v>
      </c>
      <c r="H872">
        <f t="shared" si="28"/>
        <v>2260500</v>
      </c>
      <c r="I872" s="3" t="s">
        <v>32</v>
      </c>
    </row>
    <row r="873" spans="1:9" x14ac:dyDescent="0.3">
      <c r="A873" s="1">
        <v>872</v>
      </c>
      <c r="B873" s="2">
        <f t="shared" ca="1" si="27"/>
        <v>623</v>
      </c>
      <c r="C873" s="6" t="s">
        <v>7</v>
      </c>
      <c r="D873" t="str" cm="1">
        <f t="array" ref="D873">_xlfn.IFS(OR(C873="ALL NEW AEROX 155 C ABS OTR",C873="ALL NEW AEROX 155 CIBERCITY OTR",C873="ALL NEW AEROX 155 OTR",C873="ALL NEW NMAX 155 ABS OTR",C873="ALL NEW NMAX 155 CONNECTED OTR",C873="ALL NEW NMAX 155 OTR",C873="ALL NEW NMAX 155 S OTR",C873="LEXI LX 155 CONNECTED ABS OTR",C873="LEXI LX 155 OTR",C873="LEXI LX 155 S OTR",C873="LEXI OTR"),"MAXI",OR(C873="ALL NEW R15 CONNECTED OTR",C873="ALL NEW VIXION OTR",C873="ALL NEW VIXION R OTR",C873="ALL NEW XSR 155 OTR",C873="MT 15 OTR"),"SPORT",OR(C873="FAZZIO CONNECTED LUX OTR",C873="FAZZIO CONNECTED NEO OTR",C873="FAZZIO NEO HYBRID OTR",C873="GRAND FILANO LUX OTR",C873="GRAND FILANO NEO HYBRID OTR"),"CLASSY",OR(C873="FREE GO 125 C OTR",C873="FREE GO 125 OTR",C873="GEAR 125 S OTR",C873="GEAR 125 OTR",C873="NEW MIO M3 CW OTR"),"MATIC",OR(C873="WR 155 R OTR"),"OFFROAD",OR(C873="VEGA FORCE DB CW OTR",C873="JUPITER Z CW FI OTR",C873="MX KING 150 OTR"),"MOPED")</f>
        <v>CLASSY</v>
      </c>
      <c r="E873">
        <v>6</v>
      </c>
      <c r="F873" s="3" t="s">
        <v>5</v>
      </c>
      <c r="G873" s="7">
        <v>24965000</v>
      </c>
      <c r="H873">
        <f t="shared" si="28"/>
        <v>2496500</v>
      </c>
      <c r="I873" s="3" t="s">
        <v>32</v>
      </c>
    </row>
    <row r="874" spans="1:9" x14ac:dyDescent="0.3">
      <c r="A874" s="1">
        <v>873</v>
      </c>
      <c r="B874" s="2">
        <f t="shared" ca="1" si="27"/>
        <v>427</v>
      </c>
      <c r="C874" s="6" t="s">
        <v>20</v>
      </c>
      <c r="D874" t="str" cm="1">
        <f t="array" ref="D874">_xlfn.IFS(OR(C874="ALL NEW AEROX 155 C ABS OTR",C874="ALL NEW AEROX 155 CIBERCITY OTR",C874="ALL NEW AEROX 155 OTR",C874="ALL NEW NMAX 155 ABS OTR",C874="ALL NEW NMAX 155 CONNECTED OTR",C874="ALL NEW NMAX 155 OTR",C874="ALL NEW NMAX 155 S OTR",C874="LEXI LX 155 CONNECTED ABS OTR",C874="LEXI LX 155 OTR",C874="LEXI LX 155 S OTR",C874="LEXI OTR"),"MAXI",OR(C874="ALL NEW R15 CONNECTED OTR",C874="ALL NEW VIXION OTR",C874="ALL NEW VIXION R OTR",C874="ALL NEW XSR 155 OTR",C874="MT 15 OTR"),"SPORT",OR(C874="FAZZIO CONNECTED LUX OTR",C874="FAZZIO CONNECTED NEO OTR",C874="FAZZIO NEO HYBRID OTR",C874="GRAND FILANO LUX OTR",C874="GRAND FILANO NEO HYBRID OTR"),"CLASSY",OR(C874="FREE GO 125 C OTR",C874="FREE GO 125 OTR",C874="GEAR 125 S OTR",C874="GEAR 125 OTR",C874="NEW MIO M3 CW OTR"),"MATIC",OR(C874="WR 155 R OTR"),"OFFROAD",OR(C874="VEGA FORCE DB CW OTR",C874="JUPITER Z CW FI OTR",C874="MX KING 150 OTR"),"MOPED")</f>
        <v>MAXI</v>
      </c>
      <c r="E874">
        <v>6</v>
      </c>
      <c r="F874" s="3" t="s">
        <v>5</v>
      </c>
      <c r="G874" s="7">
        <v>30200000</v>
      </c>
      <c r="H874">
        <f t="shared" si="28"/>
        <v>3020000</v>
      </c>
      <c r="I874" s="3" t="s">
        <v>32</v>
      </c>
    </row>
    <row r="875" spans="1:9" x14ac:dyDescent="0.3">
      <c r="A875" s="1">
        <v>874</v>
      </c>
      <c r="B875" s="2">
        <f t="shared" ca="1" si="27"/>
        <v>782</v>
      </c>
      <c r="C875" s="6" t="s">
        <v>15</v>
      </c>
      <c r="D875" t="str" cm="1">
        <f t="array" ref="D875">_xlfn.IFS(OR(C875="ALL NEW AEROX 155 C ABS OTR",C875="ALL NEW AEROX 155 CIBERCITY OTR",C875="ALL NEW AEROX 155 OTR",C875="ALL NEW NMAX 155 ABS OTR",C875="ALL NEW NMAX 155 CONNECTED OTR",C875="ALL NEW NMAX 155 OTR",C875="ALL NEW NMAX 155 S OTR",C875="LEXI LX 155 CONNECTED ABS OTR",C875="LEXI LX 155 OTR",C875="LEXI LX 155 S OTR",C875="LEXI OTR"),"MAXI",OR(C875="ALL NEW R15 CONNECTED OTR",C875="ALL NEW VIXION OTR",C875="ALL NEW VIXION R OTR",C875="ALL NEW XSR 155 OTR",C875="MT 15 OTR"),"SPORT",OR(C875="FAZZIO CONNECTED LUX OTR",C875="FAZZIO CONNECTED NEO OTR",C875="FAZZIO NEO HYBRID OTR",C875="GRAND FILANO LUX OTR",C875="GRAND FILANO NEO HYBRID OTR"),"CLASSY",OR(C875="FREE GO 125 C OTR",C875="FREE GO 125 OTR",C875="GEAR 125 S OTR",C875="GEAR 125 OTR",C875="NEW MIO M3 CW OTR"),"MATIC",OR(C875="WR 155 R OTR"),"OFFROAD",OR(C875="VEGA FORCE DB CW OTR",C875="JUPITER Z CW FI OTR",C875="MX KING 150 OTR"),"MOPED")</f>
        <v>MOPED</v>
      </c>
      <c r="E875">
        <v>6</v>
      </c>
      <c r="F875" s="3" t="s">
        <v>4</v>
      </c>
      <c r="G875" s="7">
        <v>28505000</v>
      </c>
      <c r="H875">
        <f t="shared" si="28"/>
        <v>2850500</v>
      </c>
      <c r="I875" s="3" t="s">
        <v>33</v>
      </c>
    </row>
    <row r="876" spans="1:9" x14ac:dyDescent="0.3">
      <c r="A876" s="1">
        <v>875</v>
      </c>
      <c r="B876" s="2">
        <f t="shared" ca="1" si="27"/>
        <v>628</v>
      </c>
      <c r="C876" s="6" t="s">
        <v>20</v>
      </c>
      <c r="D876" t="str" cm="1">
        <f t="array" ref="D876">_xlfn.IFS(OR(C876="ALL NEW AEROX 155 C ABS OTR",C876="ALL NEW AEROX 155 CIBERCITY OTR",C876="ALL NEW AEROX 155 OTR",C876="ALL NEW NMAX 155 ABS OTR",C876="ALL NEW NMAX 155 CONNECTED OTR",C876="ALL NEW NMAX 155 OTR",C876="ALL NEW NMAX 155 S OTR",C876="LEXI LX 155 CONNECTED ABS OTR",C876="LEXI LX 155 OTR",C876="LEXI LX 155 S OTR",C876="LEXI OTR"),"MAXI",OR(C876="ALL NEW R15 CONNECTED OTR",C876="ALL NEW VIXION OTR",C876="ALL NEW VIXION R OTR",C876="ALL NEW XSR 155 OTR",C876="MT 15 OTR"),"SPORT",OR(C876="FAZZIO CONNECTED LUX OTR",C876="FAZZIO CONNECTED NEO OTR",C876="FAZZIO NEO HYBRID OTR",C876="GRAND FILANO LUX OTR",C876="GRAND FILANO NEO HYBRID OTR"),"CLASSY",OR(C876="FREE GO 125 C OTR",C876="FREE GO 125 OTR",C876="GEAR 125 S OTR",C876="GEAR 125 OTR",C876="NEW MIO M3 CW OTR"),"MATIC",OR(C876="WR 155 R OTR"),"OFFROAD",OR(C876="VEGA FORCE DB CW OTR",C876="JUPITER Z CW FI OTR",C876="MX KING 150 OTR"),"MOPED")</f>
        <v>MAXI</v>
      </c>
      <c r="E876">
        <v>6</v>
      </c>
      <c r="F876" s="3" t="s">
        <v>4</v>
      </c>
      <c r="G876" s="7">
        <v>30200000</v>
      </c>
      <c r="H876">
        <f t="shared" si="28"/>
        <v>3020000</v>
      </c>
      <c r="I876" s="3" t="s">
        <v>32</v>
      </c>
    </row>
    <row r="877" spans="1:9" x14ac:dyDescent="0.3">
      <c r="A877" s="1">
        <v>876</v>
      </c>
      <c r="B877" s="2">
        <f t="shared" ca="1" si="27"/>
        <v>437</v>
      </c>
      <c r="C877" s="6" t="s">
        <v>15</v>
      </c>
      <c r="D877" t="str" cm="1">
        <f t="array" ref="D877">_xlfn.IFS(OR(C877="ALL NEW AEROX 155 C ABS OTR",C877="ALL NEW AEROX 155 CIBERCITY OTR",C877="ALL NEW AEROX 155 OTR",C877="ALL NEW NMAX 155 ABS OTR",C877="ALL NEW NMAX 155 CONNECTED OTR",C877="ALL NEW NMAX 155 OTR",C877="ALL NEW NMAX 155 S OTR",C877="LEXI LX 155 CONNECTED ABS OTR",C877="LEXI LX 155 OTR",C877="LEXI LX 155 S OTR",C877="LEXI OTR"),"MAXI",OR(C877="ALL NEW R15 CONNECTED OTR",C877="ALL NEW VIXION OTR",C877="ALL NEW VIXION R OTR",C877="ALL NEW XSR 155 OTR",C877="MT 15 OTR"),"SPORT",OR(C877="FAZZIO CONNECTED LUX OTR",C877="FAZZIO CONNECTED NEO OTR",C877="FAZZIO NEO HYBRID OTR",C877="GRAND FILANO LUX OTR",C877="GRAND FILANO NEO HYBRID OTR"),"CLASSY",OR(C877="FREE GO 125 C OTR",C877="FREE GO 125 OTR",C877="GEAR 125 S OTR",C877="GEAR 125 OTR",C877="NEW MIO M3 CW OTR"),"MATIC",OR(C877="WR 155 R OTR"),"OFFROAD",OR(C877="VEGA FORCE DB CW OTR",C877="JUPITER Z CW FI OTR",C877="MX KING 150 OTR"),"MOPED")</f>
        <v>MOPED</v>
      </c>
      <c r="E877">
        <v>6</v>
      </c>
      <c r="F877" s="3" t="s">
        <v>4</v>
      </c>
      <c r="G877" s="7">
        <v>28255000</v>
      </c>
      <c r="H877">
        <f t="shared" si="28"/>
        <v>2825500</v>
      </c>
      <c r="I877" s="3" t="s">
        <v>32</v>
      </c>
    </row>
    <row r="878" spans="1:9" x14ac:dyDescent="0.3">
      <c r="A878" s="1">
        <v>877</v>
      </c>
      <c r="B878" s="2">
        <f t="shared" ca="1" si="27"/>
        <v>707</v>
      </c>
      <c r="C878" s="6" t="s">
        <v>24</v>
      </c>
      <c r="D878" t="str" cm="1">
        <f t="array" ref="D878">_xlfn.IFS(OR(C878="ALL NEW AEROX 155 C ABS OTR",C878="ALL NEW AEROX 155 CIBERCITY OTR",C878="ALL NEW AEROX 155 OTR",C878="ALL NEW NMAX 155 ABS OTR",C878="ALL NEW NMAX 155 CONNECTED OTR",C878="ALL NEW NMAX 155 OTR",C878="ALL NEW NMAX 155 S OTR",C878="LEXI LX 155 CONNECTED ABS OTR",C878="LEXI LX 155 OTR",C878="LEXI LX 155 S OTR",C878="LEXI OTR"),"MAXI",OR(C878="ALL NEW R15 CONNECTED OTR",C878="ALL NEW VIXION OTR",C878="ALL NEW VIXION R OTR",C878="ALL NEW XSR 155 OTR",C878="MT 15 OTR"),"SPORT",OR(C878="FAZZIO CONNECTED LUX OTR",C878="FAZZIO CONNECTED NEO OTR",C878="FAZZIO NEO HYBRID OTR",C878="GRAND FILANO LUX OTR",C878="GRAND FILANO NEO HYBRID OTR"),"CLASSY",OR(C878="FREE GO 125 C OTR",C878="FREE GO 125 OTR",C878="GEAR 125 S OTR",C878="GEAR 125 OTR",C878="NEW MIO M3 CW OTR"),"MATIC",OR(C878="WR 155 R OTR"),"OFFROAD",OR(C878="VEGA FORCE DB CW OTR",C878="JUPITER Z CW FI OTR",C878="MX KING 150 OTR"),"MOPED")</f>
        <v>SPORT</v>
      </c>
      <c r="E878">
        <v>6</v>
      </c>
      <c r="F878" s="3" t="s">
        <v>4</v>
      </c>
      <c r="G878" s="7">
        <v>41950000</v>
      </c>
      <c r="H878">
        <f t="shared" si="28"/>
        <v>4195000</v>
      </c>
      <c r="I878" s="3" t="s">
        <v>34</v>
      </c>
    </row>
    <row r="879" spans="1:9" x14ac:dyDescent="0.3">
      <c r="A879" s="1">
        <v>878</v>
      </c>
      <c r="B879" s="2">
        <f t="shared" ca="1" si="27"/>
        <v>441</v>
      </c>
      <c r="C879" s="6" t="s">
        <v>27</v>
      </c>
      <c r="D879" t="str" cm="1">
        <f t="array" ref="D879">_xlfn.IFS(OR(C879="ALL NEW AEROX 155 C ABS OTR",C879="ALL NEW AEROX 155 CIBERCITY OTR",C879="ALL NEW AEROX 155 OTR",C879="ALL NEW NMAX 155 ABS OTR",C879="ALL NEW NMAX 155 CONNECTED OTR",C879="ALL NEW NMAX 155 OTR",C879="ALL NEW NMAX 155 S OTR",C879="LEXI LX 155 CONNECTED ABS OTR",C879="LEXI LX 155 OTR",C879="LEXI LX 155 S OTR",C879="LEXI OTR"),"MAXI",OR(C879="ALL NEW R15 CONNECTED OTR",C879="ALL NEW VIXION OTR",C879="ALL NEW VIXION R OTR",C879="ALL NEW XSR 155 OTR",C879="MT 15 OTR"),"SPORT",OR(C879="FAZZIO CONNECTED LUX OTR",C879="FAZZIO CONNECTED NEO OTR",C879="FAZZIO NEO HYBRID OTR",C879="GRAND FILANO LUX OTR",C879="GRAND FILANO NEO HYBRID OTR"),"CLASSY",OR(C879="FREE GO 125 C OTR",C879="FREE GO 125 OTR",C879="GEAR 125 S OTR",C879="GEAR 125 OTR",C879="NEW MIO M3 CW OTR"),"MATIC",OR(C879="WR 155 R OTR"),"OFFROAD",OR(C879="VEGA FORCE DB CW OTR",C879="JUPITER Z CW FI OTR",C879="MX KING 150 OTR"),"MOPED")</f>
        <v>CLASSY</v>
      </c>
      <c r="E879">
        <v>6</v>
      </c>
      <c r="F879" s="3" t="s">
        <v>44</v>
      </c>
      <c r="G879" s="7">
        <v>30130000</v>
      </c>
      <c r="H879">
        <f t="shared" si="28"/>
        <v>3013000</v>
      </c>
      <c r="I879" s="3" t="s">
        <v>32</v>
      </c>
    </row>
    <row r="880" spans="1:9" x14ac:dyDescent="0.3">
      <c r="A880" s="1">
        <v>879</v>
      </c>
      <c r="B880" s="2">
        <f t="shared" ca="1" si="27"/>
        <v>269</v>
      </c>
      <c r="C880" s="6" t="s">
        <v>11</v>
      </c>
      <c r="D880" t="str" cm="1">
        <f t="array" ref="D880">_xlfn.IFS(OR(C880="ALL NEW AEROX 155 C ABS OTR",C880="ALL NEW AEROX 155 CIBERCITY OTR",C880="ALL NEW AEROX 155 OTR",C880="ALL NEW NMAX 155 ABS OTR",C880="ALL NEW NMAX 155 CONNECTED OTR",C880="ALL NEW NMAX 155 OTR",C880="ALL NEW NMAX 155 S OTR",C880="LEXI LX 155 CONNECTED ABS OTR",C880="LEXI LX 155 OTR",C880="LEXI LX 155 S OTR",C880="LEXI OTR"),"MAXI",OR(C880="ALL NEW R15 CONNECTED OTR",C880="ALL NEW VIXION OTR",C880="ALL NEW VIXION R OTR",C880="ALL NEW XSR 155 OTR",C880="MT 15 OTR"),"SPORT",OR(C880="FAZZIO CONNECTED LUX OTR",C880="FAZZIO CONNECTED NEO OTR",C880="FAZZIO NEO HYBRID OTR",C880="GRAND FILANO LUX OTR",C880="GRAND FILANO NEO HYBRID OTR"),"CLASSY",OR(C880="FREE GO 125 C OTR",C880="FREE GO 125 OTR",C880="GEAR 125 S OTR",C880="GEAR 125 OTR",C880="NEW MIO M3 CW OTR"),"MATIC",OR(C880="WR 155 R OTR"),"OFFROAD",OR(C880="VEGA FORCE DB CW OTR",C880="JUPITER Z CW FI OTR",C880="MX KING 150 OTR"),"MOPED")</f>
        <v>MOPED</v>
      </c>
      <c r="E880">
        <v>6</v>
      </c>
      <c r="F880" s="3" t="s">
        <v>44</v>
      </c>
      <c r="G880" s="7">
        <v>22605000</v>
      </c>
      <c r="H880">
        <f t="shared" si="28"/>
        <v>2260500</v>
      </c>
      <c r="I880" s="3" t="s">
        <v>32</v>
      </c>
    </row>
    <row r="881" spans="1:9" x14ac:dyDescent="0.3">
      <c r="A881" s="1">
        <v>880</v>
      </c>
      <c r="B881" s="2">
        <f t="shared" ca="1" si="27"/>
        <v>847</v>
      </c>
      <c r="C881" s="6" t="s">
        <v>7</v>
      </c>
      <c r="D881" t="str" cm="1">
        <f t="array" ref="D881">_xlfn.IFS(OR(C881="ALL NEW AEROX 155 C ABS OTR",C881="ALL NEW AEROX 155 CIBERCITY OTR",C881="ALL NEW AEROX 155 OTR",C881="ALL NEW NMAX 155 ABS OTR",C881="ALL NEW NMAX 155 CONNECTED OTR",C881="ALL NEW NMAX 155 OTR",C881="ALL NEW NMAX 155 S OTR",C881="LEXI LX 155 CONNECTED ABS OTR",C881="LEXI LX 155 OTR",C881="LEXI LX 155 S OTR",C881="LEXI OTR"),"MAXI",OR(C881="ALL NEW R15 CONNECTED OTR",C881="ALL NEW VIXION OTR",C881="ALL NEW VIXION R OTR",C881="ALL NEW XSR 155 OTR",C881="MT 15 OTR"),"SPORT",OR(C881="FAZZIO CONNECTED LUX OTR",C881="FAZZIO CONNECTED NEO OTR",C881="FAZZIO NEO HYBRID OTR",C881="GRAND FILANO LUX OTR",C881="GRAND FILANO NEO HYBRID OTR"),"CLASSY",OR(C881="FREE GO 125 C OTR",C881="FREE GO 125 OTR",C881="GEAR 125 S OTR",C881="GEAR 125 OTR",C881="NEW MIO M3 CW OTR"),"MATIC",OR(C881="WR 155 R OTR"),"OFFROAD",OR(C881="VEGA FORCE DB CW OTR",C881="JUPITER Z CW FI OTR",C881="MX KING 150 OTR"),"MOPED")</f>
        <v>CLASSY</v>
      </c>
      <c r="E881">
        <v>6</v>
      </c>
      <c r="F881" s="3" t="s">
        <v>44</v>
      </c>
      <c r="G881" s="7">
        <v>24965000</v>
      </c>
      <c r="H881">
        <f t="shared" si="28"/>
        <v>2496500</v>
      </c>
      <c r="I881" s="3" t="s">
        <v>32</v>
      </c>
    </row>
    <row r="882" spans="1:9" x14ac:dyDescent="0.3">
      <c r="A882" s="1">
        <v>881</v>
      </c>
      <c r="B882" s="2">
        <f t="shared" ca="1" si="27"/>
        <v>1157</v>
      </c>
      <c r="C882" s="6" t="s">
        <v>20</v>
      </c>
      <c r="D882" t="str" cm="1">
        <f t="array" ref="D882">_xlfn.IFS(OR(C882="ALL NEW AEROX 155 C ABS OTR",C882="ALL NEW AEROX 155 CIBERCITY OTR",C882="ALL NEW AEROX 155 OTR",C882="ALL NEW NMAX 155 ABS OTR",C882="ALL NEW NMAX 155 CONNECTED OTR",C882="ALL NEW NMAX 155 OTR",C882="ALL NEW NMAX 155 S OTR",C882="LEXI LX 155 CONNECTED ABS OTR",C882="LEXI LX 155 OTR",C882="LEXI LX 155 S OTR",C882="LEXI OTR"),"MAXI",OR(C882="ALL NEW R15 CONNECTED OTR",C882="ALL NEW VIXION OTR",C882="ALL NEW VIXION R OTR",C882="ALL NEW XSR 155 OTR",C882="MT 15 OTR"),"SPORT",OR(C882="FAZZIO CONNECTED LUX OTR",C882="FAZZIO CONNECTED NEO OTR",C882="FAZZIO NEO HYBRID OTR",C882="GRAND FILANO LUX OTR",C882="GRAND FILANO NEO HYBRID OTR"),"CLASSY",OR(C882="FREE GO 125 C OTR",C882="FREE GO 125 OTR",C882="GEAR 125 S OTR",C882="GEAR 125 OTR",C882="NEW MIO M3 CW OTR"),"MATIC",OR(C882="WR 155 R OTR"),"OFFROAD",OR(C882="VEGA FORCE DB CW OTR",C882="JUPITER Z CW FI OTR",C882="MX KING 150 OTR"),"MOPED")</f>
        <v>MAXI</v>
      </c>
      <c r="E882">
        <v>6</v>
      </c>
      <c r="F882" s="3" t="s">
        <v>44</v>
      </c>
      <c r="G882" s="7">
        <v>30200000</v>
      </c>
      <c r="H882">
        <f t="shared" si="28"/>
        <v>3020000</v>
      </c>
      <c r="I882" s="3" t="s">
        <v>32</v>
      </c>
    </row>
    <row r="883" spans="1:9" x14ac:dyDescent="0.3">
      <c r="A883" s="1">
        <v>882</v>
      </c>
      <c r="B883" s="2">
        <f t="shared" ca="1" si="27"/>
        <v>820</v>
      </c>
      <c r="C883" s="6" t="s">
        <v>15</v>
      </c>
      <c r="D883" t="str" cm="1">
        <f t="array" ref="D883">_xlfn.IFS(OR(C883="ALL NEW AEROX 155 C ABS OTR",C883="ALL NEW AEROX 155 CIBERCITY OTR",C883="ALL NEW AEROX 155 OTR",C883="ALL NEW NMAX 155 ABS OTR",C883="ALL NEW NMAX 155 CONNECTED OTR",C883="ALL NEW NMAX 155 OTR",C883="ALL NEW NMAX 155 S OTR",C883="LEXI LX 155 CONNECTED ABS OTR",C883="LEXI LX 155 OTR",C883="LEXI LX 155 S OTR",C883="LEXI OTR"),"MAXI",OR(C883="ALL NEW R15 CONNECTED OTR",C883="ALL NEW VIXION OTR",C883="ALL NEW VIXION R OTR",C883="ALL NEW XSR 155 OTR",C883="MT 15 OTR"),"SPORT",OR(C883="FAZZIO CONNECTED LUX OTR",C883="FAZZIO CONNECTED NEO OTR",C883="FAZZIO NEO HYBRID OTR",C883="GRAND FILANO LUX OTR",C883="GRAND FILANO NEO HYBRID OTR"),"CLASSY",OR(C883="FREE GO 125 C OTR",C883="FREE GO 125 OTR",C883="GEAR 125 S OTR",C883="GEAR 125 OTR",C883="NEW MIO M3 CW OTR"),"MATIC",OR(C883="WR 155 R OTR"),"OFFROAD",OR(C883="VEGA FORCE DB CW OTR",C883="JUPITER Z CW FI OTR",C883="MX KING 150 OTR"),"MOPED")</f>
        <v>MOPED</v>
      </c>
      <c r="E883">
        <v>6</v>
      </c>
      <c r="F883" s="3" t="s">
        <v>5</v>
      </c>
      <c r="G883" s="7">
        <v>28255000</v>
      </c>
      <c r="H883">
        <f t="shared" si="28"/>
        <v>2825500</v>
      </c>
      <c r="I883" s="3" t="s">
        <v>34</v>
      </c>
    </row>
    <row r="884" spans="1:9" x14ac:dyDescent="0.3">
      <c r="A884" s="1">
        <v>883</v>
      </c>
      <c r="B884" s="2">
        <f t="shared" ca="1" si="27"/>
        <v>463</v>
      </c>
      <c r="C884" s="6" t="s">
        <v>8</v>
      </c>
      <c r="D884" t="str" cm="1">
        <f t="array" ref="D884">_xlfn.IFS(OR(C884="ALL NEW AEROX 155 C ABS OTR",C884="ALL NEW AEROX 155 CIBERCITY OTR",C884="ALL NEW AEROX 155 OTR",C884="ALL NEW NMAX 155 ABS OTR",C884="ALL NEW NMAX 155 CONNECTED OTR",C884="ALL NEW NMAX 155 OTR",C884="ALL NEW NMAX 155 S OTR",C884="LEXI LX 155 CONNECTED ABS OTR",C884="LEXI LX 155 OTR",C884="LEXI LX 155 S OTR",C884="LEXI OTR"),"MAXI",OR(C884="ALL NEW R15 CONNECTED OTR",C884="ALL NEW VIXION OTR",C884="ALL NEW VIXION R OTR",C884="ALL NEW XSR 155 OTR",C884="MT 15 OTR"),"SPORT",OR(C884="FAZZIO CONNECTED LUX OTR",C884="FAZZIO CONNECTED NEO OTR",C884="FAZZIO NEO HYBRID OTR",C884="GRAND FILANO LUX OTR",C884="GRAND FILANO NEO HYBRID OTR"),"CLASSY",OR(C884="FREE GO 125 C OTR",C884="FREE GO 125 OTR",C884="GEAR 125 S OTR",C884="GEAR 125 OTR",C884="NEW MIO M3 CW OTR"),"MATIC",OR(C884="WR 155 R OTR"),"OFFROAD",OR(C884="VEGA FORCE DB CW OTR",C884="JUPITER Z CW FI OTR",C884="MX KING 150 OTR"),"MOPED")</f>
        <v>CLASSY</v>
      </c>
      <c r="E884">
        <v>6</v>
      </c>
      <c r="F884" s="3" t="s">
        <v>5</v>
      </c>
      <c r="G884" s="7">
        <v>25615000</v>
      </c>
      <c r="H884">
        <f t="shared" si="28"/>
        <v>2561500</v>
      </c>
      <c r="I884" s="3" t="s">
        <v>32</v>
      </c>
    </row>
    <row r="885" spans="1:9" x14ac:dyDescent="0.3">
      <c r="A885" s="1">
        <v>884</v>
      </c>
      <c r="B885" s="2">
        <f t="shared" ca="1" si="27"/>
        <v>894</v>
      </c>
      <c r="C885" s="6" t="s">
        <v>12</v>
      </c>
      <c r="D885" t="str" cm="1">
        <f t="array" ref="D885">_xlfn.IFS(OR(C885="ALL NEW AEROX 155 C ABS OTR",C885="ALL NEW AEROX 155 CIBERCITY OTR",C885="ALL NEW AEROX 155 OTR",C885="ALL NEW NMAX 155 ABS OTR",C885="ALL NEW NMAX 155 CONNECTED OTR",C885="ALL NEW NMAX 155 OTR",C885="ALL NEW NMAX 155 S OTR",C885="LEXI LX 155 CONNECTED ABS OTR",C885="LEXI LX 155 OTR",C885="LEXI LX 155 S OTR",C885="LEXI OTR"),"MAXI",OR(C885="ALL NEW R15 CONNECTED OTR",C885="ALL NEW VIXION OTR",C885="ALL NEW VIXION R OTR",C885="ALL NEW XSR 155 OTR",C885="MT 15 OTR"),"SPORT",OR(C885="FAZZIO CONNECTED LUX OTR",C885="FAZZIO CONNECTED NEO OTR",C885="FAZZIO NEO HYBRID OTR",C885="GRAND FILANO LUX OTR",C885="GRAND FILANO NEO HYBRID OTR"),"CLASSY",OR(C885="FREE GO 125 C OTR",C885="FREE GO 125 OTR",C885="GEAR 125 S OTR",C885="GEAR 125 OTR",C885="NEW MIO M3 CW OTR"),"MATIC",OR(C885="WR 155 R OTR"),"OFFROAD",OR(C885="VEGA FORCE DB CW OTR",C885="JUPITER Z CW FI OTR",C885="MX KING 150 OTR"),"MOPED")</f>
        <v>MATIC</v>
      </c>
      <c r="E885">
        <v>6</v>
      </c>
      <c r="F885" s="3" t="s">
        <v>5</v>
      </c>
      <c r="G885" s="7">
        <v>19745000</v>
      </c>
      <c r="H885">
        <f t="shared" si="28"/>
        <v>1974500</v>
      </c>
      <c r="I885" s="3" t="s">
        <v>34</v>
      </c>
    </row>
    <row r="886" spans="1:9" x14ac:dyDescent="0.3">
      <c r="A886" s="1">
        <v>885</v>
      </c>
      <c r="B886" s="2">
        <f t="shared" ca="1" si="27"/>
        <v>962</v>
      </c>
      <c r="C886" s="6" t="s">
        <v>15</v>
      </c>
      <c r="D886" t="str" cm="1">
        <f t="array" ref="D886">_xlfn.IFS(OR(C886="ALL NEW AEROX 155 C ABS OTR",C886="ALL NEW AEROX 155 CIBERCITY OTR",C886="ALL NEW AEROX 155 OTR",C886="ALL NEW NMAX 155 ABS OTR",C886="ALL NEW NMAX 155 CONNECTED OTR",C886="ALL NEW NMAX 155 OTR",C886="ALL NEW NMAX 155 S OTR",C886="LEXI LX 155 CONNECTED ABS OTR",C886="LEXI LX 155 OTR",C886="LEXI LX 155 S OTR",C886="LEXI OTR"),"MAXI",OR(C886="ALL NEW R15 CONNECTED OTR",C886="ALL NEW VIXION OTR",C886="ALL NEW VIXION R OTR",C886="ALL NEW XSR 155 OTR",C886="MT 15 OTR"),"SPORT",OR(C886="FAZZIO CONNECTED LUX OTR",C886="FAZZIO CONNECTED NEO OTR",C886="FAZZIO NEO HYBRID OTR",C886="GRAND FILANO LUX OTR",C886="GRAND FILANO NEO HYBRID OTR"),"CLASSY",OR(C886="FREE GO 125 C OTR",C886="FREE GO 125 OTR",C886="GEAR 125 S OTR",C886="GEAR 125 OTR",C886="NEW MIO M3 CW OTR"),"MATIC",OR(C886="WR 155 R OTR"),"OFFROAD",OR(C886="VEGA FORCE DB CW OTR",C886="JUPITER Z CW FI OTR",C886="MX KING 150 OTR"),"MOPED")</f>
        <v>MOPED</v>
      </c>
      <c r="E886">
        <v>6</v>
      </c>
      <c r="F886" s="3" t="s">
        <v>5</v>
      </c>
      <c r="G886" s="7">
        <v>28255000</v>
      </c>
      <c r="H886">
        <f t="shared" si="28"/>
        <v>2825500</v>
      </c>
      <c r="I886" s="3" t="s">
        <v>32</v>
      </c>
    </row>
    <row r="887" spans="1:9" x14ac:dyDescent="0.3">
      <c r="A887" s="1">
        <v>886</v>
      </c>
      <c r="B887" s="2">
        <f t="shared" ca="1" si="27"/>
        <v>60</v>
      </c>
      <c r="C887" s="6" t="s">
        <v>14</v>
      </c>
      <c r="D887" t="str" cm="1">
        <f t="array" ref="D887">_xlfn.IFS(OR(C887="ALL NEW AEROX 155 C ABS OTR",C887="ALL NEW AEROX 155 CIBERCITY OTR",C887="ALL NEW AEROX 155 OTR",C887="ALL NEW NMAX 155 ABS OTR",C887="ALL NEW NMAX 155 CONNECTED OTR",C887="ALL NEW NMAX 155 OTR",C887="ALL NEW NMAX 155 S OTR",C887="LEXI LX 155 CONNECTED ABS OTR",C887="LEXI LX 155 OTR",C887="LEXI LX 155 S OTR",C887="LEXI OTR"),"MAXI",OR(C887="ALL NEW R15 CONNECTED OTR",C887="ALL NEW VIXION OTR",C887="ALL NEW VIXION R OTR",C887="ALL NEW XSR 155 OTR",C887="MT 15 OTR"),"SPORT",OR(C887="FAZZIO CONNECTED LUX OTR",C887="FAZZIO CONNECTED NEO OTR",C887="FAZZIO NEO HYBRID OTR",C887="GRAND FILANO LUX OTR",C887="GRAND FILANO NEO HYBRID OTR"),"CLASSY",OR(C887="FREE GO 125 C OTR",C887="FREE GO 125 OTR",C887="GEAR 125 S OTR",C887="GEAR 125 OTR",C887="NEW MIO M3 CW OTR"),"MATIC",OR(C887="WR 155 R OTR"),"OFFROAD",OR(C887="VEGA FORCE DB CW OTR",C887="JUPITER Z CW FI OTR",C887="MX KING 150 OTR"),"MOPED")</f>
        <v>MAXI</v>
      </c>
      <c r="E887">
        <v>6</v>
      </c>
      <c r="F887" s="3" t="s">
        <v>5</v>
      </c>
      <c r="G887" s="7">
        <v>28395200</v>
      </c>
      <c r="H887">
        <f t="shared" si="28"/>
        <v>2839520</v>
      </c>
      <c r="I887" s="3" t="s">
        <v>34</v>
      </c>
    </row>
    <row r="888" spans="1:9" x14ac:dyDescent="0.3">
      <c r="A888" s="1">
        <v>887</v>
      </c>
      <c r="B888" s="2">
        <f t="shared" ca="1" si="27"/>
        <v>254</v>
      </c>
      <c r="C888" s="6" t="s">
        <v>11</v>
      </c>
      <c r="D888" t="str" cm="1">
        <f t="array" ref="D888">_xlfn.IFS(OR(C888="ALL NEW AEROX 155 C ABS OTR",C888="ALL NEW AEROX 155 CIBERCITY OTR",C888="ALL NEW AEROX 155 OTR",C888="ALL NEW NMAX 155 ABS OTR",C888="ALL NEW NMAX 155 CONNECTED OTR",C888="ALL NEW NMAX 155 OTR",C888="ALL NEW NMAX 155 S OTR",C888="LEXI LX 155 CONNECTED ABS OTR",C888="LEXI LX 155 OTR",C888="LEXI LX 155 S OTR",C888="LEXI OTR"),"MAXI",OR(C888="ALL NEW R15 CONNECTED OTR",C888="ALL NEW VIXION OTR",C888="ALL NEW VIXION R OTR",C888="ALL NEW XSR 155 OTR",C888="MT 15 OTR"),"SPORT",OR(C888="FAZZIO CONNECTED LUX OTR",C888="FAZZIO CONNECTED NEO OTR",C888="FAZZIO NEO HYBRID OTR",C888="GRAND FILANO LUX OTR",C888="GRAND FILANO NEO HYBRID OTR"),"CLASSY",OR(C888="FREE GO 125 C OTR",C888="FREE GO 125 OTR",C888="GEAR 125 S OTR",C888="GEAR 125 OTR",C888="NEW MIO M3 CW OTR"),"MATIC",OR(C888="WR 155 R OTR"),"OFFROAD",OR(C888="VEGA FORCE DB CW OTR",C888="JUPITER Z CW FI OTR",C888="MX KING 150 OTR"),"MOPED")</f>
        <v>MOPED</v>
      </c>
      <c r="E888">
        <v>6</v>
      </c>
      <c r="F888" s="2" t="s">
        <v>44</v>
      </c>
      <c r="G888" s="7">
        <v>22605000</v>
      </c>
      <c r="H888">
        <f t="shared" si="28"/>
        <v>2260500</v>
      </c>
      <c r="I888" s="3" t="s">
        <v>32</v>
      </c>
    </row>
    <row r="889" spans="1:9" x14ac:dyDescent="0.3">
      <c r="A889" s="1">
        <v>888</v>
      </c>
      <c r="B889" s="2">
        <f t="shared" ca="1" si="27"/>
        <v>238</v>
      </c>
      <c r="C889" s="6" t="s">
        <v>27</v>
      </c>
      <c r="D889" t="str" cm="1">
        <f t="array" ref="D889">_xlfn.IFS(OR(C889="ALL NEW AEROX 155 C ABS OTR",C889="ALL NEW AEROX 155 CIBERCITY OTR",C889="ALL NEW AEROX 155 OTR",C889="ALL NEW NMAX 155 ABS OTR",C889="ALL NEW NMAX 155 CONNECTED OTR",C889="ALL NEW NMAX 155 OTR",C889="ALL NEW NMAX 155 S OTR",C889="LEXI LX 155 CONNECTED ABS OTR",C889="LEXI LX 155 OTR",C889="LEXI LX 155 S OTR",C889="LEXI OTR"),"MAXI",OR(C889="ALL NEW R15 CONNECTED OTR",C889="ALL NEW VIXION OTR",C889="ALL NEW VIXION R OTR",C889="ALL NEW XSR 155 OTR",C889="MT 15 OTR"),"SPORT",OR(C889="FAZZIO CONNECTED LUX OTR",C889="FAZZIO CONNECTED NEO OTR",C889="FAZZIO NEO HYBRID OTR",C889="GRAND FILANO LUX OTR",C889="GRAND FILANO NEO HYBRID OTR"),"CLASSY",OR(C889="FREE GO 125 C OTR",C889="FREE GO 125 OTR",C889="GEAR 125 S OTR",C889="GEAR 125 OTR",C889="NEW MIO M3 CW OTR"),"MATIC",OR(C889="WR 155 R OTR"),"OFFROAD",OR(C889="VEGA FORCE DB CW OTR",C889="JUPITER Z CW FI OTR",C889="MX KING 150 OTR"),"MOPED")</f>
        <v>CLASSY</v>
      </c>
      <c r="E889">
        <v>6</v>
      </c>
      <c r="F889" s="2" t="s">
        <v>44</v>
      </c>
      <c r="G889" s="7">
        <v>30130000</v>
      </c>
      <c r="H889">
        <f t="shared" si="28"/>
        <v>3013000</v>
      </c>
      <c r="I889" s="3" t="s">
        <v>32</v>
      </c>
    </row>
    <row r="890" spans="1:9" x14ac:dyDescent="0.3">
      <c r="A890" s="1">
        <v>889</v>
      </c>
      <c r="B890" s="2">
        <f t="shared" ca="1" si="27"/>
        <v>587</v>
      </c>
      <c r="C890" s="6" t="s">
        <v>20</v>
      </c>
      <c r="D890" t="str" cm="1">
        <f t="array" ref="D890">_xlfn.IFS(OR(C890="ALL NEW AEROX 155 C ABS OTR",C890="ALL NEW AEROX 155 CIBERCITY OTR",C890="ALL NEW AEROX 155 OTR",C890="ALL NEW NMAX 155 ABS OTR",C890="ALL NEW NMAX 155 CONNECTED OTR",C890="ALL NEW NMAX 155 OTR",C890="ALL NEW NMAX 155 S OTR",C890="LEXI LX 155 CONNECTED ABS OTR",C890="LEXI LX 155 OTR",C890="LEXI LX 155 S OTR",C890="LEXI OTR"),"MAXI",OR(C890="ALL NEW R15 CONNECTED OTR",C890="ALL NEW VIXION OTR",C890="ALL NEW VIXION R OTR",C890="ALL NEW XSR 155 OTR",C890="MT 15 OTR"),"SPORT",OR(C890="FAZZIO CONNECTED LUX OTR",C890="FAZZIO CONNECTED NEO OTR",C890="FAZZIO NEO HYBRID OTR",C890="GRAND FILANO LUX OTR",C890="GRAND FILANO NEO HYBRID OTR"),"CLASSY",OR(C890="FREE GO 125 C OTR",C890="FREE GO 125 OTR",C890="GEAR 125 S OTR",C890="GEAR 125 OTR",C890="NEW MIO M3 CW OTR"),"MATIC",OR(C890="WR 155 R OTR"),"OFFROAD",OR(C890="VEGA FORCE DB CW OTR",C890="JUPITER Z CW FI OTR",C890="MX KING 150 OTR"),"MOPED")</f>
        <v>MAXI</v>
      </c>
      <c r="E890">
        <v>6</v>
      </c>
      <c r="F890" s="2" t="s">
        <v>44</v>
      </c>
      <c r="G890" s="7">
        <v>30200000</v>
      </c>
      <c r="H890">
        <f t="shared" si="28"/>
        <v>3020000</v>
      </c>
      <c r="I890" s="3" t="s">
        <v>34</v>
      </c>
    </row>
    <row r="891" spans="1:9" x14ac:dyDescent="0.3">
      <c r="A891" s="1">
        <v>890</v>
      </c>
      <c r="B891" s="2">
        <f t="shared" ca="1" si="27"/>
        <v>1072</v>
      </c>
      <c r="C891" s="6" t="s">
        <v>10</v>
      </c>
      <c r="D891" t="str" cm="1">
        <f t="array" ref="D891">_xlfn.IFS(OR(C891="ALL NEW AEROX 155 C ABS OTR",C891="ALL NEW AEROX 155 CIBERCITY OTR",C891="ALL NEW AEROX 155 OTR",C891="ALL NEW NMAX 155 ABS OTR",C891="ALL NEW NMAX 155 CONNECTED OTR",C891="ALL NEW NMAX 155 OTR",C891="ALL NEW NMAX 155 S OTR",C891="LEXI LX 155 CONNECTED ABS OTR",C891="LEXI LX 155 OTR",C891="LEXI LX 155 S OTR",C891="LEXI OTR"),"MAXI",OR(C891="ALL NEW R15 CONNECTED OTR",C891="ALL NEW VIXION OTR",C891="ALL NEW VIXION R OTR",C891="ALL NEW XSR 155 OTR",C891="MT 15 OTR"),"SPORT",OR(C891="FAZZIO CONNECTED LUX OTR",C891="FAZZIO CONNECTED NEO OTR",C891="FAZZIO NEO HYBRID OTR",C891="GRAND FILANO LUX OTR",C891="GRAND FILANO NEO HYBRID OTR"),"CLASSY",OR(C891="FREE GO 125 C OTR",C891="FREE GO 125 OTR",C891="GEAR 125 S OTR",C891="GEAR 125 OTR",C891="NEW MIO M3 CW OTR"),"MATIC",OR(C891="WR 155 R OTR"),"OFFROAD",OR(C891="VEGA FORCE DB CW OTR",C891="JUPITER Z CW FI OTR",C891="MX KING 150 OTR"),"MOPED")</f>
        <v>MATIC</v>
      </c>
      <c r="E891">
        <v>6</v>
      </c>
      <c r="F891" s="3" t="s">
        <v>44</v>
      </c>
      <c r="G891" s="7">
        <v>20725000</v>
      </c>
      <c r="H891">
        <f t="shared" si="28"/>
        <v>2072500</v>
      </c>
      <c r="I891" s="3" t="s">
        <v>34</v>
      </c>
    </row>
    <row r="892" spans="1:9" x14ac:dyDescent="0.3">
      <c r="A892" s="1">
        <v>891</v>
      </c>
      <c r="B892" s="2">
        <f t="shared" ca="1" si="27"/>
        <v>1132</v>
      </c>
      <c r="C892" s="6" t="s">
        <v>11</v>
      </c>
      <c r="D892" t="str" cm="1">
        <f t="array" ref="D892">_xlfn.IFS(OR(C892="ALL NEW AEROX 155 C ABS OTR",C892="ALL NEW AEROX 155 CIBERCITY OTR",C892="ALL NEW AEROX 155 OTR",C892="ALL NEW NMAX 155 ABS OTR",C892="ALL NEW NMAX 155 CONNECTED OTR",C892="ALL NEW NMAX 155 OTR",C892="ALL NEW NMAX 155 S OTR",C892="LEXI LX 155 CONNECTED ABS OTR",C892="LEXI LX 155 OTR",C892="LEXI LX 155 S OTR",C892="LEXI OTR"),"MAXI",OR(C892="ALL NEW R15 CONNECTED OTR",C892="ALL NEW VIXION OTR",C892="ALL NEW VIXION R OTR",C892="ALL NEW XSR 155 OTR",C892="MT 15 OTR"),"SPORT",OR(C892="FAZZIO CONNECTED LUX OTR",C892="FAZZIO CONNECTED NEO OTR",C892="FAZZIO NEO HYBRID OTR",C892="GRAND FILANO LUX OTR",C892="GRAND FILANO NEO HYBRID OTR"),"CLASSY",OR(C892="FREE GO 125 C OTR",C892="FREE GO 125 OTR",C892="GEAR 125 S OTR",C892="GEAR 125 OTR",C892="NEW MIO M3 CW OTR"),"MATIC",OR(C892="WR 155 R OTR"),"OFFROAD",OR(C892="VEGA FORCE DB CW OTR",C892="JUPITER Z CW FI OTR",C892="MX KING 150 OTR"),"MOPED")</f>
        <v>MOPED</v>
      </c>
      <c r="E892">
        <v>6</v>
      </c>
      <c r="F892" s="3" t="s">
        <v>44</v>
      </c>
      <c r="G892" s="7">
        <v>22605000</v>
      </c>
      <c r="H892">
        <f t="shared" si="28"/>
        <v>2260500</v>
      </c>
      <c r="I892" s="3" t="s">
        <v>34</v>
      </c>
    </row>
    <row r="893" spans="1:9" x14ac:dyDescent="0.3">
      <c r="A893" s="1">
        <v>892</v>
      </c>
      <c r="B893" s="2">
        <f t="shared" ca="1" si="27"/>
        <v>187</v>
      </c>
      <c r="C893" s="6" t="s">
        <v>29</v>
      </c>
      <c r="D893" t="str" cm="1">
        <f t="array" ref="D893">_xlfn.IFS(OR(C893="ALL NEW AEROX 155 C ABS OTR",C893="ALL NEW AEROX 155 CIBERCITY OTR",C893="ALL NEW AEROX 155 OTR",C893="ALL NEW NMAX 155 ABS OTR",C893="ALL NEW NMAX 155 CONNECTED OTR",C893="ALL NEW NMAX 155 OTR",C893="ALL NEW NMAX 155 S OTR",C893="LEXI LX 155 CONNECTED ABS OTR",C893="LEXI LX 155 OTR",C893="LEXI LX 155 S OTR",C893="LEXI OTR"),"MAXI",OR(C893="ALL NEW R15 CONNECTED OTR",C893="ALL NEW VIXION OTR",C893="ALL NEW VIXION R OTR",C893="ALL NEW XSR 155 OTR",C893="MT 15 OTR"),"SPORT",OR(C893="FAZZIO CONNECTED LUX OTR",C893="FAZZIO CONNECTED NEO OTR",C893="FAZZIO NEO HYBRID OTR",C893="GRAND FILANO LUX OTR",C893="GRAND FILANO NEO HYBRID OTR"),"CLASSY",OR(C893="FREE GO 125 C OTR",C893="FREE GO 125 OTR",C893="GEAR 125 S OTR",C893="GEAR 125 OTR",C893="NEW MIO M3 CW OTR"),"MATIC",OR(C893="WR 155 R OTR"),"OFFROAD",OR(C893="VEGA FORCE DB CW OTR",C893="JUPITER Z CW FI OTR",C893="MX KING 150 OTR"),"MOPED")</f>
        <v>MAXI</v>
      </c>
      <c r="E893">
        <v>6</v>
      </c>
      <c r="F893" s="3" t="s">
        <v>44</v>
      </c>
      <c r="G893" s="7">
        <v>39625000</v>
      </c>
      <c r="H893">
        <f t="shared" si="28"/>
        <v>3962500</v>
      </c>
      <c r="I893" s="3" t="s">
        <v>32</v>
      </c>
    </row>
    <row r="894" spans="1:9" x14ac:dyDescent="0.3">
      <c r="A894" s="1">
        <v>893</v>
      </c>
      <c r="B894" s="2">
        <f t="shared" ca="1" si="27"/>
        <v>995</v>
      </c>
      <c r="C894" s="6" t="s">
        <v>11</v>
      </c>
      <c r="D894" t="str" cm="1">
        <f t="array" ref="D894">_xlfn.IFS(OR(C894="ALL NEW AEROX 155 C ABS OTR",C894="ALL NEW AEROX 155 CIBERCITY OTR",C894="ALL NEW AEROX 155 OTR",C894="ALL NEW NMAX 155 ABS OTR",C894="ALL NEW NMAX 155 CONNECTED OTR",C894="ALL NEW NMAX 155 OTR",C894="ALL NEW NMAX 155 S OTR",C894="LEXI LX 155 CONNECTED ABS OTR",C894="LEXI LX 155 OTR",C894="LEXI LX 155 S OTR",C894="LEXI OTR"),"MAXI",OR(C894="ALL NEW R15 CONNECTED OTR",C894="ALL NEW VIXION OTR",C894="ALL NEW VIXION R OTR",C894="ALL NEW XSR 155 OTR",C894="MT 15 OTR"),"SPORT",OR(C894="FAZZIO CONNECTED LUX OTR",C894="FAZZIO CONNECTED NEO OTR",C894="FAZZIO NEO HYBRID OTR",C894="GRAND FILANO LUX OTR",C894="GRAND FILANO NEO HYBRID OTR"),"CLASSY",OR(C894="FREE GO 125 C OTR",C894="FREE GO 125 OTR",C894="GEAR 125 S OTR",C894="GEAR 125 OTR",C894="NEW MIO M3 CW OTR"),"MATIC",OR(C894="WR 155 R OTR"),"OFFROAD",OR(C894="VEGA FORCE DB CW OTR",C894="JUPITER Z CW FI OTR",C894="MX KING 150 OTR"),"MOPED")</f>
        <v>MOPED</v>
      </c>
      <c r="E894">
        <v>6</v>
      </c>
      <c r="F894" s="3" t="s">
        <v>44</v>
      </c>
      <c r="G894" s="7">
        <v>22605000</v>
      </c>
      <c r="H894">
        <f t="shared" si="28"/>
        <v>2260500</v>
      </c>
      <c r="I894" s="3" t="s">
        <v>32</v>
      </c>
    </row>
    <row r="895" spans="1:9" x14ac:dyDescent="0.3">
      <c r="A895" s="1">
        <v>894</v>
      </c>
      <c r="B895" s="2">
        <f t="shared" ca="1" si="27"/>
        <v>289</v>
      </c>
      <c r="C895" s="6" t="s">
        <v>11</v>
      </c>
      <c r="D895" t="str" cm="1">
        <f t="array" ref="D895">_xlfn.IFS(OR(C895="ALL NEW AEROX 155 C ABS OTR",C895="ALL NEW AEROX 155 CIBERCITY OTR",C895="ALL NEW AEROX 155 OTR",C895="ALL NEW NMAX 155 ABS OTR",C895="ALL NEW NMAX 155 CONNECTED OTR",C895="ALL NEW NMAX 155 OTR",C895="ALL NEW NMAX 155 S OTR",C895="LEXI LX 155 CONNECTED ABS OTR",C895="LEXI LX 155 OTR",C895="LEXI LX 155 S OTR",C895="LEXI OTR"),"MAXI",OR(C895="ALL NEW R15 CONNECTED OTR",C895="ALL NEW VIXION OTR",C895="ALL NEW VIXION R OTR",C895="ALL NEW XSR 155 OTR",C895="MT 15 OTR"),"SPORT",OR(C895="FAZZIO CONNECTED LUX OTR",C895="FAZZIO CONNECTED NEO OTR",C895="FAZZIO NEO HYBRID OTR",C895="GRAND FILANO LUX OTR",C895="GRAND FILANO NEO HYBRID OTR"),"CLASSY",OR(C895="FREE GO 125 C OTR",C895="FREE GO 125 OTR",C895="GEAR 125 S OTR",C895="GEAR 125 OTR",C895="NEW MIO M3 CW OTR"),"MATIC",OR(C895="WR 155 R OTR"),"OFFROAD",OR(C895="VEGA FORCE DB CW OTR",C895="JUPITER Z CW FI OTR",C895="MX KING 150 OTR"),"MOPED")</f>
        <v>MOPED</v>
      </c>
      <c r="E895">
        <v>6</v>
      </c>
      <c r="F895" s="3" t="s">
        <v>44</v>
      </c>
      <c r="G895" s="7">
        <v>22605000</v>
      </c>
      <c r="H895">
        <f t="shared" si="28"/>
        <v>2260500</v>
      </c>
      <c r="I895" s="3" t="s">
        <v>32</v>
      </c>
    </row>
    <row r="896" spans="1:9" x14ac:dyDescent="0.3">
      <c r="A896" s="1">
        <v>895</v>
      </c>
      <c r="B896" s="2">
        <f t="shared" ca="1" si="27"/>
        <v>259</v>
      </c>
      <c r="C896" s="6" t="s">
        <v>20</v>
      </c>
      <c r="D896" t="str" cm="1">
        <f t="array" ref="D896">_xlfn.IFS(OR(C896="ALL NEW AEROX 155 C ABS OTR",C896="ALL NEW AEROX 155 CIBERCITY OTR",C896="ALL NEW AEROX 155 OTR",C896="ALL NEW NMAX 155 ABS OTR",C896="ALL NEW NMAX 155 CONNECTED OTR",C896="ALL NEW NMAX 155 OTR",C896="ALL NEW NMAX 155 S OTR",C896="LEXI LX 155 CONNECTED ABS OTR",C896="LEXI LX 155 OTR",C896="LEXI LX 155 S OTR",C896="LEXI OTR"),"MAXI",OR(C896="ALL NEW R15 CONNECTED OTR",C896="ALL NEW VIXION OTR",C896="ALL NEW VIXION R OTR",C896="ALL NEW XSR 155 OTR",C896="MT 15 OTR"),"SPORT",OR(C896="FAZZIO CONNECTED LUX OTR",C896="FAZZIO CONNECTED NEO OTR",C896="FAZZIO NEO HYBRID OTR",C896="GRAND FILANO LUX OTR",C896="GRAND FILANO NEO HYBRID OTR"),"CLASSY",OR(C896="FREE GO 125 C OTR",C896="FREE GO 125 OTR",C896="GEAR 125 S OTR",C896="GEAR 125 OTR",C896="NEW MIO M3 CW OTR"),"MATIC",OR(C896="WR 155 R OTR"),"OFFROAD",OR(C896="VEGA FORCE DB CW OTR",C896="JUPITER Z CW FI OTR",C896="MX KING 150 OTR"),"MOPED")</f>
        <v>MAXI</v>
      </c>
      <c r="E896">
        <v>6</v>
      </c>
      <c r="F896" s="3" t="s">
        <v>44</v>
      </c>
      <c r="G896" s="7">
        <v>30200000</v>
      </c>
      <c r="H896">
        <f t="shared" si="28"/>
        <v>3020000</v>
      </c>
      <c r="I896" s="3" t="s">
        <v>32</v>
      </c>
    </row>
    <row r="897" spans="1:9" x14ac:dyDescent="0.3">
      <c r="A897" s="1">
        <v>896</v>
      </c>
      <c r="B897" s="2">
        <f t="shared" ca="1" si="27"/>
        <v>397</v>
      </c>
      <c r="C897" s="6" t="s">
        <v>10</v>
      </c>
      <c r="D897" t="str" cm="1">
        <f t="array" ref="D897">_xlfn.IFS(OR(C897="ALL NEW AEROX 155 C ABS OTR",C897="ALL NEW AEROX 155 CIBERCITY OTR",C897="ALL NEW AEROX 155 OTR",C897="ALL NEW NMAX 155 ABS OTR",C897="ALL NEW NMAX 155 CONNECTED OTR",C897="ALL NEW NMAX 155 OTR",C897="ALL NEW NMAX 155 S OTR",C897="LEXI LX 155 CONNECTED ABS OTR",C897="LEXI LX 155 OTR",C897="LEXI LX 155 S OTR",C897="LEXI OTR"),"MAXI",OR(C897="ALL NEW R15 CONNECTED OTR",C897="ALL NEW VIXION OTR",C897="ALL NEW VIXION R OTR",C897="ALL NEW XSR 155 OTR",C897="MT 15 OTR"),"SPORT",OR(C897="FAZZIO CONNECTED LUX OTR",C897="FAZZIO CONNECTED NEO OTR",C897="FAZZIO NEO HYBRID OTR",C897="GRAND FILANO LUX OTR",C897="GRAND FILANO NEO HYBRID OTR"),"CLASSY",OR(C897="FREE GO 125 C OTR",C897="FREE GO 125 OTR",C897="GEAR 125 S OTR",C897="GEAR 125 OTR",C897="NEW MIO M3 CW OTR"),"MATIC",OR(C897="WR 155 R OTR"),"OFFROAD",OR(C897="VEGA FORCE DB CW OTR",C897="JUPITER Z CW FI OTR",C897="MX KING 150 OTR"),"MOPED")</f>
        <v>MATIC</v>
      </c>
      <c r="E897">
        <v>6</v>
      </c>
      <c r="F897" s="3" t="s">
        <v>5</v>
      </c>
      <c r="G897" s="7">
        <v>20725000</v>
      </c>
      <c r="H897">
        <f t="shared" si="28"/>
        <v>2072500</v>
      </c>
      <c r="I897" s="3" t="s">
        <v>32</v>
      </c>
    </row>
    <row r="898" spans="1:9" x14ac:dyDescent="0.3">
      <c r="A898" s="1">
        <v>897</v>
      </c>
      <c r="B898" s="2">
        <f t="shared" ca="1" si="27"/>
        <v>637</v>
      </c>
      <c r="C898" s="6" t="s">
        <v>13</v>
      </c>
      <c r="D898" t="str" cm="1">
        <f t="array" ref="D898">_xlfn.IFS(OR(C898="ALL NEW AEROX 155 C ABS OTR",C898="ALL NEW AEROX 155 CIBERCITY OTR",C898="ALL NEW AEROX 155 OTR",C898="ALL NEW NMAX 155 ABS OTR",C898="ALL NEW NMAX 155 CONNECTED OTR",C898="ALL NEW NMAX 155 OTR",C898="ALL NEW NMAX 155 S OTR",C898="LEXI LX 155 CONNECTED ABS OTR",C898="LEXI LX 155 OTR",C898="LEXI LX 155 S OTR",C898="LEXI OTR"),"MAXI",OR(C898="ALL NEW R15 CONNECTED OTR",C898="ALL NEW VIXION OTR",C898="ALL NEW VIXION R OTR",C898="ALL NEW XSR 155 OTR",C898="MT 15 OTR"),"SPORT",OR(C898="FAZZIO CONNECTED LUX OTR",C898="FAZZIO CONNECTED NEO OTR",C898="FAZZIO NEO HYBRID OTR",C898="GRAND FILANO LUX OTR",C898="GRAND FILANO NEO HYBRID OTR"),"CLASSY",OR(C898="FREE GO 125 C OTR",C898="FREE GO 125 OTR",C898="GEAR 125 S OTR",C898="GEAR 125 OTR",C898="NEW MIO M3 CW OTR"),"MATIC",OR(C898="WR 155 R OTR"),"OFFROAD",OR(C898="VEGA FORCE DB CW OTR",C898="JUPITER Z CW FI OTR",C898="MX KING 150 OTR"),"MOPED")</f>
        <v>MAXI</v>
      </c>
      <c r="E898">
        <v>6</v>
      </c>
      <c r="F898" s="3" t="s">
        <v>5</v>
      </c>
      <c r="G898" s="7">
        <v>36690000</v>
      </c>
      <c r="H898">
        <f t="shared" si="28"/>
        <v>3669000</v>
      </c>
      <c r="I898" s="3" t="s">
        <v>34</v>
      </c>
    </row>
    <row r="899" spans="1:9" x14ac:dyDescent="0.3">
      <c r="A899" s="1">
        <v>898</v>
      </c>
      <c r="B899" s="2">
        <f t="shared" ref="B899:B962" ca="1" si="29">RANDBETWEEN(1,1200)</f>
        <v>536</v>
      </c>
      <c r="C899" s="6" t="s">
        <v>10</v>
      </c>
      <c r="D899" t="str" cm="1">
        <f t="array" ref="D899">_xlfn.IFS(OR(C899="ALL NEW AEROX 155 C ABS OTR",C899="ALL NEW AEROX 155 CIBERCITY OTR",C899="ALL NEW AEROX 155 OTR",C899="ALL NEW NMAX 155 ABS OTR",C899="ALL NEW NMAX 155 CONNECTED OTR",C899="ALL NEW NMAX 155 OTR",C899="ALL NEW NMAX 155 S OTR",C899="LEXI LX 155 CONNECTED ABS OTR",C899="LEXI LX 155 OTR",C899="LEXI LX 155 S OTR",C899="LEXI OTR"),"MAXI",OR(C899="ALL NEW R15 CONNECTED OTR",C899="ALL NEW VIXION OTR",C899="ALL NEW VIXION R OTR",C899="ALL NEW XSR 155 OTR",C899="MT 15 OTR"),"SPORT",OR(C899="FAZZIO CONNECTED LUX OTR",C899="FAZZIO CONNECTED NEO OTR",C899="FAZZIO NEO HYBRID OTR",C899="GRAND FILANO LUX OTR",C899="GRAND FILANO NEO HYBRID OTR"),"CLASSY",OR(C899="FREE GO 125 C OTR",C899="FREE GO 125 OTR",C899="GEAR 125 S OTR",C899="GEAR 125 OTR",C899="NEW MIO M3 CW OTR"),"MATIC",OR(C899="WR 155 R OTR"),"OFFROAD",OR(C899="VEGA FORCE DB CW OTR",C899="JUPITER Z CW FI OTR",C899="MX KING 150 OTR"),"MOPED")</f>
        <v>MATIC</v>
      </c>
      <c r="E899">
        <v>6</v>
      </c>
      <c r="F899" s="3" t="s">
        <v>5</v>
      </c>
      <c r="G899" s="7">
        <v>20725000</v>
      </c>
      <c r="H899">
        <f t="shared" si="28"/>
        <v>2072500</v>
      </c>
      <c r="I899" s="3" t="s">
        <v>32</v>
      </c>
    </row>
    <row r="900" spans="1:9" x14ac:dyDescent="0.3">
      <c r="A900" s="1">
        <v>899</v>
      </c>
      <c r="B900" s="2">
        <f t="shared" ca="1" si="29"/>
        <v>1003</v>
      </c>
      <c r="C900" s="6" t="s">
        <v>17</v>
      </c>
      <c r="D900" t="str" cm="1">
        <f t="array" ref="D900">_xlfn.IFS(OR(C900="ALL NEW AEROX 155 C ABS OTR",C900="ALL NEW AEROX 155 CIBERCITY OTR",C900="ALL NEW AEROX 155 OTR",C900="ALL NEW NMAX 155 ABS OTR",C900="ALL NEW NMAX 155 CONNECTED OTR",C900="ALL NEW NMAX 155 OTR",C900="ALL NEW NMAX 155 S OTR",C900="LEXI LX 155 CONNECTED ABS OTR",C900="LEXI LX 155 OTR",C900="LEXI LX 155 S OTR",C900="LEXI OTR"),"MAXI",OR(C900="ALL NEW R15 CONNECTED OTR",C900="ALL NEW VIXION OTR",C900="ALL NEW VIXION R OTR",C900="ALL NEW XSR 155 OTR",C900="MT 15 OTR"),"SPORT",OR(C900="FAZZIO CONNECTED LUX OTR",C900="FAZZIO CONNECTED NEO OTR",C900="FAZZIO NEO HYBRID OTR",C900="GRAND FILANO LUX OTR",C900="GRAND FILANO NEO HYBRID OTR"),"CLASSY",OR(C900="FREE GO 125 C OTR",C900="FREE GO 125 OTR",C900="GEAR 125 S OTR",C900="GEAR 125 OTR",C900="NEW MIO M3 CW OTR"),"MATIC",OR(C900="WR 155 R OTR"),"OFFROAD",OR(C900="VEGA FORCE DB CW OTR",C900="JUPITER Z CW FI OTR",C900="MX KING 150 OTR"),"MOPED")</f>
        <v>MOPED</v>
      </c>
      <c r="E900">
        <v>6</v>
      </c>
      <c r="F900" s="3" t="s">
        <v>4</v>
      </c>
      <c r="G900" s="7">
        <v>20300000</v>
      </c>
      <c r="H900">
        <f t="shared" si="28"/>
        <v>2030000</v>
      </c>
      <c r="I900" s="3" t="s">
        <v>32</v>
      </c>
    </row>
    <row r="901" spans="1:9" x14ac:dyDescent="0.3">
      <c r="A901" s="1">
        <v>900</v>
      </c>
      <c r="B901" s="2">
        <f t="shared" ca="1" si="29"/>
        <v>344</v>
      </c>
      <c r="C901" s="6" t="s">
        <v>15</v>
      </c>
      <c r="D901" t="str" cm="1">
        <f t="array" ref="D901">_xlfn.IFS(OR(C901="ALL NEW AEROX 155 C ABS OTR",C901="ALL NEW AEROX 155 CIBERCITY OTR",C901="ALL NEW AEROX 155 OTR",C901="ALL NEW NMAX 155 ABS OTR",C901="ALL NEW NMAX 155 CONNECTED OTR",C901="ALL NEW NMAX 155 OTR",C901="ALL NEW NMAX 155 S OTR",C901="LEXI LX 155 CONNECTED ABS OTR",C901="LEXI LX 155 OTR",C901="LEXI LX 155 S OTR",C901="LEXI OTR"),"MAXI",OR(C901="ALL NEW R15 CONNECTED OTR",C901="ALL NEW VIXION OTR",C901="ALL NEW VIXION R OTR",C901="ALL NEW XSR 155 OTR",C901="MT 15 OTR"),"SPORT",OR(C901="FAZZIO CONNECTED LUX OTR",C901="FAZZIO CONNECTED NEO OTR",C901="FAZZIO NEO HYBRID OTR",C901="GRAND FILANO LUX OTR",C901="GRAND FILANO NEO HYBRID OTR"),"CLASSY",OR(C901="FREE GO 125 C OTR",C901="FREE GO 125 OTR",C901="GEAR 125 S OTR",C901="GEAR 125 OTR",C901="NEW MIO M3 CW OTR"),"MATIC",OR(C901="WR 155 R OTR"),"OFFROAD",OR(C901="VEGA FORCE DB CW OTR",C901="JUPITER Z CW FI OTR",C901="MX KING 150 OTR"),"MOPED")</f>
        <v>MOPED</v>
      </c>
      <c r="E901">
        <v>6</v>
      </c>
      <c r="F901" s="3" t="s">
        <v>44</v>
      </c>
      <c r="G901" s="7">
        <v>28255000</v>
      </c>
      <c r="H901">
        <f t="shared" ref="H901:H964" si="30">G901*10%</f>
        <v>2825500</v>
      </c>
      <c r="I901" s="3" t="s">
        <v>32</v>
      </c>
    </row>
    <row r="902" spans="1:9" x14ac:dyDescent="0.3">
      <c r="A902" s="1">
        <v>901</v>
      </c>
      <c r="B902" s="2">
        <f t="shared" ca="1" si="29"/>
        <v>624</v>
      </c>
      <c r="C902" s="6" t="s">
        <v>19</v>
      </c>
      <c r="D902" t="str" cm="1">
        <f t="array" ref="D902">_xlfn.IFS(OR(C902="ALL NEW AEROX 155 C ABS OTR",C902="ALL NEW AEROX 155 CIBERCITY OTR",C902="ALL NEW AEROX 155 OTR",C902="ALL NEW NMAX 155 ABS OTR",C902="ALL NEW NMAX 155 CONNECTED OTR",C902="ALL NEW NMAX 155 OTR",C902="ALL NEW NMAX 155 S OTR",C902="LEXI LX 155 CONNECTED ABS OTR",C902="LEXI LX 155 OTR",C902="LEXI LX 155 S OTR",C902="LEXI OTR"),"MAXI",OR(C902="ALL NEW R15 CONNECTED OTR",C902="ALL NEW VIXION OTR",C902="ALL NEW VIXION R OTR",C902="ALL NEW XSR 155 OTR",C902="MT 15 OTR"),"SPORT",OR(C902="FAZZIO CONNECTED LUX OTR",C902="FAZZIO CONNECTED NEO OTR",C902="FAZZIO NEO HYBRID OTR",C902="GRAND FILANO LUX OTR",C902="GRAND FILANO NEO HYBRID OTR"),"CLASSY",OR(C902="FREE GO 125 C OTR",C902="FREE GO 125 OTR",C902="GEAR 125 S OTR",C902="GEAR 125 OTR",C902="NEW MIO M3 CW OTR"),"MATIC",OR(C902="WR 155 R OTR"),"OFFROAD",OR(C902="VEGA FORCE DB CW OTR",C902="JUPITER Z CW FI OTR",C902="MX KING 150 OTR"),"MOPED")</f>
        <v>MATIC</v>
      </c>
      <c r="E902">
        <v>6</v>
      </c>
      <c r="F902" s="3" t="s">
        <v>44</v>
      </c>
      <c r="G902" s="7">
        <v>21460000</v>
      </c>
      <c r="H902">
        <f t="shared" si="30"/>
        <v>2146000</v>
      </c>
      <c r="I902" s="3" t="s">
        <v>32</v>
      </c>
    </row>
    <row r="903" spans="1:9" x14ac:dyDescent="0.3">
      <c r="A903" s="1">
        <v>902</v>
      </c>
      <c r="B903" s="2">
        <f t="shared" ca="1" si="29"/>
        <v>38</v>
      </c>
      <c r="C903" s="6" t="s">
        <v>27</v>
      </c>
      <c r="D903" t="str" cm="1">
        <f t="array" ref="D903">_xlfn.IFS(OR(C903="ALL NEW AEROX 155 C ABS OTR",C903="ALL NEW AEROX 155 CIBERCITY OTR",C903="ALL NEW AEROX 155 OTR",C903="ALL NEW NMAX 155 ABS OTR",C903="ALL NEW NMAX 155 CONNECTED OTR",C903="ALL NEW NMAX 155 OTR",C903="ALL NEW NMAX 155 S OTR",C903="LEXI LX 155 CONNECTED ABS OTR",C903="LEXI LX 155 OTR",C903="LEXI LX 155 S OTR",C903="LEXI OTR"),"MAXI",OR(C903="ALL NEW R15 CONNECTED OTR",C903="ALL NEW VIXION OTR",C903="ALL NEW VIXION R OTR",C903="ALL NEW XSR 155 OTR",C903="MT 15 OTR"),"SPORT",OR(C903="FAZZIO CONNECTED LUX OTR",C903="FAZZIO CONNECTED NEO OTR",C903="FAZZIO NEO HYBRID OTR",C903="GRAND FILANO LUX OTR",C903="GRAND FILANO NEO HYBRID OTR"),"CLASSY",OR(C903="FREE GO 125 C OTR",C903="FREE GO 125 OTR",C903="GEAR 125 S OTR",C903="GEAR 125 OTR",C903="NEW MIO M3 CW OTR"),"MATIC",OR(C903="WR 155 R OTR"),"OFFROAD",OR(C903="VEGA FORCE DB CW OTR",C903="JUPITER Z CW FI OTR",C903="MX KING 150 OTR"),"MOPED")</f>
        <v>CLASSY</v>
      </c>
      <c r="E903">
        <v>6</v>
      </c>
      <c r="F903" s="3" t="s">
        <v>44</v>
      </c>
      <c r="G903" s="7">
        <v>30130000</v>
      </c>
      <c r="H903">
        <f t="shared" si="30"/>
        <v>3013000</v>
      </c>
      <c r="I903" s="3" t="s">
        <v>32</v>
      </c>
    </row>
    <row r="904" spans="1:9" x14ac:dyDescent="0.3">
      <c r="A904" s="1">
        <v>903</v>
      </c>
      <c r="B904" s="2">
        <f t="shared" ca="1" si="29"/>
        <v>216</v>
      </c>
      <c r="C904" s="6" t="s">
        <v>20</v>
      </c>
      <c r="D904" t="str" cm="1">
        <f t="array" ref="D904">_xlfn.IFS(OR(C904="ALL NEW AEROX 155 C ABS OTR",C904="ALL NEW AEROX 155 CIBERCITY OTR",C904="ALL NEW AEROX 155 OTR",C904="ALL NEW NMAX 155 ABS OTR",C904="ALL NEW NMAX 155 CONNECTED OTR",C904="ALL NEW NMAX 155 OTR",C904="ALL NEW NMAX 155 S OTR",C904="LEXI LX 155 CONNECTED ABS OTR",C904="LEXI LX 155 OTR",C904="LEXI LX 155 S OTR",C904="LEXI OTR"),"MAXI",OR(C904="ALL NEW R15 CONNECTED OTR",C904="ALL NEW VIXION OTR",C904="ALL NEW VIXION R OTR",C904="ALL NEW XSR 155 OTR",C904="MT 15 OTR"),"SPORT",OR(C904="FAZZIO CONNECTED LUX OTR",C904="FAZZIO CONNECTED NEO OTR",C904="FAZZIO NEO HYBRID OTR",C904="GRAND FILANO LUX OTR",C904="GRAND FILANO NEO HYBRID OTR"),"CLASSY",OR(C904="FREE GO 125 C OTR",C904="FREE GO 125 OTR",C904="GEAR 125 S OTR",C904="GEAR 125 OTR",C904="NEW MIO M3 CW OTR"),"MATIC",OR(C904="WR 155 R OTR"),"OFFROAD",OR(C904="VEGA FORCE DB CW OTR",C904="JUPITER Z CW FI OTR",C904="MX KING 150 OTR"),"MOPED")</f>
        <v>MAXI</v>
      </c>
      <c r="E904">
        <v>6</v>
      </c>
      <c r="F904" s="3" t="s">
        <v>4</v>
      </c>
      <c r="G904" s="7">
        <v>30200000</v>
      </c>
      <c r="H904">
        <f t="shared" si="30"/>
        <v>3020000</v>
      </c>
      <c r="I904" s="3" t="s">
        <v>33</v>
      </c>
    </row>
    <row r="905" spans="1:9" x14ac:dyDescent="0.3">
      <c r="A905" s="1">
        <v>904</v>
      </c>
      <c r="B905" s="2">
        <f t="shared" ca="1" si="29"/>
        <v>237</v>
      </c>
      <c r="C905" s="6" t="s">
        <v>9</v>
      </c>
      <c r="D905" t="str" cm="1">
        <f t="array" ref="D905">_xlfn.IFS(OR(C905="ALL NEW AEROX 155 C ABS OTR",C905="ALL NEW AEROX 155 CIBERCITY OTR",C905="ALL NEW AEROX 155 OTR",C905="ALL NEW NMAX 155 ABS OTR",C905="ALL NEW NMAX 155 CONNECTED OTR",C905="ALL NEW NMAX 155 OTR",C905="ALL NEW NMAX 155 S OTR",C905="LEXI LX 155 CONNECTED ABS OTR",C905="LEXI LX 155 OTR",C905="LEXI LX 155 S OTR",C905="LEXI OTR"),"MAXI",OR(C905="ALL NEW R15 CONNECTED OTR",C905="ALL NEW VIXION OTR",C905="ALL NEW VIXION R OTR",C905="ALL NEW XSR 155 OTR",C905="MT 15 OTR"),"SPORT",OR(C905="FAZZIO CONNECTED LUX OTR",C905="FAZZIO CONNECTED NEO OTR",C905="FAZZIO NEO HYBRID OTR",C905="GRAND FILANO LUX OTR",C905="GRAND FILANO NEO HYBRID OTR"),"CLASSY",OR(C905="FREE GO 125 C OTR",C905="FREE GO 125 OTR",C905="GEAR 125 S OTR",C905="GEAR 125 OTR",C905="NEW MIO M3 CW OTR"),"MATIC",OR(C905="WR 155 R OTR"),"OFFROAD",OR(C905="VEGA FORCE DB CW OTR",C905="JUPITER Z CW FI OTR",C905="MX KING 150 OTR"),"MOPED")</f>
        <v>MAXI</v>
      </c>
      <c r="E905">
        <v>6</v>
      </c>
      <c r="F905" s="3" t="s">
        <v>44</v>
      </c>
      <c r="G905" s="7">
        <v>35475000</v>
      </c>
      <c r="H905">
        <f t="shared" si="30"/>
        <v>3547500</v>
      </c>
      <c r="I905" s="3" t="s">
        <v>33</v>
      </c>
    </row>
    <row r="906" spans="1:9" x14ac:dyDescent="0.3">
      <c r="A906" s="1">
        <v>905</v>
      </c>
      <c r="B906" s="2">
        <f t="shared" ca="1" si="29"/>
        <v>941</v>
      </c>
      <c r="C906" s="6" t="s">
        <v>20</v>
      </c>
      <c r="D906" t="str" cm="1">
        <f t="array" ref="D906">_xlfn.IFS(OR(C906="ALL NEW AEROX 155 C ABS OTR",C906="ALL NEW AEROX 155 CIBERCITY OTR",C906="ALL NEW AEROX 155 OTR",C906="ALL NEW NMAX 155 ABS OTR",C906="ALL NEW NMAX 155 CONNECTED OTR",C906="ALL NEW NMAX 155 OTR",C906="ALL NEW NMAX 155 S OTR",C906="LEXI LX 155 CONNECTED ABS OTR",C906="LEXI LX 155 OTR",C906="LEXI LX 155 S OTR",C906="LEXI OTR"),"MAXI",OR(C906="ALL NEW R15 CONNECTED OTR",C906="ALL NEW VIXION OTR",C906="ALL NEW VIXION R OTR",C906="ALL NEW XSR 155 OTR",C906="MT 15 OTR"),"SPORT",OR(C906="FAZZIO CONNECTED LUX OTR",C906="FAZZIO CONNECTED NEO OTR",C906="FAZZIO NEO HYBRID OTR",C906="GRAND FILANO LUX OTR",C906="GRAND FILANO NEO HYBRID OTR"),"CLASSY",OR(C906="FREE GO 125 C OTR",C906="FREE GO 125 OTR",C906="GEAR 125 S OTR",C906="GEAR 125 OTR",C906="NEW MIO M3 CW OTR"),"MATIC",OR(C906="WR 155 R OTR"),"OFFROAD",OR(C906="VEGA FORCE DB CW OTR",C906="JUPITER Z CW FI OTR",C906="MX KING 150 OTR"),"MOPED")</f>
        <v>MAXI</v>
      </c>
      <c r="E906">
        <v>6</v>
      </c>
      <c r="F906" s="3" t="s">
        <v>44</v>
      </c>
      <c r="G906" s="7">
        <v>30200000</v>
      </c>
      <c r="H906">
        <f t="shared" si="30"/>
        <v>3020000</v>
      </c>
      <c r="I906" s="3" t="s">
        <v>32</v>
      </c>
    </row>
    <row r="907" spans="1:9" x14ac:dyDescent="0.3">
      <c r="A907" s="1">
        <v>906</v>
      </c>
      <c r="B907" s="2">
        <f t="shared" ca="1" si="29"/>
        <v>1179</v>
      </c>
      <c r="C907" s="6" t="s">
        <v>10</v>
      </c>
      <c r="D907" t="str" cm="1">
        <f t="array" ref="D907">_xlfn.IFS(OR(C907="ALL NEW AEROX 155 C ABS OTR",C907="ALL NEW AEROX 155 CIBERCITY OTR",C907="ALL NEW AEROX 155 OTR",C907="ALL NEW NMAX 155 ABS OTR",C907="ALL NEW NMAX 155 CONNECTED OTR",C907="ALL NEW NMAX 155 OTR",C907="ALL NEW NMAX 155 S OTR",C907="LEXI LX 155 CONNECTED ABS OTR",C907="LEXI LX 155 OTR",C907="LEXI LX 155 S OTR",C907="LEXI OTR"),"MAXI",OR(C907="ALL NEW R15 CONNECTED OTR",C907="ALL NEW VIXION OTR",C907="ALL NEW VIXION R OTR",C907="ALL NEW XSR 155 OTR",C907="MT 15 OTR"),"SPORT",OR(C907="FAZZIO CONNECTED LUX OTR",C907="FAZZIO CONNECTED NEO OTR",C907="FAZZIO NEO HYBRID OTR",C907="GRAND FILANO LUX OTR",C907="GRAND FILANO NEO HYBRID OTR"),"CLASSY",OR(C907="FREE GO 125 C OTR",C907="FREE GO 125 OTR",C907="GEAR 125 S OTR",C907="GEAR 125 OTR",C907="NEW MIO M3 CW OTR"),"MATIC",OR(C907="WR 155 R OTR"),"OFFROAD",OR(C907="VEGA FORCE DB CW OTR",C907="JUPITER Z CW FI OTR",C907="MX KING 150 OTR"),"MOPED")</f>
        <v>MATIC</v>
      </c>
      <c r="E907">
        <v>6</v>
      </c>
      <c r="F907" s="3" t="s">
        <v>44</v>
      </c>
      <c r="G907" s="7">
        <v>20725000</v>
      </c>
      <c r="H907">
        <f t="shared" si="30"/>
        <v>2072500</v>
      </c>
      <c r="I907" s="3" t="s">
        <v>33</v>
      </c>
    </row>
    <row r="908" spans="1:9" x14ac:dyDescent="0.3">
      <c r="A908" s="1">
        <v>907</v>
      </c>
      <c r="B908" s="2">
        <f t="shared" ca="1" si="29"/>
        <v>315</v>
      </c>
      <c r="C908" s="6" t="s">
        <v>7</v>
      </c>
      <c r="D908" t="str" cm="1">
        <f t="array" ref="D908">_xlfn.IFS(OR(C908="ALL NEW AEROX 155 C ABS OTR",C908="ALL NEW AEROX 155 CIBERCITY OTR",C908="ALL NEW AEROX 155 OTR",C908="ALL NEW NMAX 155 ABS OTR",C908="ALL NEW NMAX 155 CONNECTED OTR",C908="ALL NEW NMAX 155 OTR",C908="ALL NEW NMAX 155 S OTR",C908="LEXI LX 155 CONNECTED ABS OTR",C908="LEXI LX 155 OTR",C908="LEXI LX 155 S OTR",C908="LEXI OTR"),"MAXI",OR(C908="ALL NEW R15 CONNECTED OTR",C908="ALL NEW VIXION OTR",C908="ALL NEW VIXION R OTR",C908="ALL NEW XSR 155 OTR",C908="MT 15 OTR"),"SPORT",OR(C908="FAZZIO CONNECTED LUX OTR",C908="FAZZIO CONNECTED NEO OTR",C908="FAZZIO NEO HYBRID OTR",C908="GRAND FILANO LUX OTR",C908="GRAND FILANO NEO HYBRID OTR"),"CLASSY",OR(C908="FREE GO 125 C OTR",C908="FREE GO 125 OTR",C908="GEAR 125 S OTR",C908="GEAR 125 OTR",C908="NEW MIO M3 CW OTR"),"MATIC",OR(C908="WR 155 R OTR"),"OFFROAD",OR(C908="VEGA FORCE DB CW OTR",C908="JUPITER Z CW FI OTR",C908="MX KING 150 OTR"),"MOPED")</f>
        <v>CLASSY</v>
      </c>
      <c r="E908">
        <v>6</v>
      </c>
      <c r="F908" s="3" t="s">
        <v>44</v>
      </c>
      <c r="G908" s="7">
        <v>24965000</v>
      </c>
      <c r="H908">
        <f t="shared" si="30"/>
        <v>2496500</v>
      </c>
      <c r="I908" s="3" t="s">
        <v>32</v>
      </c>
    </row>
    <row r="909" spans="1:9" x14ac:dyDescent="0.3">
      <c r="A909" s="1">
        <v>908</v>
      </c>
      <c r="B909" s="2">
        <f t="shared" ca="1" si="29"/>
        <v>227</v>
      </c>
      <c r="C909" s="6" t="s">
        <v>11</v>
      </c>
      <c r="D909" t="str" cm="1">
        <f t="array" ref="D909">_xlfn.IFS(OR(C909="ALL NEW AEROX 155 C ABS OTR",C909="ALL NEW AEROX 155 CIBERCITY OTR",C909="ALL NEW AEROX 155 OTR",C909="ALL NEW NMAX 155 ABS OTR",C909="ALL NEW NMAX 155 CONNECTED OTR",C909="ALL NEW NMAX 155 OTR",C909="ALL NEW NMAX 155 S OTR",C909="LEXI LX 155 CONNECTED ABS OTR",C909="LEXI LX 155 OTR",C909="LEXI LX 155 S OTR",C909="LEXI OTR"),"MAXI",OR(C909="ALL NEW R15 CONNECTED OTR",C909="ALL NEW VIXION OTR",C909="ALL NEW VIXION R OTR",C909="ALL NEW XSR 155 OTR",C909="MT 15 OTR"),"SPORT",OR(C909="FAZZIO CONNECTED LUX OTR",C909="FAZZIO CONNECTED NEO OTR",C909="FAZZIO NEO HYBRID OTR",C909="GRAND FILANO LUX OTR",C909="GRAND FILANO NEO HYBRID OTR"),"CLASSY",OR(C909="FREE GO 125 C OTR",C909="FREE GO 125 OTR",C909="GEAR 125 S OTR",C909="GEAR 125 OTR",C909="NEW MIO M3 CW OTR"),"MATIC",OR(C909="WR 155 R OTR"),"OFFROAD",OR(C909="VEGA FORCE DB CW OTR",C909="JUPITER Z CW FI OTR",C909="MX KING 150 OTR"),"MOPED")</f>
        <v>MOPED</v>
      </c>
      <c r="E909">
        <v>6</v>
      </c>
      <c r="F909" s="3" t="s">
        <v>44</v>
      </c>
      <c r="G909" s="7">
        <v>22855000</v>
      </c>
      <c r="H909">
        <f t="shared" si="30"/>
        <v>2285500</v>
      </c>
      <c r="I909" s="3" t="s">
        <v>32</v>
      </c>
    </row>
    <row r="910" spans="1:9" x14ac:dyDescent="0.3">
      <c r="A910" s="1">
        <v>909</v>
      </c>
      <c r="B910" s="2">
        <f t="shared" ca="1" si="29"/>
        <v>864</v>
      </c>
      <c r="C910" s="6" t="s">
        <v>15</v>
      </c>
      <c r="D910" t="str" cm="1">
        <f t="array" ref="D910">_xlfn.IFS(OR(C910="ALL NEW AEROX 155 C ABS OTR",C910="ALL NEW AEROX 155 CIBERCITY OTR",C910="ALL NEW AEROX 155 OTR",C910="ALL NEW NMAX 155 ABS OTR",C910="ALL NEW NMAX 155 CONNECTED OTR",C910="ALL NEW NMAX 155 OTR",C910="ALL NEW NMAX 155 S OTR",C910="LEXI LX 155 CONNECTED ABS OTR",C910="LEXI LX 155 OTR",C910="LEXI LX 155 S OTR",C910="LEXI OTR"),"MAXI",OR(C910="ALL NEW R15 CONNECTED OTR",C910="ALL NEW VIXION OTR",C910="ALL NEW VIXION R OTR",C910="ALL NEW XSR 155 OTR",C910="MT 15 OTR"),"SPORT",OR(C910="FAZZIO CONNECTED LUX OTR",C910="FAZZIO CONNECTED NEO OTR",C910="FAZZIO NEO HYBRID OTR",C910="GRAND FILANO LUX OTR",C910="GRAND FILANO NEO HYBRID OTR"),"CLASSY",OR(C910="FREE GO 125 C OTR",C910="FREE GO 125 OTR",C910="GEAR 125 S OTR",C910="GEAR 125 OTR",C910="NEW MIO M3 CW OTR"),"MATIC",OR(C910="WR 155 R OTR"),"OFFROAD",OR(C910="VEGA FORCE DB CW OTR",C910="JUPITER Z CW FI OTR",C910="MX KING 150 OTR"),"MOPED")</f>
        <v>MOPED</v>
      </c>
      <c r="E910">
        <v>6</v>
      </c>
      <c r="F910" s="3" t="s">
        <v>44</v>
      </c>
      <c r="G910" s="7">
        <v>28505000</v>
      </c>
      <c r="H910">
        <f t="shared" si="30"/>
        <v>2850500</v>
      </c>
      <c r="I910" s="3" t="s">
        <v>33</v>
      </c>
    </row>
    <row r="911" spans="1:9" x14ac:dyDescent="0.3">
      <c r="A911" s="1">
        <v>910</v>
      </c>
      <c r="B911" s="2">
        <f t="shared" ca="1" si="29"/>
        <v>373</v>
      </c>
      <c r="C911" s="6" t="s">
        <v>13</v>
      </c>
      <c r="D911" t="str" cm="1">
        <f t="array" ref="D911">_xlfn.IFS(OR(C911="ALL NEW AEROX 155 C ABS OTR",C911="ALL NEW AEROX 155 CIBERCITY OTR",C911="ALL NEW AEROX 155 OTR",C911="ALL NEW NMAX 155 ABS OTR",C911="ALL NEW NMAX 155 CONNECTED OTR",C911="ALL NEW NMAX 155 OTR",C911="ALL NEW NMAX 155 S OTR",C911="LEXI LX 155 CONNECTED ABS OTR",C911="LEXI LX 155 OTR",C911="LEXI LX 155 S OTR",C911="LEXI OTR"),"MAXI",OR(C911="ALL NEW R15 CONNECTED OTR",C911="ALL NEW VIXION OTR",C911="ALL NEW VIXION R OTR",C911="ALL NEW XSR 155 OTR",C911="MT 15 OTR"),"SPORT",OR(C911="FAZZIO CONNECTED LUX OTR",C911="FAZZIO CONNECTED NEO OTR",C911="FAZZIO NEO HYBRID OTR",C911="GRAND FILANO LUX OTR",C911="GRAND FILANO NEO HYBRID OTR"),"CLASSY",OR(C911="FREE GO 125 C OTR",C911="FREE GO 125 OTR",C911="GEAR 125 S OTR",C911="GEAR 125 OTR",C911="NEW MIO M3 CW OTR"),"MATIC",OR(C911="WR 155 R OTR"),"OFFROAD",OR(C911="VEGA FORCE DB CW OTR",C911="JUPITER Z CW FI OTR",C911="MX KING 150 OTR"),"MOPED")</f>
        <v>MAXI</v>
      </c>
      <c r="E911">
        <v>6</v>
      </c>
      <c r="F911" s="3" t="s">
        <v>44</v>
      </c>
      <c r="G911" s="7">
        <v>36690000</v>
      </c>
      <c r="H911">
        <f t="shared" si="30"/>
        <v>3669000</v>
      </c>
      <c r="I911" s="3" t="s">
        <v>32</v>
      </c>
    </row>
    <row r="912" spans="1:9" x14ac:dyDescent="0.3">
      <c r="A912" s="1">
        <v>911</v>
      </c>
      <c r="B912" s="2">
        <f t="shared" ca="1" si="29"/>
        <v>326</v>
      </c>
      <c r="C912" s="6" t="s">
        <v>15</v>
      </c>
      <c r="D912" t="str" cm="1">
        <f t="array" ref="D912">_xlfn.IFS(OR(C912="ALL NEW AEROX 155 C ABS OTR",C912="ALL NEW AEROX 155 CIBERCITY OTR",C912="ALL NEW AEROX 155 OTR",C912="ALL NEW NMAX 155 ABS OTR",C912="ALL NEW NMAX 155 CONNECTED OTR",C912="ALL NEW NMAX 155 OTR",C912="ALL NEW NMAX 155 S OTR",C912="LEXI LX 155 CONNECTED ABS OTR",C912="LEXI LX 155 OTR",C912="LEXI LX 155 S OTR",C912="LEXI OTR"),"MAXI",OR(C912="ALL NEW R15 CONNECTED OTR",C912="ALL NEW VIXION OTR",C912="ALL NEW VIXION R OTR",C912="ALL NEW XSR 155 OTR",C912="MT 15 OTR"),"SPORT",OR(C912="FAZZIO CONNECTED LUX OTR",C912="FAZZIO CONNECTED NEO OTR",C912="FAZZIO NEO HYBRID OTR",C912="GRAND FILANO LUX OTR",C912="GRAND FILANO NEO HYBRID OTR"),"CLASSY",OR(C912="FREE GO 125 C OTR",C912="FREE GO 125 OTR",C912="GEAR 125 S OTR",C912="GEAR 125 OTR",C912="NEW MIO M3 CW OTR"),"MATIC",OR(C912="WR 155 R OTR"),"OFFROAD",OR(C912="VEGA FORCE DB CW OTR",C912="JUPITER Z CW FI OTR",C912="MX KING 150 OTR"),"MOPED")</f>
        <v>MOPED</v>
      </c>
      <c r="E912">
        <v>6</v>
      </c>
      <c r="F912" s="3" t="s">
        <v>5</v>
      </c>
      <c r="G912" s="7">
        <v>28255000</v>
      </c>
      <c r="H912">
        <f t="shared" si="30"/>
        <v>2825500</v>
      </c>
      <c r="I912" s="3" t="s">
        <v>33</v>
      </c>
    </row>
    <row r="913" spans="1:9" x14ac:dyDescent="0.3">
      <c r="A913" s="1">
        <v>912</v>
      </c>
      <c r="B913" s="2">
        <f t="shared" ca="1" si="29"/>
        <v>90</v>
      </c>
      <c r="C913" s="6" t="s">
        <v>12</v>
      </c>
      <c r="D913" t="str" cm="1">
        <f t="array" ref="D913">_xlfn.IFS(OR(C913="ALL NEW AEROX 155 C ABS OTR",C913="ALL NEW AEROX 155 CIBERCITY OTR",C913="ALL NEW AEROX 155 OTR",C913="ALL NEW NMAX 155 ABS OTR",C913="ALL NEW NMAX 155 CONNECTED OTR",C913="ALL NEW NMAX 155 OTR",C913="ALL NEW NMAX 155 S OTR",C913="LEXI LX 155 CONNECTED ABS OTR",C913="LEXI LX 155 OTR",C913="LEXI LX 155 S OTR",C913="LEXI OTR"),"MAXI",OR(C913="ALL NEW R15 CONNECTED OTR",C913="ALL NEW VIXION OTR",C913="ALL NEW VIXION R OTR",C913="ALL NEW XSR 155 OTR",C913="MT 15 OTR"),"SPORT",OR(C913="FAZZIO CONNECTED LUX OTR",C913="FAZZIO CONNECTED NEO OTR",C913="FAZZIO NEO HYBRID OTR",C913="GRAND FILANO LUX OTR",C913="GRAND FILANO NEO HYBRID OTR"),"CLASSY",OR(C913="FREE GO 125 C OTR",C913="FREE GO 125 OTR",C913="GEAR 125 S OTR",C913="GEAR 125 OTR",C913="NEW MIO M3 CW OTR"),"MATIC",OR(C913="WR 155 R OTR"),"OFFROAD",OR(C913="VEGA FORCE DB CW OTR",C913="JUPITER Z CW FI OTR",C913="MX KING 150 OTR"),"MOPED")</f>
        <v>MATIC</v>
      </c>
      <c r="E913">
        <v>6</v>
      </c>
      <c r="F913" s="3" t="s">
        <v>5</v>
      </c>
      <c r="G913" s="7">
        <v>19745000</v>
      </c>
      <c r="H913">
        <f t="shared" si="30"/>
        <v>1974500</v>
      </c>
      <c r="I913" s="3" t="s">
        <v>32</v>
      </c>
    </row>
    <row r="914" spans="1:9" x14ac:dyDescent="0.3">
      <c r="A914" s="1">
        <v>913</v>
      </c>
      <c r="B914" s="2">
        <f t="shared" ca="1" si="29"/>
        <v>473</v>
      </c>
      <c r="C914" s="6" t="s">
        <v>11</v>
      </c>
      <c r="D914" t="str" cm="1">
        <f t="array" ref="D914">_xlfn.IFS(OR(C914="ALL NEW AEROX 155 C ABS OTR",C914="ALL NEW AEROX 155 CIBERCITY OTR",C914="ALL NEW AEROX 155 OTR",C914="ALL NEW NMAX 155 ABS OTR",C914="ALL NEW NMAX 155 CONNECTED OTR",C914="ALL NEW NMAX 155 OTR",C914="ALL NEW NMAX 155 S OTR",C914="LEXI LX 155 CONNECTED ABS OTR",C914="LEXI LX 155 OTR",C914="LEXI LX 155 S OTR",C914="LEXI OTR"),"MAXI",OR(C914="ALL NEW R15 CONNECTED OTR",C914="ALL NEW VIXION OTR",C914="ALL NEW VIXION R OTR",C914="ALL NEW XSR 155 OTR",C914="MT 15 OTR"),"SPORT",OR(C914="FAZZIO CONNECTED LUX OTR",C914="FAZZIO CONNECTED NEO OTR",C914="FAZZIO NEO HYBRID OTR",C914="GRAND FILANO LUX OTR",C914="GRAND FILANO NEO HYBRID OTR"),"CLASSY",OR(C914="FREE GO 125 C OTR",C914="FREE GO 125 OTR",C914="GEAR 125 S OTR",C914="GEAR 125 OTR",C914="NEW MIO M3 CW OTR"),"MATIC",OR(C914="WR 155 R OTR"),"OFFROAD",OR(C914="VEGA FORCE DB CW OTR",C914="JUPITER Z CW FI OTR",C914="MX KING 150 OTR"),"MOPED")</f>
        <v>MOPED</v>
      </c>
      <c r="E914">
        <v>6</v>
      </c>
      <c r="F914" s="3" t="s">
        <v>5</v>
      </c>
      <c r="G914" s="7">
        <v>22605000</v>
      </c>
      <c r="H914">
        <f t="shared" si="30"/>
        <v>2260500</v>
      </c>
      <c r="I914" s="2" t="s">
        <v>32</v>
      </c>
    </row>
    <row r="915" spans="1:9" x14ac:dyDescent="0.3">
      <c r="A915" s="1">
        <v>914</v>
      </c>
      <c r="B915" s="2">
        <f t="shared" ca="1" si="29"/>
        <v>1117</v>
      </c>
      <c r="C915" s="6" t="s">
        <v>10</v>
      </c>
      <c r="D915" t="str" cm="1">
        <f t="array" ref="D915">_xlfn.IFS(OR(C915="ALL NEW AEROX 155 C ABS OTR",C915="ALL NEW AEROX 155 CIBERCITY OTR",C915="ALL NEW AEROX 155 OTR",C915="ALL NEW NMAX 155 ABS OTR",C915="ALL NEW NMAX 155 CONNECTED OTR",C915="ALL NEW NMAX 155 OTR",C915="ALL NEW NMAX 155 S OTR",C915="LEXI LX 155 CONNECTED ABS OTR",C915="LEXI LX 155 OTR",C915="LEXI LX 155 S OTR",C915="LEXI OTR"),"MAXI",OR(C915="ALL NEW R15 CONNECTED OTR",C915="ALL NEW VIXION OTR",C915="ALL NEW VIXION R OTR",C915="ALL NEW XSR 155 OTR",C915="MT 15 OTR"),"SPORT",OR(C915="FAZZIO CONNECTED LUX OTR",C915="FAZZIO CONNECTED NEO OTR",C915="FAZZIO NEO HYBRID OTR",C915="GRAND FILANO LUX OTR",C915="GRAND FILANO NEO HYBRID OTR"),"CLASSY",OR(C915="FREE GO 125 C OTR",C915="FREE GO 125 OTR",C915="GEAR 125 S OTR",C915="GEAR 125 OTR",C915="NEW MIO M3 CW OTR"),"MATIC",OR(C915="WR 155 R OTR"),"OFFROAD",OR(C915="VEGA FORCE DB CW OTR",C915="JUPITER Z CW FI OTR",C915="MX KING 150 OTR"),"MOPED")</f>
        <v>MATIC</v>
      </c>
      <c r="E915">
        <v>6</v>
      </c>
      <c r="F915" s="3" t="s">
        <v>4</v>
      </c>
      <c r="G915" s="7">
        <v>20725000</v>
      </c>
      <c r="H915">
        <f t="shared" si="30"/>
        <v>2072500</v>
      </c>
      <c r="I915" s="2" t="s">
        <v>32</v>
      </c>
    </row>
    <row r="916" spans="1:9" x14ac:dyDescent="0.3">
      <c r="A916" s="1">
        <v>915</v>
      </c>
      <c r="B916" s="2">
        <f t="shared" ca="1" si="29"/>
        <v>1003</v>
      </c>
      <c r="C916" s="6" t="s">
        <v>41</v>
      </c>
      <c r="D916" t="str" cm="1">
        <f t="array" ref="D916">_xlfn.IFS(OR(C916="ALL NEW AEROX 155 C ABS OTR",C916="ALL NEW AEROX 155 CIBERCITY OTR",C916="ALL NEW AEROX 155 OTR",C916="ALL NEW NMAX 155 ABS OTR",C916="ALL NEW NMAX 155 CONNECTED OTR",C916="ALL NEW NMAX 155 OTR",C916="ALL NEW NMAX 155 S OTR",C916="LEXI LX 155 CONNECTED ABS OTR",C916="LEXI LX 155 OTR",C916="LEXI LX 155 S OTR",C916="LEXI OTR"),"MAXI",OR(C916="ALL NEW R15 CONNECTED OTR",C916="ALL NEW VIXION OTR",C916="ALL NEW VIXION R OTR",C916="ALL NEW XSR 155 OTR",C916="MT 15 OTR"),"SPORT",OR(C916="FAZZIO CONNECTED LUX OTR",C916="FAZZIO CONNECTED NEO OTR",C916="FAZZIO NEO HYBRID OTR",C916="GRAND FILANO LUX OTR",C916="GRAND FILANO NEO HYBRID OTR"),"CLASSY",OR(C916="FREE GO 125 C OTR",C916="FREE GO 125 OTR",C916="GEAR 125 S OTR",C916="GEAR 125 OTR",C916="NEW MIO M3 CW OTR"),"MATIC",OR(C916="WR 155 R OTR"),"OFFROAD",OR(C916="VEGA FORCE DB CW OTR",C916="JUPITER Z CW FI OTR",C916="MX KING 150 OTR"),"MOPED")</f>
        <v>MAXI</v>
      </c>
      <c r="E916">
        <v>6</v>
      </c>
      <c r="F916" s="3" t="s">
        <v>44</v>
      </c>
      <c r="G916" s="7">
        <v>36675000</v>
      </c>
      <c r="H916">
        <f t="shared" si="30"/>
        <v>3667500</v>
      </c>
      <c r="I916" s="2" t="s">
        <v>32</v>
      </c>
    </row>
    <row r="917" spans="1:9" x14ac:dyDescent="0.3">
      <c r="A917" s="1">
        <v>916</v>
      </c>
      <c r="B917" s="2">
        <f t="shared" ca="1" si="29"/>
        <v>286</v>
      </c>
      <c r="C917" s="6" t="s">
        <v>20</v>
      </c>
      <c r="D917" t="str" cm="1">
        <f t="array" ref="D917">_xlfn.IFS(OR(C917="ALL NEW AEROX 155 C ABS OTR",C917="ALL NEW AEROX 155 CIBERCITY OTR",C917="ALL NEW AEROX 155 OTR",C917="ALL NEW NMAX 155 ABS OTR",C917="ALL NEW NMAX 155 CONNECTED OTR",C917="ALL NEW NMAX 155 OTR",C917="ALL NEW NMAX 155 S OTR",C917="LEXI LX 155 CONNECTED ABS OTR",C917="LEXI LX 155 OTR",C917="LEXI LX 155 S OTR",C917="LEXI OTR"),"MAXI",OR(C917="ALL NEW R15 CONNECTED OTR",C917="ALL NEW VIXION OTR",C917="ALL NEW VIXION R OTR",C917="ALL NEW XSR 155 OTR",C917="MT 15 OTR"),"SPORT",OR(C917="FAZZIO CONNECTED LUX OTR",C917="FAZZIO CONNECTED NEO OTR",C917="FAZZIO NEO HYBRID OTR",C917="GRAND FILANO LUX OTR",C917="GRAND FILANO NEO HYBRID OTR"),"CLASSY",OR(C917="FREE GO 125 C OTR",C917="FREE GO 125 OTR",C917="GEAR 125 S OTR",C917="GEAR 125 OTR",C917="NEW MIO M3 CW OTR"),"MATIC",OR(C917="WR 155 R OTR"),"OFFROAD",OR(C917="VEGA FORCE DB CW OTR",C917="JUPITER Z CW FI OTR",C917="MX KING 150 OTR"),"MOPED")</f>
        <v>MAXI</v>
      </c>
      <c r="E917">
        <v>6</v>
      </c>
      <c r="F917" s="3" t="s">
        <v>44</v>
      </c>
      <c r="G917" s="7">
        <v>30200000</v>
      </c>
      <c r="H917">
        <f t="shared" si="30"/>
        <v>3020000</v>
      </c>
      <c r="I917" s="3" t="s">
        <v>32</v>
      </c>
    </row>
    <row r="918" spans="1:9" x14ac:dyDescent="0.3">
      <c r="A918" s="1">
        <v>917</v>
      </c>
      <c r="B918" s="2">
        <f t="shared" ca="1" si="29"/>
        <v>1184</v>
      </c>
      <c r="C918" s="6" t="s">
        <v>20</v>
      </c>
      <c r="D918" t="str" cm="1">
        <f t="array" ref="D918">_xlfn.IFS(OR(C918="ALL NEW AEROX 155 C ABS OTR",C918="ALL NEW AEROX 155 CIBERCITY OTR",C918="ALL NEW AEROX 155 OTR",C918="ALL NEW NMAX 155 ABS OTR",C918="ALL NEW NMAX 155 CONNECTED OTR",C918="ALL NEW NMAX 155 OTR",C918="ALL NEW NMAX 155 S OTR",C918="LEXI LX 155 CONNECTED ABS OTR",C918="LEXI LX 155 OTR",C918="LEXI LX 155 S OTR",C918="LEXI OTR"),"MAXI",OR(C918="ALL NEW R15 CONNECTED OTR",C918="ALL NEW VIXION OTR",C918="ALL NEW VIXION R OTR",C918="ALL NEW XSR 155 OTR",C918="MT 15 OTR"),"SPORT",OR(C918="FAZZIO CONNECTED LUX OTR",C918="FAZZIO CONNECTED NEO OTR",C918="FAZZIO NEO HYBRID OTR",C918="GRAND FILANO LUX OTR",C918="GRAND FILANO NEO HYBRID OTR"),"CLASSY",OR(C918="FREE GO 125 C OTR",C918="FREE GO 125 OTR",C918="GEAR 125 S OTR",C918="GEAR 125 OTR",C918="NEW MIO M3 CW OTR"),"MATIC",OR(C918="WR 155 R OTR"),"OFFROAD",OR(C918="VEGA FORCE DB CW OTR",C918="JUPITER Z CW FI OTR",C918="MX KING 150 OTR"),"MOPED")</f>
        <v>MAXI</v>
      </c>
      <c r="E918">
        <v>6</v>
      </c>
      <c r="F918" s="3" t="s">
        <v>44</v>
      </c>
      <c r="G918" s="7">
        <v>30200000</v>
      </c>
      <c r="H918">
        <f t="shared" si="30"/>
        <v>3020000</v>
      </c>
      <c r="I918" s="3" t="s">
        <v>32</v>
      </c>
    </row>
    <row r="919" spans="1:9" x14ac:dyDescent="0.3">
      <c r="A919" s="1">
        <v>918</v>
      </c>
      <c r="B919" s="2">
        <f t="shared" ca="1" si="29"/>
        <v>1083</v>
      </c>
      <c r="C919" s="6" t="s">
        <v>9</v>
      </c>
      <c r="D919" t="str" cm="1">
        <f t="array" ref="D919">_xlfn.IFS(OR(C919="ALL NEW AEROX 155 C ABS OTR",C919="ALL NEW AEROX 155 CIBERCITY OTR",C919="ALL NEW AEROX 155 OTR",C919="ALL NEW NMAX 155 ABS OTR",C919="ALL NEW NMAX 155 CONNECTED OTR",C919="ALL NEW NMAX 155 OTR",C919="ALL NEW NMAX 155 S OTR",C919="LEXI LX 155 CONNECTED ABS OTR",C919="LEXI LX 155 OTR",C919="LEXI LX 155 S OTR",C919="LEXI OTR"),"MAXI",OR(C919="ALL NEW R15 CONNECTED OTR",C919="ALL NEW VIXION OTR",C919="ALL NEW VIXION R OTR",C919="ALL NEW XSR 155 OTR",C919="MT 15 OTR"),"SPORT",OR(C919="FAZZIO CONNECTED LUX OTR",C919="FAZZIO CONNECTED NEO OTR",C919="FAZZIO NEO HYBRID OTR",C919="GRAND FILANO LUX OTR",C919="GRAND FILANO NEO HYBRID OTR"),"CLASSY",OR(C919="FREE GO 125 C OTR",C919="FREE GO 125 OTR",C919="GEAR 125 S OTR",C919="GEAR 125 OTR",C919="NEW MIO M3 CW OTR"),"MATIC",OR(C919="WR 155 R OTR"),"OFFROAD",OR(C919="VEGA FORCE DB CW OTR",C919="JUPITER Z CW FI OTR",C919="MX KING 150 OTR"),"MOPED")</f>
        <v>MAXI</v>
      </c>
      <c r="E919">
        <v>6</v>
      </c>
      <c r="F919" s="3" t="s">
        <v>44</v>
      </c>
      <c r="G919" s="7">
        <v>35475000</v>
      </c>
      <c r="H919">
        <f t="shared" si="30"/>
        <v>3547500</v>
      </c>
      <c r="I919" s="3" t="s">
        <v>32</v>
      </c>
    </row>
    <row r="920" spans="1:9" x14ac:dyDescent="0.3">
      <c r="A920" s="1">
        <v>919</v>
      </c>
      <c r="B920" s="2">
        <f t="shared" ca="1" si="29"/>
        <v>516</v>
      </c>
      <c r="C920" s="6" t="s">
        <v>7</v>
      </c>
      <c r="D920" t="str" cm="1">
        <f t="array" ref="D920">_xlfn.IFS(OR(C920="ALL NEW AEROX 155 C ABS OTR",C920="ALL NEW AEROX 155 CIBERCITY OTR",C920="ALL NEW AEROX 155 OTR",C920="ALL NEW NMAX 155 ABS OTR",C920="ALL NEW NMAX 155 CONNECTED OTR",C920="ALL NEW NMAX 155 OTR",C920="ALL NEW NMAX 155 S OTR",C920="LEXI LX 155 CONNECTED ABS OTR",C920="LEXI LX 155 OTR",C920="LEXI LX 155 S OTR",C920="LEXI OTR"),"MAXI",OR(C920="ALL NEW R15 CONNECTED OTR",C920="ALL NEW VIXION OTR",C920="ALL NEW VIXION R OTR",C920="ALL NEW XSR 155 OTR",C920="MT 15 OTR"),"SPORT",OR(C920="FAZZIO CONNECTED LUX OTR",C920="FAZZIO CONNECTED NEO OTR",C920="FAZZIO NEO HYBRID OTR",C920="GRAND FILANO LUX OTR",C920="GRAND FILANO NEO HYBRID OTR"),"CLASSY",OR(C920="FREE GO 125 C OTR",C920="FREE GO 125 OTR",C920="GEAR 125 S OTR",C920="GEAR 125 OTR",C920="NEW MIO M3 CW OTR"),"MATIC",OR(C920="WR 155 R OTR"),"OFFROAD",OR(C920="VEGA FORCE DB CW OTR",C920="JUPITER Z CW FI OTR",C920="MX KING 150 OTR"),"MOPED")</f>
        <v>CLASSY</v>
      </c>
      <c r="E920">
        <v>6</v>
      </c>
      <c r="F920" s="3" t="s">
        <v>44</v>
      </c>
      <c r="G920" s="7">
        <v>24965000</v>
      </c>
      <c r="H920">
        <f t="shared" si="30"/>
        <v>2496500</v>
      </c>
      <c r="I920" s="3" t="s">
        <v>33</v>
      </c>
    </row>
    <row r="921" spans="1:9" x14ac:dyDescent="0.3">
      <c r="A921" s="1">
        <v>920</v>
      </c>
      <c r="B921" s="2">
        <f t="shared" ca="1" si="29"/>
        <v>689</v>
      </c>
      <c r="C921" s="6" t="s">
        <v>7</v>
      </c>
      <c r="D921" t="str" cm="1">
        <f t="array" ref="D921">_xlfn.IFS(OR(C921="ALL NEW AEROX 155 C ABS OTR",C921="ALL NEW AEROX 155 CIBERCITY OTR",C921="ALL NEW AEROX 155 OTR",C921="ALL NEW NMAX 155 ABS OTR",C921="ALL NEW NMAX 155 CONNECTED OTR",C921="ALL NEW NMAX 155 OTR",C921="ALL NEW NMAX 155 S OTR",C921="LEXI LX 155 CONNECTED ABS OTR",C921="LEXI LX 155 OTR",C921="LEXI LX 155 S OTR",C921="LEXI OTR"),"MAXI",OR(C921="ALL NEW R15 CONNECTED OTR",C921="ALL NEW VIXION OTR",C921="ALL NEW VIXION R OTR",C921="ALL NEW XSR 155 OTR",C921="MT 15 OTR"),"SPORT",OR(C921="FAZZIO CONNECTED LUX OTR",C921="FAZZIO CONNECTED NEO OTR",C921="FAZZIO NEO HYBRID OTR",C921="GRAND FILANO LUX OTR",C921="GRAND FILANO NEO HYBRID OTR"),"CLASSY",OR(C921="FREE GO 125 C OTR",C921="FREE GO 125 OTR",C921="GEAR 125 S OTR",C921="GEAR 125 OTR",C921="NEW MIO M3 CW OTR"),"MATIC",OR(C921="WR 155 R OTR"),"OFFROAD",OR(C921="VEGA FORCE DB CW OTR",C921="JUPITER Z CW FI OTR",C921="MX KING 150 OTR"),"MOPED")</f>
        <v>CLASSY</v>
      </c>
      <c r="E921">
        <v>6</v>
      </c>
      <c r="F921" s="3" t="s">
        <v>44</v>
      </c>
      <c r="G921" s="7">
        <v>24965000</v>
      </c>
      <c r="H921">
        <f t="shared" si="30"/>
        <v>2496500</v>
      </c>
      <c r="I921" s="3" t="s">
        <v>32</v>
      </c>
    </row>
    <row r="922" spans="1:9" x14ac:dyDescent="0.3">
      <c r="A922" s="1">
        <v>921</v>
      </c>
      <c r="B922" s="2">
        <f t="shared" ca="1" si="29"/>
        <v>989</v>
      </c>
      <c r="C922" s="6" t="s">
        <v>7</v>
      </c>
      <c r="D922" t="str" cm="1">
        <f t="array" ref="D922">_xlfn.IFS(OR(C922="ALL NEW AEROX 155 C ABS OTR",C922="ALL NEW AEROX 155 CIBERCITY OTR",C922="ALL NEW AEROX 155 OTR",C922="ALL NEW NMAX 155 ABS OTR",C922="ALL NEW NMAX 155 CONNECTED OTR",C922="ALL NEW NMAX 155 OTR",C922="ALL NEW NMAX 155 S OTR",C922="LEXI LX 155 CONNECTED ABS OTR",C922="LEXI LX 155 OTR",C922="LEXI LX 155 S OTR",C922="LEXI OTR"),"MAXI",OR(C922="ALL NEW R15 CONNECTED OTR",C922="ALL NEW VIXION OTR",C922="ALL NEW VIXION R OTR",C922="ALL NEW XSR 155 OTR",C922="MT 15 OTR"),"SPORT",OR(C922="FAZZIO CONNECTED LUX OTR",C922="FAZZIO CONNECTED NEO OTR",C922="FAZZIO NEO HYBRID OTR",C922="GRAND FILANO LUX OTR",C922="GRAND FILANO NEO HYBRID OTR"),"CLASSY",OR(C922="FREE GO 125 C OTR",C922="FREE GO 125 OTR",C922="GEAR 125 S OTR",C922="GEAR 125 OTR",C922="NEW MIO M3 CW OTR"),"MATIC",OR(C922="WR 155 R OTR"),"OFFROAD",OR(C922="VEGA FORCE DB CW OTR",C922="JUPITER Z CW FI OTR",C922="MX KING 150 OTR"),"MOPED")</f>
        <v>CLASSY</v>
      </c>
      <c r="E922">
        <v>6</v>
      </c>
      <c r="F922" s="3" t="s">
        <v>44</v>
      </c>
      <c r="G922" s="7">
        <v>24965000</v>
      </c>
      <c r="H922">
        <f t="shared" si="30"/>
        <v>2496500</v>
      </c>
      <c r="I922" s="3" t="s">
        <v>34</v>
      </c>
    </row>
    <row r="923" spans="1:9" x14ac:dyDescent="0.3">
      <c r="A923" s="1">
        <v>922</v>
      </c>
      <c r="B923" s="2">
        <f t="shared" ca="1" si="29"/>
        <v>554</v>
      </c>
      <c r="C923" s="6" t="s">
        <v>13</v>
      </c>
      <c r="D923" t="str" cm="1">
        <f t="array" ref="D923">_xlfn.IFS(OR(C923="ALL NEW AEROX 155 C ABS OTR",C923="ALL NEW AEROX 155 CIBERCITY OTR",C923="ALL NEW AEROX 155 OTR",C923="ALL NEW NMAX 155 ABS OTR",C923="ALL NEW NMAX 155 CONNECTED OTR",C923="ALL NEW NMAX 155 OTR",C923="ALL NEW NMAX 155 S OTR",C923="LEXI LX 155 CONNECTED ABS OTR",C923="LEXI LX 155 OTR",C923="LEXI LX 155 S OTR",C923="LEXI OTR"),"MAXI",OR(C923="ALL NEW R15 CONNECTED OTR",C923="ALL NEW VIXION OTR",C923="ALL NEW VIXION R OTR",C923="ALL NEW XSR 155 OTR",C923="MT 15 OTR"),"SPORT",OR(C923="FAZZIO CONNECTED LUX OTR",C923="FAZZIO CONNECTED NEO OTR",C923="FAZZIO NEO HYBRID OTR",C923="GRAND FILANO LUX OTR",C923="GRAND FILANO NEO HYBRID OTR"),"CLASSY",OR(C923="FREE GO 125 C OTR",C923="FREE GO 125 OTR",C923="GEAR 125 S OTR",C923="GEAR 125 OTR",C923="NEW MIO M3 CW OTR"),"MATIC",OR(C923="WR 155 R OTR"),"OFFROAD",OR(C923="VEGA FORCE DB CW OTR",C923="JUPITER Z CW FI OTR",C923="MX KING 150 OTR"),"MOPED")</f>
        <v>MAXI</v>
      </c>
      <c r="E923">
        <v>6</v>
      </c>
      <c r="F923" s="3" t="s">
        <v>44</v>
      </c>
      <c r="G923" s="7">
        <v>36690000</v>
      </c>
      <c r="H923">
        <f t="shared" si="30"/>
        <v>3669000</v>
      </c>
      <c r="I923" s="3" t="s">
        <v>33</v>
      </c>
    </row>
    <row r="924" spans="1:9" x14ac:dyDescent="0.3">
      <c r="A924" s="1">
        <v>923</v>
      </c>
      <c r="B924" s="2">
        <f t="shared" ca="1" si="29"/>
        <v>883</v>
      </c>
      <c r="C924" s="6" t="s">
        <v>13</v>
      </c>
      <c r="D924" t="str" cm="1">
        <f t="array" ref="D924">_xlfn.IFS(OR(C924="ALL NEW AEROX 155 C ABS OTR",C924="ALL NEW AEROX 155 CIBERCITY OTR",C924="ALL NEW AEROX 155 OTR",C924="ALL NEW NMAX 155 ABS OTR",C924="ALL NEW NMAX 155 CONNECTED OTR",C924="ALL NEW NMAX 155 OTR",C924="ALL NEW NMAX 155 S OTR",C924="LEXI LX 155 CONNECTED ABS OTR",C924="LEXI LX 155 OTR",C924="LEXI LX 155 S OTR",C924="LEXI OTR"),"MAXI",OR(C924="ALL NEW R15 CONNECTED OTR",C924="ALL NEW VIXION OTR",C924="ALL NEW VIXION R OTR",C924="ALL NEW XSR 155 OTR",C924="MT 15 OTR"),"SPORT",OR(C924="FAZZIO CONNECTED LUX OTR",C924="FAZZIO CONNECTED NEO OTR",C924="FAZZIO NEO HYBRID OTR",C924="GRAND FILANO LUX OTR",C924="GRAND FILANO NEO HYBRID OTR"),"CLASSY",OR(C924="FREE GO 125 C OTR",C924="FREE GO 125 OTR",C924="GEAR 125 S OTR",C924="GEAR 125 OTR",C924="NEW MIO M3 CW OTR"),"MATIC",OR(C924="WR 155 R OTR"),"OFFROAD",OR(C924="VEGA FORCE DB CW OTR",C924="JUPITER Z CW FI OTR",C924="MX KING 150 OTR"),"MOPED")</f>
        <v>MAXI</v>
      </c>
      <c r="E924">
        <v>6</v>
      </c>
      <c r="F924" s="3" t="s">
        <v>4</v>
      </c>
      <c r="G924" s="7">
        <v>36940000</v>
      </c>
      <c r="H924">
        <f t="shared" si="30"/>
        <v>3694000</v>
      </c>
      <c r="I924" s="3" t="s">
        <v>33</v>
      </c>
    </row>
    <row r="925" spans="1:9" x14ac:dyDescent="0.3">
      <c r="A925" s="1">
        <v>924</v>
      </c>
      <c r="B925" s="2">
        <f t="shared" ca="1" si="29"/>
        <v>1088</v>
      </c>
      <c r="C925" s="6" t="s">
        <v>10</v>
      </c>
      <c r="D925" t="str" cm="1">
        <f t="array" ref="D925">_xlfn.IFS(OR(C925="ALL NEW AEROX 155 C ABS OTR",C925="ALL NEW AEROX 155 CIBERCITY OTR",C925="ALL NEW AEROX 155 OTR",C925="ALL NEW NMAX 155 ABS OTR",C925="ALL NEW NMAX 155 CONNECTED OTR",C925="ALL NEW NMAX 155 OTR",C925="ALL NEW NMAX 155 S OTR",C925="LEXI LX 155 CONNECTED ABS OTR",C925="LEXI LX 155 OTR",C925="LEXI LX 155 S OTR",C925="LEXI OTR"),"MAXI",OR(C925="ALL NEW R15 CONNECTED OTR",C925="ALL NEW VIXION OTR",C925="ALL NEW VIXION R OTR",C925="ALL NEW XSR 155 OTR",C925="MT 15 OTR"),"SPORT",OR(C925="FAZZIO CONNECTED LUX OTR",C925="FAZZIO CONNECTED NEO OTR",C925="FAZZIO NEO HYBRID OTR",C925="GRAND FILANO LUX OTR",C925="GRAND FILANO NEO HYBRID OTR"),"CLASSY",OR(C925="FREE GO 125 C OTR",C925="FREE GO 125 OTR",C925="GEAR 125 S OTR",C925="GEAR 125 OTR",C925="NEW MIO M3 CW OTR"),"MATIC",OR(C925="WR 155 R OTR"),"OFFROAD",OR(C925="VEGA FORCE DB CW OTR",C925="JUPITER Z CW FI OTR",C925="MX KING 150 OTR"),"MOPED")</f>
        <v>MATIC</v>
      </c>
      <c r="E925">
        <v>6</v>
      </c>
      <c r="F925" s="3" t="s">
        <v>44</v>
      </c>
      <c r="G925" s="7">
        <v>20725000</v>
      </c>
      <c r="H925">
        <f t="shared" si="30"/>
        <v>2072500</v>
      </c>
      <c r="I925" s="3" t="s">
        <v>34</v>
      </c>
    </row>
    <row r="926" spans="1:9" x14ac:dyDescent="0.3">
      <c r="A926" s="1">
        <v>925</v>
      </c>
      <c r="B926" s="2">
        <f t="shared" ca="1" si="29"/>
        <v>413</v>
      </c>
      <c r="C926" s="6" t="s">
        <v>18</v>
      </c>
      <c r="D926" t="str" cm="1">
        <f t="array" ref="D926">_xlfn.IFS(OR(C926="ALL NEW AEROX 155 C ABS OTR",C926="ALL NEW AEROX 155 CIBERCITY OTR",C926="ALL NEW AEROX 155 OTR",C926="ALL NEW NMAX 155 ABS OTR",C926="ALL NEW NMAX 155 CONNECTED OTR",C926="ALL NEW NMAX 155 OTR",C926="ALL NEW NMAX 155 S OTR",C926="LEXI LX 155 CONNECTED ABS OTR",C926="LEXI LX 155 OTR",C926="LEXI LX 155 S OTR",C926="LEXI OTR"),"MAXI",OR(C926="ALL NEW R15 CONNECTED OTR",C926="ALL NEW VIXION OTR",C926="ALL NEW VIXION R OTR",C926="ALL NEW XSR 155 OTR",C926="MT 15 OTR"),"SPORT",OR(C926="FAZZIO CONNECTED LUX OTR",C926="FAZZIO CONNECTED NEO OTR",C926="FAZZIO NEO HYBRID OTR",C926="GRAND FILANO LUX OTR",C926="GRAND FILANO NEO HYBRID OTR"),"CLASSY",OR(C926="FREE GO 125 C OTR",C926="FREE GO 125 OTR",C926="GEAR 125 S OTR",C926="GEAR 125 OTR",C926="NEW MIO M3 CW OTR"),"MATIC",OR(C926="WR 155 R OTR"),"OFFROAD",OR(C926="VEGA FORCE DB CW OTR",C926="JUPITER Z CW FI OTR",C926="MX KING 150 OTR"),"MOPED")</f>
        <v>MATIC</v>
      </c>
      <c r="E926">
        <v>6</v>
      </c>
      <c r="F926" s="3" t="s">
        <v>44</v>
      </c>
      <c r="G926" s="7">
        <v>25800000</v>
      </c>
      <c r="H926">
        <f t="shared" si="30"/>
        <v>2580000</v>
      </c>
      <c r="I926" s="3" t="s">
        <v>32</v>
      </c>
    </row>
    <row r="927" spans="1:9" x14ac:dyDescent="0.3">
      <c r="A927" s="1">
        <v>926</v>
      </c>
      <c r="B927" s="2">
        <f t="shared" ca="1" si="29"/>
        <v>748</v>
      </c>
      <c r="C927" s="6" t="s">
        <v>9</v>
      </c>
      <c r="D927" t="str" cm="1">
        <f t="array" ref="D927">_xlfn.IFS(OR(C927="ALL NEW AEROX 155 C ABS OTR",C927="ALL NEW AEROX 155 CIBERCITY OTR",C927="ALL NEW AEROX 155 OTR",C927="ALL NEW NMAX 155 ABS OTR",C927="ALL NEW NMAX 155 CONNECTED OTR",C927="ALL NEW NMAX 155 OTR",C927="ALL NEW NMAX 155 S OTR",C927="LEXI LX 155 CONNECTED ABS OTR",C927="LEXI LX 155 OTR",C927="LEXI LX 155 S OTR",C927="LEXI OTR"),"MAXI",OR(C927="ALL NEW R15 CONNECTED OTR",C927="ALL NEW VIXION OTR",C927="ALL NEW VIXION R OTR",C927="ALL NEW XSR 155 OTR",C927="MT 15 OTR"),"SPORT",OR(C927="FAZZIO CONNECTED LUX OTR",C927="FAZZIO CONNECTED NEO OTR",C927="FAZZIO NEO HYBRID OTR",C927="GRAND FILANO LUX OTR",C927="GRAND FILANO NEO HYBRID OTR"),"CLASSY",OR(C927="FREE GO 125 C OTR",C927="FREE GO 125 OTR",C927="GEAR 125 S OTR",C927="GEAR 125 OTR",C927="NEW MIO M3 CW OTR"),"MATIC",OR(C927="WR 155 R OTR"),"OFFROAD",OR(C927="VEGA FORCE DB CW OTR",C927="JUPITER Z CW FI OTR",C927="MX KING 150 OTR"),"MOPED")</f>
        <v>MAXI</v>
      </c>
      <c r="E927">
        <v>6</v>
      </c>
      <c r="F927" s="3" t="s">
        <v>44</v>
      </c>
      <c r="G927" s="7">
        <v>35475000</v>
      </c>
      <c r="H927">
        <f t="shared" si="30"/>
        <v>3547500</v>
      </c>
      <c r="I927" s="3" t="s">
        <v>32</v>
      </c>
    </row>
    <row r="928" spans="1:9" x14ac:dyDescent="0.3">
      <c r="A928" s="1">
        <v>927</v>
      </c>
      <c r="B928" s="2">
        <f t="shared" ca="1" si="29"/>
        <v>1074</v>
      </c>
      <c r="C928" s="6" t="s">
        <v>11</v>
      </c>
      <c r="D928" t="str" cm="1">
        <f t="array" ref="D928">_xlfn.IFS(OR(C928="ALL NEW AEROX 155 C ABS OTR",C928="ALL NEW AEROX 155 CIBERCITY OTR",C928="ALL NEW AEROX 155 OTR",C928="ALL NEW NMAX 155 ABS OTR",C928="ALL NEW NMAX 155 CONNECTED OTR",C928="ALL NEW NMAX 155 OTR",C928="ALL NEW NMAX 155 S OTR",C928="LEXI LX 155 CONNECTED ABS OTR",C928="LEXI LX 155 OTR",C928="LEXI LX 155 S OTR",C928="LEXI OTR"),"MAXI",OR(C928="ALL NEW R15 CONNECTED OTR",C928="ALL NEW VIXION OTR",C928="ALL NEW VIXION R OTR",C928="ALL NEW XSR 155 OTR",C928="MT 15 OTR"),"SPORT",OR(C928="FAZZIO CONNECTED LUX OTR",C928="FAZZIO CONNECTED NEO OTR",C928="FAZZIO NEO HYBRID OTR",C928="GRAND FILANO LUX OTR",C928="GRAND FILANO NEO HYBRID OTR"),"CLASSY",OR(C928="FREE GO 125 C OTR",C928="FREE GO 125 OTR",C928="GEAR 125 S OTR",C928="GEAR 125 OTR",C928="NEW MIO M3 CW OTR"),"MATIC",OR(C928="WR 155 R OTR"),"OFFROAD",OR(C928="VEGA FORCE DB CW OTR",C928="JUPITER Z CW FI OTR",C928="MX KING 150 OTR"),"MOPED")</f>
        <v>MOPED</v>
      </c>
      <c r="E928">
        <v>6</v>
      </c>
      <c r="F928" s="3" t="s">
        <v>44</v>
      </c>
      <c r="G928" s="7">
        <v>22605000</v>
      </c>
      <c r="H928">
        <f t="shared" si="30"/>
        <v>2260500</v>
      </c>
      <c r="I928" s="3" t="s">
        <v>32</v>
      </c>
    </row>
    <row r="929" spans="1:9" x14ac:dyDescent="0.3">
      <c r="A929" s="1">
        <v>928</v>
      </c>
      <c r="B929" s="2">
        <f t="shared" ca="1" si="29"/>
        <v>1136</v>
      </c>
      <c r="C929" s="6" t="s">
        <v>28</v>
      </c>
      <c r="D929" t="str" cm="1">
        <f t="array" ref="D929">_xlfn.IFS(OR(C929="ALL NEW AEROX 155 C ABS OTR",C929="ALL NEW AEROX 155 CIBERCITY OTR",C929="ALL NEW AEROX 155 OTR",C929="ALL NEW NMAX 155 ABS OTR",C929="ALL NEW NMAX 155 CONNECTED OTR",C929="ALL NEW NMAX 155 OTR",C929="ALL NEW NMAX 155 S OTR",C929="LEXI LX 155 CONNECTED ABS OTR",C929="LEXI LX 155 OTR",C929="LEXI LX 155 S OTR",C929="LEXI OTR"),"MAXI",OR(C929="ALL NEW R15 CONNECTED OTR",C929="ALL NEW VIXION OTR",C929="ALL NEW VIXION R OTR",C929="ALL NEW XSR 155 OTR",C929="MT 15 OTR"),"SPORT",OR(C929="FAZZIO CONNECTED LUX OTR",C929="FAZZIO CONNECTED NEO OTR",C929="FAZZIO NEO HYBRID OTR",C929="GRAND FILANO LUX OTR",C929="GRAND FILANO NEO HYBRID OTR"),"CLASSY",OR(C929="FREE GO 125 C OTR",C929="FREE GO 125 OTR",C929="GEAR 125 S OTR",C929="GEAR 125 OTR",C929="NEW MIO M3 CW OTR"),"MATIC",OR(C929="WR 155 R OTR"),"OFFROAD",OR(C929="VEGA FORCE DB CW OTR",C929="JUPITER Z CW FI OTR",C929="MX KING 150 OTR"),"MOPED")</f>
        <v>OFFROAD</v>
      </c>
      <c r="E929">
        <v>6</v>
      </c>
      <c r="F929" s="3" t="s">
        <v>5</v>
      </c>
      <c r="G929" s="7">
        <v>42860000</v>
      </c>
      <c r="H929">
        <f t="shared" si="30"/>
        <v>4286000</v>
      </c>
      <c r="I929" s="3" t="s">
        <v>32</v>
      </c>
    </row>
    <row r="930" spans="1:9" x14ac:dyDescent="0.3">
      <c r="A930" s="1">
        <v>929</v>
      </c>
      <c r="B930" s="2">
        <f t="shared" ca="1" si="29"/>
        <v>899</v>
      </c>
      <c r="C930" s="6" t="s">
        <v>9</v>
      </c>
      <c r="D930" t="str" cm="1">
        <f t="array" ref="D930">_xlfn.IFS(OR(C930="ALL NEW AEROX 155 C ABS OTR",C930="ALL NEW AEROX 155 CIBERCITY OTR",C930="ALL NEW AEROX 155 OTR",C930="ALL NEW NMAX 155 ABS OTR",C930="ALL NEW NMAX 155 CONNECTED OTR",C930="ALL NEW NMAX 155 OTR",C930="ALL NEW NMAX 155 S OTR",C930="LEXI LX 155 CONNECTED ABS OTR",C930="LEXI LX 155 OTR",C930="LEXI LX 155 S OTR",C930="LEXI OTR"),"MAXI",OR(C930="ALL NEW R15 CONNECTED OTR",C930="ALL NEW VIXION OTR",C930="ALL NEW VIXION R OTR",C930="ALL NEW XSR 155 OTR",C930="MT 15 OTR"),"SPORT",OR(C930="FAZZIO CONNECTED LUX OTR",C930="FAZZIO CONNECTED NEO OTR",C930="FAZZIO NEO HYBRID OTR",C930="GRAND FILANO LUX OTR",C930="GRAND FILANO NEO HYBRID OTR"),"CLASSY",OR(C930="FREE GO 125 C OTR",C930="FREE GO 125 OTR",C930="GEAR 125 S OTR",C930="GEAR 125 OTR",C930="NEW MIO M3 CW OTR"),"MATIC",OR(C930="WR 155 R OTR"),"OFFROAD",OR(C930="VEGA FORCE DB CW OTR",C930="JUPITER Z CW FI OTR",C930="MX KING 150 OTR"),"MOPED")</f>
        <v>MAXI</v>
      </c>
      <c r="E930">
        <v>6</v>
      </c>
      <c r="F930" s="3" t="s">
        <v>4</v>
      </c>
      <c r="G930" s="7">
        <v>35475000</v>
      </c>
      <c r="H930">
        <f t="shared" si="30"/>
        <v>3547500</v>
      </c>
      <c r="I930" s="3" t="s">
        <v>32</v>
      </c>
    </row>
    <row r="931" spans="1:9" x14ac:dyDescent="0.3">
      <c r="A931" s="1">
        <v>930</v>
      </c>
      <c r="B931" s="2">
        <f t="shared" ca="1" si="29"/>
        <v>875</v>
      </c>
      <c r="C931" s="6" t="s">
        <v>15</v>
      </c>
      <c r="D931" t="str" cm="1">
        <f t="array" ref="D931">_xlfn.IFS(OR(C931="ALL NEW AEROX 155 C ABS OTR",C931="ALL NEW AEROX 155 CIBERCITY OTR",C931="ALL NEW AEROX 155 OTR",C931="ALL NEW NMAX 155 ABS OTR",C931="ALL NEW NMAX 155 CONNECTED OTR",C931="ALL NEW NMAX 155 OTR",C931="ALL NEW NMAX 155 S OTR",C931="LEXI LX 155 CONNECTED ABS OTR",C931="LEXI LX 155 OTR",C931="LEXI LX 155 S OTR",C931="LEXI OTR"),"MAXI",OR(C931="ALL NEW R15 CONNECTED OTR",C931="ALL NEW VIXION OTR",C931="ALL NEW VIXION R OTR",C931="ALL NEW XSR 155 OTR",C931="MT 15 OTR"),"SPORT",OR(C931="FAZZIO CONNECTED LUX OTR",C931="FAZZIO CONNECTED NEO OTR",C931="FAZZIO NEO HYBRID OTR",C931="GRAND FILANO LUX OTR",C931="GRAND FILANO NEO HYBRID OTR"),"CLASSY",OR(C931="FREE GO 125 C OTR",C931="FREE GO 125 OTR",C931="GEAR 125 S OTR",C931="GEAR 125 OTR",C931="NEW MIO M3 CW OTR"),"MATIC",OR(C931="WR 155 R OTR"),"OFFROAD",OR(C931="VEGA FORCE DB CW OTR",C931="JUPITER Z CW FI OTR",C931="MX KING 150 OTR"),"MOPED")</f>
        <v>MOPED</v>
      </c>
      <c r="E931">
        <v>6</v>
      </c>
      <c r="F931" s="3" t="s">
        <v>4</v>
      </c>
      <c r="G931" s="7">
        <v>28255000</v>
      </c>
      <c r="H931">
        <f t="shared" si="30"/>
        <v>2825500</v>
      </c>
      <c r="I931" s="3" t="s">
        <v>33</v>
      </c>
    </row>
    <row r="932" spans="1:9" x14ac:dyDescent="0.3">
      <c r="A932" s="1">
        <v>931</v>
      </c>
      <c r="B932" s="2">
        <f t="shared" ca="1" si="29"/>
        <v>320</v>
      </c>
      <c r="C932" s="6" t="s">
        <v>21</v>
      </c>
      <c r="D932" t="str" cm="1">
        <f t="array" ref="D932">_xlfn.IFS(OR(C932="ALL NEW AEROX 155 C ABS OTR",C932="ALL NEW AEROX 155 CIBERCITY OTR",C932="ALL NEW AEROX 155 OTR",C932="ALL NEW NMAX 155 ABS OTR",C932="ALL NEW NMAX 155 CONNECTED OTR",C932="ALL NEW NMAX 155 OTR",C932="ALL NEW NMAX 155 S OTR",C932="LEXI LX 155 CONNECTED ABS OTR",C932="LEXI LX 155 OTR",C932="LEXI LX 155 S OTR",C932="LEXI OTR"),"MAXI",OR(C932="ALL NEW R15 CONNECTED OTR",C932="ALL NEW VIXION OTR",C932="ALL NEW VIXION R OTR",C932="ALL NEW XSR 155 OTR",C932="MT 15 OTR"),"SPORT",OR(C932="FAZZIO CONNECTED LUX OTR",C932="FAZZIO CONNECTED NEO OTR",C932="FAZZIO NEO HYBRID OTR",C932="GRAND FILANO LUX OTR",C932="GRAND FILANO NEO HYBRID OTR"),"CLASSY",OR(C932="FREE GO 125 C OTR",C932="FREE GO 125 OTR",C932="GEAR 125 S OTR",C932="GEAR 125 OTR",C932="NEW MIO M3 CW OTR"),"MATIC",OR(C932="WR 155 R OTR"),"OFFROAD",OR(C932="VEGA FORCE DB CW OTR",C932="JUPITER Z CW FI OTR",C932="MX KING 150 OTR"),"MOPED")</f>
        <v>MAXI</v>
      </c>
      <c r="E932">
        <v>6</v>
      </c>
      <c r="F932" s="3" t="s">
        <v>44</v>
      </c>
      <c r="G932" s="7">
        <v>30400000</v>
      </c>
      <c r="H932">
        <f t="shared" si="30"/>
        <v>3040000</v>
      </c>
      <c r="I932" s="3" t="s">
        <v>33</v>
      </c>
    </row>
    <row r="933" spans="1:9" x14ac:dyDescent="0.3">
      <c r="A933" s="1">
        <v>932</v>
      </c>
      <c r="B933" s="2">
        <f t="shared" ca="1" si="29"/>
        <v>107</v>
      </c>
      <c r="C933" s="6" t="s">
        <v>20</v>
      </c>
      <c r="D933" t="str" cm="1">
        <f t="array" ref="D933">_xlfn.IFS(OR(C933="ALL NEW AEROX 155 C ABS OTR",C933="ALL NEW AEROX 155 CIBERCITY OTR",C933="ALL NEW AEROX 155 OTR",C933="ALL NEW NMAX 155 ABS OTR",C933="ALL NEW NMAX 155 CONNECTED OTR",C933="ALL NEW NMAX 155 OTR",C933="ALL NEW NMAX 155 S OTR",C933="LEXI LX 155 CONNECTED ABS OTR",C933="LEXI LX 155 OTR",C933="LEXI LX 155 S OTR",C933="LEXI OTR"),"MAXI",OR(C933="ALL NEW R15 CONNECTED OTR",C933="ALL NEW VIXION OTR",C933="ALL NEW VIXION R OTR",C933="ALL NEW XSR 155 OTR",C933="MT 15 OTR"),"SPORT",OR(C933="FAZZIO CONNECTED LUX OTR",C933="FAZZIO CONNECTED NEO OTR",C933="FAZZIO NEO HYBRID OTR",C933="GRAND FILANO LUX OTR",C933="GRAND FILANO NEO HYBRID OTR"),"CLASSY",OR(C933="FREE GO 125 C OTR",C933="FREE GO 125 OTR",C933="GEAR 125 S OTR",C933="GEAR 125 OTR",C933="NEW MIO M3 CW OTR"),"MATIC",OR(C933="WR 155 R OTR"),"OFFROAD",OR(C933="VEGA FORCE DB CW OTR",C933="JUPITER Z CW FI OTR",C933="MX KING 150 OTR"),"MOPED")</f>
        <v>MAXI</v>
      </c>
      <c r="E933">
        <v>6</v>
      </c>
      <c r="F933" s="3" t="s">
        <v>44</v>
      </c>
      <c r="G933" s="7">
        <v>30200000</v>
      </c>
      <c r="H933">
        <f t="shared" si="30"/>
        <v>3020000</v>
      </c>
      <c r="I933" s="3" t="s">
        <v>32</v>
      </c>
    </row>
    <row r="934" spans="1:9" x14ac:dyDescent="0.3">
      <c r="A934" s="1">
        <v>933</v>
      </c>
      <c r="B934" s="2">
        <f t="shared" ca="1" si="29"/>
        <v>416</v>
      </c>
      <c r="C934" s="6" t="s">
        <v>7</v>
      </c>
      <c r="D934" t="str" cm="1">
        <f t="array" ref="D934">_xlfn.IFS(OR(C934="ALL NEW AEROX 155 C ABS OTR",C934="ALL NEW AEROX 155 CIBERCITY OTR",C934="ALL NEW AEROX 155 OTR",C934="ALL NEW NMAX 155 ABS OTR",C934="ALL NEW NMAX 155 CONNECTED OTR",C934="ALL NEW NMAX 155 OTR",C934="ALL NEW NMAX 155 S OTR",C934="LEXI LX 155 CONNECTED ABS OTR",C934="LEXI LX 155 OTR",C934="LEXI LX 155 S OTR",C934="LEXI OTR"),"MAXI",OR(C934="ALL NEW R15 CONNECTED OTR",C934="ALL NEW VIXION OTR",C934="ALL NEW VIXION R OTR",C934="ALL NEW XSR 155 OTR",C934="MT 15 OTR"),"SPORT",OR(C934="FAZZIO CONNECTED LUX OTR",C934="FAZZIO CONNECTED NEO OTR",C934="FAZZIO NEO HYBRID OTR",C934="GRAND FILANO LUX OTR",C934="GRAND FILANO NEO HYBRID OTR"),"CLASSY",OR(C934="FREE GO 125 C OTR",C934="FREE GO 125 OTR",C934="GEAR 125 S OTR",C934="GEAR 125 OTR",C934="NEW MIO M3 CW OTR"),"MATIC",OR(C934="WR 155 R OTR"),"OFFROAD",OR(C934="VEGA FORCE DB CW OTR",C934="JUPITER Z CW FI OTR",C934="MX KING 150 OTR"),"MOPED")</f>
        <v>CLASSY</v>
      </c>
      <c r="E934">
        <v>6</v>
      </c>
      <c r="F934" s="3" t="s">
        <v>44</v>
      </c>
      <c r="G934" s="7">
        <v>25215000</v>
      </c>
      <c r="H934">
        <f t="shared" si="30"/>
        <v>2521500</v>
      </c>
      <c r="I934" s="3" t="s">
        <v>34</v>
      </c>
    </row>
    <row r="935" spans="1:9" x14ac:dyDescent="0.3">
      <c r="A935" s="1">
        <v>934</v>
      </c>
      <c r="B935" s="2">
        <f t="shared" ca="1" si="29"/>
        <v>1153</v>
      </c>
      <c r="C935" s="6" t="s">
        <v>20</v>
      </c>
      <c r="D935" t="str" cm="1">
        <f t="array" ref="D935">_xlfn.IFS(OR(C935="ALL NEW AEROX 155 C ABS OTR",C935="ALL NEW AEROX 155 CIBERCITY OTR",C935="ALL NEW AEROX 155 OTR",C935="ALL NEW NMAX 155 ABS OTR",C935="ALL NEW NMAX 155 CONNECTED OTR",C935="ALL NEW NMAX 155 OTR",C935="ALL NEW NMAX 155 S OTR",C935="LEXI LX 155 CONNECTED ABS OTR",C935="LEXI LX 155 OTR",C935="LEXI LX 155 S OTR",C935="LEXI OTR"),"MAXI",OR(C935="ALL NEW R15 CONNECTED OTR",C935="ALL NEW VIXION OTR",C935="ALL NEW VIXION R OTR",C935="ALL NEW XSR 155 OTR",C935="MT 15 OTR"),"SPORT",OR(C935="FAZZIO CONNECTED LUX OTR",C935="FAZZIO CONNECTED NEO OTR",C935="FAZZIO NEO HYBRID OTR",C935="GRAND FILANO LUX OTR",C935="GRAND FILANO NEO HYBRID OTR"),"CLASSY",OR(C935="FREE GO 125 C OTR",C935="FREE GO 125 OTR",C935="GEAR 125 S OTR",C935="GEAR 125 OTR",C935="NEW MIO M3 CW OTR"),"MATIC",OR(C935="WR 155 R OTR"),"OFFROAD",OR(C935="VEGA FORCE DB CW OTR",C935="JUPITER Z CW FI OTR",C935="MX KING 150 OTR"),"MOPED")</f>
        <v>MAXI</v>
      </c>
      <c r="E935">
        <v>6</v>
      </c>
      <c r="F935" s="3" t="s">
        <v>44</v>
      </c>
      <c r="G935" s="7">
        <v>30200000</v>
      </c>
      <c r="H935">
        <f t="shared" si="30"/>
        <v>3020000</v>
      </c>
      <c r="I935" s="3" t="s">
        <v>33</v>
      </c>
    </row>
    <row r="936" spans="1:9" x14ac:dyDescent="0.3">
      <c r="A936" s="1">
        <v>935</v>
      </c>
      <c r="B936" s="2">
        <f t="shared" ca="1" si="29"/>
        <v>883</v>
      </c>
      <c r="C936" s="6" t="s">
        <v>13</v>
      </c>
      <c r="D936" t="str" cm="1">
        <f t="array" ref="D936">_xlfn.IFS(OR(C936="ALL NEW AEROX 155 C ABS OTR",C936="ALL NEW AEROX 155 CIBERCITY OTR",C936="ALL NEW AEROX 155 OTR",C936="ALL NEW NMAX 155 ABS OTR",C936="ALL NEW NMAX 155 CONNECTED OTR",C936="ALL NEW NMAX 155 OTR",C936="ALL NEW NMAX 155 S OTR",C936="LEXI LX 155 CONNECTED ABS OTR",C936="LEXI LX 155 OTR",C936="LEXI LX 155 S OTR",C936="LEXI OTR"),"MAXI",OR(C936="ALL NEW R15 CONNECTED OTR",C936="ALL NEW VIXION OTR",C936="ALL NEW VIXION R OTR",C936="ALL NEW XSR 155 OTR",C936="MT 15 OTR"),"SPORT",OR(C936="FAZZIO CONNECTED LUX OTR",C936="FAZZIO CONNECTED NEO OTR",C936="FAZZIO NEO HYBRID OTR",C936="GRAND FILANO LUX OTR",C936="GRAND FILANO NEO HYBRID OTR"),"CLASSY",OR(C936="FREE GO 125 C OTR",C936="FREE GO 125 OTR",C936="GEAR 125 S OTR",C936="GEAR 125 OTR",C936="NEW MIO M3 CW OTR"),"MATIC",OR(C936="WR 155 R OTR"),"OFFROAD",OR(C936="VEGA FORCE DB CW OTR",C936="JUPITER Z CW FI OTR",C936="MX KING 150 OTR"),"MOPED")</f>
        <v>MAXI</v>
      </c>
      <c r="E936">
        <v>6</v>
      </c>
      <c r="F936" s="3" t="s">
        <v>44</v>
      </c>
      <c r="G936" s="7">
        <v>36690000</v>
      </c>
      <c r="H936">
        <f t="shared" si="30"/>
        <v>3669000</v>
      </c>
      <c r="I936" s="3" t="s">
        <v>33</v>
      </c>
    </row>
    <row r="937" spans="1:9" x14ac:dyDescent="0.3">
      <c r="A937" s="1">
        <v>936</v>
      </c>
      <c r="B937" s="2">
        <f t="shared" ca="1" si="29"/>
        <v>1033</v>
      </c>
      <c r="C937" s="6" t="s">
        <v>11</v>
      </c>
      <c r="D937" t="str" cm="1">
        <f t="array" ref="D937">_xlfn.IFS(OR(C937="ALL NEW AEROX 155 C ABS OTR",C937="ALL NEW AEROX 155 CIBERCITY OTR",C937="ALL NEW AEROX 155 OTR",C937="ALL NEW NMAX 155 ABS OTR",C937="ALL NEW NMAX 155 CONNECTED OTR",C937="ALL NEW NMAX 155 OTR",C937="ALL NEW NMAX 155 S OTR",C937="LEXI LX 155 CONNECTED ABS OTR",C937="LEXI LX 155 OTR",C937="LEXI LX 155 S OTR",C937="LEXI OTR"),"MAXI",OR(C937="ALL NEW R15 CONNECTED OTR",C937="ALL NEW VIXION OTR",C937="ALL NEW VIXION R OTR",C937="ALL NEW XSR 155 OTR",C937="MT 15 OTR"),"SPORT",OR(C937="FAZZIO CONNECTED LUX OTR",C937="FAZZIO CONNECTED NEO OTR",C937="FAZZIO NEO HYBRID OTR",C937="GRAND FILANO LUX OTR",C937="GRAND FILANO NEO HYBRID OTR"),"CLASSY",OR(C937="FREE GO 125 C OTR",C937="FREE GO 125 OTR",C937="GEAR 125 S OTR",C937="GEAR 125 OTR",C937="NEW MIO M3 CW OTR"),"MATIC",OR(C937="WR 155 R OTR"),"OFFROAD",OR(C937="VEGA FORCE DB CW OTR",C937="JUPITER Z CW FI OTR",C937="MX KING 150 OTR"),"MOPED")</f>
        <v>MOPED</v>
      </c>
      <c r="E937">
        <v>6</v>
      </c>
      <c r="F937" s="2" t="s">
        <v>44</v>
      </c>
      <c r="G937" s="7">
        <v>22605000</v>
      </c>
      <c r="H937">
        <f t="shared" si="30"/>
        <v>2260500</v>
      </c>
      <c r="I937" s="3" t="s">
        <v>33</v>
      </c>
    </row>
    <row r="938" spans="1:9" x14ac:dyDescent="0.3">
      <c r="A938" s="1">
        <v>937</v>
      </c>
      <c r="B938" s="2">
        <f t="shared" ca="1" si="29"/>
        <v>218</v>
      </c>
      <c r="C938" s="6" t="s">
        <v>28</v>
      </c>
      <c r="D938" t="str" cm="1">
        <f t="array" ref="D938">_xlfn.IFS(OR(C938="ALL NEW AEROX 155 C ABS OTR",C938="ALL NEW AEROX 155 CIBERCITY OTR",C938="ALL NEW AEROX 155 OTR",C938="ALL NEW NMAX 155 ABS OTR",C938="ALL NEW NMAX 155 CONNECTED OTR",C938="ALL NEW NMAX 155 OTR",C938="ALL NEW NMAX 155 S OTR",C938="LEXI LX 155 CONNECTED ABS OTR",C938="LEXI LX 155 OTR",C938="LEXI LX 155 S OTR",C938="LEXI OTR"),"MAXI",OR(C938="ALL NEW R15 CONNECTED OTR",C938="ALL NEW VIXION OTR",C938="ALL NEW VIXION R OTR",C938="ALL NEW XSR 155 OTR",C938="MT 15 OTR"),"SPORT",OR(C938="FAZZIO CONNECTED LUX OTR",C938="FAZZIO CONNECTED NEO OTR",C938="FAZZIO NEO HYBRID OTR",C938="GRAND FILANO LUX OTR",C938="GRAND FILANO NEO HYBRID OTR"),"CLASSY",OR(C938="FREE GO 125 C OTR",C938="FREE GO 125 OTR",C938="GEAR 125 S OTR",C938="GEAR 125 OTR",C938="NEW MIO M3 CW OTR"),"MATIC",OR(C938="WR 155 R OTR"),"OFFROAD",OR(C938="VEGA FORCE DB CW OTR",C938="JUPITER Z CW FI OTR",C938="MX KING 150 OTR"),"MOPED")</f>
        <v>OFFROAD</v>
      </c>
      <c r="E938">
        <v>6</v>
      </c>
      <c r="F938" s="2" t="s">
        <v>44</v>
      </c>
      <c r="G938" s="7">
        <v>42860000</v>
      </c>
      <c r="H938">
        <f t="shared" si="30"/>
        <v>4286000</v>
      </c>
      <c r="I938" s="3" t="s">
        <v>32</v>
      </c>
    </row>
    <row r="939" spans="1:9" x14ac:dyDescent="0.3">
      <c r="A939" s="1">
        <v>938</v>
      </c>
      <c r="B939" s="2">
        <f t="shared" ca="1" si="29"/>
        <v>327</v>
      </c>
      <c r="C939" s="6" t="s">
        <v>23</v>
      </c>
      <c r="D939" t="str" cm="1">
        <f t="array" ref="D939">_xlfn.IFS(OR(C939="ALL NEW AEROX 155 C ABS OTR",C939="ALL NEW AEROX 155 CIBERCITY OTR",C939="ALL NEW AEROX 155 OTR",C939="ALL NEW NMAX 155 ABS OTR",C939="ALL NEW NMAX 155 CONNECTED OTR",C939="ALL NEW NMAX 155 OTR",C939="ALL NEW NMAX 155 S OTR",C939="LEXI LX 155 CONNECTED ABS OTR",C939="LEXI LX 155 OTR",C939="LEXI LX 155 S OTR",C939="LEXI OTR"),"MAXI",OR(C939="ALL NEW R15 CONNECTED OTR",C939="ALL NEW VIXION OTR",C939="ALL NEW VIXION R OTR",C939="ALL NEW XSR 155 OTR",C939="MT 15 OTR"),"SPORT",OR(C939="FAZZIO CONNECTED LUX OTR",C939="FAZZIO CONNECTED NEO OTR",C939="FAZZIO NEO HYBRID OTR",C939="GRAND FILANO LUX OTR",C939="GRAND FILANO NEO HYBRID OTR"),"CLASSY",OR(C939="FREE GO 125 C OTR",C939="FREE GO 125 OTR",C939="GEAR 125 S OTR",C939="GEAR 125 OTR",C939="NEW MIO M3 CW OTR"),"MATIC",OR(C939="WR 155 R OTR"),"OFFROAD",OR(C939="VEGA FORCE DB CW OTR",C939="JUPITER Z CW FI OTR",C939="MX KING 150 OTR"),"MOPED")</f>
        <v>CLASSY</v>
      </c>
      <c r="E939">
        <v>6</v>
      </c>
      <c r="F939" s="3" t="s">
        <v>4</v>
      </c>
      <c r="G939" s="7">
        <v>30785000</v>
      </c>
      <c r="H939">
        <f t="shared" si="30"/>
        <v>3078500</v>
      </c>
      <c r="I939" s="3" t="s">
        <v>33</v>
      </c>
    </row>
    <row r="940" spans="1:9" x14ac:dyDescent="0.3">
      <c r="A940" s="1">
        <v>939</v>
      </c>
      <c r="B940" s="2">
        <f t="shared" ca="1" si="29"/>
        <v>1008</v>
      </c>
      <c r="C940" s="6" t="s">
        <v>13</v>
      </c>
      <c r="D940" t="str" cm="1">
        <f t="array" ref="D940">_xlfn.IFS(OR(C940="ALL NEW AEROX 155 C ABS OTR",C940="ALL NEW AEROX 155 CIBERCITY OTR",C940="ALL NEW AEROX 155 OTR",C940="ALL NEW NMAX 155 ABS OTR",C940="ALL NEW NMAX 155 CONNECTED OTR",C940="ALL NEW NMAX 155 OTR",C940="ALL NEW NMAX 155 S OTR",C940="LEXI LX 155 CONNECTED ABS OTR",C940="LEXI LX 155 OTR",C940="LEXI LX 155 S OTR",C940="LEXI OTR"),"MAXI",OR(C940="ALL NEW R15 CONNECTED OTR",C940="ALL NEW VIXION OTR",C940="ALL NEW VIXION R OTR",C940="ALL NEW XSR 155 OTR",C940="MT 15 OTR"),"SPORT",OR(C940="FAZZIO CONNECTED LUX OTR",C940="FAZZIO CONNECTED NEO OTR",C940="FAZZIO NEO HYBRID OTR",C940="GRAND FILANO LUX OTR",C940="GRAND FILANO NEO HYBRID OTR"),"CLASSY",OR(C940="FREE GO 125 C OTR",C940="FREE GO 125 OTR",C940="GEAR 125 S OTR",C940="GEAR 125 OTR",C940="NEW MIO M3 CW OTR"),"MATIC",OR(C940="WR 155 R OTR"),"OFFROAD",OR(C940="VEGA FORCE DB CW OTR",C940="JUPITER Z CW FI OTR",C940="MX KING 150 OTR"),"MOPED")</f>
        <v>MAXI</v>
      </c>
      <c r="E940">
        <v>6</v>
      </c>
      <c r="F940" s="3" t="s">
        <v>4</v>
      </c>
      <c r="G940" s="7">
        <v>36690000</v>
      </c>
      <c r="H940">
        <f t="shared" si="30"/>
        <v>3669000</v>
      </c>
      <c r="I940" s="3" t="s">
        <v>32</v>
      </c>
    </row>
    <row r="941" spans="1:9" x14ac:dyDescent="0.3">
      <c r="A941" s="1">
        <v>940</v>
      </c>
      <c r="B941" s="2">
        <f t="shared" ca="1" si="29"/>
        <v>714</v>
      </c>
      <c r="C941" s="6" t="s">
        <v>15</v>
      </c>
      <c r="D941" t="str" cm="1">
        <f t="array" ref="D941">_xlfn.IFS(OR(C941="ALL NEW AEROX 155 C ABS OTR",C941="ALL NEW AEROX 155 CIBERCITY OTR",C941="ALL NEW AEROX 155 OTR",C941="ALL NEW NMAX 155 ABS OTR",C941="ALL NEW NMAX 155 CONNECTED OTR",C941="ALL NEW NMAX 155 OTR",C941="ALL NEW NMAX 155 S OTR",C941="LEXI LX 155 CONNECTED ABS OTR",C941="LEXI LX 155 OTR",C941="LEXI LX 155 S OTR",C941="LEXI OTR"),"MAXI",OR(C941="ALL NEW R15 CONNECTED OTR",C941="ALL NEW VIXION OTR",C941="ALL NEW VIXION R OTR",C941="ALL NEW XSR 155 OTR",C941="MT 15 OTR"),"SPORT",OR(C941="FAZZIO CONNECTED LUX OTR",C941="FAZZIO CONNECTED NEO OTR",C941="FAZZIO NEO HYBRID OTR",C941="GRAND FILANO LUX OTR",C941="GRAND FILANO NEO HYBRID OTR"),"CLASSY",OR(C941="FREE GO 125 C OTR",C941="FREE GO 125 OTR",C941="GEAR 125 S OTR",C941="GEAR 125 OTR",C941="NEW MIO M3 CW OTR"),"MATIC",OR(C941="WR 155 R OTR"),"OFFROAD",OR(C941="VEGA FORCE DB CW OTR",C941="JUPITER Z CW FI OTR",C941="MX KING 150 OTR"),"MOPED")</f>
        <v>MOPED</v>
      </c>
      <c r="E941">
        <v>6</v>
      </c>
      <c r="F941" s="3" t="s">
        <v>44</v>
      </c>
      <c r="G941" s="7">
        <v>28255000</v>
      </c>
      <c r="H941">
        <f t="shared" si="30"/>
        <v>2825500</v>
      </c>
      <c r="I941" s="3" t="s">
        <v>32</v>
      </c>
    </row>
    <row r="942" spans="1:9" x14ac:dyDescent="0.3">
      <c r="A942" s="1">
        <v>941</v>
      </c>
      <c r="B942" s="2">
        <f t="shared" ca="1" si="29"/>
        <v>959</v>
      </c>
      <c r="C942" s="6" t="s">
        <v>15</v>
      </c>
      <c r="D942" t="str" cm="1">
        <f t="array" ref="D942">_xlfn.IFS(OR(C942="ALL NEW AEROX 155 C ABS OTR",C942="ALL NEW AEROX 155 CIBERCITY OTR",C942="ALL NEW AEROX 155 OTR",C942="ALL NEW NMAX 155 ABS OTR",C942="ALL NEW NMAX 155 CONNECTED OTR",C942="ALL NEW NMAX 155 OTR",C942="ALL NEW NMAX 155 S OTR",C942="LEXI LX 155 CONNECTED ABS OTR",C942="LEXI LX 155 OTR",C942="LEXI LX 155 S OTR",C942="LEXI OTR"),"MAXI",OR(C942="ALL NEW R15 CONNECTED OTR",C942="ALL NEW VIXION OTR",C942="ALL NEW VIXION R OTR",C942="ALL NEW XSR 155 OTR",C942="MT 15 OTR"),"SPORT",OR(C942="FAZZIO CONNECTED LUX OTR",C942="FAZZIO CONNECTED NEO OTR",C942="FAZZIO NEO HYBRID OTR",C942="GRAND FILANO LUX OTR",C942="GRAND FILANO NEO HYBRID OTR"),"CLASSY",OR(C942="FREE GO 125 C OTR",C942="FREE GO 125 OTR",C942="GEAR 125 S OTR",C942="GEAR 125 OTR",C942="NEW MIO M3 CW OTR"),"MATIC",OR(C942="WR 155 R OTR"),"OFFROAD",OR(C942="VEGA FORCE DB CW OTR",C942="JUPITER Z CW FI OTR",C942="MX KING 150 OTR"),"MOPED")</f>
        <v>MOPED</v>
      </c>
      <c r="E942">
        <v>6</v>
      </c>
      <c r="F942" s="3" t="s">
        <v>44</v>
      </c>
      <c r="G942" s="7">
        <v>28255000</v>
      </c>
      <c r="H942">
        <f t="shared" si="30"/>
        <v>2825500</v>
      </c>
      <c r="I942" s="3" t="s">
        <v>32</v>
      </c>
    </row>
    <row r="943" spans="1:9" x14ac:dyDescent="0.3">
      <c r="A943" s="1">
        <v>942</v>
      </c>
      <c r="B943" s="2">
        <f t="shared" ca="1" si="29"/>
        <v>266</v>
      </c>
      <c r="C943" s="6" t="s">
        <v>27</v>
      </c>
      <c r="D943" t="str" cm="1">
        <f t="array" ref="D943">_xlfn.IFS(OR(C943="ALL NEW AEROX 155 C ABS OTR",C943="ALL NEW AEROX 155 CIBERCITY OTR",C943="ALL NEW AEROX 155 OTR",C943="ALL NEW NMAX 155 ABS OTR",C943="ALL NEW NMAX 155 CONNECTED OTR",C943="ALL NEW NMAX 155 OTR",C943="ALL NEW NMAX 155 S OTR",C943="LEXI LX 155 CONNECTED ABS OTR",C943="LEXI LX 155 OTR",C943="LEXI LX 155 S OTR",C943="LEXI OTR"),"MAXI",OR(C943="ALL NEW R15 CONNECTED OTR",C943="ALL NEW VIXION OTR",C943="ALL NEW VIXION R OTR",C943="ALL NEW XSR 155 OTR",C943="MT 15 OTR"),"SPORT",OR(C943="FAZZIO CONNECTED LUX OTR",C943="FAZZIO CONNECTED NEO OTR",C943="FAZZIO NEO HYBRID OTR",C943="GRAND FILANO LUX OTR",C943="GRAND FILANO NEO HYBRID OTR"),"CLASSY",OR(C943="FREE GO 125 C OTR",C943="FREE GO 125 OTR",C943="GEAR 125 S OTR",C943="GEAR 125 OTR",C943="NEW MIO M3 CW OTR"),"MATIC",OR(C943="WR 155 R OTR"),"OFFROAD",OR(C943="VEGA FORCE DB CW OTR",C943="JUPITER Z CW FI OTR",C943="MX KING 150 OTR"),"MOPED")</f>
        <v>CLASSY</v>
      </c>
      <c r="E943">
        <v>6</v>
      </c>
      <c r="F943" s="3" t="s">
        <v>44</v>
      </c>
      <c r="G943" s="7">
        <v>30130000</v>
      </c>
      <c r="H943">
        <f t="shared" si="30"/>
        <v>3013000</v>
      </c>
      <c r="I943" s="3" t="s">
        <v>32</v>
      </c>
    </row>
    <row r="944" spans="1:9" x14ac:dyDescent="0.3">
      <c r="A944" s="1">
        <v>943</v>
      </c>
      <c r="B944" s="2">
        <f t="shared" ca="1" si="29"/>
        <v>207</v>
      </c>
      <c r="C944" s="6" t="s">
        <v>12</v>
      </c>
      <c r="D944" t="str" cm="1">
        <f t="array" ref="D944">_xlfn.IFS(OR(C944="ALL NEW AEROX 155 C ABS OTR",C944="ALL NEW AEROX 155 CIBERCITY OTR",C944="ALL NEW AEROX 155 OTR",C944="ALL NEW NMAX 155 ABS OTR",C944="ALL NEW NMAX 155 CONNECTED OTR",C944="ALL NEW NMAX 155 OTR",C944="ALL NEW NMAX 155 S OTR",C944="LEXI LX 155 CONNECTED ABS OTR",C944="LEXI LX 155 OTR",C944="LEXI LX 155 S OTR",C944="LEXI OTR"),"MAXI",OR(C944="ALL NEW R15 CONNECTED OTR",C944="ALL NEW VIXION OTR",C944="ALL NEW VIXION R OTR",C944="ALL NEW XSR 155 OTR",C944="MT 15 OTR"),"SPORT",OR(C944="FAZZIO CONNECTED LUX OTR",C944="FAZZIO CONNECTED NEO OTR",C944="FAZZIO NEO HYBRID OTR",C944="GRAND FILANO LUX OTR",C944="GRAND FILANO NEO HYBRID OTR"),"CLASSY",OR(C944="FREE GO 125 C OTR",C944="FREE GO 125 OTR",C944="GEAR 125 S OTR",C944="GEAR 125 OTR",C944="NEW MIO M3 CW OTR"),"MATIC",OR(C944="WR 155 R OTR"),"OFFROAD",OR(C944="VEGA FORCE DB CW OTR",C944="JUPITER Z CW FI OTR",C944="MX KING 150 OTR"),"MOPED")</f>
        <v>MATIC</v>
      </c>
      <c r="E944">
        <v>6</v>
      </c>
      <c r="F944" s="3" t="s">
        <v>44</v>
      </c>
      <c r="G944" s="7">
        <v>19745000</v>
      </c>
      <c r="H944">
        <f t="shared" si="30"/>
        <v>1974500</v>
      </c>
      <c r="I944" s="3" t="s">
        <v>32</v>
      </c>
    </row>
    <row r="945" spans="1:9" x14ac:dyDescent="0.3">
      <c r="A945" s="1">
        <v>944</v>
      </c>
      <c r="B945" s="2">
        <f t="shared" ca="1" si="29"/>
        <v>403</v>
      </c>
      <c r="C945" s="6" t="s">
        <v>9</v>
      </c>
      <c r="D945" t="str" cm="1">
        <f t="array" ref="D945">_xlfn.IFS(OR(C945="ALL NEW AEROX 155 C ABS OTR",C945="ALL NEW AEROX 155 CIBERCITY OTR",C945="ALL NEW AEROX 155 OTR",C945="ALL NEW NMAX 155 ABS OTR",C945="ALL NEW NMAX 155 CONNECTED OTR",C945="ALL NEW NMAX 155 OTR",C945="ALL NEW NMAX 155 S OTR",C945="LEXI LX 155 CONNECTED ABS OTR",C945="LEXI LX 155 OTR",C945="LEXI LX 155 S OTR",C945="LEXI OTR"),"MAXI",OR(C945="ALL NEW R15 CONNECTED OTR",C945="ALL NEW VIXION OTR",C945="ALL NEW VIXION R OTR",C945="ALL NEW XSR 155 OTR",C945="MT 15 OTR"),"SPORT",OR(C945="FAZZIO CONNECTED LUX OTR",C945="FAZZIO CONNECTED NEO OTR",C945="FAZZIO NEO HYBRID OTR",C945="GRAND FILANO LUX OTR",C945="GRAND FILANO NEO HYBRID OTR"),"CLASSY",OR(C945="FREE GO 125 C OTR",C945="FREE GO 125 OTR",C945="GEAR 125 S OTR",C945="GEAR 125 OTR",C945="NEW MIO M3 CW OTR"),"MATIC",OR(C945="WR 155 R OTR"),"OFFROAD",OR(C945="VEGA FORCE DB CW OTR",C945="JUPITER Z CW FI OTR",C945="MX KING 150 OTR"),"MOPED")</f>
        <v>MAXI</v>
      </c>
      <c r="E945">
        <v>6</v>
      </c>
      <c r="F945" s="3" t="s">
        <v>44</v>
      </c>
      <c r="G945" s="7">
        <v>35475000</v>
      </c>
      <c r="H945">
        <f t="shared" si="30"/>
        <v>3547500</v>
      </c>
      <c r="I945" s="3" t="s">
        <v>32</v>
      </c>
    </row>
    <row r="946" spans="1:9" x14ac:dyDescent="0.3">
      <c r="A946" s="1">
        <v>945</v>
      </c>
      <c r="B946" s="2">
        <f t="shared" ca="1" si="29"/>
        <v>659</v>
      </c>
      <c r="C946" s="6" t="s">
        <v>29</v>
      </c>
      <c r="D946" t="str" cm="1">
        <f t="array" ref="D946">_xlfn.IFS(OR(C946="ALL NEW AEROX 155 C ABS OTR",C946="ALL NEW AEROX 155 CIBERCITY OTR",C946="ALL NEW AEROX 155 OTR",C946="ALL NEW NMAX 155 ABS OTR",C946="ALL NEW NMAX 155 CONNECTED OTR",C946="ALL NEW NMAX 155 OTR",C946="ALL NEW NMAX 155 S OTR",C946="LEXI LX 155 CONNECTED ABS OTR",C946="LEXI LX 155 OTR",C946="LEXI LX 155 S OTR",C946="LEXI OTR"),"MAXI",OR(C946="ALL NEW R15 CONNECTED OTR",C946="ALL NEW VIXION OTR",C946="ALL NEW VIXION R OTR",C946="ALL NEW XSR 155 OTR",C946="MT 15 OTR"),"SPORT",OR(C946="FAZZIO CONNECTED LUX OTR",C946="FAZZIO CONNECTED NEO OTR",C946="FAZZIO NEO HYBRID OTR",C946="GRAND FILANO LUX OTR",C946="GRAND FILANO NEO HYBRID OTR"),"CLASSY",OR(C946="FREE GO 125 C OTR",C946="FREE GO 125 OTR",C946="GEAR 125 S OTR",C946="GEAR 125 OTR",C946="NEW MIO M3 CW OTR"),"MATIC",OR(C946="WR 155 R OTR"),"OFFROAD",OR(C946="VEGA FORCE DB CW OTR",C946="JUPITER Z CW FI OTR",C946="MX KING 150 OTR"),"MOPED")</f>
        <v>MAXI</v>
      </c>
      <c r="E946">
        <v>6</v>
      </c>
      <c r="F946" s="3" t="s">
        <v>4</v>
      </c>
      <c r="G946" s="7">
        <v>39625000</v>
      </c>
      <c r="H946">
        <f t="shared" si="30"/>
        <v>3962500</v>
      </c>
      <c r="I946" s="3" t="s">
        <v>32</v>
      </c>
    </row>
    <row r="947" spans="1:9" x14ac:dyDescent="0.3">
      <c r="A947" s="1">
        <v>946</v>
      </c>
      <c r="B947" s="2">
        <f t="shared" ca="1" si="29"/>
        <v>1136</v>
      </c>
      <c r="C947" s="6" t="s">
        <v>12</v>
      </c>
      <c r="D947" t="str" cm="1">
        <f t="array" ref="D947">_xlfn.IFS(OR(C947="ALL NEW AEROX 155 C ABS OTR",C947="ALL NEW AEROX 155 CIBERCITY OTR",C947="ALL NEW AEROX 155 OTR",C947="ALL NEW NMAX 155 ABS OTR",C947="ALL NEW NMAX 155 CONNECTED OTR",C947="ALL NEW NMAX 155 OTR",C947="ALL NEW NMAX 155 S OTR",C947="LEXI LX 155 CONNECTED ABS OTR",C947="LEXI LX 155 OTR",C947="LEXI LX 155 S OTR",C947="LEXI OTR"),"MAXI",OR(C947="ALL NEW R15 CONNECTED OTR",C947="ALL NEW VIXION OTR",C947="ALL NEW VIXION R OTR",C947="ALL NEW XSR 155 OTR",C947="MT 15 OTR"),"SPORT",OR(C947="FAZZIO CONNECTED LUX OTR",C947="FAZZIO CONNECTED NEO OTR",C947="FAZZIO NEO HYBRID OTR",C947="GRAND FILANO LUX OTR",C947="GRAND FILANO NEO HYBRID OTR"),"CLASSY",OR(C947="FREE GO 125 C OTR",C947="FREE GO 125 OTR",C947="GEAR 125 S OTR",C947="GEAR 125 OTR",C947="NEW MIO M3 CW OTR"),"MATIC",OR(C947="WR 155 R OTR"),"OFFROAD",OR(C947="VEGA FORCE DB CW OTR",C947="JUPITER Z CW FI OTR",C947="MX KING 150 OTR"),"MOPED")</f>
        <v>MATIC</v>
      </c>
      <c r="E947">
        <v>6</v>
      </c>
      <c r="F947" s="3" t="s">
        <v>44</v>
      </c>
      <c r="G947" s="7">
        <v>19745000</v>
      </c>
      <c r="H947">
        <f t="shared" si="30"/>
        <v>1974500</v>
      </c>
      <c r="I947" s="3" t="s">
        <v>32</v>
      </c>
    </row>
    <row r="948" spans="1:9" x14ac:dyDescent="0.3">
      <c r="A948" s="1">
        <v>947</v>
      </c>
      <c r="B948" s="2">
        <f t="shared" ca="1" si="29"/>
        <v>933</v>
      </c>
      <c r="C948" s="6" t="s">
        <v>10</v>
      </c>
      <c r="D948" t="str" cm="1">
        <f t="array" ref="D948">_xlfn.IFS(OR(C948="ALL NEW AEROX 155 C ABS OTR",C948="ALL NEW AEROX 155 CIBERCITY OTR",C948="ALL NEW AEROX 155 OTR",C948="ALL NEW NMAX 155 ABS OTR",C948="ALL NEW NMAX 155 CONNECTED OTR",C948="ALL NEW NMAX 155 OTR",C948="ALL NEW NMAX 155 S OTR",C948="LEXI LX 155 CONNECTED ABS OTR",C948="LEXI LX 155 OTR",C948="LEXI LX 155 S OTR",C948="LEXI OTR"),"MAXI",OR(C948="ALL NEW R15 CONNECTED OTR",C948="ALL NEW VIXION OTR",C948="ALL NEW VIXION R OTR",C948="ALL NEW XSR 155 OTR",C948="MT 15 OTR"),"SPORT",OR(C948="FAZZIO CONNECTED LUX OTR",C948="FAZZIO CONNECTED NEO OTR",C948="FAZZIO NEO HYBRID OTR",C948="GRAND FILANO LUX OTR",C948="GRAND FILANO NEO HYBRID OTR"),"CLASSY",OR(C948="FREE GO 125 C OTR",C948="FREE GO 125 OTR",C948="GEAR 125 S OTR",C948="GEAR 125 OTR",C948="NEW MIO M3 CW OTR"),"MATIC",OR(C948="WR 155 R OTR"),"OFFROAD",OR(C948="VEGA FORCE DB CW OTR",C948="JUPITER Z CW FI OTR",C948="MX KING 150 OTR"),"MOPED")</f>
        <v>MATIC</v>
      </c>
      <c r="E948">
        <v>6</v>
      </c>
      <c r="F948" s="3" t="s">
        <v>44</v>
      </c>
      <c r="G948" s="7">
        <v>20725000</v>
      </c>
      <c r="H948">
        <f t="shared" si="30"/>
        <v>2072500</v>
      </c>
      <c r="I948" s="3" t="s">
        <v>32</v>
      </c>
    </row>
    <row r="949" spans="1:9" x14ac:dyDescent="0.3">
      <c r="A949" s="1">
        <v>948</v>
      </c>
      <c r="B949" s="2">
        <f t="shared" ca="1" si="29"/>
        <v>622</v>
      </c>
      <c r="C949" s="6" t="s">
        <v>19</v>
      </c>
      <c r="D949" t="str" cm="1">
        <f t="array" ref="D949">_xlfn.IFS(OR(C949="ALL NEW AEROX 155 C ABS OTR",C949="ALL NEW AEROX 155 CIBERCITY OTR",C949="ALL NEW AEROX 155 OTR",C949="ALL NEW NMAX 155 ABS OTR",C949="ALL NEW NMAX 155 CONNECTED OTR",C949="ALL NEW NMAX 155 OTR",C949="ALL NEW NMAX 155 S OTR",C949="LEXI LX 155 CONNECTED ABS OTR",C949="LEXI LX 155 OTR",C949="LEXI LX 155 S OTR",C949="LEXI OTR"),"MAXI",OR(C949="ALL NEW R15 CONNECTED OTR",C949="ALL NEW VIXION OTR",C949="ALL NEW VIXION R OTR",C949="ALL NEW XSR 155 OTR",C949="MT 15 OTR"),"SPORT",OR(C949="FAZZIO CONNECTED LUX OTR",C949="FAZZIO CONNECTED NEO OTR",C949="FAZZIO NEO HYBRID OTR",C949="GRAND FILANO LUX OTR",C949="GRAND FILANO NEO HYBRID OTR"),"CLASSY",OR(C949="FREE GO 125 C OTR",C949="FREE GO 125 OTR",C949="GEAR 125 S OTR",C949="GEAR 125 OTR",C949="NEW MIO M3 CW OTR"),"MATIC",OR(C949="WR 155 R OTR"),"OFFROAD",OR(C949="VEGA FORCE DB CW OTR",C949="JUPITER Z CW FI OTR",C949="MX KING 150 OTR"),"MOPED")</f>
        <v>MATIC</v>
      </c>
      <c r="E949">
        <v>6</v>
      </c>
      <c r="F949" s="3" t="s">
        <v>44</v>
      </c>
      <c r="G949" s="7">
        <v>21460000</v>
      </c>
      <c r="H949">
        <f t="shared" si="30"/>
        <v>2146000</v>
      </c>
      <c r="I949" s="3" t="s">
        <v>32</v>
      </c>
    </row>
    <row r="950" spans="1:9" x14ac:dyDescent="0.3">
      <c r="A950" s="1">
        <v>949</v>
      </c>
      <c r="B950" s="2">
        <f t="shared" ca="1" si="29"/>
        <v>13</v>
      </c>
      <c r="C950" s="6" t="s">
        <v>15</v>
      </c>
      <c r="D950" t="str" cm="1">
        <f t="array" ref="D950">_xlfn.IFS(OR(C950="ALL NEW AEROX 155 C ABS OTR",C950="ALL NEW AEROX 155 CIBERCITY OTR",C950="ALL NEW AEROX 155 OTR",C950="ALL NEW NMAX 155 ABS OTR",C950="ALL NEW NMAX 155 CONNECTED OTR",C950="ALL NEW NMAX 155 OTR",C950="ALL NEW NMAX 155 S OTR",C950="LEXI LX 155 CONNECTED ABS OTR",C950="LEXI LX 155 OTR",C950="LEXI LX 155 S OTR",C950="LEXI OTR"),"MAXI",OR(C950="ALL NEW R15 CONNECTED OTR",C950="ALL NEW VIXION OTR",C950="ALL NEW VIXION R OTR",C950="ALL NEW XSR 155 OTR",C950="MT 15 OTR"),"SPORT",OR(C950="FAZZIO CONNECTED LUX OTR",C950="FAZZIO CONNECTED NEO OTR",C950="FAZZIO NEO HYBRID OTR",C950="GRAND FILANO LUX OTR",C950="GRAND FILANO NEO HYBRID OTR"),"CLASSY",OR(C950="FREE GO 125 C OTR",C950="FREE GO 125 OTR",C950="GEAR 125 S OTR",C950="GEAR 125 OTR",C950="NEW MIO M3 CW OTR"),"MATIC",OR(C950="WR 155 R OTR"),"OFFROAD",OR(C950="VEGA FORCE DB CW OTR",C950="JUPITER Z CW FI OTR",C950="MX KING 150 OTR"),"MOPED")</f>
        <v>MOPED</v>
      </c>
      <c r="E950">
        <v>6</v>
      </c>
      <c r="F950" s="3" t="s">
        <v>44</v>
      </c>
      <c r="G950" s="7">
        <v>28255000</v>
      </c>
      <c r="H950">
        <f t="shared" si="30"/>
        <v>2825500</v>
      </c>
      <c r="I950" s="3" t="s">
        <v>32</v>
      </c>
    </row>
    <row r="951" spans="1:9" x14ac:dyDescent="0.3">
      <c r="A951" s="1">
        <v>950</v>
      </c>
      <c r="B951" s="2">
        <f t="shared" ca="1" si="29"/>
        <v>46</v>
      </c>
      <c r="C951" s="6" t="s">
        <v>13</v>
      </c>
      <c r="D951" t="str" cm="1">
        <f t="array" ref="D951">_xlfn.IFS(OR(C951="ALL NEW AEROX 155 C ABS OTR",C951="ALL NEW AEROX 155 CIBERCITY OTR",C951="ALL NEW AEROX 155 OTR",C951="ALL NEW NMAX 155 ABS OTR",C951="ALL NEW NMAX 155 CONNECTED OTR",C951="ALL NEW NMAX 155 OTR",C951="ALL NEW NMAX 155 S OTR",C951="LEXI LX 155 CONNECTED ABS OTR",C951="LEXI LX 155 OTR",C951="LEXI LX 155 S OTR",C951="LEXI OTR"),"MAXI",OR(C951="ALL NEW R15 CONNECTED OTR",C951="ALL NEW VIXION OTR",C951="ALL NEW VIXION R OTR",C951="ALL NEW XSR 155 OTR",C951="MT 15 OTR"),"SPORT",OR(C951="FAZZIO CONNECTED LUX OTR",C951="FAZZIO CONNECTED NEO OTR",C951="FAZZIO NEO HYBRID OTR",C951="GRAND FILANO LUX OTR",C951="GRAND FILANO NEO HYBRID OTR"),"CLASSY",OR(C951="FREE GO 125 C OTR",C951="FREE GO 125 OTR",C951="GEAR 125 S OTR",C951="GEAR 125 OTR",C951="NEW MIO M3 CW OTR"),"MATIC",OR(C951="WR 155 R OTR"),"OFFROAD",OR(C951="VEGA FORCE DB CW OTR",C951="JUPITER Z CW FI OTR",C951="MX KING 150 OTR"),"MOPED")</f>
        <v>MAXI</v>
      </c>
      <c r="E951">
        <v>6</v>
      </c>
      <c r="F951" s="3" t="s">
        <v>44</v>
      </c>
      <c r="G951" s="7">
        <v>36690000</v>
      </c>
      <c r="H951">
        <f t="shared" si="30"/>
        <v>3669000</v>
      </c>
      <c r="I951" s="3" t="s">
        <v>34</v>
      </c>
    </row>
    <row r="952" spans="1:9" x14ac:dyDescent="0.3">
      <c r="A952" s="1">
        <v>951</v>
      </c>
      <c r="B952" s="2">
        <f t="shared" ca="1" si="29"/>
        <v>440</v>
      </c>
      <c r="C952" s="6" t="s">
        <v>24</v>
      </c>
      <c r="D952" t="str" cm="1">
        <f t="array" ref="D952">_xlfn.IFS(OR(C952="ALL NEW AEROX 155 C ABS OTR",C952="ALL NEW AEROX 155 CIBERCITY OTR",C952="ALL NEW AEROX 155 OTR",C952="ALL NEW NMAX 155 ABS OTR",C952="ALL NEW NMAX 155 CONNECTED OTR",C952="ALL NEW NMAX 155 OTR",C952="ALL NEW NMAX 155 S OTR",C952="LEXI LX 155 CONNECTED ABS OTR",C952="LEXI LX 155 OTR",C952="LEXI LX 155 S OTR",C952="LEXI OTR"),"MAXI",OR(C952="ALL NEW R15 CONNECTED OTR",C952="ALL NEW VIXION OTR",C952="ALL NEW VIXION R OTR",C952="ALL NEW XSR 155 OTR",C952="MT 15 OTR"),"SPORT",OR(C952="FAZZIO CONNECTED LUX OTR",C952="FAZZIO CONNECTED NEO OTR",C952="FAZZIO NEO HYBRID OTR",C952="GRAND FILANO LUX OTR",C952="GRAND FILANO NEO HYBRID OTR"),"CLASSY",OR(C952="FREE GO 125 C OTR",C952="FREE GO 125 OTR",C952="GEAR 125 S OTR",C952="GEAR 125 OTR",C952="NEW MIO M3 CW OTR"),"MATIC",OR(C952="WR 155 R OTR"),"OFFROAD",OR(C952="VEGA FORCE DB CW OTR",C952="JUPITER Z CW FI OTR",C952="MX KING 150 OTR"),"MOPED")</f>
        <v>SPORT</v>
      </c>
      <c r="E952">
        <v>6</v>
      </c>
      <c r="F952" s="3" t="s">
        <v>44</v>
      </c>
      <c r="G952" s="7">
        <v>41950000</v>
      </c>
      <c r="H952">
        <f t="shared" si="30"/>
        <v>4195000</v>
      </c>
      <c r="I952" s="3" t="s">
        <v>34</v>
      </c>
    </row>
    <row r="953" spans="1:9" x14ac:dyDescent="0.3">
      <c r="A953" s="1">
        <v>952</v>
      </c>
      <c r="B953" s="2">
        <f t="shared" ca="1" si="29"/>
        <v>1188</v>
      </c>
      <c r="C953" s="6" t="s">
        <v>9</v>
      </c>
      <c r="D953" t="str" cm="1">
        <f t="array" ref="D953">_xlfn.IFS(OR(C953="ALL NEW AEROX 155 C ABS OTR",C953="ALL NEW AEROX 155 CIBERCITY OTR",C953="ALL NEW AEROX 155 OTR",C953="ALL NEW NMAX 155 ABS OTR",C953="ALL NEW NMAX 155 CONNECTED OTR",C953="ALL NEW NMAX 155 OTR",C953="ALL NEW NMAX 155 S OTR",C953="LEXI LX 155 CONNECTED ABS OTR",C953="LEXI LX 155 OTR",C953="LEXI LX 155 S OTR",C953="LEXI OTR"),"MAXI",OR(C953="ALL NEW R15 CONNECTED OTR",C953="ALL NEW VIXION OTR",C953="ALL NEW VIXION R OTR",C953="ALL NEW XSR 155 OTR",C953="MT 15 OTR"),"SPORT",OR(C953="FAZZIO CONNECTED LUX OTR",C953="FAZZIO CONNECTED NEO OTR",C953="FAZZIO NEO HYBRID OTR",C953="GRAND FILANO LUX OTR",C953="GRAND FILANO NEO HYBRID OTR"),"CLASSY",OR(C953="FREE GO 125 C OTR",C953="FREE GO 125 OTR",C953="GEAR 125 S OTR",C953="GEAR 125 OTR",C953="NEW MIO M3 CW OTR"),"MATIC",OR(C953="WR 155 R OTR"),"OFFROAD",OR(C953="VEGA FORCE DB CW OTR",C953="JUPITER Z CW FI OTR",C953="MX KING 150 OTR"),"MOPED")</f>
        <v>MAXI</v>
      </c>
      <c r="E953">
        <v>6</v>
      </c>
      <c r="F953" s="3" t="s">
        <v>44</v>
      </c>
      <c r="G953" s="7">
        <v>35475000</v>
      </c>
      <c r="H953">
        <f t="shared" si="30"/>
        <v>3547500</v>
      </c>
      <c r="I953" s="3" t="s">
        <v>34</v>
      </c>
    </row>
    <row r="954" spans="1:9" x14ac:dyDescent="0.3">
      <c r="A954" s="1">
        <v>953</v>
      </c>
      <c r="B954" s="2">
        <f t="shared" ca="1" si="29"/>
        <v>1094</v>
      </c>
      <c r="C954" s="6" t="s">
        <v>28</v>
      </c>
      <c r="D954" t="str" cm="1">
        <f t="array" ref="D954">_xlfn.IFS(OR(C954="ALL NEW AEROX 155 C ABS OTR",C954="ALL NEW AEROX 155 CIBERCITY OTR",C954="ALL NEW AEROX 155 OTR",C954="ALL NEW NMAX 155 ABS OTR",C954="ALL NEW NMAX 155 CONNECTED OTR",C954="ALL NEW NMAX 155 OTR",C954="ALL NEW NMAX 155 S OTR",C954="LEXI LX 155 CONNECTED ABS OTR",C954="LEXI LX 155 OTR",C954="LEXI LX 155 S OTR",C954="LEXI OTR"),"MAXI",OR(C954="ALL NEW R15 CONNECTED OTR",C954="ALL NEW VIXION OTR",C954="ALL NEW VIXION R OTR",C954="ALL NEW XSR 155 OTR",C954="MT 15 OTR"),"SPORT",OR(C954="FAZZIO CONNECTED LUX OTR",C954="FAZZIO CONNECTED NEO OTR",C954="FAZZIO NEO HYBRID OTR",C954="GRAND FILANO LUX OTR",C954="GRAND FILANO NEO HYBRID OTR"),"CLASSY",OR(C954="FREE GO 125 C OTR",C954="FREE GO 125 OTR",C954="GEAR 125 S OTR",C954="GEAR 125 OTR",C954="NEW MIO M3 CW OTR"),"MATIC",OR(C954="WR 155 R OTR"),"OFFROAD",OR(C954="VEGA FORCE DB CW OTR",C954="JUPITER Z CW FI OTR",C954="MX KING 150 OTR"),"MOPED")</f>
        <v>OFFROAD</v>
      </c>
      <c r="E954">
        <v>6</v>
      </c>
      <c r="F954" s="3" t="s">
        <v>44</v>
      </c>
      <c r="G954" s="7">
        <v>42860000</v>
      </c>
      <c r="H954">
        <f t="shared" si="30"/>
        <v>4286000</v>
      </c>
      <c r="I954" s="3" t="s">
        <v>34</v>
      </c>
    </row>
    <row r="955" spans="1:9" x14ac:dyDescent="0.3">
      <c r="A955" s="1">
        <v>954</v>
      </c>
      <c r="B955" s="2">
        <f t="shared" ca="1" si="29"/>
        <v>1191</v>
      </c>
      <c r="C955" s="6" t="s">
        <v>12</v>
      </c>
      <c r="D955" t="str" cm="1">
        <f t="array" ref="D955">_xlfn.IFS(OR(C955="ALL NEW AEROX 155 C ABS OTR",C955="ALL NEW AEROX 155 CIBERCITY OTR",C955="ALL NEW AEROX 155 OTR",C955="ALL NEW NMAX 155 ABS OTR",C955="ALL NEW NMAX 155 CONNECTED OTR",C955="ALL NEW NMAX 155 OTR",C955="ALL NEW NMAX 155 S OTR",C955="LEXI LX 155 CONNECTED ABS OTR",C955="LEXI LX 155 OTR",C955="LEXI LX 155 S OTR",C955="LEXI OTR"),"MAXI",OR(C955="ALL NEW R15 CONNECTED OTR",C955="ALL NEW VIXION OTR",C955="ALL NEW VIXION R OTR",C955="ALL NEW XSR 155 OTR",C955="MT 15 OTR"),"SPORT",OR(C955="FAZZIO CONNECTED LUX OTR",C955="FAZZIO CONNECTED NEO OTR",C955="FAZZIO NEO HYBRID OTR",C955="GRAND FILANO LUX OTR",C955="GRAND FILANO NEO HYBRID OTR"),"CLASSY",OR(C955="FREE GO 125 C OTR",C955="FREE GO 125 OTR",C955="GEAR 125 S OTR",C955="GEAR 125 OTR",C955="NEW MIO M3 CW OTR"),"MATIC",OR(C955="WR 155 R OTR"),"OFFROAD",OR(C955="VEGA FORCE DB CW OTR",C955="JUPITER Z CW FI OTR",C955="MX KING 150 OTR"),"MOPED")</f>
        <v>MATIC</v>
      </c>
      <c r="E955">
        <v>6</v>
      </c>
      <c r="F955" s="3" t="s">
        <v>5</v>
      </c>
      <c r="G955" s="7">
        <v>19745000</v>
      </c>
      <c r="H955">
        <f t="shared" si="30"/>
        <v>1974500</v>
      </c>
      <c r="I955" s="3" t="s">
        <v>34</v>
      </c>
    </row>
    <row r="956" spans="1:9" x14ac:dyDescent="0.3">
      <c r="A956" s="1">
        <v>955</v>
      </c>
      <c r="B956" s="2">
        <f t="shared" ca="1" si="29"/>
        <v>336</v>
      </c>
      <c r="C956" s="6" t="s">
        <v>10</v>
      </c>
      <c r="D956" t="str" cm="1">
        <f t="array" ref="D956">_xlfn.IFS(OR(C956="ALL NEW AEROX 155 C ABS OTR",C956="ALL NEW AEROX 155 CIBERCITY OTR",C956="ALL NEW AEROX 155 OTR",C956="ALL NEW NMAX 155 ABS OTR",C956="ALL NEW NMAX 155 CONNECTED OTR",C956="ALL NEW NMAX 155 OTR",C956="ALL NEW NMAX 155 S OTR",C956="LEXI LX 155 CONNECTED ABS OTR",C956="LEXI LX 155 OTR",C956="LEXI LX 155 S OTR",C956="LEXI OTR"),"MAXI",OR(C956="ALL NEW R15 CONNECTED OTR",C956="ALL NEW VIXION OTR",C956="ALL NEW VIXION R OTR",C956="ALL NEW XSR 155 OTR",C956="MT 15 OTR"),"SPORT",OR(C956="FAZZIO CONNECTED LUX OTR",C956="FAZZIO CONNECTED NEO OTR",C956="FAZZIO NEO HYBRID OTR",C956="GRAND FILANO LUX OTR",C956="GRAND FILANO NEO HYBRID OTR"),"CLASSY",OR(C956="FREE GO 125 C OTR",C956="FREE GO 125 OTR",C956="GEAR 125 S OTR",C956="GEAR 125 OTR",C956="NEW MIO M3 CW OTR"),"MATIC",OR(C956="WR 155 R OTR"),"OFFROAD",OR(C956="VEGA FORCE DB CW OTR",C956="JUPITER Z CW FI OTR",C956="MX KING 150 OTR"),"MOPED")</f>
        <v>MATIC</v>
      </c>
      <c r="E956">
        <v>6</v>
      </c>
      <c r="F956" s="3" t="s">
        <v>4</v>
      </c>
      <c r="G956" s="7">
        <v>20725000</v>
      </c>
      <c r="H956">
        <f t="shared" si="30"/>
        <v>2072500</v>
      </c>
      <c r="I956" s="3" t="s">
        <v>32</v>
      </c>
    </row>
    <row r="957" spans="1:9" x14ac:dyDescent="0.3">
      <c r="A957" s="1">
        <v>956</v>
      </c>
      <c r="B957" s="2">
        <f t="shared" ca="1" si="29"/>
        <v>982</v>
      </c>
      <c r="C957" s="6" t="s">
        <v>13</v>
      </c>
      <c r="D957" t="str" cm="1">
        <f t="array" ref="D957">_xlfn.IFS(OR(C957="ALL NEW AEROX 155 C ABS OTR",C957="ALL NEW AEROX 155 CIBERCITY OTR",C957="ALL NEW AEROX 155 OTR",C957="ALL NEW NMAX 155 ABS OTR",C957="ALL NEW NMAX 155 CONNECTED OTR",C957="ALL NEW NMAX 155 OTR",C957="ALL NEW NMAX 155 S OTR",C957="LEXI LX 155 CONNECTED ABS OTR",C957="LEXI LX 155 OTR",C957="LEXI LX 155 S OTR",C957="LEXI OTR"),"MAXI",OR(C957="ALL NEW R15 CONNECTED OTR",C957="ALL NEW VIXION OTR",C957="ALL NEW VIXION R OTR",C957="ALL NEW XSR 155 OTR",C957="MT 15 OTR"),"SPORT",OR(C957="FAZZIO CONNECTED LUX OTR",C957="FAZZIO CONNECTED NEO OTR",C957="FAZZIO NEO HYBRID OTR",C957="GRAND FILANO LUX OTR",C957="GRAND FILANO NEO HYBRID OTR"),"CLASSY",OR(C957="FREE GO 125 C OTR",C957="FREE GO 125 OTR",C957="GEAR 125 S OTR",C957="GEAR 125 OTR",C957="NEW MIO M3 CW OTR"),"MATIC",OR(C957="WR 155 R OTR"),"OFFROAD",OR(C957="VEGA FORCE DB CW OTR",C957="JUPITER Z CW FI OTR",C957="MX KING 150 OTR"),"MOPED")</f>
        <v>MAXI</v>
      </c>
      <c r="E957">
        <v>6</v>
      </c>
      <c r="F957" s="3" t="s">
        <v>44</v>
      </c>
      <c r="G957" s="7">
        <v>36690000</v>
      </c>
      <c r="H957">
        <f t="shared" si="30"/>
        <v>3669000</v>
      </c>
      <c r="I957" s="3" t="s">
        <v>34</v>
      </c>
    </row>
    <row r="958" spans="1:9" x14ac:dyDescent="0.3">
      <c r="A958" s="1">
        <v>957</v>
      </c>
      <c r="B958" s="2">
        <f t="shared" ca="1" si="29"/>
        <v>123</v>
      </c>
      <c r="C958" s="6" t="s">
        <v>15</v>
      </c>
      <c r="D958" t="str" cm="1">
        <f t="array" ref="D958">_xlfn.IFS(OR(C958="ALL NEW AEROX 155 C ABS OTR",C958="ALL NEW AEROX 155 CIBERCITY OTR",C958="ALL NEW AEROX 155 OTR",C958="ALL NEW NMAX 155 ABS OTR",C958="ALL NEW NMAX 155 CONNECTED OTR",C958="ALL NEW NMAX 155 OTR",C958="ALL NEW NMAX 155 S OTR",C958="LEXI LX 155 CONNECTED ABS OTR",C958="LEXI LX 155 OTR",C958="LEXI LX 155 S OTR",C958="LEXI OTR"),"MAXI",OR(C958="ALL NEW R15 CONNECTED OTR",C958="ALL NEW VIXION OTR",C958="ALL NEW VIXION R OTR",C958="ALL NEW XSR 155 OTR",C958="MT 15 OTR"),"SPORT",OR(C958="FAZZIO CONNECTED LUX OTR",C958="FAZZIO CONNECTED NEO OTR",C958="FAZZIO NEO HYBRID OTR",C958="GRAND FILANO LUX OTR",C958="GRAND FILANO NEO HYBRID OTR"),"CLASSY",OR(C958="FREE GO 125 C OTR",C958="FREE GO 125 OTR",C958="GEAR 125 S OTR",C958="GEAR 125 OTR",C958="NEW MIO M3 CW OTR"),"MATIC",OR(C958="WR 155 R OTR"),"OFFROAD",OR(C958="VEGA FORCE DB CW OTR",C958="JUPITER Z CW FI OTR",C958="MX KING 150 OTR"),"MOPED")</f>
        <v>MOPED</v>
      </c>
      <c r="E958">
        <v>6</v>
      </c>
      <c r="F958" s="3" t="s">
        <v>44</v>
      </c>
      <c r="G958" s="7">
        <v>28255000</v>
      </c>
      <c r="H958">
        <f t="shared" si="30"/>
        <v>2825500</v>
      </c>
      <c r="I958" s="3" t="s">
        <v>32</v>
      </c>
    </row>
    <row r="959" spans="1:9" x14ac:dyDescent="0.3">
      <c r="A959" s="1">
        <v>958</v>
      </c>
      <c r="B959" s="2">
        <f t="shared" ca="1" si="29"/>
        <v>1160</v>
      </c>
      <c r="C959" s="6" t="s">
        <v>20</v>
      </c>
      <c r="D959" t="str" cm="1">
        <f t="array" ref="D959">_xlfn.IFS(OR(C959="ALL NEW AEROX 155 C ABS OTR",C959="ALL NEW AEROX 155 CIBERCITY OTR",C959="ALL NEW AEROX 155 OTR",C959="ALL NEW NMAX 155 ABS OTR",C959="ALL NEW NMAX 155 CONNECTED OTR",C959="ALL NEW NMAX 155 OTR",C959="ALL NEW NMAX 155 S OTR",C959="LEXI LX 155 CONNECTED ABS OTR",C959="LEXI LX 155 OTR",C959="LEXI LX 155 S OTR",C959="LEXI OTR"),"MAXI",OR(C959="ALL NEW R15 CONNECTED OTR",C959="ALL NEW VIXION OTR",C959="ALL NEW VIXION R OTR",C959="ALL NEW XSR 155 OTR",C959="MT 15 OTR"),"SPORT",OR(C959="FAZZIO CONNECTED LUX OTR",C959="FAZZIO CONNECTED NEO OTR",C959="FAZZIO NEO HYBRID OTR",C959="GRAND FILANO LUX OTR",C959="GRAND FILANO NEO HYBRID OTR"),"CLASSY",OR(C959="FREE GO 125 C OTR",C959="FREE GO 125 OTR",C959="GEAR 125 S OTR",C959="GEAR 125 OTR",C959="NEW MIO M3 CW OTR"),"MATIC",OR(C959="WR 155 R OTR"),"OFFROAD",OR(C959="VEGA FORCE DB CW OTR",C959="JUPITER Z CW FI OTR",C959="MX KING 150 OTR"),"MOPED")</f>
        <v>MAXI</v>
      </c>
      <c r="E959">
        <v>6</v>
      </c>
      <c r="F959" s="3" t="s">
        <v>44</v>
      </c>
      <c r="G959" s="7">
        <v>30200000</v>
      </c>
      <c r="H959">
        <f t="shared" si="30"/>
        <v>3020000</v>
      </c>
      <c r="I959" s="3" t="s">
        <v>34</v>
      </c>
    </row>
    <row r="960" spans="1:9" x14ac:dyDescent="0.3">
      <c r="A960" s="1">
        <v>959</v>
      </c>
      <c r="B960" s="2">
        <f t="shared" ca="1" si="29"/>
        <v>1175</v>
      </c>
      <c r="C960" s="6" t="s">
        <v>28</v>
      </c>
      <c r="D960" t="str" cm="1">
        <f t="array" ref="D960">_xlfn.IFS(OR(C960="ALL NEW AEROX 155 C ABS OTR",C960="ALL NEW AEROX 155 CIBERCITY OTR",C960="ALL NEW AEROX 155 OTR",C960="ALL NEW NMAX 155 ABS OTR",C960="ALL NEW NMAX 155 CONNECTED OTR",C960="ALL NEW NMAX 155 OTR",C960="ALL NEW NMAX 155 S OTR",C960="LEXI LX 155 CONNECTED ABS OTR",C960="LEXI LX 155 OTR",C960="LEXI LX 155 S OTR",C960="LEXI OTR"),"MAXI",OR(C960="ALL NEW R15 CONNECTED OTR",C960="ALL NEW VIXION OTR",C960="ALL NEW VIXION R OTR",C960="ALL NEW XSR 155 OTR",C960="MT 15 OTR"),"SPORT",OR(C960="FAZZIO CONNECTED LUX OTR",C960="FAZZIO CONNECTED NEO OTR",C960="FAZZIO NEO HYBRID OTR",C960="GRAND FILANO LUX OTR",C960="GRAND FILANO NEO HYBRID OTR"),"CLASSY",OR(C960="FREE GO 125 C OTR",C960="FREE GO 125 OTR",C960="GEAR 125 S OTR",C960="GEAR 125 OTR",C960="NEW MIO M3 CW OTR"),"MATIC",OR(C960="WR 155 R OTR"),"OFFROAD",OR(C960="VEGA FORCE DB CW OTR",C960="JUPITER Z CW FI OTR",C960="MX KING 150 OTR"),"MOPED")</f>
        <v>OFFROAD</v>
      </c>
      <c r="E960">
        <v>6</v>
      </c>
      <c r="F960" s="3" t="s">
        <v>4</v>
      </c>
      <c r="G960" s="7">
        <v>42860000</v>
      </c>
      <c r="H960">
        <f t="shared" si="30"/>
        <v>4286000</v>
      </c>
      <c r="I960" s="3" t="s">
        <v>32</v>
      </c>
    </row>
    <row r="961" spans="1:9" x14ac:dyDescent="0.3">
      <c r="A961" s="1">
        <v>960</v>
      </c>
      <c r="B961" s="2">
        <f t="shared" ca="1" si="29"/>
        <v>1189</v>
      </c>
      <c r="C961" s="6" t="s">
        <v>21</v>
      </c>
      <c r="D961" t="str" cm="1">
        <f t="array" ref="D961">_xlfn.IFS(OR(C961="ALL NEW AEROX 155 C ABS OTR",C961="ALL NEW AEROX 155 CIBERCITY OTR",C961="ALL NEW AEROX 155 OTR",C961="ALL NEW NMAX 155 ABS OTR",C961="ALL NEW NMAX 155 CONNECTED OTR",C961="ALL NEW NMAX 155 OTR",C961="ALL NEW NMAX 155 S OTR",C961="LEXI LX 155 CONNECTED ABS OTR",C961="LEXI LX 155 OTR",C961="LEXI LX 155 S OTR",C961="LEXI OTR"),"MAXI",OR(C961="ALL NEW R15 CONNECTED OTR",C961="ALL NEW VIXION OTR",C961="ALL NEW VIXION R OTR",C961="ALL NEW XSR 155 OTR",C961="MT 15 OTR"),"SPORT",OR(C961="FAZZIO CONNECTED LUX OTR",C961="FAZZIO CONNECTED NEO OTR",C961="FAZZIO NEO HYBRID OTR",C961="GRAND FILANO LUX OTR",C961="GRAND FILANO NEO HYBRID OTR"),"CLASSY",OR(C961="FREE GO 125 C OTR",C961="FREE GO 125 OTR",C961="GEAR 125 S OTR",C961="GEAR 125 OTR",C961="NEW MIO M3 CW OTR"),"MATIC",OR(C961="WR 155 R OTR"),"OFFROAD",OR(C961="VEGA FORCE DB CW OTR",C961="JUPITER Z CW FI OTR",C961="MX KING 150 OTR"),"MOPED")</f>
        <v>MAXI</v>
      </c>
      <c r="E961">
        <v>6</v>
      </c>
      <c r="F961" s="3" t="s">
        <v>44</v>
      </c>
      <c r="G961" s="7">
        <v>30400000</v>
      </c>
      <c r="H961">
        <f t="shared" si="30"/>
        <v>3040000</v>
      </c>
      <c r="I961" s="3" t="s">
        <v>34</v>
      </c>
    </row>
    <row r="962" spans="1:9" x14ac:dyDescent="0.3">
      <c r="A962" s="1">
        <v>961</v>
      </c>
      <c r="B962" s="2">
        <f t="shared" ca="1" si="29"/>
        <v>425</v>
      </c>
      <c r="C962" s="6" t="s">
        <v>27</v>
      </c>
      <c r="D962" t="str" cm="1">
        <f t="array" ref="D962">_xlfn.IFS(OR(C962="ALL NEW AEROX 155 C ABS OTR",C962="ALL NEW AEROX 155 CIBERCITY OTR",C962="ALL NEW AEROX 155 OTR",C962="ALL NEW NMAX 155 ABS OTR",C962="ALL NEW NMAX 155 CONNECTED OTR",C962="ALL NEW NMAX 155 OTR",C962="ALL NEW NMAX 155 S OTR",C962="LEXI LX 155 CONNECTED ABS OTR",C962="LEXI LX 155 OTR",C962="LEXI LX 155 S OTR",C962="LEXI OTR"),"MAXI",OR(C962="ALL NEW R15 CONNECTED OTR",C962="ALL NEW VIXION OTR",C962="ALL NEW VIXION R OTR",C962="ALL NEW XSR 155 OTR",C962="MT 15 OTR"),"SPORT",OR(C962="FAZZIO CONNECTED LUX OTR",C962="FAZZIO CONNECTED NEO OTR",C962="FAZZIO NEO HYBRID OTR",C962="GRAND FILANO LUX OTR",C962="GRAND FILANO NEO HYBRID OTR"),"CLASSY",OR(C962="FREE GO 125 C OTR",C962="FREE GO 125 OTR",C962="GEAR 125 S OTR",C962="GEAR 125 OTR",C962="NEW MIO M3 CW OTR"),"MATIC",OR(C962="WR 155 R OTR"),"OFFROAD",OR(C962="VEGA FORCE DB CW OTR",C962="JUPITER Z CW FI OTR",C962="MX KING 150 OTR"),"MOPED")</f>
        <v>CLASSY</v>
      </c>
      <c r="E962">
        <v>6</v>
      </c>
      <c r="F962" s="3" t="s">
        <v>44</v>
      </c>
      <c r="G962" s="7">
        <v>30130000</v>
      </c>
      <c r="H962">
        <f t="shared" si="30"/>
        <v>3013000</v>
      </c>
      <c r="I962" s="3" t="s">
        <v>32</v>
      </c>
    </row>
    <row r="963" spans="1:9" x14ac:dyDescent="0.3">
      <c r="A963" s="1">
        <v>962</v>
      </c>
      <c r="B963" s="2">
        <f t="shared" ref="B963:B1026" ca="1" si="31">RANDBETWEEN(1,1200)</f>
        <v>226</v>
      </c>
      <c r="C963" s="6" t="s">
        <v>15</v>
      </c>
      <c r="D963" t="str" cm="1">
        <f t="array" ref="D963">_xlfn.IFS(OR(C963="ALL NEW AEROX 155 C ABS OTR",C963="ALL NEW AEROX 155 CIBERCITY OTR",C963="ALL NEW AEROX 155 OTR",C963="ALL NEW NMAX 155 ABS OTR",C963="ALL NEW NMAX 155 CONNECTED OTR",C963="ALL NEW NMAX 155 OTR",C963="ALL NEW NMAX 155 S OTR",C963="LEXI LX 155 CONNECTED ABS OTR",C963="LEXI LX 155 OTR",C963="LEXI LX 155 S OTR",C963="LEXI OTR"),"MAXI",OR(C963="ALL NEW R15 CONNECTED OTR",C963="ALL NEW VIXION OTR",C963="ALL NEW VIXION R OTR",C963="ALL NEW XSR 155 OTR",C963="MT 15 OTR"),"SPORT",OR(C963="FAZZIO CONNECTED LUX OTR",C963="FAZZIO CONNECTED NEO OTR",C963="FAZZIO NEO HYBRID OTR",C963="GRAND FILANO LUX OTR",C963="GRAND FILANO NEO HYBRID OTR"),"CLASSY",OR(C963="FREE GO 125 C OTR",C963="FREE GO 125 OTR",C963="GEAR 125 S OTR",C963="GEAR 125 OTR",C963="NEW MIO M3 CW OTR"),"MATIC",OR(C963="WR 155 R OTR"),"OFFROAD",OR(C963="VEGA FORCE DB CW OTR",C963="JUPITER Z CW FI OTR",C963="MX KING 150 OTR"),"MOPED")</f>
        <v>MOPED</v>
      </c>
      <c r="E963">
        <v>6</v>
      </c>
      <c r="F963" s="3" t="s">
        <v>44</v>
      </c>
      <c r="G963" s="7">
        <v>28255000</v>
      </c>
      <c r="H963">
        <f t="shared" si="30"/>
        <v>2825500</v>
      </c>
      <c r="I963" s="2" t="s">
        <v>34</v>
      </c>
    </row>
    <row r="964" spans="1:9" x14ac:dyDescent="0.3">
      <c r="A964" s="1">
        <v>963</v>
      </c>
      <c r="B964" s="2">
        <f t="shared" ca="1" si="31"/>
        <v>807</v>
      </c>
      <c r="C964" s="6" t="s">
        <v>15</v>
      </c>
      <c r="D964" t="str" cm="1">
        <f t="array" ref="D964">_xlfn.IFS(OR(C964="ALL NEW AEROX 155 C ABS OTR",C964="ALL NEW AEROX 155 CIBERCITY OTR",C964="ALL NEW AEROX 155 OTR",C964="ALL NEW NMAX 155 ABS OTR",C964="ALL NEW NMAX 155 CONNECTED OTR",C964="ALL NEW NMAX 155 OTR",C964="ALL NEW NMAX 155 S OTR",C964="LEXI LX 155 CONNECTED ABS OTR",C964="LEXI LX 155 OTR",C964="LEXI LX 155 S OTR",C964="LEXI OTR"),"MAXI",OR(C964="ALL NEW R15 CONNECTED OTR",C964="ALL NEW VIXION OTR",C964="ALL NEW VIXION R OTR",C964="ALL NEW XSR 155 OTR",C964="MT 15 OTR"),"SPORT",OR(C964="FAZZIO CONNECTED LUX OTR",C964="FAZZIO CONNECTED NEO OTR",C964="FAZZIO NEO HYBRID OTR",C964="GRAND FILANO LUX OTR",C964="GRAND FILANO NEO HYBRID OTR"),"CLASSY",OR(C964="FREE GO 125 C OTR",C964="FREE GO 125 OTR",C964="GEAR 125 S OTR",C964="GEAR 125 OTR",C964="NEW MIO M3 CW OTR"),"MATIC",OR(C964="WR 155 R OTR"),"OFFROAD",OR(C964="VEGA FORCE DB CW OTR",C964="JUPITER Z CW FI OTR",C964="MX KING 150 OTR"),"MOPED")</f>
        <v>MOPED</v>
      </c>
      <c r="E964">
        <v>6</v>
      </c>
      <c r="F964" s="3" t="s">
        <v>44</v>
      </c>
      <c r="G964" s="7">
        <v>28255000</v>
      </c>
      <c r="H964">
        <f t="shared" si="30"/>
        <v>2825500</v>
      </c>
      <c r="I964" s="2" t="s">
        <v>32</v>
      </c>
    </row>
    <row r="965" spans="1:9" x14ac:dyDescent="0.3">
      <c r="A965" s="1">
        <v>964</v>
      </c>
      <c r="B965" s="2">
        <f t="shared" ca="1" si="31"/>
        <v>361</v>
      </c>
      <c r="C965" s="6" t="s">
        <v>10</v>
      </c>
      <c r="D965" t="str" cm="1">
        <f t="array" ref="D965">_xlfn.IFS(OR(C965="ALL NEW AEROX 155 C ABS OTR",C965="ALL NEW AEROX 155 CIBERCITY OTR",C965="ALL NEW AEROX 155 OTR",C965="ALL NEW NMAX 155 ABS OTR",C965="ALL NEW NMAX 155 CONNECTED OTR",C965="ALL NEW NMAX 155 OTR",C965="ALL NEW NMAX 155 S OTR",C965="LEXI LX 155 CONNECTED ABS OTR",C965="LEXI LX 155 OTR",C965="LEXI LX 155 S OTR",C965="LEXI OTR"),"MAXI",OR(C965="ALL NEW R15 CONNECTED OTR",C965="ALL NEW VIXION OTR",C965="ALL NEW VIXION R OTR",C965="ALL NEW XSR 155 OTR",C965="MT 15 OTR"),"SPORT",OR(C965="FAZZIO CONNECTED LUX OTR",C965="FAZZIO CONNECTED NEO OTR",C965="FAZZIO NEO HYBRID OTR",C965="GRAND FILANO LUX OTR",C965="GRAND FILANO NEO HYBRID OTR"),"CLASSY",OR(C965="FREE GO 125 C OTR",C965="FREE GO 125 OTR",C965="GEAR 125 S OTR",C965="GEAR 125 OTR",C965="NEW MIO M3 CW OTR"),"MATIC",OR(C965="WR 155 R OTR"),"OFFROAD",OR(C965="VEGA FORCE DB CW OTR",C965="JUPITER Z CW FI OTR",C965="MX KING 150 OTR"),"MOPED")</f>
        <v>MATIC</v>
      </c>
      <c r="E965">
        <v>6</v>
      </c>
      <c r="F965" s="3" t="s">
        <v>44</v>
      </c>
      <c r="G965" s="7">
        <v>20725000</v>
      </c>
      <c r="H965">
        <f t="shared" ref="H965:H1028" si="32">G965*10%</f>
        <v>2072500</v>
      </c>
      <c r="I965" s="3" t="s">
        <v>34</v>
      </c>
    </row>
    <row r="966" spans="1:9" x14ac:dyDescent="0.3">
      <c r="A966" s="1">
        <v>965</v>
      </c>
      <c r="B966" s="2">
        <f t="shared" ca="1" si="31"/>
        <v>1005</v>
      </c>
      <c r="C966" s="6" t="s">
        <v>8</v>
      </c>
      <c r="D966" t="str" cm="1">
        <f t="array" ref="D966">_xlfn.IFS(OR(C966="ALL NEW AEROX 155 C ABS OTR",C966="ALL NEW AEROX 155 CIBERCITY OTR",C966="ALL NEW AEROX 155 OTR",C966="ALL NEW NMAX 155 ABS OTR",C966="ALL NEW NMAX 155 CONNECTED OTR",C966="ALL NEW NMAX 155 OTR",C966="ALL NEW NMAX 155 S OTR",C966="LEXI LX 155 CONNECTED ABS OTR",C966="LEXI LX 155 OTR",C966="LEXI LX 155 S OTR",C966="LEXI OTR"),"MAXI",OR(C966="ALL NEW R15 CONNECTED OTR",C966="ALL NEW VIXION OTR",C966="ALL NEW VIXION R OTR",C966="ALL NEW XSR 155 OTR",C966="MT 15 OTR"),"SPORT",OR(C966="FAZZIO CONNECTED LUX OTR",C966="FAZZIO CONNECTED NEO OTR",C966="FAZZIO NEO HYBRID OTR",C966="GRAND FILANO LUX OTR",C966="GRAND FILANO NEO HYBRID OTR"),"CLASSY",OR(C966="FREE GO 125 C OTR",C966="FREE GO 125 OTR",C966="GEAR 125 S OTR",C966="GEAR 125 OTR",C966="NEW MIO M3 CW OTR"),"MATIC",OR(C966="WR 155 R OTR"),"OFFROAD",OR(C966="VEGA FORCE DB CW OTR",C966="JUPITER Z CW FI OTR",C966="MX KING 150 OTR"),"MOPED")</f>
        <v>CLASSY</v>
      </c>
      <c r="E966">
        <v>6</v>
      </c>
      <c r="F966" s="3" t="s">
        <v>44</v>
      </c>
      <c r="G966" s="7">
        <v>25615000</v>
      </c>
      <c r="H966">
        <f t="shared" si="32"/>
        <v>2561500</v>
      </c>
      <c r="I966" s="3" t="s">
        <v>32</v>
      </c>
    </row>
    <row r="967" spans="1:9" x14ac:dyDescent="0.3">
      <c r="A967" s="1">
        <v>966</v>
      </c>
      <c r="B967" s="2">
        <f t="shared" ca="1" si="31"/>
        <v>83</v>
      </c>
      <c r="C967" s="6" t="s">
        <v>20</v>
      </c>
      <c r="D967" t="str" cm="1">
        <f t="array" ref="D967">_xlfn.IFS(OR(C967="ALL NEW AEROX 155 C ABS OTR",C967="ALL NEW AEROX 155 CIBERCITY OTR",C967="ALL NEW AEROX 155 OTR",C967="ALL NEW NMAX 155 ABS OTR",C967="ALL NEW NMAX 155 CONNECTED OTR",C967="ALL NEW NMAX 155 OTR",C967="ALL NEW NMAX 155 S OTR",C967="LEXI LX 155 CONNECTED ABS OTR",C967="LEXI LX 155 OTR",C967="LEXI LX 155 S OTR",C967="LEXI OTR"),"MAXI",OR(C967="ALL NEW R15 CONNECTED OTR",C967="ALL NEW VIXION OTR",C967="ALL NEW VIXION R OTR",C967="ALL NEW XSR 155 OTR",C967="MT 15 OTR"),"SPORT",OR(C967="FAZZIO CONNECTED LUX OTR",C967="FAZZIO CONNECTED NEO OTR",C967="FAZZIO NEO HYBRID OTR",C967="GRAND FILANO LUX OTR",C967="GRAND FILANO NEO HYBRID OTR"),"CLASSY",OR(C967="FREE GO 125 C OTR",C967="FREE GO 125 OTR",C967="GEAR 125 S OTR",C967="GEAR 125 OTR",C967="NEW MIO M3 CW OTR"),"MATIC",OR(C967="WR 155 R OTR"),"OFFROAD",OR(C967="VEGA FORCE DB CW OTR",C967="JUPITER Z CW FI OTR",C967="MX KING 150 OTR"),"MOPED")</f>
        <v>MAXI</v>
      </c>
      <c r="E967">
        <v>6</v>
      </c>
      <c r="F967" s="3" t="s">
        <v>44</v>
      </c>
      <c r="G967" s="7">
        <v>30200000</v>
      </c>
      <c r="H967">
        <f t="shared" si="32"/>
        <v>3020000</v>
      </c>
      <c r="I967" s="3" t="s">
        <v>34</v>
      </c>
    </row>
    <row r="968" spans="1:9" x14ac:dyDescent="0.3">
      <c r="A968" s="1">
        <v>967</v>
      </c>
      <c r="B968" s="2">
        <f t="shared" ca="1" si="31"/>
        <v>629</v>
      </c>
      <c r="C968" s="6" t="s">
        <v>15</v>
      </c>
      <c r="D968" t="str" cm="1">
        <f t="array" ref="D968">_xlfn.IFS(OR(C968="ALL NEW AEROX 155 C ABS OTR",C968="ALL NEW AEROX 155 CIBERCITY OTR",C968="ALL NEW AEROX 155 OTR",C968="ALL NEW NMAX 155 ABS OTR",C968="ALL NEW NMAX 155 CONNECTED OTR",C968="ALL NEW NMAX 155 OTR",C968="ALL NEW NMAX 155 S OTR",C968="LEXI LX 155 CONNECTED ABS OTR",C968="LEXI LX 155 OTR",C968="LEXI LX 155 S OTR",C968="LEXI OTR"),"MAXI",OR(C968="ALL NEW R15 CONNECTED OTR",C968="ALL NEW VIXION OTR",C968="ALL NEW VIXION R OTR",C968="ALL NEW XSR 155 OTR",C968="MT 15 OTR"),"SPORT",OR(C968="FAZZIO CONNECTED LUX OTR",C968="FAZZIO CONNECTED NEO OTR",C968="FAZZIO NEO HYBRID OTR",C968="GRAND FILANO LUX OTR",C968="GRAND FILANO NEO HYBRID OTR"),"CLASSY",OR(C968="FREE GO 125 C OTR",C968="FREE GO 125 OTR",C968="GEAR 125 S OTR",C968="GEAR 125 OTR",C968="NEW MIO M3 CW OTR"),"MATIC",OR(C968="WR 155 R OTR"),"OFFROAD",OR(C968="VEGA FORCE DB CW OTR",C968="JUPITER Z CW FI OTR",C968="MX KING 150 OTR"),"MOPED")</f>
        <v>MOPED</v>
      </c>
      <c r="E968">
        <v>6</v>
      </c>
      <c r="F968" s="3" t="s">
        <v>44</v>
      </c>
      <c r="G968" s="7">
        <v>28255000</v>
      </c>
      <c r="H968">
        <f t="shared" si="32"/>
        <v>2825500</v>
      </c>
      <c r="I968" s="3" t="s">
        <v>34</v>
      </c>
    </row>
    <row r="969" spans="1:9" x14ac:dyDescent="0.3">
      <c r="A969" s="1">
        <v>968</v>
      </c>
      <c r="B969" s="2">
        <f t="shared" ca="1" si="31"/>
        <v>647</v>
      </c>
      <c r="C969" s="6" t="s">
        <v>20</v>
      </c>
      <c r="D969" t="str" cm="1">
        <f t="array" ref="D969">_xlfn.IFS(OR(C969="ALL NEW AEROX 155 C ABS OTR",C969="ALL NEW AEROX 155 CIBERCITY OTR",C969="ALL NEW AEROX 155 OTR",C969="ALL NEW NMAX 155 ABS OTR",C969="ALL NEW NMAX 155 CONNECTED OTR",C969="ALL NEW NMAX 155 OTR",C969="ALL NEW NMAX 155 S OTR",C969="LEXI LX 155 CONNECTED ABS OTR",C969="LEXI LX 155 OTR",C969="LEXI LX 155 S OTR",C969="LEXI OTR"),"MAXI",OR(C969="ALL NEW R15 CONNECTED OTR",C969="ALL NEW VIXION OTR",C969="ALL NEW VIXION R OTR",C969="ALL NEW XSR 155 OTR",C969="MT 15 OTR"),"SPORT",OR(C969="FAZZIO CONNECTED LUX OTR",C969="FAZZIO CONNECTED NEO OTR",C969="FAZZIO NEO HYBRID OTR",C969="GRAND FILANO LUX OTR",C969="GRAND FILANO NEO HYBRID OTR"),"CLASSY",OR(C969="FREE GO 125 C OTR",C969="FREE GO 125 OTR",C969="GEAR 125 S OTR",C969="GEAR 125 OTR",C969="NEW MIO M3 CW OTR"),"MATIC",OR(C969="WR 155 R OTR"),"OFFROAD",OR(C969="VEGA FORCE DB CW OTR",C969="JUPITER Z CW FI OTR",C969="MX KING 150 OTR"),"MOPED")</f>
        <v>MAXI</v>
      </c>
      <c r="E969">
        <v>6</v>
      </c>
      <c r="F969" s="3" t="s">
        <v>44</v>
      </c>
      <c r="G969" s="7">
        <v>30200000</v>
      </c>
      <c r="H969">
        <f t="shared" si="32"/>
        <v>3020000</v>
      </c>
      <c r="I969" s="3" t="s">
        <v>33</v>
      </c>
    </row>
    <row r="970" spans="1:9" x14ac:dyDescent="0.3">
      <c r="A970" s="1">
        <v>969</v>
      </c>
      <c r="B970" s="2">
        <f t="shared" ca="1" si="31"/>
        <v>1080</v>
      </c>
      <c r="C970" s="6" t="s">
        <v>14</v>
      </c>
      <c r="D970" t="str" cm="1">
        <f t="array" ref="D970">_xlfn.IFS(OR(C970="ALL NEW AEROX 155 C ABS OTR",C970="ALL NEW AEROX 155 CIBERCITY OTR",C970="ALL NEW AEROX 155 OTR",C970="ALL NEW NMAX 155 ABS OTR",C970="ALL NEW NMAX 155 CONNECTED OTR",C970="ALL NEW NMAX 155 OTR",C970="ALL NEW NMAX 155 S OTR",C970="LEXI LX 155 CONNECTED ABS OTR",C970="LEXI LX 155 OTR",C970="LEXI LX 155 S OTR",C970="LEXI OTR"),"MAXI",OR(C970="ALL NEW R15 CONNECTED OTR",C970="ALL NEW VIXION OTR",C970="ALL NEW VIXION R OTR",C970="ALL NEW XSR 155 OTR",C970="MT 15 OTR"),"SPORT",OR(C970="FAZZIO CONNECTED LUX OTR",C970="FAZZIO CONNECTED NEO OTR",C970="FAZZIO NEO HYBRID OTR",C970="GRAND FILANO LUX OTR",C970="GRAND FILANO NEO HYBRID OTR"),"CLASSY",OR(C970="FREE GO 125 C OTR",C970="FREE GO 125 OTR",C970="GEAR 125 S OTR",C970="GEAR 125 OTR",C970="NEW MIO M3 CW OTR"),"MATIC",OR(C970="WR 155 R OTR"),"OFFROAD",OR(C970="VEGA FORCE DB CW OTR",C970="JUPITER Z CW FI OTR",C970="MX KING 150 OTR"),"MOPED")</f>
        <v>MAXI</v>
      </c>
      <c r="E970">
        <v>6</v>
      </c>
      <c r="F970" s="3" t="s">
        <v>44</v>
      </c>
      <c r="G970" s="7">
        <v>28395200</v>
      </c>
      <c r="H970">
        <f t="shared" si="32"/>
        <v>2839520</v>
      </c>
      <c r="I970" s="3" t="s">
        <v>32</v>
      </c>
    </row>
    <row r="971" spans="1:9" x14ac:dyDescent="0.3">
      <c r="A971" s="1">
        <v>970</v>
      </c>
      <c r="B971" s="2">
        <f t="shared" ca="1" si="31"/>
        <v>1061</v>
      </c>
      <c r="C971" s="6" t="s">
        <v>15</v>
      </c>
      <c r="D971" t="str" cm="1">
        <f t="array" ref="D971">_xlfn.IFS(OR(C971="ALL NEW AEROX 155 C ABS OTR",C971="ALL NEW AEROX 155 CIBERCITY OTR",C971="ALL NEW AEROX 155 OTR",C971="ALL NEW NMAX 155 ABS OTR",C971="ALL NEW NMAX 155 CONNECTED OTR",C971="ALL NEW NMAX 155 OTR",C971="ALL NEW NMAX 155 S OTR",C971="LEXI LX 155 CONNECTED ABS OTR",C971="LEXI LX 155 OTR",C971="LEXI LX 155 S OTR",C971="LEXI OTR"),"MAXI",OR(C971="ALL NEW R15 CONNECTED OTR",C971="ALL NEW VIXION OTR",C971="ALL NEW VIXION R OTR",C971="ALL NEW XSR 155 OTR",C971="MT 15 OTR"),"SPORT",OR(C971="FAZZIO CONNECTED LUX OTR",C971="FAZZIO CONNECTED NEO OTR",C971="FAZZIO NEO HYBRID OTR",C971="GRAND FILANO LUX OTR",C971="GRAND FILANO NEO HYBRID OTR"),"CLASSY",OR(C971="FREE GO 125 C OTR",C971="FREE GO 125 OTR",C971="GEAR 125 S OTR",C971="GEAR 125 OTR",C971="NEW MIO M3 CW OTR"),"MATIC",OR(C971="WR 155 R OTR"),"OFFROAD",OR(C971="VEGA FORCE DB CW OTR",C971="JUPITER Z CW FI OTR",C971="MX KING 150 OTR"),"MOPED")</f>
        <v>MOPED</v>
      </c>
      <c r="E971">
        <v>6</v>
      </c>
      <c r="F971" s="3" t="s">
        <v>44</v>
      </c>
      <c r="G971" s="7">
        <v>28255000</v>
      </c>
      <c r="H971">
        <f t="shared" si="32"/>
        <v>2825500</v>
      </c>
      <c r="I971" s="3" t="s">
        <v>32</v>
      </c>
    </row>
    <row r="972" spans="1:9" x14ac:dyDescent="0.3">
      <c r="A972" s="1">
        <v>971</v>
      </c>
      <c r="B972" s="2">
        <f t="shared" ca="1" si="31"/>
        <v>916</v>
      </c>
      <c r="C972" s="6" t="s">
        <v>21</v>
      </c>
      <c r="D972" t="str" cm="1">
        <f t="array" ref="D972">_xlfn.IFS(OR(C972="ALL NEW AEROX 155 C ABS OTR",C972="ALL NEW AEROX 155 CIBERCITY OTR",C972="ALL NEW AEROX 155 OTR",C972="ALL NEW NMAX 155 ABS OTR",C972="ALL NEW NMAX 155 CONNECTED OTR",C972="ALL NEW NMAX 155 OTR",C972="ALL NEW NMAX 155 S OTR",C972="LEXI LX 155 CONNECTED ABS OTR",C972="LEXI LX 155 OTR",C972="LEXI LX 155 S OTR",C972="LEXI OTR"),"MAXI",OR(C972="ALL NEW R15 CONNECTED OTR",C972="ALL NEW VIXION OTR",C972="ALL NEW VIXION R OTR",C972="ALL NEW XSR 155 OTR",C972="MT 15 OTR"),"SPORT",OR(C972="FAZZIO CONNECTED LUX OTR",C972="FAZZIO CONNECTED NEO OTR",C972="FAZZIO NEO HYBRID OTR",C972="GRAND FILANO LUX OTR",C972="GRAND FILANO NEO HYBRID OTR"),"CLASSY",OR(C972="FREE GO 125 C OTR",C972="FREE GO 125 OTR",C972="GEAR 125 S OTR",C972="GEAR 125 OTR",C972="NEW MIO M3 CW OTR"),"MATIC",OR(C972="WR 155 R OTR"),"OFFROAD",OR(C972="VEGA FORCE DB CW OTR",C972="JUPITER Z CW FI OTR",C972="MX KING 150 OTR"),"MOPED")</f>
        <v>MAXI</v>
      </c>
      <c r="E972">
        <v>6</v>
      </c>
      <c r="F972" s="3" t="s">
        <v>5</v>
      </c>
      <c r="G972" s="7">
        <v>30400000</v>
      </c>
      <c r="H972">
        <f t="shared" si="32"/>
        <v>3040000</v>
      </c>
      <c r="I972" s="3" t="s">
        <v>32</v>
      </c>
    </row>
    <row r="973" spans="1:9" x14ac:dyDescent="0.3">
      <c r="A973" s="1">
        <v>972</v>
      </c>
      <c r="B973" s="2">
        <f t="shared" ca="1" si="31"/>
        <v>1170</v>
      </c>
      <c r="C973" s="6" t="s">
        <v>9</v>
      </c>
      <c r="D973" t="str" cm="1">
        <f t="array" ref="D973">_xlfn.IFS(OR(C973="ALL NEW AEROX 155 C ABS OTR",C973="ALL NEW AEROX 155 CIBERCITY OTR",C973="ALL NEW AEROX 155 OTR",C973="ALL NEW NMAX 155 ABS OTR",C973="ALL NEW NMAX 155 CONNECTED OTR",C973="ALL NEW NMAX 155 OTR",C973="ALL NEW NMAX 155 S OTR",C973="LEXI LX 155 CONNECTED ABS OTR",C973="LEXI LX 155 OTR",C973="LEXI LX 155 S OTR",C973="LEXI OTR"),"MAXI",OR(C973="ALL NEW R15 CONNECTED OTR",C973="ALL NEW VIXION OTR",C973="ALL NEW VIXION R OTR",C973="ALL NEW XSR 155 OTR",C973="MT 15 OTR"),"SPORT",OR(C973="FAZZIO CONNECTED LUX OTR",C973="FAZZIO CONNECTED NEO OTR",C973="FAZZIO NEO HYBRID OTR",C973="GRAND FILANO LUX OTR",C973="GRAND FILANO NEO HYBRID OTR"),"CLASSY",OR(C973="FREE GO 125 C OTR",C973="FREE GO 125 OTR",C973="GEAR 125 S OTR",C973="GEAR 125 OTR",C973="NEW MIO M3 CW OTR"),"MATIC",OR(C973="WR 155 R OTR"),"OFFROAD",OR(C973="VEGA FORCE DB CW OTR",C973="JUPITER Z CW FI OTR",C973="MX KING 150 OTR"),"MOPED")</f>
        <v>MAXI</v>
      </c>
      <c r="E973">
        <v>6</v>
      </c>
      <c r="F973" s="3" t="s">
        <v>5</v>
      </c>
      <c r="G973" s="7">
        <v>35475000</v>
      </c>
      <c r="H973">
        <f t="shared" si="32"/>
        <v>3547500</v>
      </c>
      <c r="I973" s="3" t="s">
        <v>34</v>
      </c>
    </row>
    <row r="974" spans="1:9" x14ac:dyDescent="0.3">
      <c r="A974" s="1">
        <v>973</v>
      </c>
      <c r="B974" s="2">
        <f t="shared" ca="1" si="31"/>
        <v>331</v>
      </c>
      <c r="C974" s="6" t="s">
        <v>11</v>
      </c>
      <c r="D974" t="str" cm="1">
        <f t="array" ref="D974">_xlfn.IFS(OR(C974="ALL NEW AEROX 155 C ABS OTR",C974="ALL NEW AEROX 155 CIBERCITY OTR",C974="ALL NEW AEROX 155 OTR",C974="ALL NEW NMAX 155 ABS OTR",C974="ALL NEW NMAX 155 CONNECTED OTR",C974="ALL NEW NMAX 155 OTR",C974="ALL NEW NMAX 155 S OTR",C974="LEXI LX 155 CONNECTED ABS OTR",C974="LEXI LX 155 OTR",C974="LEXI LX 155 S OTR",C974="LEXI OTR"),"MAXI",OR(C974="ALL NEW R15 CONNECTED OTR",C974="ALL NEW VIXION OTR",C974="ALL NEW VIXION R OTR",C974="ALL NEW XSR 155 OTR",C974="MT 15 OTR"),"SPORT",OR(C974="FAZZIO CONNECTED LUX OTR",C974="FAZZIO CONNECTED NEO OTR",C974="FAZZIO NEO HYBRID OTR",C974="GRAND FILANO LUX OTR",C974="GRAND FILANO NEO HYBRID OTR"),"CLASSY",OR(C974="FREE GO 125 C OTR",C974="FREE GO 125 OTR",C974="GEAR 125 S OTR",C974="GEAR 125 OTR",C974="NEW MIO M3 CW OTR"),"MATIC",OR(C974="WR 155 R OTR"),"OFFROAD",OR(C974="VEGA FORCE DB CW OTR",C974="JUPITER Z CW FI OTR",C974="MX KING 150 OTR"),"MOPED")</f>
        <v>MOPED</v>
      </c>
      <c r="E974">
        <v>6</v>
      </c>
      <c r="F974" s="3" t="s">
        <v>4</v>
      </c>
      <c r="G974" s="7">
        <v>22855000</v>
      </c>
      <c r="H974">
        <f t="shared" si="32"/>
        <v>2285500</v>
      </c>
      <c r="I974" s="3" t="s">
        <v>32</v>
      </c>
    </row>
    <row r="975" spans="1:9" x14ac:dyDescent="0.3">
      <c r="A975" s="1">
        <v>974</v>
      </c>
      <c r="B975" s="2">
        <f t="shared" ca="1" si="31"/>
        <v>389</v>
      </c>
      <c r="C975" s="6" t="s">
        <v>28</v>
      </c>
      <c r="D975" t="str" cm="1">
        <f t="array" ref="D975">_xlfn.IFS(OR(C975="ALL NEW AEROX 155 C ABS OTR",C975="ALL NEW AEROX 155 CIBERCITY OTR",C975="ALL NEW AEROX 155 OTR",C975="ALL NEW NMAX 155 ABS OTR",C975="ALL NEW NMAX 155 CONNECTED OTR",C975="ALL NEW NMAX 155 OTR",C975="ALL NEW NMAX 155 S OTR",C975="LEXI LX 155 CONNECTED ABS OTR",C975="LEXI LX 155 OTR",C975="LEXI LX 155 S OTR",C975="LEXI OTR"),"MAXI",OR(C975="ALL NEW R15 CONNECTED OTR",C975="ALL NEW VIXION OTR",C975="ALL NEW VIXION R OTR",C975="ALL NEW XSR 155 OTR",C975="MT 15 OTR"),"SPORT",OR(C975="FAZZIO CONNECTED LUX OTR",C975="FAZZIO CONNECTED NEO OTR",C975="FAZZIO NEO HYBRID OTR",C975="GRAND FILANO LUX OTR",C975="GRAND FILANO NEO HYBRID OTR"),"CLASSY",OR(C975="FREE GO 125 C OTR",C975="FREE GO 125 OTR",C975="GEAR 125 S OTR",C975="GEAR 125 OTR",C975="NEW MIO M3 CW OTR"),"MATIC",OR(C975="WR 155 R OTR"),"OFFROAD",OR(C975="VEGA FORCE DB CW OTR",C975="JUPITER Z CW FI OTR",C975="MX KING 150 OTR"),"MOPED")</f>
        <v>OFFROAD</v>
      </c>
      <c r="E975">
        <v>6</v>
      </c>
      <c r="F975" s="3" t="s">
        <v>44</v>
      </c>
      <c r="G975" s="7">
        <v>42860000</v>
      </c>
      <c r="H975">
        <f t="shared" si="32"/>
        <v>4286000</v>
      </c>
      <c r="I975" s="3" t="s">
        <v>32</v>
      </c>
    </row>
    <row r="976" spans="1:9" x14ac:dyDescent="0.3">
      <c r="A976" s="1">
        <v>975</v>
      </c>
      <c r="B976" s="2">
        <f t="shared" ca="1" si="31"/>
        <v>183</v>
      </c>
      <c r="C976" s="6" t="s">
        <v>13</v>
      </c>
      <c r="D976" t="str" cm="1">
        <f t="array" ref="D976">_xlfn.IFS(OR(C976="ALL NEW AEROX 155 C ABS OTR",C976="ALL NEW AEROX 155 CIBERCITY OTR",C976="ALL NEW AEROX 155 OTR",C976="ALL NEW NMAX 155 ABS OTR",C976="ALL NEW NMAX 155 CONNECTED OTR",C976="ALL NEW NMAX 155 OTR",C976="ALL NEW NMAX 155 S OTR",C976="LEXI LX 155 CONNECTED ABS OTR",C976="LEXI LX 155 OTR",C976="LEXI LX 155 S OTR",C976="LEXI OTR"),"MAXI",OR(C976="ALL NEW R15 CONNECTED OTR",C976="ALL NEW VIXION OTR",C976="ALL NEW VIXION R OTR",C976="ALL NEW XSR 155 OTR",C976="MT 15 OTR"),"SPORT",OR(C976="FAZZIO CONNECTED LUX OTR",C976="FAZZIO CONNECTED NEO OTR",C976="FAZZIO NEO HYBRID OTR",C976="GRAND FILANO LUX OTR",C976="GRAND FILANO NEO HYBRID OTR"),"CLASSY",OR(C976="FREE GO 125 C OTR",C976="FREE GO 125 OTR",C976="GEAR 125 S OTR",C976="GEAR 125 OTR",C976="NEW MIO M3 CW OTR"),"MATIC",OR(C976="WR 155 R OTR"),"OFFROAD",OR(C976="VEGA FORCE DB CW OTR",C976="JUPITER Z CW FI OTR",C976="MX KING 150 OTR"),"MOPED")</f>
        <v>MAXI</v>
      </c>
      <c r="E976">
        <v>6</v>
      </c>
      <c r="F976" s="3" t="s">
        <v>44</v>
      </c>
      <c r="G976" s="7">
        <v>36690000</v>
      </c>
      <c r="H976">
        <f t="shared" si="32"/>
        <v>3669000</v>
      </c>
      <c r="I976" s="3" t="s">
        <v>32</v>
      </c>
    </row>
    <row r="977" spans="1:9" x14ac:dyDescent="0.3">
      <c r="A977" s="1">
        <v>976</v>
      </c>
      <c r="B977" s="2">
        <f t="shared" ca="1" si="31"/>
        <v>964</v>
      </c>
      <c r="C977" s="6" t="s">
        <v>10</v>
      </c>
      <c r="D977" t="str" cm="1">
        <f t="array" ref="D977">_xlfn.IFS(OR(C977="ALL NEW AEROX 155 C ABS OTR",C977="ALL NEW AEROX 155 CIBERCITY OTR",C977="ALL NEW AEROX 155 OTR",C977="ALL NEW NMAX 155 ABS OTR",C977="ALL NEW NMAX 155 CONNECTED OTR",C977="ALL NEW NMAX 155 OTR",C977="ALL NEW NMAX 155 S OTR",C977="LEXI LX 155 CONNECTED ABS OTR",C977="LEXI LX 155 OTR",C977="LEXI LX 155 S OTR",C977="LEXI OTR"),"MAXI",OR(C977="ALL NEW R15 CONNECTED OTR",C977="ALL NEW VIXION OTR",C977="ALL NEW VIXION R OTR",C977="ALL NEW XSR 155 OTR",C977="MT 15 OTR"),"SPORT",OR(C977="FAZZIO CONNECTED LUX OTR",C977="FAZZIO CONNECTED NEO OTR",C977="FAZZIO NEO HYBRID OTR",C977="GRAND FILANO LUX OTR",C977="GRAND FILANO NEO HYBRID OTR"),"CLASSY",OR(C977="FREE GO 125 C OTR",C977="FREE GO 125 OTR",C977="GEAR 125 S OTR",C977="GEAR 125 OTR",C977="NEW MIO M3 CW OTR"),"MATIC",OR(C977="WR 155 R OTR"),"OFFROAD",OR(C977="VEGA FORCE DB CW OTR",C977="JUPITER Z CW FI OTR",C977="MX KING 150 OTR"),"MOPED")</f>
        <v>MATIC</v>
      </c>
      <c r="E977">
        <v>6</v>
      </c>
      <c r="F977" s="3" t="s">
        <v>44</v>
      </c>
      <c r="G977" s="7">
        <v>20725000</v>
      </c>
      <c r="H977">
        <f t="shared" si="32"/>
        <v>2072500</v>
      </c>
      <c r="I977" s="3" t="s">
        <v>33</v>
      </c>
    </row>
    <row r="978" spans="1:9" x14ac:dyDescent="0.3">
      <c r="A978" s="1">
        <v>977</v>
      </c>
      <c r="B978" s="2">
        <f t="shared" ca="1" si="31"/>
        <v>208</v>
      </c>
      <c r="C978" s="6" t="s">
        <v>7</v>
      </c>
      <c r="D978" t="str" cm="1">
        <f t="array" ref="D978">_xlfn.IFS(OR(C978="ALL NEW AEROX 155 C ABS OTR",C978="ALL NEW AEROX 155 CIBERCITY OTR",C978="ALL NEW AEROX 155 OTR",C978="ALL NEW NMAX 155 ABS OTR",C978="ALL NEW NMAX 155 CONNECTED OTR",C978="ALL NEW NMAX 155 OTR",C978="ALL NEW NMAX 155 S OTR",C978="LEXI LX 155 CONNECTED ABS OTR",C978="LEXI LX 155 OTR",C978="LEXI LX 155 S OTR",C978="LEXI OTR"),"MAXI",OR(C978="ALL NEW R15 CONNECTED OTR",C978="ALL NEW VIXION OTR",C978="ALL NEW VIXION R OTR",C978="ALL NEW XSR 155 OTR",C978="MT 15 OTR"),"SPORT",OR(C978="FAZZIO CONNECTED LUX OTR",C978="FAZZIO CONNECTED NEO OTR",C978="FAZZIO NEO HYBRID OTR",C978="GRAND FILANO LUX OTR",C978="GRAND FILANO NEO HYBRID OTR"),"CLASSY",OR(C978="FREE GO 125 C OTR",C978="FREE GO 125 OTR",C978="GEAR 125 S OTR",C978="GEAR 125 OTR",C978="NEW MIO M3 CW OTR"),"MATIC",OR(C978="WR 155 R OTR"),"OFFROAD",OR(C978="VEGA FORCE DB CW OTR",C978="JUPITER Z CW FI OTR",C978="MX KING 150 OTR"),"MOPED")</f>
        <v>CLASSY</v>
      </c>
      <c r="E978">
        <v>6</v>
      </c>
      <c r="F978" s="3" t="s">
        <v>5</v>
      </c>
      <c r="G978" s="7">
        <v>24965000</v>
      </c>
      <c r="H978">
        <f t="shared" si="32"/>
        <v>2496500</v>
      </c>
      <c r="I978" s="3" t="s">
        <v>32</v>
      </c>
    </row>
    <row r="979" spans="1:9" x14ac:dyDescent="0.3">
      <c r="A979" s="1">
        <v>978</v>
      </c>
      <c r="B979" s="2">
        <f t="shared" ca="1" si="31"/>
        <v>457</v>
      </c>
      <c r="C979" s="6" t="s">
        <v>10</v>
      </c>
      <c r="D979" t="str" cm="1">
        <f t="array" ref="D979">_xlfn.IFS(OR(C979="ALL NEW AEROX 155 C ABS OTR",C979="ALL NEW AEROX 155 CIBERCITY OTR",C979="ALL NEW AEROX 155 OTR",C979="ALL NEW NMAX 155 ABS OTR",C979="ALL NEW NMAX 155 CONNECTED OTR",C979="ALL NEW NMAX 155 OTR",C979="ALL NEW NMAX 155 S OTR",C979="LEXI LX 155 CONNECTED ABS OTR",C979="LEXI LX 155 OTR",C979="LEXI LX 155 S OTR",C979="LEXI OTR"),"MAXI",OR(C979="ALL NEW R15 CONNECTED OTR",C979="ALL NEW VIXION OTR",C979="ALL NEW VIXION R OTR",C979="ALL NEW XSR 155 OTR",C979="MT 15 OTR"),"SPORT",OR(C979="FAZZIO CONNECTED LUX OTR",C979="FAZZIO CONNECTED NEO OTR",C979="FAZZIO NEO HYBRID OTR",C979="GRAND FILANO LUX OTR",C979="GRAND FILANO NEO HYBRID OTR"),"CLASSY",OR(C979="FREE GO 125 C OTR",C979="FREE GO 125 OTR",C979="GEAR 125 S OTR",C979="GEAR 125 OTR",C979="NEW MIO M3 CW OTR"),"MATIC",OR(C979="WR 155 R OTR"),"OFFROAD",OR(C979="VEGA FORCE DB CW OTR",C979="JUPITER Z CW FI OTR",C979="MX KING 150 OTR"),"MOPED")</f>
        <v>MATIC</v>
      </c>
      <c r="E979">
        <v>6</v>
      </c>
      <c r="F979" s="3" t="s">
        <v>5</v>
      </c>
      <c r="G979" s="7">
        <v>20725000</v>
      </c>
      <c r="H979">
        <f t="shared" si="32"/>
        <v>2072500</v>
      </c>
      <c r="I979" s="3" t="s">
        <v>32</v>
      </c>
    </row>
    <row r="980" spans="1:9" x14ac:dyDescent="0.3">
      <c r="A980" s="1">
        <v>979</v>
      </c>
      <c r="B980" s="2">
        <f t="shared" ca="1" si="31"/>
        <v>242</v>
      </c>
      <c r="C980" s="6" t="s">
        <v>10</v>
      </c>
      <c r="D980" t="str" cm="1">
        <f t="array" ref="D980">_xlfn.IFS(OR(C980="ALL NEW AEROX 155 C ABS OTR",C980="ALL NEW AEROX 155 CIBERCITY OTR",C980="ALL NEW AEROX 155 OTR",C980="ALL NEW NMAX 155 ABS OTR",C980="ALL NEW NMAX 155 CONNECTED OTR",C980="ALL NEW NMAX 155 OTR",C980="ALL NEW NMAX 155 S OTR",C980="LEXI LX 155 CONNECTED ABS OTR",C980="LEXI LX 155 OTR",C980="LEXI LX 155 S OTR",C980="LEXI OTR"),"MAXI",OR(C980="ALL NEW R15 CONNECTED OTR",C980="ALL NEW VIXION OTR",C980="ALL NEW VIXION R OTR",C980="ALL NEW XSR 155 OTR",C980="MT 15 OTR"),"SPORT",OR(C980="FAZZIO CONNECTED LUX OTR",C980="FAZZIO CONNECTED NEO OTR",C980="FAZZIO NEO HYBRID OTR",C980="GRAND FILANO LUX OTR",C980="GRAND FILANO NEO HYBRID OTR"),"CLASSY",OR(C980="FREE GO 125 C OTR",C980="FREE GO 125 OTR",C980="GEAR 125 S OTR",C980="GEAR 125 OTR",C980="NEW MIO M3 CW OTR"),"MATIC",OR(C980="WR 155 R OTR"),"OFFROAD",OR(C980="VEGA FORCE DB CW OTR",C980="JUPITER Z CW FI OTR",C980="MX KING 150 OTR"),"MOPED")</f>
        <v>MATIC</v>
      </c>
      <c r="E980">
        <v>6</v>
      </c>
      <c r="F980" s="3" t="s">
        <v>4</v>
      </c>
      <c r="G980" s="7">
        <v>20725000</v>
      </c>
      <c r="H980">
        <f t="shared" si="32"/>
        <v>2072500</v>
      </c>
      <c r="I980" s="3" t="s">
        <v>32</v>
      </c>
    </row>
    <row r="981" spans="1:9" x14ac:dyDescent="0.3">
      <c r="A981" s="1">
        <v>980</v>
      </c>
      <c r="B981" s="2">
        <f t="shared" ca="1" si="31"/>
        <v>1021</v>
      </c>
      <c r="C981" s="6" t="s">
        <v>15</v>
      </c>
      <c r="D981" t="str" cm="1">
        <f t="array" ref="D981">_xlfn.IFS(OR(C981="ALL NEW AEROX 155 C ABS OTR",C981="ALL NEW AEROX 155 CIBERCITY OTR",C981="ALL NEW AEROX 155 OTR",C981="ALL NEW NMAX 155 ABS OTR",C981="ALL NEW NMAX 155 CONNECTED OTR",C981="ALL NEW NMAX 155 OTR",C981="ALL NEW NMAX 155 S OTR",C981="LEXI LX 155 CONNECTED ABS OTR",C981="LEXI LX 155 OTR",C981="LEXI LX 155 S OTR",C981="LEXI OTR"),"MAXI",OR(C981="ALL NEW R15 CONNECTED OTR",C981="ALL NEW VIXION OTR",C981="ALL NEW VIXION R OTR",C981="ALL NEW XSR 155 OTR",C981="MT 15 OTR"),"SPORT",OR(C981="FAZZIO CONNECTED LUX OTR",C981="FAZZIO CONNECTED NEO OTR",C981="FAZZIO NEO HYBRID OTR",C981="GRAND FILANO LUX OTR",C981="GRAND FILANO NEO HYBRID OTR"),"CLASSY",OR(C981="FREE GO 125 C OTR",C981="FREE GO 125 OTR",C981="GEAR 125 S OTR",C981="GEAR 125 OTR",C981="NEW MIO M3 CW OTR"),"MATIC",OR(C981="WR 155 R OTR"),"OFFROAD",OR(C981="VEGA FORCE DB CW OTR",C981="JUPITER Z CW FI OTR",C981="MX KING 150 OTR"),"MOPED")</f>
        <v>MOPED</v>
      </c>
      <c r="E981">
        <v>6</v>
      </c>
      <c r="F981" s="3" t="s">
        <v>4</v>
      </c>
      <c r="G981" s="7">
        <v>28505000</v>
      </c>
      <c r="H981">
        <f t="shared" si="32"/>
        <v>2850500</v>
      </c>
      <c r="I981" s="3" t="s">
        <v>32</v>
      </c>
    </row>
    <row r="982" spans="1:9" x14ac:dyDescent="0.3">
      <c r="A982" s="1">
        <v>981</v>
      </c>
      <c r="B982" s="2">
        <f t="shared" ca="1" si="31"/>
        <v>926</v>
      </c>
      <c r="C982" s="6" t="s">
        <v>11</v>
      </c>
      <c r="D982" t="str" cm="1">
        <f t="array" ref="D982">_xlfn.IFS(OR(C982="ALL NEW AEROX 155 C ABS OTR",C982="ALL NEW AEROX 155 CIBERCITY OTR",C982="ALL NEW AEROX 155 OTR",C982="ALL NEW NMAX 155 ABS OTR",C982="ALL NEW NMAX 155 CONNECTED OTR",C982="ALL NEW NMAX 155 OTR",C982="ALL NEW NMAX 155 S OTR",C982="LEXI LX 155 CONNECTED ABS OTR",C982="LEXI LX 155 OTR",C982="LEXI LX 155 S OTR",C982="LEXI OTR"),"MAXI",OR(C982="ALL NEW R15 CONNECTED OTR",C982="ALL NEW VIXION OTR",C982="ALL NEW VIXION R OTR",C982="ALL NEW XSR 155 OTR",C982="MT 15 OTR"),"SPORT",OR(C982="FAZZIO CONNECTED LUX OTR",C982="FAZZIO CONNECTED NEO OTR",C982="FAZZIO NEO HYBRID OTR",C982="GRAND FILANO LUX OTR",C982="GRAND FILANO NEO HYBRID OTR"),"CLASSY",OR(C982="FREE GO 125 C OTR",C982="FREE GO 125 OTR",C982="GEAR 125 S OTR",C982="GEAR 125 OTR",C982="NEW MIO M3 CW OTR"),"MATIC",OR(C982="WR 155 R OTR"),"OFFROAD",OR(C982="VEGA FORCE DB CW OTR",C982="JUPITER Z CW FI OTR",C982="MX KING 150 OTR"),"MOPED")</f>
        <v>MOPED</v>
      </c>
      <c r="E982">
        <v>6</v>
      </c>
      <c r="F982" s="3" t="s">
        <v>44</v>
      </c>
      <c r="G982" s="7">
        <v>22855000</v>
      </c>
      <c r="H982">
        <f t="shared" si="32"/>
        <v>2285500</v>
      </c>
      <c r="I982" s="3" t="s">
        <v>34</v>
      </c>
    </row>
    <row r="983" spans="1:9" x14ac:dyDescent="0.3">
      <c r="A983" s="1">
        <v>982</v>
      </c>
      <c r="B983" s="2">
        <f t="shared" ca="1" si="31"/>
        <v>782</v>
      </c>
      <c r="C983" s="6" t="s">
        <v>27</v>
      </c>
      <c r="D983" t="str" cm="1">
        <f t="array" ref="D983">_xlfn.IFS(OR(C983="ALL NEW AEROX 155 C ABS OTR",C983="ALL NEW AEROX 155 CIBERCITY OTR",C983="ALL NEW AEROX 155 OTR",C983="ALL NEW NMAX 155 ABS OTR",C983="ALL NEW NMAX 155 CONNECTED OTR",C983="ALL NEW NMAX 155 OTR",C983="ALL NEW NMAX 155 S OTR",C983="LEXI LX 155 CONNECTED ABS OTR",C983="LEXI LX 155 OTR",C983="LEXI LX 155 S OTR",C983="LEXI OTR"),"MAXI",OR(C983="ALL NEW R15 CONNECTED OTR",C983="ALL NEW VIXION OTR",C983="ALL NEW VIXION R OTR",C983="ALL NEW XSR 155 OTR",C983="MT 15 OTR"),"SPORT",OR(C983="FAZZIO CONNECTED LUX OTR",C983="FAZZIO CONNECTED NEO OTR",C983="FAZZIO NEO HYBRID OTR",C983="GRAND FILANO LUX OTR",C983="GRAND FILANO NEO HYBRID OTR"),"CLASSY",OR(C983="FREE GO 125 C OTR",C983="FREE GO 125 OTR",C983="GEAR 125 S OTR",C983="GEAR 125 OTR",C983="NEW MIO M3 CW OTR"),"MATIC",OR(C983="WR 155 R OTR"),"OFFROAD",OR(C983="VEGA FORCE DB CW OTR",C983="JUPITER Z CW FI OTR",C983="MX KING 150 OTR"),"MOPED")</f>
        <v>CLASSY</v>
      </c>
      <c r="E983">
        <v>6</v>
      </c>
      <c r="F983" s="3" t="s">
        <v>44</v>
      </c>
      <c r="G983" s="7">
        <v>30380000</v>
      </c>
      <c r="H983">
        <f t="shared" si="32"/>
        <v>3038000</v>
      </c>
      <c r="I983" s="3" t="s">
        <v>34</v>
      </c>
    </row>
    <row r="984" spans="1:9" x14ac:dyDescent="0.3">
      <c r="A984" s="1">
        <v>983</v>
      </c>
      <c r="B984" s="2">
        <f t="shared" ca="1" si="31"/>
        <v>868</v>
      </c>
      <c r="C984" s="6" t="s">
        <v>9</v>
      </c>
      <c r="D984" t="str" cm="1">
        <f t="array" ref="D984">_xlfn.IFS(OR(C984="ALL NEW AEROX 155 C ABS OTR",C984="ALL NEW AEROX 155 CIBERCITY OTR",C984="ALL NEW AEROX 155 OTR",C984="ALL NEW NMAX 155 ABS OTR",C984="ALL NEW NMAX 155 CONNECTED OTR",C984="ALL NEW NMAX 155 OTR",C984="ALL NEW NMAX 155 S OTR",C984="LEXI LX 155 CONNECTED ABS OTR",C984="LEXI LX 155 OTR",C984="LEXI LX 155 S OTR",C984="LEXI OTR"),"MAXI",OR(C984="ALL NEW R15 CONNECTED OTR",C984="ALL NEW VIXION OTR",C984="ALL NEW VIXION R OTR",C984="ALL NEW XSR 155 OTR",C984="MT 15 OTR"),"SPORT",OR(C984="FAZZIO CONNECTED LUX OTR",C984="FAZZIO CONNECTED NEO OTR",C984="FAZZIO NEO HYBRID OTR",C984="GRAND FILANO LUX OTR",C984="GRAND FILANO NEO HYBRID OTR"),"CLASSY",OR(C984="FREE GO 125 C OTR",C984="FREE GO 125 OTR",C984="GEAR 125 S OTR",C984="GEAR 125 OTR",C984="NEW MIO M3 CW OTR"),"MATIC",OR(C984="WR 155 R OTR"),"OFFROAD",OR(C984="VEGA FORCE DB CW OTR",C984="JUPITER Z CW FI OTR",C984="MX KING 150 OTR"),"MOPED")</f>
        <v>MAXI</v>
      </c>
      <c r="E984">
        <v>6</v>
      </c>
      <c r="F984" s="3" t="s">
        <v>44</v>
      </c>
      <c r="G984" s="7">
        <v>35475000</v>
      </c>
      <c r="H984">
        <f t="shared" si="32"/>
        <v>3547500</v>
      </c>
      <c r="I984" s="3" t="s">
        <v>34</v>
      </c>
    </row>
    <row r="985" spans="1:9" x14ac:dyDescent="0.3">
      <c r="A985" s="1">
        <v>984</v>
      </c>
      <c r="B985" s="2">
        <f t="shared" ca="1" si="31"/>
        <v>1100</v>
      </c>
      <c r="C985" s="6" t="s">
        <v>11</v>
      </c>
      <c r="D985" t="str" cm="1">
        <f t="array" ref="D985">_xlfn.IFS(OR(C985="ALL NEW AEROX 155 C ABS OTR",C985="ALL NEW AEROX 155 CIBERCITY OTR",C985="ALL NEW AEROX 155 OTR",C985="ALL NEW NMAX 155 ABS OTR",C985="ALL NEW NMAX 155 CONNECTED OTR",C985="ALL NEW NMAX 155 OTR",C985="ALL NEW NMAX 155 S OTR",C985="LEXI LX 155 CONNECTED ABS OTR",C985="LEXI LX 155 OTR",C985="LEXI LX 155 S OTR",C985="LEXI OTR"),"MAXI",OR(C985="ALL NEW R15 CONNECTED OTR",C985="ALL NEW VIXION OTR",C985="ALL NEW VIXION R OTR",C985="ALL NEW XSR 155 OTR",C985="MT 15 OTR"),"SPORT",OR(C985="FAZZIO CONNECTED LUX OTR",C985="FAZZIO CONNECTED NEO OTR",C985="FAZZIO NEO HYBRID OTR",C985="GRAND FILANO LUX OTR",C985="GRAND FILANO NEO HYBRID OTR"),"CLASSY",OR(C985="FREE GO 125 C OTR",C985="FREE GO 125 OTR",C985="GEAR 125 S OTR",C985="GEAR 125 OTR",C985="NEW MIO M3 CW OTR"),"MATIC",OR(C985="WR 155 R OTR"),"OFFROAD",OR(C985="VEGA FORCE DB CW OTR",C985="JUPITER Z CW FI OTR",C985="MX KING 150 OTR"),"MOPED")</f>
        <v>MOPED</v>
      </c>
      <c r="E985">
        <v>6</v>
      </c>
      <c r="F985" s="3" t="s">
        <v>5</v>
      </c>
      <c r="G985" s="7">
        <v>22855000</v>
      </c>
      <c r="H985">
        <f t="shared" si="32"/>
        <v>2285500</v>
      </c>
      <c r="I985" s="3" t="s">
        <v>34</v>
      </c>
    </row>
    <row r="986" spans="1:9" x14ac:dyDescent="0.3">
      <c r="A986" s="1">
        <v>985</v>
      </c>
      <c r="B986" s="2">
        <f t="shared" ca="1" si="31"/>
        <v>1105</v>
      </c>
      <c r="C986" s="6" t="s">
        <v>15</v>
      </c>
      <c r="D986" t="str" cm="1">
        <f t="array" ref="D986">_xlfn.IFS(OR(C986="ALL NEW AEROX 155 C ABS OTR",C986="ALL NEW AEROX 155 CIBERCITY OTR",C986="ALL NEW AEROX 155 OTR",C986="ALL NEW NMAX 155 ABS OTR",C986="ALL NEW NMAX 155 CONNECTED OTR",C986="ALL NEW NMAX 155 OTR",C986="ALL NEW NMAX 155 S OTR",C986="LEXI LX 155 CONNECTED ABS OTR",C986="LEXI LX 155 OTR",C986="LEXI LX 155 S OTR",C986="LEXI OTR"),"MAXI",OR(C986="ALL NEW R15 CONNECTED OTR",C986="ALL NEW VIXION OTR",C986="ALL NEW VIXION R OTR",C986="ALL NEW XSR 155 OTR",C986="MT 15 OTR"),"SPORT",OR(C986="FAZZIO CONNECTED LUX OTR",C986="FAZZIO CONNECTED NEO OTR",C986="FAZZIO NEO HYBRID OTR",C986="GRAND FILANO LUX OTR",C986="GRAND FILANO NEO HYBRID OTR"),"CLASSY",OR(C986="FREE GO 125 C OTR",C986="FREE GO 125 OTR",C986="GEAR 125 S OTR",C986="GEAR 125 OTR",C986="NEW MIO M3 CW OTR"),"MATIC",OR(C986="WR 155 R OTR"),"OFFROAD",OR(C986="VEGA FORCE DB CW OTR",C986="JUPITER Z CW FI OTR",C986="MX KING 150 OTR"),"MOPED")</f>
        <v>MOPED</v>
      </c>
      <c r="E986">
        <v>6</v>
      </c>
      <c r="F986" s="3" t="s">
        <v>5</v>
      </c>
      <c r="G986" s="7">
        <v>28255000</v>
      </c>
      <c r="H986">
        <f t="shared" si="32"/>
        <v>2825500</v>
      </c>
      <c r="I986" s="3" t="s">
        <v>34</v>
      </c>
    </row>
    <row r="987" spans="1:9" x14ac:dyDescent="0.3">
      <c r="A987" s="1">
        <v>986</v>
      </c>
      <c r="B987" s="2">
        <f t="shared" ca="1" si="31"/>
        <v>67</v>
      </c>
      <c r="C987" s="6" t="s">
        <v>11</v>
      </c>
      <c r="D987" t="str" cm="1">
        <f t="array" ref="D987">_xlfn.IFS(OR(C987="ALL NEW AEROX 155 C ABS OTR",C987="ALL NEW AEROX 155 CIBERCITY OTR",C987="ALL NEW AEROX 155 OTR",C987="ALL NEW NMAX 155 ABS OTR",C987="ALL NEW NMAX 155 CONNECTED OTR",C987="ALL NEW NMAX 155 OTR",C987="ALL NEW NMAX 155 S OTR",C987="LEXI LX 155 CONNECTED ABS OTR",C987="LEXI LX 155 OTR",C987="LEXI LX 155 S OTR",C987="LEXI OTR"),"MAXI",OR(C987="ALL NEW R15 CONNECTED OTR",C987="ALL NEW VIXION OTR",C987="ALL NEW VIXION R OTR",C987="ALL NEW XSR 155 OTR",C987="MT 15 OTR"),"SPORT",OR(C987="FAZZIO CONNECTED LUX OTR",C987="FAZZIO CONNECTED NEO OTR",C987="FAZZIO NEO HYBRID OTR",C987="GRAND FILANO LUX OTR",C987="GRAND FILANO NEO HYBRID OTR"),"CLASSY",OR(C987="FREE GO 125 C OTR",C987="FREE GO 125 OTR",C987="GEAR 125 S OTR",C987="GEAR 125 OTR",C987="NEW MIO M3 CW OTR"),"MATIC",OR(C987="WR 155 R OTR"),"OFFROAD",OR(C987="VEGA FORCE DB CW OTR",C987="JUPITER Z CW FI OTR",C987="MX KING 150 OTR"),"MOPED")</f>
        <v>MOPED</v>
      </c>
      <c r="E987">
        <v>6</v>
      </c>
      <c r="F987" s="3" t="s">
        <v>4</v>
      </c>
      <c r="G987" s="7">
        <v>22605000</v>
      </c>
      <c r="H987">
        <f t="shared" si="32"/>
        <v>2260500</v>
      </c>
      <c r="I987" s="3" t="s">
        <v>34</v>
      </c>
    </row>
    <row r="988" spans="1:9" x14ac:dyDescent="0.3">
      <c r="A988" s="1">
        <v>987</v>
      </c>
      <c r="B988" s="2">
        <f t="shared" ca="1" si="31"/>
        <v>160</v>
      </c>
      <c r="C988" s="6" t="s">
        <v>13</v>
      </c>
      <c r="D988" t="str" cm="1">
        <f t="array" ref="D988">_xlfn.IFS(OR(C988="ALL NEW AEROX 155 C ABS OTR",C988="ALL NEW AEROX 155 CIBERCITY OTR",C988="ALL NEW AEROX 155 OTR",C988="ALL NEW NMAX 155 ABS OTR",C988="ALL NEW NMAX 155 CONNECTED OTR",C988="ALL NEW NMAX 155 OTR",C988="ALL NEW NMAX 155 S OTR",C988="LEXI LX 155 CONNECTED ABS OTR",C988="LEXI LX 155 OTR",C988="LEXI LX 155 S OTR",C988="LEXI OTR"),"MAXI",OR(C988="ALL NEW R15 CONNECTED OTR",C988="ALL NEW VIXION OTR",C988="ALL NEW VIXION R OTR",C988="ALL NEW XSR 155 OTR",C988="MT 15 OTR"),"SPORT",OR(C988="FAZZIO CONNECTED LUX OTR",C988="FAZZIO CONNECTED NEO OTR",C988="FAZZIO NEO HYBRID OTR",C988="GRAND FILANO LUX OTR",C988="GRAND FILANO NEO HYBRID OTR"),"CLASSY",OR(C988="FREE GO 125 C OTR",C988="FREE GO 125 OTR",C988="GEAR 125 S OTR",C988="GEAR 125 OTR",C988="NEW MIO M3 CW OTR"),"MATIC",OR(C988="WR 155 R OTR"),"OFFROAD",OR(C988="VEGA FORCE DB CW OTR",C988="JUPITER Z CW FI OTR",C988="MX KING 150 OTR"),"MOPED")</f>
        <v>MAXI</v>
      </c>
      <c r="E988">
        <v>6</v>
      </c>
      <c r="F988" s="3" t="s">
        <v>44</v>
      </c>
      <c r="G988" s="7">
        <v>36690000</v>
      </c>
      <c r="H988">
        <f t="shared" si="32"/>
        <v>3669000</v>
      </c>
      <c r="I988" s="3" t="s">
        <v>34</v>
      </c>
    </row>
    <row r="989" spans="1:9" x14ac:dyDescent="0.3">
      <c r="A989" s="1">
        <v>988</v>
      </c>
      <c r="B989" s="2">
        <f t="shared" ca="1" si="31"/>
        <v>597</v>
      </c>
      <c r="C989" s="6" t="s">
        <v>27</v>
      </c>
      <c r="D989" t="str" cm="1">
        <f t="array" ref="D989">_xlfn.IFS(OR(C989="ALL NEW AEROX 155 C ABS OTR",C989="ALL NEW AEROX 155 CIBERCITY OTR",C989="ALL NEW AEROX 155 OTR",C989="ALL NEW NMAX 155 ABS OTR",C989="ALL NEW NMAX 155 CONNECTED OTR",C989="ALL NEW NMAX 155 OTR",C989="ALL NEW NMAX 155 S OTR",C989="LEXI LX 155 CONNECTED ABS OTR",C989="LEXI LX 155 OTR",C989="LEXI LX 155 S OTR",C989="LEXI OTR"),"MAXI",OR(C989="ALL NEW R15 CONNECTED OTR",C989="ALL NEW VIXION OTR",C989="ALL NEW VIXION R OTR",C989="ALL NEW XSR 155 OTR",C989="MT 15 OTR"),"SPORT",OR(C989="FAZZIO CONNECTED LUX OTR",C989="FAZZIO CONNECTED NEO OTR",C989="FAZZIO NEO HYBRID OTR",C989="GRAND FILANO LUX OTR",C989="GRAND FILANO NEO HYBRID OTR"),"CLASSY",OR(C989="FREE GO 125 C OTR",C989="FREE GO 125 OTR",C989="GEAR 125 S OTR",C989="GEAR 125 OTR",C989="NEW MIO M3 CW OTR"),"MATIC",OR(C989="WR 155 R OTR"),"OFFROAD",OR(C989="VEGA FORCE DB CW OTR",C989="JUPITER Z CW FI OTR",C989="MX KING 150 OTR"),"MOPED")</f>
        <v>CLASSY</v>
      </c>
      <c r="E989">
        <v>6</v>
      </c>
      <c r="F989" s="3" t="s">
        <v>44</v>
      </c>
      <c r="G989" s="7">
        <v>30130000</v>
      </c>
      <c r="H989">
        <f t="shared" si="32"/>
        <v>3013000</v>
      </c>
      <c r="I989" s="3" t="s">
        <v>32</v>
      </c>
    </row>
    <row r="990" spans="1:9" x14ac:dyDescent="0.3">
      <c r="A990" s="1">
        <v>989</v>
      </c>
      <c r="B990" s="2">
        <f t="shared" ca="1" si="31"/>
        <v>741</v>
      </c>
      <c r="C990" s="6" t="s">
        <v>15</v>
      </c>
      <c r="D990" t="str" cm="1">
        <f t="array" ref="D990">_xlfn.IFS(OR(C990="ALL NEW AEROX 155 C ABS OTR",C990="ALL NEW AEROX 155 CIBERCITY OTR",C990="ALL NEW AEROX 155 OTR",C990="ALL NEW NMAX 155 ABS OTR",C990="ALL NEW NMAX 155 CONNECTED OTR",C990="ALL NEW NMAX 155 OTR",C990="ALL NEW NMAX 155 S OTR",C990="LEXI LX 155 CONNECTED ABS OTR",C990="LEXI LX 155 OTR",C990="LEXI LX 155 S OTR",C990="LEXI OTR"),"MAXI",OR(C990="ALL NEW R15 CONNECTED OTR",C990="ALL NEW VIXION OTR",C990="ALL NEW VIXION R OTR",C990="ALL NEW XSR 155 OTR",C990="MT 15 OTR"),"SPORT",OR(C990="FAZZIO CONNECTED LUX OTR",C990="FAZZIO CONNECTED NEO OTR",C990="FAZZIO NEO HYBRID OTR",C990="GRAND FILANO LUX OTR",C990="GRAND FILANO NEO HYBRID OTR"),"CLASSY",OR(C990="FREE GO 125 C OTR",C990="FREE GO 125 OTR",C990="GEAR 125 S OTR",C990="GEAR 125 OTR",C990="NEW MIO M3 CW OTR"),"MATIC",OR(C990="WR 155 R OTR"),"OFFROAD",OR(C990="VEGA FORCE DB CW OTR",C990="JUPITER Z CW FI OTR",C990="MX KING 150 OTR"),"MOPED")</f>
        <v>MOPED</v>
      </c>
      <c r="E990">
        <v>6</v>
      </c>
      <c r="F990" s="3" t="s">
        <v>44</v>
      </c>
      <c r="G990" s="7">
        <v>28255000</v>
      </c>
      <c r="H990">
        <f t="shared" si="32"/>
        <v>2825500</v>
      </c>
      <c r="I990" s="3" t="s">
        <v>32</v>
      </c>
    </row>
    <row r="991" spans="1:9" x14ac:dyDescent="0.3">
      <c r="A991" s="1">
        <v>990</v>
      </c>
      <c r="B991" s="2">
        <f t="shared" ca="1" si="31"/>
        <v>64</v>
      </c>
      <c r="C991" s="6" t="s">
        <v>12</v>
      </c>
      <c r="D991" t="str" cm="1">
        <f t="array" ref="D991">_xlfn.IFS(OR(C991="ALL NEW AEROX 155 C ABS OTR",C991="ALL NEW AEROX 155 CIBERCITY OTR",C991="ALL NEW AEROX 155 OTR",C991="ALL NEW NMAX 155 ABS OTR",C991="ALL NEW NMAX 155 CONNECTED OTR",C991="ALL NEW NMAX 155 OTR",C991="ALL NEW NMAX 155 S OTR",C991="LEXI LX 155 CONNECTED ABS OTR",C991="LEXI LX 155 OTR",C991="LEXI LX 155 S OTR",C991="LEXI OTR"),"MAXI",OR(C991="ALL NEW R15 CONNECTED OTR",C991="ALL NEW VIXION OTR",C991="ALL NEW VIXION R OTR",C991="ALL NEW XSR 155 OTR",C991="MT 15 OTR"),"SPORT",OR(C991="FAZZIO CONNECTED LUX OTR",C991="FAZZIO CONNECTED NEO OTR",C991="FAZZIO NEO HYBRID OTR",C991="GRAND FILANO LUX OTR",C991="GRAND FILANO NEO HYBRID OTR"),"CLASSY",OR(C991="FREE GO 125 C OTR",C991="FREE GO 125 OTR",C991="GEAR 125 S OTR",C991="GEAR 125 OTR",C991="NEW MIO M3 CW OTR"),"MATIC",OR(C991="WR 155 R OTR"),"OFFROAD",OR(C991="VEGA FORCE DB CW OTR",C991="JUPITER Z CW FI OTR",C991="MX KING 150 OTR"),"MOPED")</f>
        <v>MATIC</v>
      </c>
      <c r="E991">
        <v>6</v>
      </c>
      <c r="F991" s="3" t="s">
        <v>44</v>
      </c>
      <c r="G991" s="7">
        <v>19745000</v>
      </c>
      <c r="H991">
        <f t="shared" si="32"/>
        <v>1974500</v>
      </c>
      <c r="I991" s="3" t="s">
        <v>34</v>
      </c>
    </row>
    <row r="992" spans="1:9" x14ac:dyDescent="0.3">
      <c r="A992" s="1">
        <v>991</v>
      </c>
      <c r="B992" s="2">
        <f t="shared" ca="1" si="31"/>
        <v>679</v>
      </c>
      <c r="C992" s="6" t="s">
        <v>8</v>
      </c>
      <c r="D992" t="str" cm="1">
        <f t="array" ref="D992">_xlfn.IFS(OR(C992="ALL NEW AEROX 155 C ABS OTR",C992="ALL NEW AEROX 155 CIBERCITY OTR",C992="ALL NEW AEROX 155 OTR",C992="ALL NEW NMAX 155 ABS OTR",C992="ALL NEW NMAX 155 CONNECTED OTR",C992="ALL NEW NMAX 155 OTR",C992="ALL NEW NMAX 155 S OTR",C992="LEXI LX 155 CONNECTED ABS OTR",C992="LEXI LX 155 OTR",C992="LEXI LX 155 S OTR",C992="LEXI OTR"),"MAXI",OR(C992="ALL NEW R15 CONNECTED OTR",C992="ALL NEW VIXION OTR",C992="ALL NEW VIXION R OTR",C992="ALL NEW XSR 155 OTR",C992="MT 15 OTR"),"SPORT",OR(C992="FAZZIO CONNECTED LUX OTR",C992="FAZZIO CONNECTED NEO OTR",C992="FAZZIO NEO HYBRID OTR",C992="GRAND FILANO LUX OTR",C992="GRAND FILANO NEO HYBRID OTR"),"CLASSY",OR(C992="FREE GO 125 C OTR",C992="FREE GO 125 OTR",C992="GEAR 125 S OTR",C992="GEAR 125 OTR",C992="NEW MIO M3 CW OTR"),"MATIC",OR(C992="WR 155 R OTR"),"OFFROAD",OR(C992="VEGA FORCE DB CW OTR",C992="JUPITER Z CW FI OTR",C992="MX KING 150 OTR"),"MOPED")</f>
        <v>CLASSY</v>
      </c>
      <c r="E992">
        <v>6</v>
      </c>
      <c r="F992" s="3" t="s">
        <v>44</v>
      </c>
      <c r="G992" s="7">
        <v>25615000</v>
      </c>
      <c r="H992">
        <f t="shared" si="32"/>
        <v>2561500</v>
      </c>
      <c r="I992" s="3" t="s">
        <v>32</v>
      </c>
    </row>
    <row r="993" spans="1:9" x14ac:dyDescent="0.3">
      <c r="A993" s="1">
        <v>992</v>
      </c>
      <c r="B993" s="2">
        <f t="shared" ca="1" si="31"/>
        <v>711</v>
      </c>
      <c r="C993" s="6" t="s">
        <v>11</v>
      </c>
      <c r="D993" t="str" cm="1">
        <f t="array" ref="D993">_xlfn.IFS(OR(C993="ALL NEW AEROX 155 C ABS OTR",C993="ALL NEW AEROX 155 CIBERCITY OTR",C993="ALL NEW AEROX 155 OTR",C993="ALL NEW NMAX 155 ABS OTR",C993="ALL NEW NMAX 155 CONNECTED OTR",C993="ALL NEW NMAX 155 OTR",C993="ALL NEW NMAX 155 S OTR",C993="LEXI LX 155 CONNECTED ABS OTR",C993="LEXI LX 155 OTR",C993="LEXI LX 155 S OTR",C993="LEXI OTR"),"MAXI",OR(C993="ALL NEW R15 CONNECTED OTR",C993="ALL NEW VIXION OTR",C993="ALL NEW VIXION R OTR",C993="ALL NEW XSR 155 OTR",C993="MT 15 OTR"),"SPORT",OR(C993="FAZZIO CONNECTED LUX OTR",C993="FAZZIO CONNECTED NEO OTR",C993="FAZZIO NEO HYBRID OTR",C993="GRAND FILANO LUX OTR",C993="GRAND FILANO NEO HYBRID OTR"),"CLASSY",OR(C993="FREE GO 125 C OTR",C993="FREE GO 125 OTR",C993="GEAR 125 S OTR",C993="GEAR 125 OTR",C993="NEW MIO M3 CW OTR"),"MATIC",OR(C993="WR 155 R OTR"),"OFFROAD",OR(C993="VEGA FORCE DB CW OTR",C993="JUPITER Z CW FI OTR",C993="MX KING 150 OTR"),"MOPED")</f>
        <v>MOPED</v>
      </c>
      <c r="E993">
        <v>6</v>
      </c>
      <c r="F993" s="3" t="s">
        <v>44</v>
      </c>
      <c r="G993" s="7">
        <v>22605000</v>
      </c>
      <c r="H993">
        <f t="shared" si="32"/>
        <v>2260500</v>
      </c>
      <c r="I993" s="3" t="s">
        <v>32</v>
      </c>
    </row>
    <row r="994" spans="1:9" x14ac:dyDescent="0.3">
      <c r="A994" s="1">
        <v>993</v>
      </c>
      <c r="B994" s="2">
        <f t="shared" ca="1" si="31"/>
        <v>879</v>
      </c>
      <c r="C994" s="6" t="s">
        <v>15</v>
      </c>
      <c r="D994" t="str" cm="1">
        <f t="array" ref="D994">_xlfn.IFS(OR(C994="ALL NEW AEROX 155 C ABS OTR",C994="ALL NEW AEROX 155 CIBERCITY OTR",C994="ALL NEW AEROX 155 OTR",C994="ALL NEW NMAX 155 ABS OTR",C994="ALL NEW NMAX 155 CONNECTED OTR",C994="ALL NEW NMAX 155 OTR",C994="ALL NEW NMAX 155 S OTR",C994="LEXI LX 155 CONNECTED ABS OTR",C994="LEXI LX 155 OTR",C994="LEXI LX 155 S OTR",C994="LEXI OTR"),"MAXI",OR(C994="ALL NEW R15 CONNECTED OTR",C994="ALL NEW VIXION OTR",C994="ALL NEW VIXION R OTR",C994="ALL NEW XSR 155 OTR",C994="MT 15 OTR"),"SPORT",OR(C994="FAZZIO CONNECTED LUX OTR",C994="FAZZIO CONNECTED NEO OTR",C994="FAZZIO NEO HYBRID OTR",C994="GRAND FILANO LUX OTR",C994="GRAND FILANO NEO HYBRID OTR"),"CLASSY",OR(C994="FREE GO 125 C OTR",C994="FREE GO 125 OTR",C994="GEAR 125 S OTR",C994="GEAR 125 OTR",C994="NEW MIO M3 CW OTR"),"MATIC",OR(C994="WR 155 R OTR"),"OFFROAD",OR(C994="VEGA FORCE DB CW OTR",C994="JUPITER Z CW FI OTR",C994="MX KING 150 OTR"),"MOPED")</f>
        <v>MOPED</v>
      </c>
      <c r="E994">
        <v>6</v>
      </c>
      <c r="F994" s="3" t="s">
        <v>5</v>
      </c>
      <c r="G994" s="7">
        <v>28505000</v>
      </c>
      <c r="H994">
        <f t="shared" si="32"/>
        <v>2850500</v>
      </c>
      <c r="I994" s="3" t="s">
        <v>32</v>
      </c>
    </row>
    <row r="995" spans="1:9" x14ac:dyDescent="0.3">
      <c r="A995" s="1">
        <v>994</v>
      </c>
      <c r="B995" s="2">
        <f t="shared" ca="1" si="31"/>
        <v>863</v>
      </c>
      <c r="C995" s="6" t="s">
        <v>10</v>
      </c>
      <c r="D995" t="str" cm="1">
        <f t="array" ref="D995">_xlfn.IFS(OR(C995="ALL NEW AEROX 155 C ABS OTR",C995="ALL NEW AEROX 155 CIBERCITY OTR",C995="ALL NEW AEROX 155 OTR",C995="ALL NEW NMAX 155 ABS OTR",C995="ALL NEW NMAX 155 CONNECTED OTR",C995="ALL NEW NMAX 155 OTR",C995="ALL NEW NMAX 155 S OTR",C995="LEXI LX 155 CONNECTED ABS OTR",C995="LEXI LX 155 OTR",C995="LEXI LX 155 S OTR",C995="LEXI OTR"),"MAXI",OR(C995="ALL NEW R15 CONNECTED OTR",C995="ALL NEW VIXION OTR",C995="ALL NEW VIXION R OTR",C995="ALL NEW XSR 155 OTR",C995="MT 15 OTR"),"SPORT",OR(C995="FAZZIO CONNECTED LUX OTR",C995="FAZZIO CONNECTED NEO OTR",C995="FAZZIO NEO HYBRID OTR",C995="GRAND FILANO LUX OTR",C995="GRAND FILANO NEO HYBRID OTR"),"CLASSY",OR(C995="FREE GO 125 C OTR",C995="FREE GO 125 OTR",C995="GEAR 125 S OTR",C995="GEAR 125 OTR",C995="NEW MIO M3 CW OTR"),"MATIC",OR(C995="WR 155 R OTR"),"OFFROAD",OR(C995="VEGA FORCE DB CW OTR",C995="JUPITER Z CW FI OTR",C995="MX KING 150 OTR"),"MOPED")</f>
        <v>MATIC</v>
      </c>
      <c r="E995">
        <v>6</v>
      </c>
      <c r="F995" s="3" t="s">
        <v>44</v>
      </c>
      <c r="G995" s="7">
        <v>20725000</v>
      </c>
      <c r="H995">
        <f t="shared" si="32"/>
        <v>2072500</v>
      </c>
      <c r="I995" s="3" t="s">
        <v>32</v>
      </c>
    </row>
    <row r="996" spans="1:9" x14ac:dyDescent="0.3">
      <c r="A996" s="1">
        <v>995</v>
      </c>
      <c r="B996" s="2">
        <f t="shared" ca="1" si="31"/>
        <v>1154</v>
      </c>
      <c r="C996" s="6" t="s">
        <v>9</v>
      </c>
      <c r="D996" t="str" cm="1">
        <f t="array" ref="D996">_xlfn.IFS(OR(C996="ALL NEW AEROX 155 C ABS OTR",C996="ALL NEW AEROX 155 CIBERCITY OTR",C996="ALL NEW AEROX 155 OTR",C996="ALL NEW NMAX 155 ABS OTR",C996="ALL NEW NMAX 155 CONNECTED OTR",C996="ALL NEW NMAX 155 OTR",C996="ALL NEW NMAX 155 S OTR",C996="LEXI LX 155 CONNECTED ABS OTR",C996="LEXI LX 155 OTR",C996="LEXI LX 155 S OTR",C996="LEXI OTR"),"MAXI",OR(C996="ALL NEW R15 CONNECTED OTR",C996="ALL NEW VIXION OTR",C996="ALL NEW VIXION R OTR",C996="ALL NEW XSR 155 OTR",C996="MT 15 OTR"),"SPORT",OR(C996="FAZZIO CONNECTED LUX OTR",C996="FAZZIO CONNECTED NEO OTR",C996="FAZZIO NEO HYBRID OTR",C996="GRAND FILANO LUX OTR",C996="GRAND FILANO NEO HYBRID OTR"),"CLASSY",OR(C996="FREE GO 125 C OTR",C996="FREE GO 125 OTR",C996="GEAR 125 S OTR",C996="GEAR 125 OTR",C996="NEW MIO M3 CW OTR"),"MATIC",OR(C996="WR 155 R OTR"),"OFFROAD",OR(C996="VEGA FORCE DB CW OTR",C996="JUPITER Z CW FI OTR",C996="MX KING 150 OTR"),"MOPED")</f>
        <v>MAXI</v>
      </c>
      <c r="E996">
        <v>6</v>
      </c>
      <c r="F996" s="3" t="s">
        <v>44</v>
      </c>
      <c r="G996" s="7">
        <v>35475000</v>
      </c>
      <c r="H996">
        <f t="shared" si="32"/>
        <v>3547500</v>
      </c>
      <c r="I996" s="3" t="s">
        <v>34</v>
      </c>
    </row>
    <row r="997" spans="1:9" x14ac:dyDescent="0.3">
      <c r="A997" s="1">
        <v>996</v>
      </c>
      <c r="B997" s="2">
        <f t="shared" ca="1" si="31"/>
        <v>132</v>
      </c>
      <c r="C997" s="6" t="s">
        <v>15</v>
      </c>
      <c r="D997" t="str" cm="1">
        <f t="array" ref="D997">_xlfn.IFS(OR(C997="ALL NEW AEROX 155 C ABS OTR",C997="ALL NEW AEROX 155 CIBERCITY OTR",C997="ALL NEW AEROX 155 OTR",C997="ALL NEW NMAX 155 ABS OTR",C997="ALL NEW NMAX 155 CONNECTED OTR",C997="ALL NEW NMAX 155 OTR",C997="ALL NEW NMAX 155 S OTR",C997="LEXI LX 155 CONNECTED ABS OTR",C997="LEXI LX 155 OTR",C997="LEXI LX 155 S OTR",C997="LEXI OTR"),"MAXI",OR(C997="ALL NEW R15 CONNECTED OTR",C997="ALL NEW VIXION OTR",C997="ALL NEW VIXION R OTR",C997="ALL NEW XSR 155 OTR",C997="MT 15 OTR"),"SPORT",OR(C997="FAZZIO CONNECTED LUX OTR",C997="FAZZIO CONNECTED NEO OTR",C997="FAZZIO NEO HYBRID OTR",C997="GRAND FILANO LUX OTR",C997="GRAND FILANO NEO HYBRID OTR"),"CLASSY",OR(C997="FREE GO 125 C OTR",C997="FREE GO 125 OTR",C997="GEAR 125 S OTR",C997="GEAR 125 OTR",C997="NEW MIO M3 CW OTR"),"MATIC",OR(C997="WR 155 R OTR"),"OFFROAD",OR(C997="VEGA FORCE DB CW OTR",C997="JUPITER Z CW FI OTR",C997="MX KING 150 OTR"),"MOPED")</f>
        <v>MOPED</v>
      </c>
      <c r="E997">
        <v>6</v>
      </c>
      <c r="F997" s="3" t="s">
        <v>44</v>
      </c>
      <c r="G997" s="7">
        <v>28255000</v>
      </c>
      <c r="H997">
        <f t="shared" si="32"/>
        <v>2825500</v>
      </c>
      <c r="I997" s="3" t="s">
        <v>34</v>
      </c>
    </row>
    <row r="998" spans="1:9" x14ac:dyDescent="0.3">
      <c r="A998" s="1">
        <v>997</v>
      </c>
      <c r="B998" s="2">
        <f t="shared" ca="1" si="31"/>
        <v>259</v>
      </c>
      <c r="C998" s="6" t="s">
        <v>21</v>
      </c>
      <c r="D998" t="str" cm="1">
        <f t="array" ref="D998">_xlfn.IFS(OR(C998="ALL NEW AEROX 155 C ABS OTR",C998="ALL NEW AEROX 155 CIBERCITY OTR",C998="ALL NEW AEROX 155 OTR",C998="ALL NEW NMAX 155 ABS OTR",C998="ALL NEW NMAX 155 CONNECTED OTR",C998="ALL NEW NMAX 155 OTR",C998="ALL NEW NMAX 155 S OTR",C998="LEXI LX 155 CONNECTED ABS OTR",C998="LEXI LX 155 OTR",C998="LEXI LX 155 S OTR",C998="LEXI OTR"),"MAXI",OR(C998="ALL NEW R15 CONNECTED OTR",C998="ALL NEW VIXION OTR",C998="ALL NEW VIXION R OTR",C998="ALL NEW XSR 155 OTR",C998="MT 15 OTR"),"SPORT",OR(C998="FAZZIO CONNECTED LUX OTR",C998="FAZZIO CONNECTED NEO OTR",C998="FAZZIO NEO HYBRID OTR",C998="GRAND FILANO LUX OTR",C998="GRAND FILANO NEO HYBRID OTR"),"CLASSY",OR(C998="FREE GO 125 C OTR",C998="FREE GO 125 OTR",C998="GEAR 125 S OTR",C998="GEAR 125 OTR",C998="NEW MIO M3 CW OTR"),"MATIC",OR(C998="WR 155 R OTR"),"OFFROAD",OR(C998="VEGA FORCE DB CW OTR",C998="JUPITER Z CW FI OTR",C998="MX KING 150 OTR"),"MOPED")</f>
        <v>MAXI</v>
      </c>
      <c r="E998">
        <v>6</v>
      </c>
      <c r="F998" s="3" t="s">
        <v>44</v>
      </c>
      <c r="G998" s="7">
        <v>30650000</v>
      </c>
      <c r="H998">
        <f t="shared" si="32"/>
        <v>3065000</v>
      </c>
      <c r="I998" s="3" t="s">
        <v>34</v>
      </c>
    </row>
    <row r="999" spans="1:9" x14ac:dyDescent="0.3">
      <c r="A999" s="1">
        <v>998</v>
      </c>
      <c r="B999" s="2">
        <f t="shared" ca="1" si="31"/>
        <v>738</v>
      </c>
      <c r="C999" s="6" t="s">
        <v>7</v>
      </c>
      <c r="D999" t="str" cm="1">
        <f t="array" ref="D999">_xlfn.IFS(OR(C999="ALL NEW AEROX 155 C ABS OTR",C999="ALL NEW AEROX 155 CIBERCITY OTR",C999="ALL NEW AEROX 155 OTR",C999="ALL NEW NMAX 155 ABS OTR",C999="ALL NEW NMAX 155 CONNECTED OTR",C999="ALL NEW NMAX 155 OTR",C999="ALL NEW NMAX 155 S OTR",C999="LEXI LX 155 CONNECTED ABS OTR",C999="LEXI LX 155 OTR",C999="LEXI LX 155 S OTR",C999="LEXI OTR"),"MAXI",OR(C999="ALL NEW R15 CONNECTED OTR",C999="ALL NEW VIXION OTR",C999="ALL NEW VIXION R OTR",C999="ALL NEW XSR 155 OTR",C999="MT 15 OTR"),"SPORT",OR(C999="FAZZIO CONNECTED LUX OTR",C999="FAZZIO CONNECTED NEO OTR",C999="FAZZIO NEO HYBRID OTR",C999="GRAND FILANO LUX OTR",C999="GRAND FILANO NEO HYBRID OTR"),"CLASSY",OR(C999="FREE GO 125 C OTR",C999="FREE GO 125 OTR",C999="GEAR 125 S OTR",C999="GEAR 125 OTR",C999="NEW MIO M3 CW OTR"),"MATIC",OR(C999="WR 155 R OTR"),"OFFROAD",OR(C999="VEGA FORCE DB CW OTR",C999="JUPITER Z CW FI OTR",C999="MX KING 150 OTR"),"MOPED")</f>
        <v>CLASSY</v>
      </c>
      <c r="E999">
        <v>6</v>
      </c>
      <c r="F999" s="3" t="s">
        <v>5</v>
      </c>
      <c r="G999" s="7">
        <v>24965000</v>
      </c>
      <c r="H999">
        <f t="shared" si="32"/>
        <v>2496500</v>
      </c>
      <c r="I999" s="3" t="s">
        <v>32</v>
      </c>
    </row>
    <row r="1000" spans="1:9" x14ac:dyDescent="0.3">
      <c r="A1000" s="1">
        <v>999</v>
      </c>
      <c r="B1000" s="2">
        <f t="shared" ca="1" si="31"/>
        <v>393</v>
      </c>
      <c r="C1000" s="6" t="s">
        <v>28</v>
      </c>
      <c r="D1000" t="str" cm="1">
        <f t="array" ref="D1000">_xlfn.IFS(OR(C1000="ALL NEW AEROX 155 C ABS OTR",C1000="ALL NEW AEROX 155 CIBERCITY OTR",C1000="ALL NEW AEROX 155 OTR",C1000="ALL NEW NMAX 155 ABS OTR",C1000="ALL NEW NMAX 155 CONNECTED OTR",C1000="ALL NEW NMAX 155 OTR",C1000="ALL NEW NMAX 155 S OTR",C1000="LEXI LX 155 CONNECTED ABS OTR",C1000="LEXI LX 155 OTR",C1000="LEXI LX 155 S OTR",C1000="LEXI OTR"),"MAXI",OR(C1000="ALL NEW R15 CONNECTED OTR",C1000="ALL NEW VIXION OTR",C1000="ALL NEW VIXION R OTR",C1000="ALL NEW XSR 155 OTR",C1000="MT 15 OTR"),"SPORT",OR(C1000="FAZZIO CONNECTED LUX OTR",C1000="FAZZIO CONNECTED NEO OTR",C1000="FAZZIO NEO HYBRID OTR",C1000="GRAND FILANO LUX OTR",C1000="GRAND FILANO NEO HYBRID OTR"),"CLASSY",OR(C1000="FREE GO 125 C OTR",C1000="FREE GO 125 OTR",C1000="GEAR 125 S OTR",C1000="GEAR 125 OTR",C1000="NEW MIO M3 CW OTR"),"MATIC",OR(C1000="WR 155 R OTR"),"OFFROAD",OR(C1000="VEGA FORCE DB CW OTR",C1000="JUPITER Z CW FI OTR",C1000="MX KING 150 OTR"),"MOPED")</f>
        <v>OFFROAD</v>
      </c>
      <c r="E1000">
        <v>6</v>
      </c>
      <c r="F1000" s="3" t="s">
        <v>4</v>
      </c>
      <c r="G1000" s="7">
        <v>42860000</v>
      </c>
      <c r="H1000">
        <f t="shared" si="32"/>
        <v>4286000</v>
      </c>
      <c r="I1000" s="3" t="s">
        <v>32</v>
      </c>
    </row>
    <row r="1001" spans="1:9" x14ac:dyDescent="0.3">
      <c r="A1001" s="1">
        <v>1000</v>
      </c>
      <c r="B1001" s="2">
        <f t="shared" ca="1" si="31"/>
        <v>1085</v>
      </c>
      <c r="C1001" s="6" t="s">
        <v>11</v>
      </c>
      <c r="D1001" t="str" cm="1">
        <f t="array" ref="D1001">_xlfn.IFS(OR(C1001="ALL NEW AEROX 155 C ABS OTR",C1001="ALL NEW AEROX 155 CIBERCITY OTR",C1001="ALL NEW AEROX 155 OTR",C1001="ALL NEW NMAX 155 ABS OTR",C1001="ALL NEW NMAX 155 CONNECTED OTR",C1001="ALL NEW NMAX 155 OTR",C1001="ALL NEW NMAX 155 S OTR",C1001="LEXI LX 155 CONNECTED ABS OTR",C1001="LEXI LX 155 OTR",C1001="LEXI LX 155 S OTR",C1001="LEXI OTR"),"MAXI",OR(C1001="ALL NEW R15 CONNECTED OTR",C1001="ALL NEW VIXION OTR",C1001="ALL NEW VIXION R OTR",C1001="ALL NEW XSR 155 OTR",C1001="MT 15 OTR"),"SPORT",OR(C1001="FAZZIO CONNECTED LUX OTR",C1001="FAZZIO CONNECTED NEO OTR",C1001="FAZZIO NEO HYBRID OTR",C1001="GRAND FILANO LUX OTR",C1001="GRAND FILANO NEO HYBRID OTR"),"CLASSY",OR(C1001="FREE GO 125 C OTR",C1001="FREE GO 125 OTR",C1001="GEAR 125 S OTR",C1001="GEAR 125 OTR",C1001="NEW MIO M3 CW OTR"),"MATIC",OR(C1001="WR 155 R OTR"),"OFFROAD",OR(C1001="VEGA FORCE DB CW OTR",C1001="JUPITER Z CW FI OTR",C1001="MX KING 150 OTR"),"MOPED")</f>
        <v>MOPED</v>
      </c>
      <c r="E1001">
        <v>6</v>
      </c>
      <c r="F1001" s="3" t="s">
        <v>44</v>
      </c>
      <c r="G1001" s="7">
        <v>22605000</v>
      </c>
      <c r="H1001">
        <f t="shared" si="32"/>
        <v>2260500</v>
      </c>
      <c r="I1001" s="3" t="s">
        <v>33</v>
      </c>
    </row>
    <row r="1002" spans="1:9" x14ac:dyDescent="0.3">
      <c r="A1002" s="1">
        <v>1001</v>
      </c>
      <c r="B1002" s="2">
        <f t="shared" ca="1" si="31"/>
        <v>1052</v>
      </c>
      <c r="C1002" s="6" t="s">
        <v>9</v>
      </c>
      <c r="D1002" t="str" cm="1">
        <f t="array" ref="D1002">_xlfn.IFS(OR(C1002="ALL NEW AEROX 155 C ABS OTR",C1002="ALL NEW AEROX 155 CIBERCITY OTR",C1002="ALL NEW AEROX 155 OTR",C1002="ALL NEW NMAX 155 ABS OTR",C1002="ALL NEW NMAX 155 CONNECTED OTR",C1002="ALL NEW NMAX 155 OTR",C1002="ALL NEW NMAX 155 S OTR",C1002="LEXI LX 155 CONNECTED ABS OTR",C1002="LEXI LX 155 OTR",C1002="LEXI LX 155 S OTR",C1002="LEXI OTR"),"MAXI",OR(C1002="ALL NEW R15 CONNECTED OTR",C1002="ALL NEW VIXION OTR",C1002="ALL NEW VIXION R OTR",C1002="ALL NEW XSR 155 OTR",C1002="MT 15 OTR"),"SPORT",OR(C1002="FAZZIO CONNECTED LUX OTR",C1002="FAZZIO CONNECTED NEO OTR",C1002="FAZZIO NEO HYBRID OTR",C1002="GRAND FILANO LUX OTR",C1002="GRAND FILANO NEO HYBRID OTR"),"CLASSY",OR(C1002="FREE GO 125 C OTR",C1002="FREE GO 125 OTR",C1002="GEAR 125 S OTR",C1002="GEAR 125 OTR",C1002="NEW MIO M3 CW OTR"),"MATIC",OR(C1002="WR 155 R OTR"),"OFFROAD",OR(C1002="VEGA FORCE DB CW OTR",C1002="JUPITER Z CW FI OTR",C1002="MX KING 150 OTR"),"MOPED")</f>
        <v>MAXI</v>
      </c>
      <c r="E1002">
        <v>6</v>
      </c>
      <c r="F1002" s="3" t="s">
        <v>44</v>
      </c>
      <c r="G1002" s="7">
        <v>35475000</v>
      </c>
      <c r="H1002">
        <f t="shared" si="32"/>
        <v>3547500</v>
      </c>
      <c r="I1002" s="3" t="s">
        <v>32</v>
      </c>
    </row>
    <row r="1003" spans="1:9" x14ac:dyDescent="0.3">
      <c r="A1003" s="1">
        <v>1002</v>
      </c>
      <c r="B1003" s="2">
        <f t="shared" ca="1" si="31"/>
        <v>1048</v>
      </c>
      <c r="C1003" s="6" t="s">
        <v>20</v>
      </c>
      <c r="D1003" t="str" cm="1">
        <f t="array" ref="D1003">_xlfn.IFS(OR(C1003="ALL NEW AEROX 155 C ABS OTR",C1003="ALL NEW AEROX 155 CIBERCITY OTR",C1003="ALL NEW AEROX 155 OTR",C1003="ALL NEW NMAX 155 ABS OTR",C1003="ALL NEW NMAX 155 CONNECTED OTR",C1003="ALL NEW NMAX 155 OTR",C1003="ALL NEW NMAX 155 S OTR",C1003="LEXI LX 155 CONNECTED ABS OTR",C1003="LEXI LX 155 OTR",C1003="LEXI LX 155 S OTR",C1003="LEXI OTR"),"MAXI",OR(C1003="ALL NEW R15 CONNECTED OTR",C1003="ALL NEW VIXION OTR",C1003="ALL NEW VIXION R OTR",C1003="ALL NEW XSR 155 OTR",C1003="MT 15 OTR"),"SPORT",OR(C1003="FAZZIO CONNECTED LUX OTR",C1003="FAZZIO CONNECTED NEO OTR",C1003="FAZZIO NEO HYBRID OTR",C1003="GRAND FILANO LUX OTR",C1003="GRAND FILANO NEO HYBRID OTR"),"CLASSY",OR(C1003="FREE GO 125 C OTR",C1003="FREE GO 125 OTR",C1003="GEAR 125 S OTR",C1003="GEAR 125 OTR",C1003="NEW MIO M3 CW OTR"),"MATIC",OR(C1003="WR 155 R OTR"),"OFFROAD",OR(C1003="VEGA FORCE DB CW OTR",C1003="JUPITER Z CW FI OTR",C1003="MX KING 150 OTR"),"MOPED")</f>
        <v>MAXI</v>
      </c>
      <c r="E1003">
        <v>6</v>
      </c>
      <c r="F1003" s="3" t="s">
        <v>44</v>
      </c>
      <c r="G1003" s="7">
        <v>30200000</v>
      </c>
      <c r="H1003">
        <f t="shared" si="32"/>
        <v>3020000</v>
      </c>
      <c r="I1003" s="3" t="s">
        <v>32</v>
      </c>
    </row>
    <row r="1004" spans="1:9" x14ac:dyDescent="0.3">
      <c r="A1004" s="1">
        <v>1003</v>
      </c>
      <c r="B1004" s="2">
        <f t="shared" ca="1" si="31"/>
        <v>557</v>
      </c>
      <c r="C1004" s="6" t="s">
        <v>20</v>
      </c>
      <c r="D1004" t="str" cm="1">
        <f t="array" ref="D1004">_xlfn.IFS(OR(C1004="ALL NEW AEROX 155 C ABS OTR",C1004="ALL NEW AEROX 155 CIBERCITY OTR",C1004="ALL NEW AEROX 155 OTR",C1004="ALL NEW NMAX 155 ABS OTR",C1004="ALL NEW NMAX 155 CONNECTED OTR",C1004="ALL NEW NMAX 155 OTR",C1004="ALL NEW NMAX 155 S OTR",C1004="LEXI LX 155 CONNECTED ABS OTR",C1004="LEXI LX 155 OTR",C1004="LEXI LX 155 S OTR",C1004="LEXI OTR"),"MAXI",OR(C1004="ALL NEW R15 CONNECTED OTR",C1004="ALL NEW VIXION OTR",C1004="ALL NEW VIXION R OTR",C1004="ALL NEW XSR 155 OTR",C1004="MT 15 OTR"),"SPORT",OR(C1004="FAZZIO CONNECTED LUX OTR",C1004="FAZZIO CONNECTED NEO OTR",C1004="FAZZIO NEO HYBRID OTR",C1004="GRAND FILANO LUX OTR",C1004="GRAND FILANO NEO HYBRID OTR"),"CLASSY",OR(C1004="FREE GO 125 C OTR",C1004="FREE GO 125 OTR",C1004="GEAR 125 S OTR",C1004="GEAR 125 OTR",C1004="NEW MIO M3 CW OTR"),"MATIC",OR(C1004="WR 155 R OTR"),"OFFROAD",OR(C1004="VEGA FORCE DB CW OTR",C1004="JUPITER Z CW FI OTR",C1004="MX KING 150 OTR"),"MOPED")</f>
        <v>MAXI</v>
      </c>
      <c r="E1004">
        <v>6</v>
      </c>
      <c r="F1004" s="3" t="s">
        <v>44</v>
      </c>
      <c r="G1004" s="7">
        <v>30200000</v>
      </c>
      <c r="H1004">
        <f t="shared" si="32"/>
        <v>3020000</v>
      </c>
      <c r="I1004" s="3" t="s">
        <v>33</v>
      </c>
    </row>
    <row r="1005" spans="1:9" x14ac:dyDescent="0.3">
      <c r="A1005" s="1">
        <v>1004</v>
      </c>
      <c r="B1005" s="2">
        <f t="shared" ca="1" si="31"/>
        <v>561</v>
      </c>
      <c r="C1005" s="6" t="s">
        <v>9</v>
      </c>
      <c r="D1005" t="str" cm="1">
        <f t="array" ref="D1005">_xlfn.IFS(OR(C1005="ALL NEW AEROX 155 C ABS OTR",C1005="ALL NEW AEROX 155 CIBERCITY OTR",C1005="ALL NEW AEROX 155 OTR",C1005="ALL NEW NMAX 155 ABS OTR",C1005="ALL NEW NMAX 155 CONNECTED OTR",C1005="ALL NEW NMAX 155 OTR",C1005="ALL NEW NMAX 155 S OTR",C1005="LEXI LX 155 CONNECTED ABS OTR",C1005="LEXI LX 155 OTR",C1005="LEXI LX 155 S OTR",C1005="LEXI OTR"),"MAXI",OR(C1005="ALL NEW R15 CONNECTED OTR",C1005="ALL NEW VIXION OTR",C1005="ALL NEW VIXION R OTR",C1005="ALL NEW XSR 155 OTR",C1005="MT 15 OTR"),"SPORT",OR(C1005="FAZZIO CONNECTED LUX OTR",C1005="FAZZIO CONNECTED NEO OTR",C1005="FAZZIO NEO HYBRID OTR",C1005="GRAND FILANO LUX OTR",C1005="GRAND FILANO NEO HYBRID OTR"),"CLASSY",OR(C1005="FREE GO 125 C OTR",C1005="FREE GO 125 OTR",C1005="GEAR 125 S OTR",C1005="GEAR 125 OTR",C1005="NEW MIO M3 CW OTR"),"MATIC",OR(C1005="WR 155 R OTR"),"OFFROAD",OR(C1005="VEGA FORCE DB CW OTR",C1005="JUPITER Z CW FI OTR",C1005="MX KING 150 OTR"),"MOPED")</f>
        <v>MAXI</v>
      </c>
      <c r="E1005">
        <v>6</v>
      </c>
      <c r="F1005" s="3" t="s">
        <v>44</v>
      </c>
      <c r="G1005" s="7">
        <v>35475000</v>
      </c>
      <c r="H1005">
        <f t="shared" si="32"/>
        <v>3547500</v>
      </c>
      <c r="I1005" s="3" t="s">
        <v>33</v>
      </c>
    </row>
    <row r="1006" spans="1:9" x14ac:dyDescent="0.3">
      <c r="A1006" s="1">
        <v>1005</v>
      </c>
      <c r="B1006" s="2">
        <f t="shared" ca="1" si="31"/>
        <v>259</v>
      </c>
      <c r="C1006" s="6" t="s">
        <v>15</v>
      </c>
      <c r="D1006" t="str" cm="1">
        <f t="array" ref="D1006">_xlfn.IFS(OR(C1006="ALL NEW AEROX 155 C ABS OTR",C1006="ALL NEW AEROX 155 CIBERCITY OTR",C1006="ALL NEW AEROX 155 OTR",C1006="ALL NEW NMAX 155 ABS OTR",C1006="ALL NEW NMAX 155 CONNECTED OTR",C1006="ALL NEW NMAX 155 OTR",C1006="ALL NEW NMAX 155 S OTR",C1006="LEXI LX 155 CONNECTED ABS OTR",C1006="LEXI LX 155 OTR",C1006="LEXI LX 155 S OTR",C1006="LEXI OTR"),"MAXI",OR(C1006="ALL NEW R15 CONNECTED OTR",C1006="ALL NEW VIXION OTR",C1006="ALL NEW VIXION R OTR",C1006="ALL NEW XSR 155 OTR",C1006="MT 15 OTR"),"SPORT",OR(C1006="FAZZIO CONNECTED LUX OTR",C1006="FAZZIO CONNECTED NEO OTR",C1006="FAZZIO NEO HYBRID OTR",C1006="GRAND FILANO LUX OTR",C1006="GRAND FILANO NEO HYBRID OTR"),"CLASSY",OR(C1006="FREE GO 125 C OTR",C1006="FREE GO 125 OTR",C1006="GEAR 125 S OTR",C1006="GEAR 125 OTR",C1006="NEW MIO M3 CW OTR"),"MATIC",OR(C1006="WR 155 R OTR"),"OFFROAD",OR(C1006="VEGA FORCE DB CW OTR",C1006="JUPITER Z CW FI OTR",C1006="MX KING 150 OTR"),"MOPED")</f>
        <v>MOPED</v>
      </c>
      <c r="E1006">
        <v>6</v>
      </c>
      <c r="F1006" s="3" t="s">
        <v>5</v>
      </c>
      <c r="G1006" s="7">
        <v>28255000</v>
      </c>
      <c r="H1006">
        <f t="shared" si="32"/>
        <v>2825500</v>
      </c>
      <c r="I1006" s="3" t="s">
        <v>34</v>
      </c>
    </row>
    <row r="1007" spans="1:9" x14ac:dyDescent="0.3">
      <c r="A1007" s="1">
        <v>1006</v>
      </c>
      <c r="B1007" s="2">
        <f t="shared" ca="1" si="31"/>
        <v>135</v>
      </c>
      <c r="C1007" s="6" t="s">
        <v>29</v>
      </c>
      <c r="D1007" t="str" cm="1">
        <f t="array" ref="D1007">_xlfn.IFS(OR(C1007="ALL NEW AEROX 155 C ABS OTR",C1007="ALL NEW AEROX 155 CIBERCITY OTR",C1007="ALL NEW AEROX 155 OTR",C1007="ALL NEW NMAX 155 ABS OTR",C1007="ALL NEW NMAX 155 CONNECTED OTR",C1007="ALL NEW NMAX 155 OTR",C1007="ALL NEW NMAX 155 S OTR",C1007="LEXI LX 155 CONNECTED ABS OTR",C1007="LEXI LX 155 OTR",C1007="LEXI LX 155 S OTR",C1007="LEXI OTR"),"MAXI",OR(C1007="ALL NEW R15 CONNECTED OTR",C1007="ALL NEW VIXION OTR",C1007="ALL NEW VIXION R OTR",C1007="ALL NEW XSR 155 OTR",C1007="MT 15 OTR"),"SPORT",OR(C1007="FAZZIO CONNECTED LUX OTR",C1007="FAZZIO CONNECTED NEO OTR",C1007="FAZZIO NEO HYBRID OTR",C1007="GRAND FILANO LUX OTR",C1007="GRAND FILANO NEO HYBRID OTR"),"CLASSY",OR(C1007="FREE GO 125 C OTR",C1007="FREE GO 125 OTR",C1007="GEAR 125 S OTR",C1007="GEAR 125 OTR",C1007="NEW MIO M3 CW OTR"),"MATIC",OR(C1007="WR 155 R OTR"),"OFFROAD",OR(C1007="VEGA FORCE DB CW OTR",C1007="JUPITER Z CW FI OTR",C1007="MX KING 150 OTR"),"MOPED")</f>
        <v>MAXI</v>
      </c>
      <c r="E1007">
        <v>6</v>
      </c>
      <c r="F1007" s="3" t="s">
        <v>5</v>
      </c>
      <c r="G1007" s="7">
        <v>39625000</v>
      </c>
      <c r="H1007">
        <f t="shared" si="32"/>
        <v>3962500</v>
      </c>
      <c r="I1007" s="3" t="s">
        <v>34</v>
      </c>
    </row>
    <row r="1008" spans="1:9" x14ac:dyDescent="0.3">
      <c r="A1008" s="1">
        <v>1007</v>
      </c>
      <c r="B1008" s="2">
        <f t="shared" ca="1" si="31"/>
        <v>480</v>
      </c>
      <c r="C1008" s="6" t="s">
        <v>11</v>
      </c>
      <c r="D1008" t="str" cm="1">
        <f t="array" ref="D1008">_xlfn.IFS(OR(C1008="ALL NEW AEROX 155 C ABS OTR",C1008="ALL NEW AEROX 155 CIBERCITY OTR",C1008="ALL NEW AEROX 155 OTR",C1008="ALL NEW NMAX 155 ABS OTR",C1008="ALL NEW NMAX 155 CONNECTED OTR",C1008="ALL NEW NMAX 155 OTR",C1008="ALL NEW NMAX 155 S OTR",C1008="LEXI LX 155 CONNECTED ABS OTR",C1008="LEXI LX 155 OTR",C1008="LEXI LX 155 S OTR",C1008="LEXI OTR"),"MAXI",OR(C1008="ALL NEW R15 CONNECTED OTR",C1008="ALL NEW VIXION OTR",C1008="ALL NEW VIXION R OTR",C1008="ALL NEW XSR 155 OTR",C1008="MT 15 OTR"),"SPORT",OR(C1008="FAZZIO CONNECTED LUX OTR",C1008="FAZZIO CONNECTED NEO OTR",C1008="FAZZIO NEO HYBRID OTR",C1008="GRAND FILANO LUX OTR",C1008="GRAND FILANO NEO HYBRID OTR"),"CLASSY",OR(C1008="FREE GO 125 C OTR",C1008="FREE GO 125 OTR",C1008="GEAR 125 S OTR",C1008="GEAR 125 OTR",C1008="NEW MIO M3 CW OTR"),"MATIC",OR(C1008="WR 155 R OTR"),"OFFROAD",OR(C1008="VEGA FORCE DB CW OTR",C1008="JUPITER Z CW FI OTR",C1008="MX KING 150 OTR"),"MOPED")</f>
        <v>MOPED</v>
      </c>
      <c r="E1008">
        <v>6</v>
      </c>
      <c r="F1008" s="3" t="s">
        <v>5</v>
      </c>
      <c r="G1008" s="7">
        <v>22605000</v>
      </c>
      <c r="H1008">
        <f t="shared" si="32"/>
        <v>2260500</v>
      </c>
      <c r="I1008" s="3" t="s">
        <v>32</v>
      </c>
    </row>
    <row r="1009" spans="1:9" x14ac:dyDescent="0.3">
      <c r="A1009" s="1">
        <v>1008</v>
      </c>
      <c r="B1009" s="2">
        <f t="shared" ca="1" si="31"/>
        <v>638</v>
      </c>
      <c r="C1009" s="6" t="s">
        <v>11</v>
      </c>
      <c r="D1009" t="str" cm="1">
        <f t="array" ref="D1009">_xlfn.IFS(OR(C1009="ALL NEW AEROX 155 C ABS OTR",C1009="ALL NEW AEROX 155 CIBERCITY OTR",C1009="ALL NEW AEROX 155 OTR",C1009="ALL NEW NMAX 155 ABS OTR",C1009="ALL NEW NMAX 155 CONNECTED OTR",C1009="ALL NEW NMAX 155 OTR",C1009="ALL NEW NMAX 155 S OTR",C1009="LEXI LX 155 CONNECTED ABS OTR",C1009="LEXI LX 155 OTR",C1009="LEXI LX 155 S OTR",C1009="LEXI OTR"),"MAXI",OR(C1009="ALL NEW R15 CONNECTED OTR",C1009="ALL NEW VIXION OTR",C1009="ALL NEW VIXION R OTR",C1009="ALL NEW XSR 155 OTR",C1009="MT 15 OTR"),"SPORT",OR(C1009="FAZZIO CONNECTED LUX OTR",C1009="FAZZIO CONNECTED NEO OTR",C1009="FAZZIO NEO HYBRID OTR",C1009="GRAND FILANO LUX OTR",C1009="GRAND FILANO NEO HYBRID OTR"),"CLASSY",OR(C1009="FREE GO 125 C OTR",C1009="FREE GO 125 OTR",C1009="GEAR 125 S OTR",C1009="GEAR 125 OTR",C1009="NEW MIO M3 CW OTR"),"MATIC",OR(C1009="WR 155 R OTR"),"OFFROAD",OR(C1009="VEGA FORCE DB CW OTR",C1009="JUPITER Z CW FI OTR",C1009="MX KING 150 OTR"),"MOPED")</f>
        <v>MOPED</v>
      </c>
      <c r="E1009">
        <v>6</v>
      </c>
      <c r="F1009" s="3" t="s">
        <v>44</v>
      </c>
      <c r="G1009" s="7">
        <v>22605000</v>
      </c>
      <c r="H1009">
        <f t="shared" si="32"/>
        <v>2260500</v>
      </c>
      <c r="I1009" s="3" t="s">
        <v>32</v>
      </c>
    </row>
    <row r="1010" spans="1:9" x14ac:dyDescent="0.3">
      <c r="A1010" s="1">
        <v>1009</v>
      </c>
      <c r="B1010" s="2">
        <f t="shared" ca="1" si="31"/>
        <v>554</v>
      </c>
      <c r="C1010" s="6" t="s">
        <v>12</v>
      </c>
      <c r="D1010" t="str" cm="1">
        <f t="array" ref="D1010">_xlfn.IFS(OR(C1010="ALL NEW AEROX 155 C ABS OTR",C1010="ALL NEW AEROX 155 CIBERCITY OTR",C1010="ALL NEW AEROX 155 OTR",C1010="ALL NEW NMAX 155 ABS OTR",C1010="ALL NEW NMAX 155 CONNECTED OTR",C1010="ALL NEW NMAX 155 OTR",C1010="ALL NEW NMAX 155 S OTR",C1010="LEXI LX 155 CONNECTED ABS OTR",C1010="LEXI LX 155 OTR",C1010="LEXI LX 155 S OTR",C1010="LEXI OTR"),"MAXI",OR(C1010="ALL NEW R15 CONNECTED OTR",C1010="ALL NEW VIXION OTR",C1010="ALL NEW VIXION R OTR",C1010="ALL NEW XSR 155 OTR",C1010="MT 15 OTR"),"SPORT",OR(C1010="FAZZIO CONNECTED LUX OTR",C1010="FAZZIO CONNECTED NEO OTR",C1010="FAZZIO NEO HYBRID OTR",C1010="GRAND FILANO LUX OTR",C1010="GRAND FILANO NEO HYBRID OTR"),"CLASSY",OR(C1010="FREE GO 125 C OTR",C1010="FREE GO 125 OTR",C1010="GEAR 125 S OTR",C1010="GEAR 125 OTR",C1010="NEW MIO M3 CW OTR"),"MATIC",OR(C1010="WR 155 R OTR"),"OFFROAD",OR(C1010="VEGA FORCE DB CW OTR",C1010="JUPITER Z CW FI OTR",C1010="MX KING 150 OTR"),"MOPED")</f>
        <v>MATIC</v>
      </c>
      <c r="E1010">
        <v>6</v>
      </c>
      <c r="F1010" s="3" t="s">
        <v>44</v>
      </c>
      <c r="G1010" s="7">
        <v>19745000</v>
      </c>
      <c r="H1010">
        <f t="shared" si="32"/>
        <v>1974500</v>
      </c>
      <c r="I1010" s="3" t="s">
        <v>32</v>
      </c>
    </row>
    <row r="1011" spans="1:9" x14ac:dyDescent="0.3">
      <c r="A1011" s="1">
        <v>1010</v>
      </c>
      <c r="B1011" s="2">
        <f t="shared" ca="1" si="31"/>
        <v>813</v>
      </c>
      <c r="C1011" s="6" t="s">
        <v>10</v>
      </c>
      <c r="D1011" t="str" cm="1">
        <f t="array" ref="D1011">_xlfn.IFS(OR(C1011="ALL NEW AEROX 155 C ABS OTR",C1011="ALL NEW AEROX 155 CIBERCITY OTR",C1011="ALL NEW AEROX 155 OTR",C1011="ALL NEW NMAX 155 ABS OTR",C1011="ALL NEW NMAX 155 CONNECTED OTR",C1011="ALL NEW NMAX 155 OTR",C1011="ALL NEW NMAX 155 S OTR",C1011="LEXI LX 155 CONNECTED ABS OTR",C1011="LEXI LX 155 OTR",C1011="LEXI LX 155 S OTR",C1011="LEXI OTR"),"MAXI",OR(C1011="ALL NEW R15 CONNECTED OTR",C1011="ALL NEW VIXION OTR",C1011="ALL NEW VIXION R OTR",C1011="ALL NEW XSR 155 OTR",C1011="MT 15 OTR"),"SPORT",OR(C1011="FAZZIO CONNECTED LUX OTR",C1011="FAZZIO CONNECTED NEO OTR",C1011="FAZZIO NEO HYBRID OTR",C1011="GRAND FILANO LUX OTR",C1011="GRAND FILANO NEO HYBRID OTR"),"CLASSY",OR(C1011="FREE GO 125 C OTR",C1011="FREE GO 125 OTR",C1011="GEAR 125 S OTR",C1011="GEAR 125 OTR",C1011="NEW MIO M3 CW OTR"),"MATIC",OR(C1011="WR 155 R OTR"),"OFFROAD",OR(C1011="VEGA FORCE DB CW OTR",C1011="JUPITER Z CW FI OTR",C1011="MX KING 150 OTR"),"MOPED")</f>
        <v>MATIC</v>
      </c>
      <c r="E1011">
        <v>6</v>
      </c>
      <c r="F1011" s="3" t="s">
        <v>4</v>
      </c>
      <c r="G1011" s="7">
        <v>20725000</v>
      </c>
      <c r="H1011">
        <f t="shared" si="32"/>
        <v>2072500</v>
      </c>
      <c r="I1011" s="3" t="s">
        <v>34</v>
      </c>
    </row>
    <row r="1012" spans="1:9" x14ac:dyDescent="0.3">
      <c r="A1012" s="1">
        <v>1011</v>
      </c>
      <c r="B1012" s="2">
        <f t="shared" ca="1" si="31"/>
        <v>220</v>
      </c>
      <c r="C1012" s="6" t="s">
        <v>20</v>
      </c>
      <c r="D1012" t="str" cm="1">
        <f t="array" ref="D1012">_xlfn.IFS(OR(C1012="ALL NEW AEROX 155 C ABS OTR",C1012="ALL NEW AEROX 155 CIBERCITY OTR",C1012="ALL NEW AEROX 155 OTR",C1012="ALL NEW NMAX 155 ABS OTR",C1012="ALL NEW NMAX 155 CONNECTED OTR",C1012="ALL NEW NMAX 155 OTR",C1012="ALL NEW NMAX 155 S OTR",C1012="LEXI LX 155 CONNECTED ABS OTR",C1012="LEXI LX 155 OTR",C1012="LEXI LX 155 S OTR",C1012="LEXI OTR"),"MAXI",OR(C1012="ALL NEW R15 CONNECTED OTR",C1012="ALL NEW VIXION OTR",C1012="ALL NEW VIXION R OTR",C1012="ALL NEW XSR 155 OTR",C1012="MT 15 OTR"),"SPORT",OR(C1012="FAZZIO CONNECTED LUX OTR",C1012="FAZZIO CONNECTED NEO OTR",C1012="FAZZIO NEO HYBRID OTR",C1012="GRAND FILANO LUX OTR",C1012="GRAND FILANO NEO HYBRID OTR"),"CLASSY",OR(C1012="FREE GO 125 C OTR",C1012="FREE GO 125 OTR",C1012="GEAR 125 S OTR",C1012="GEAR 125 OTR",C1012="NEW MIO M3 CW OTR"),"MATIC",OR(C1012="WR 155 R OTR"),"OFFROAD",OR(C1012="VEGA FORCE DB CW OTR",C1012="JUPITER Z CW FI OTR",C1012="MX KING 150 OTR"),"MOPED")</f>
        <v>MAXI</v>
      </c>
      <c r="E1012">
        <v>6</v>
      </c>
      <c r="F1012" s="3" t="s">
        <v>44</v>
      </c>
      <c r="G1012" s="7">
        <v>30200000</v>
      </c>
      <c r="H1012">
        <f t="shared" si="32"/>
        <v>3020000</v>
      </c>
      <c r="I1012" s="3" t="s">
        <v>32</v>
      </c>
    </row>
    <row r="1013" spans="1:9" x14ac:dyDescent="0.3">
      <c r="A1013" s="1">
        <v>1012</v>
      </c>
      <c r="B1013" s="2">
        <f t="shared" ca="1" si="31"/>
        <v>398</v>
      </c>
      <c r="C1013" s="6" t="s">
        <v>30</v>
      </c>
      <c r="D1013" t="str" cm="1">
        <f t="array" ref="D1013">_xlfn.IFS(OR(C1013="ALL NEW AEROX 155 C ABS OTR",C1013="ALL NEW AEROX 155 CIBERCITY OTR",C1013="ALL NEW AEROX 155 OTR",C1013="ALL NEW NMAX 155 ABS OTR",C1013="ALL NEW NMAX 155 CONNECTED OTR",C1013="ALL NEW NMAX 155 OTR",C1013="ALL NEW NMAX 155 S OTR",C1013="LEXI LX 155 CONNECTED ABS OTR",C1013="LEXI LX 155 OTR",C1013="LEXI LX 155 S OTR",C1013="LEXI OTR"),"MAXI",OR(C1013="ALL NEW R15 CONNECTED OTR",C1013="ALL NEW VIXION OTR",C1013="ALL NEW VIXION R OTR",C1013="ALL NEW XSR 155 OTR",C1013="MT 15 OTR"),"SPORT",OR(C1013="FAZZIO CONNECTED LUX OTR",C1013="FAZZIO CONNECTED NEO OTR",C1013="FAZZIO NEO HYBRID OTR",C1013="GRAND FILANO LUX OTR",C1013="GRAND FILANO NEO HYBRID OTR"),"CLASSY",OR(C1013="FREE GO 125 C OTR",C1013="FREE GO 125 OTR",C1013="GEAR 125 S OTR",C1013="GEAR 125 OTR",C1013="NEW MIO M3 CW OTR"),"MATIC",OR(C1013="WR 155 R OTR"),"OFFROAD",OR(C1013="VEGA FORCE DB CW OTR",C1013="JUPITER Z CW FI OTR",C1013="MX KING 150 OTR"),"MOPED")</f>
        <v>MAXI</v>
      </c>
      <c r="E1013">
        <v>6</v>
      </c>
      <c r="F1013" s="3" t="s">
        <v>4</v>
      </c>
      <c r="G1013" s="7">
        <v>34380000</v>
      </c>
      <c r="H1013">
        <f t="shared" si="32"/>
        <v>3438000</v>
      </c>
      <c r="I1013" s="3" t="s">
        <v>32</v>
      </c>
    </row>
    <row r="1014" spans="1:9" x14ac:dyDescent="0.3">
      <c r="A1014" s="1">
        <v>1013</v>
      </c>
      <c r="B1014" s="2">
        <f t="shared" ca="1" si="31"/>
        <v>484</v>
      </c>
      <c r="C1014" s="6" t="s">
        <v>9</v>
      </c>
      <c r="D1014" t="str" cm="1">
        <f t="array" ref="D1014">_xlfn.IFS(OR(C1014="ALL NEW AEROX 155 C ABS OTR",C1014="ALL NEW AEROX 155 CIBERCITY OTR",C1014="ALL NEW AEROX 155 OTR",C1014="ALL NEW NMAX 155 ABS OTR",C1014="ALL NEW NMAX 155 CONNECTED OTR",C1014="ALL NEW NMAX 155 OTR",C1014="ALL NEW NMAX 155 S OTR",C1014="LEXI LX 155 CONNECTED ABS OTR",C1014="LEXI LX 155 OTR",C1014="LEXI LX 155 S OTR",C1014="LEXI OTR"),"MAXI",OR(C1014="ALL NEW R15 CONNECTED OTR",C1014="ALL NEW VIXION OTR",C1014="ALL NEW VIXION R OTR",C1014="ALL NEW XSR 155 OTR",C1014="MT 15 OTR"),"SPORT",OR(C1014="FAZZIO CONNECTED LUX OTR",C1014="FAZZIO CONNECTED NEO OTR",C1014="FAZZIO NEO HYBRID OTR",C1014="GRAND FILANO LUX OTR",C1014="GRAND FILANO NEO HYBRID OTR"),"CLASSY",OR(C1014="FREE GO 125 C OTR",C1014="FREE GO 125 OTR",C1014="GEAR 125 S OTR",C1014="GEAR 125 OTR",C1014="NEW MIO M3 CW OTR"),"MATIC",OR(C1014="WR 155 R OTR"),"OFFROAD",OR(C1014="VEGA FORCE DB CW OTR",C1014="JUPITER Z CW FI OTR",C1014="MX KING 150 OTR"),"MOPED")</f>
        <v>MAXI</v>
      </c>
      <c r="E1014">
        <v>6</v>
      </c>
      <c r="F1014" s="3" t="s">
        <v>44</v>
      </c>
      <c r="G1014" s="7">
        <v>35475000</v>
      </c>
      <c r="H1014">
        <f t="shared" si="32"/>
        <v>3547500</v>
      </c>
      <c r="I1014" s="3" t="s">
        <v>32</v>
      </c>
    </row>
    <row r="1015" spans="1:9" x14ac:dyDescent="0.3">
      <c r="A1015" s="1">
        <v>1014</v>
      </c>
      <c r="B1015" s="2">
        <f t="shared" ca="1" si="31"/>
        <v>336</v>
      </c>
      <c r="C1015" s="6" t="s">
        <v>20</v>
      </c>
      <c r="D1015" t="str" cm="1">
        <f t="array" ref="D1015">_xlfn.IFS(OR(C1015="ALL NEW AEROX 155 C ABS OTR",C1015="ALL NEW AEROX 155 CIBERCITY OTR",C1015="ALL NEW AEROX 155 OTR",C1015="ALL NEW NMAX 155 ABS OTR",C1015="ALL NEW NMAX 155 CONNECTED OTR",C1015="ALL NEW NMAX 155 OTR",C1015="ALL NEW NMAX 155 S OTR",C1015="LEXI LX 155 CONNECTED ABS OTR",C1015="LEXI LX 155 OTR",C1015="LEXI LX 155 S OTR",C1015="LEXI OTR"),"MAXI",OR(C1015="ALL NEW R15 CONNECTED OTR",C1015="ALL NEW VIXION OTR",C1015="ALL NEW VIXION R OTR",C1015="ALL NEW XSR 155 OTR",C1015="MT 15 OTR"),"SPORT",OR(C1015="FAZZIO CONNECTED LUX OTR",C1015="FAZZIO CONNECTED NEO OTR",C1015="FAZZIO NEO HYBRID OTR",C1015="GRAND FILANO LUX OTR",C1015="GRAND FILANO NEO HYBRID OTR"),"CLASSY",OR(C1015="FREE GO 125 C OTR",C1015="FREE GO 125 OTR",C1015="GEAR 125 S OTR",C1015="GEAR 125 OTR",C1015="NEW MIO M3 CW OTR"),"MATIC",OR(C1015="WR 155 R OTR"),"OFFROAD",OR(C1015="VEGA FORCE DB CW OTR",C1015="JUPITER Z CW FI OTR",C1015="MX KING 150 OTR"),"MOPED")</f>
        <v>MAXI</v>
      </c>
      <c r="E1015">
        <v>6</v>
      </c>
      <c r="F1015" s="3" t="s">
        <v>4</v>
      </c>
      <c r="G1015" s="7">
        <v>30200000</v>
      </c>
      <c r="H1015">
        <f t="shared" si="32"/>
        <v>3020000</v>
      </c>
      <c r="I1015" s="3" t="s">
        <v>32</v>
      </c>
    </row>
    <row r="1016" spans="1:9" x14ac:dyDescent="0.3">
      <c r="A1016" s="1">
        <v>1015</v>
      </c>
      <c r="B1016" s="2">
        <f t="shared" ca="1" si="31"/>
        <v>531</v>
      </c>
      <c r="C1016" s="6" t="s">
        <v>15</v>
      </c>
      <c r="D1016" t="str" cm="1">
        <f t="array" ref="D1016">_xlfn.IFS(OR(C1016="ALL NEW AEROX 155 C ABS OTR",C1016="ALL NEW AEROX 155 CIBERCITY OTR",C1016="ALL NEW AEROX 155 OTR",C1016="ALL NEW NMAX 155 ABS OTR",C1016="ALL NEW NMAX 155 CONNECTED OTR",C1016="ALL NEW NMAX 155 OTR",C1016="ALL NEW NMAX 155 S OTR",C1016="LEXI LX 155 CONNECTED ABS OTR",C1016="LEXI LX 155 OTR",C1016="LEXI LX 155 S OTR",C1016="LEXI OTR"),"MAXI",OR(C1016="ALL NEW R15 CONNECTED OTR",C1016="ALL NEW VIXION OTR",C1016="ALL NEW VIXION R OTR",C1016="ALL NEW XSR 155 OTR",C1016="MT 15 OTR"),"SPORT",OR(C1016="FAZZIO CONNECTED LUX OTR",C1016="FAZZIO CONNECTED NEO OTR",C1016="FAZZIO NEO HYBRID OTR",C1016="GRAND FILANO LUX OTR",C1016="GRAND FILANO NEO HYBRID OTR"),"CLASSY",OR(C1016="FREE GO 125 C OTR",C1016="FREE GO 125 OTR",C1016="GEAR 125 S OTR",C1016="GEAR 125 OTR",C1016="NEW MIO M3 CW OTR"),"MATIC",OR(C1016="WR 155 R OTR"),"OFFROAD",OR(C1016="VEGA FORCE DB CW OTR",C1016="JUPITER Z CW FI OTR",C1016="MX KING 150 OTR"),"MOPED")</f>
        <v>MOPED</v>
      </c>
      <c r="E1016">
        <v>6</v>
      </c>
      <c r="F1016" s="3" t="s">
        <v>4</v>
      </c>
      <c r="G1016" s="7">
        <v>28255000</v>
      </c>
      <c r="H1016">
        <f t="shared" si="32"/>
        <v>2825500</v>
      </c>
      <c r="I1016" s="3" t="s">
        <v>34</v>
      </c>
    </row>
    <row r="1017" spans="1:9" x14ac:dyDescent="0.3">
      <c r="A1017" s="1">
        <v>1016</v>
      </c>
      <c r="B1017" s="2">
        <f t="shared" ca="1" si="31"/>
        <v>876</v>
      </c>
      <c r="C1017" s="6" t="s">
        <v>13</v>
      </c>
      <c r="D1017" t="str" cm="1">
        <f t="array" ref="D1017">_xlfn.IFS(OR(C1017="ALL NEW AEROX 155 C ABS OTR",C1017="ALL NEW AEROX 155 CIBERCITY OTR",C1017="ALL NEW AEROX 155 OTR",C1017="ALL NEW NMAX 155 ABS OTR",C1017="ALL NEW NMAX 155 CONNECTED OTR",C1017="ALL NEW NMAX 155 OTR",C1017="ALL NEW NMAX 155 S OTR",C1017="LEXI LX 155 CONNECTED ABS OTR",C1017="LEXI LX 155 OTR",C1017="LEXI LX 155 S OTR",C1017="LEXI OTR"),"MAXI",OR(C1017="ALL NEW R15 CONNECTED OTR",C1017="ALL NEW VIXION OTR",C1017="ALL NEW VIXION R OTR",C1017="ALL NEW XSR 155 OTR",C1017="MT 15 OTR"),"SPORT",OR(C1017="FAZZIO CONNECTED LUX OTR",C1017="FAZZIO CONNECTED NEO OTR",C1017="FAZZIO NEO HYBRID OTR",C1017="GRAND FILANO LUX OTR",C1017="GRAND FILANO NEO HYBRID OTR"),"CLASSY",OR(C1017="FREE GO 125 C OTR",C1017="FREE GO 125 OTR",C1017="GEAR 125 S OTR",C1017="GEAR 125 OTR",C1017="NEW MIO M3 CW OTR"),"MATIC",OR(C1017="WR 155 R OTR"),"OFFROAD",OR(C1017="VEGA FORCE DB CW OTR",C1017="JUPITER Z CW FI OTR",C1017="MX KING 150 OTR"),"MOPED")</f>
        <v>MAXI</v>
      </c>
      <c r="E1017">
        <v>6</v>
      </c>
      <c r="F1017" s="3" t="s">
        <v>4</v>
      </c>
      <c r="G1017" s="7">
        <v>36690000</v>
      </c>
      <c r="H1017">
        <f t="shared" si="32"/>
        <v>3669000</v>
      </c>
      <c r="I1017" s="3" t="s">
        <v>34</v>
      </c>
    </row>
    <row r="1018" spans="1:9" x14ac:dyDescent="0.3">
      <c r="A1018" s="1">
        <v>1017</v>
      </c>
      <c r="B1018" s="2">
        <f t="shared" ca="1" si="31"/>
        <v>1164</v>
      </c>
      <c r="C1018" s="6" t="s">
        <v>13</v>
      </c>
      <c r="D1018" t="str" cm="1">
        <f t="array" ref="D1018">_xlfn.IFS(OR(C1018="ALL NEW AEROX 155 C ABS OTR",C1018="ALL NEW AEROX 155 CIBERCITY OTR",C1018="ALL NEW AEROX 155 OTR",C1018="ALL NEW NMAX 155 ABS OTR",C1018="ALL NEW NMAX 155 CONNECTED OTR",C1018="ALL NEW NMAX 155 OTR",C1018="ALL NEW NMAX 155 S OTR",C1018="LEXI LX 155 CONNECTED ABS OTR",C1018="LEXI LX 155 OTR",C1018="LEXI LX 155 S OTR",C1018="LEXI OTR"),"MAXI",OR(C1018="ALL NEW R15 CONNECTED OTR",C1018="ALL NEW VIXION OTR",C1018="ALL NEW VIXION R OTR",C1018="ALL NEW XSR 155 OTR",C1018="MT 15 OTR"),"SPORT",OR(C1018="FAZZIO CONNECTED LUX OTR",C1018="FAZZIO CONNECTED NEO OTR",C1018="FAZZIO NEO HYBRID OTR",C1018="GRAND FILANO LUX OTR",C1018="GRAND FILANO NEO HYBRID OTR"),"CLASSY",OR(C1018="FREE GO 125 C OTR",C1018="FREE GO 125 OTR",C1018="GEAR 125 S OTR",C1018="GEAR 125 OTR",C1018="NEW MIO M3 CW OTR"),"MATIC",OR(C1018="WR 155 R OTR"),"OFFROAD",OR(C1018="VEGA FORCE DB CW OTR",C1018="JUPITER Z CW FI OTR",C1018="MX KING 150 OTR"),"MOPED")</f>
        <v>MAXI</v>
      </c>
      <c r="E1018">
        <v>6</v>
      </c>
      <c r="F1018" s="3" t="s">
        <v>4</v>
      </c>
      <c r="G1018" s="7">
        <v>36690000</v>
      </c>
      <c r="H1018">
        <f t="shared" si="32"/>
        <v>3669000</v>
      </c>
      <c r="I1018" s="3" t="s">
        <v>32</v>
      </c>
    </row>
    <row r="1019" spans="1:9" x14ac:dyDescent="0.3">
      <c r="A1019" s="1">
        <v>1018</v>
      </c>
      <c r="B1019" s="2">
        <f t="shared" ca="1" si="31"/>
        <v>616</v>
      </c>
      <c r="C1019" s="6" t="s">
        <v>15</v>
      </c>
      <c r="D1019" t="str" cm="1">
        <f t="array" ref="D1019">_xlfn.IFS(OR(C1019="ALL NEW AEROX 155 C ABS OTR",C1019="ALL NEW AEROX 155 CIBERCITY OTR",C1019="ALL NEW AEROX 155 OTR",C1019="ALL NEW NMAX 155 ABS OTR",C1019="ALL NEW NMAX 155 CONNECTED OTR",C1019="ALL NEW NMAX 155 OTR",C1019="ALL NEW NMAX 155 S OTR",C1019="LEXI LX 155 CONNECTED ABS OTR",C1019="LEXI LX 155 OTR",C1019="LEXI LX 155 S OTR",C1019="LEXI OTR"),"MAXI",OR(C1019="ALL NEW R15 CONNECTED OTR",C1019="ALL NEW VIXION OTR",C1019="ALL NEW VIXION R OTR",C1019="ALL NEW XSR 155 OTR",C1019="MT 15 OTR"),"SPORT",OR(C1019="FAZZIO CONNECTED LUX OTR",C1019="FAZZIO CONNECTED NEO OTR",C1019="FAZZIO NEO HYBRID OTR",C1019="GRAND FILANO LUX OTR",C1019="GRAND FILANO NEO HYBRID OTR"),"CLASSY",OR(C1019="FREE GO 125 C OTR",C1019="FREE GO 125 OTR",C1019="GEAR 125 S OTR",C1019="GEAR 125 OTR",C1019="NEW MIO M3 CW OTR"),"MATIC",OR(C1019="WR 155 R OTR"),"OFFROAD",OR(C1019="VEGA FORCE DB CW OTR",C1019="JUPITER Z CW FI OTR",C1019="MX KING 150 OTR"),"MOPED")</f>
        <v>MOPED</v>
      </c>
      <c r="E1019">
        <v>6</v>
      </c>
      <c r="F1019" s="3" t="s">
        <v>4</v>
      </c>
      <c r="G1019" s="7">
        <v>28255000</v>
      </c>
      <c r="H1019">
        <f t="shared" si="32"/>
        <v>2825500</v>
      </c>
      <c r="I1019" s="3" t="s">
        <v>32</v>
      </c>
    </row>
    <row r="1020" spans="1:9" x14ac:dyDescent="0.3">
      <c r="A1020" s="1">
        <v>1019</v>
      </c>
      <c r="B1020" s="2">
        <f t="shared" ca="1" si="31"/>
        <v>990</v>
      </c>
      <c r="C1020" s="6" t="s">
        <v>11</v>
      </c>
      <c r="D1020" t="str" cm="1">
        <f t="array" ref="D1020">_xlfn.IFS(OR(C1020="ALL NEW AEROX 155 C ABS OTR",C1020="ALL NEW AEROX 155 CIBERCITY OTR",C1020="ALL NEW AEROX 155 OTR",C1020="ALL NEW NMAX 155 ABS OTR",C1020="ALL NEW NMAX 155 CONNECTED OTR",C1020="ALL NEW NMAX 155 OTR",C1020="ALL NEW NMAX 155 S OTR",C1020="LEXI LX 155 CONNECTED ABS OTR",C1020="LEXI LX 155 OTR",C1020="LEXI LX 155 S OTR",C1020="LEXI OTR"),"MAXI",OR(C1020="ALL NEW R15 CONNECTED OTR",C1020="ALL NEW VIXION OTR",C1020="ALL NEW VIXION R OTR",C1020="ALL NEW XSR 155 OTR",C1020="MT 15 OTR"),"SPORT",OR(C1020="FAZZIO CONNECTED LUX OTR",C1020="FAZZIO CONNECTED NEO OTR",C1020="FAZZIO NEO HYBRID OTR",C1020="GRAND FILANO LUX OTR",C1020="GRAND FILANO NEO HYBRID OTR"),"CLASSY",OR(C1020="FREE GO 125 C OTR",C1020="FREE GO 125 OTR",C1020="GEAR 125 S OTR",C1020="GEAR 125 OTR",C1020="NEW MIO M3 CW OTR"),"MATIC",OR(C1020="WR 155 R OTR"),"OFFROAD",OR(C1020="VEGA FORCE DB CW OTR",C1020="JUPITER Z CW FI OTR",C1020="MX KING 150 OTR"),"MOPED")</f>
        <v>MOPED</v>
      </c>
      <c r="E1020">
        <v>6</v>
      </c>
      <c r="F1020" s="3" t="s">
        <v>4</v>
      </c>
      <c r="G1020" s="7">
        <v>22605000</v>
      </c>
      <c r="H1020">
        <f t="shared" si="32"/>
        <v>2260500</v>
      </c>
      <c r="I1020" s="3" t="s">
        <v>32</v>
      </c>
    </row>
    <row r="1021" spans="1:9" x14ac:dyDescent="0.3">
      <c r="A1021" s="1">
        <v>1020</v>
      </c>
      <c r="B1021" s="2">
        <f t="shared" ca="1" si="31"/>
        <v>1118</v>
      </c>
      <c r="C1021" s="6" t="s">
        <v>38</v>
      </c>
      <c r="D1021" t="str" cm="1">
        <f t="array" ref="D1021">_xlfn.IFS(OR(C1021="ALL NEW AEROX 155 C ABS OTR",C1021="ALL NEW AEROX 155 CIBERCITY OTR",C1021="ALL NEW AEROX 155 OTR",C1021="ALL NEW NMAX 155 ABS OTR",C1021="ALL NEW NMAX 155 CONNECTED OTR",C1021="ALL NEW NMAX 155 OTR",C1021="ALL NEW NMAX 155 S OTR",C1021="LEXI LX 155 CONNECTED ABS OTR",C1021="LEXI LX 155 OTR",C1021="LEXI LX 155 S OTR",C1021="LEXI OTR"),"MAXI",OR(C1021="ALL NEW R15 CONNECTED OTR",C1021="ALL NEW VIXION OTR",C1021="ALL NEW VIXION R OTR",C1021="ALL NEW XSR 155 OTR",C1021="MT 15 OTR"),"SPORT",OR(C1021="FAZZIO CONNECTED LUX OTR",C1021="FAZZIO CONNECTED NEO OTR",C1021="FAZZIO NEO HYBRID OTR",C1021="GRAND FILANO LUX OTR",C1021="GRAND FILANO NEO HYBRID OTR"),"CLASSY",OR(C1021="FREE GO 125 C OTR",C1021="FREE GO 125 OTR",C1021="GEAR 125 S OTR",C1021="GEAR 125 OTR",C1021="NEW MIO M3 CW OTR"),"MATIC",OR(C1021="WR 155 R OTR"),"OFFROAD",OR(C1021="VEGA FORCE DB CW OTR",C1021="JUPITER Z CW FI OTR",C1021="MX KING 150 OTR"),"MOPED")</f>
        <v>SPORT</v>
      </c>
      <c r="E1021">
        <v>6</v>
      </c>
      <c r="F1021" s="3" t="s">
        <v>44</v>
      </c>
      <c r="G1021" s="7">
        <v>44215000</v>
      </c>
      <c r="H1021">
        <f t="shared" si="32"/>
        <v>4421500</v>
      </c>
      <c r="I1021" s="3" t="s">
        <v>32</v>
      </c>
    </row>
    <row r="1022" spans="1:9" x14ac:dyDescent="0.3">
      <c r="A1022" s="1">
        <v>1021</v>
      </c>
      <c r="B1022" s="2">
        <f t="shared" ca="1" si="31"/>
        <v>686</v>
      </c>
      <c r="C1022" s="6" t="s">
        <v>11</v>
      </c>
      <c r="D1022" t="str" cm="1">
        <f t="array" ref="D1022">_xlfn.IFS(OR(C1022="ALL NEW AEROX 155 C ABS OTR",C1022="ALL NEW AEROX 155 CIBERCITY OTR",C1022="ALL NEW AEROX 155 OTR",C1022="ALL NEW NMAX 155 ABS OTR",C1022="ALL NEW NMAX 155 CONNECTED OTR",C1022="ALL NEW NMAX 155 OTR",C1022="ALL NEW NMAX 155 S OTR",C1022="LEXI LX 155 CONNECTED ABS OTR",C1022="LEXI LX 155 OTR",C1022="LEXI LX 155 S OTR",C1022="LEXI OTR"),"MAXI",OR(C1022="ALL NEW R15 CONNECTED OTR",C1022="ALL NEW VIXION OTR",C1022="ALL NEW VIXION R OTR",C1022="ALL NEW XSR 155 OTR",C1022="MT 15 OTR"),"SPORT",OR(C1022="FAZZIO CONNECTED LUX OTR",C1022="FAZZIO CONNECTED NEO OTR",C1022="FAZZIO NEO HYBRID OTR",C1022="GRAND FILANO LUX OTR",C1022="GRAND FILANO NEO HYBRID OTR"),"CLASSY",OR(C1022="FREE GO 125 C OTR",C1022="FREE GO 125 OTR",C1022="GEAR 125 S OTR",C1022="GEAR 125 OTR",C1022="NEW MIO M3 CW OTR"),"MATIC",OR(C1022="WR 155 R OTR"),"OFFROAD",OR(C1022="VEGA FORCE DB CW OTR",C1022="JUPITER Z CW FI OTR",C1022="MX KING 150 OTR"),"MOPED")</f>
        <v>MOPED</v>
      </c>
      <c r="E1022">
        <v>6</v>
      </c>
      <c r="F1022" s="3" t="s">
        <v>44</v>
      </c>
      <c r="G1022" s="7">
        <v>22605000</v>
      </c>
      <c r="H1022">
        <f t="shared" si="32"/>
        <v>2260500</v>
      </c>
      <c r="I1022" s="3" t="s">
        <v>32</v>
      </c>
    </row>
    <row r="1023" spans="1:9" x14ac:dyDescent="0.3">
      <c r="A1023" s="1">
        <v>1022</v>
      </c>
      <c r="B1023" s="2">
        <f t="shared" ca="1" si="31"/>
        <v>650</v>
      </c>
      <c r="C1023" s="6" t="s">
        <v>12</v>
      </c>
      <c r="D1023" t="str" cm="1">
        <f t="array" ref="D1023">_xlfn.IFS(OR(C1023="ALL NEW AEROX 155 C ABS OTR",C1023="ALL NEW AEROX 155 CIBERCITY OTR",C1023="ALL NEW AEROX 155 OTR",C1023="ALL NEW NMAX 155 ABS OTR",C1023="ALL NEW NMAX 155 CONNECTED OTR",C1023="ALL NEW NMAX 155 OTR",C1023="ALL NEW NMAX 155 S OTR",C1023="LEXI LX 155 CONNECTED ABS OTR",C1023="LEXI LX 155 OTR",C1023="LEXI LX 155 S OTR",C1023="LEXI OTR"),"MAXI",OR(C1023="ALL NEW R15 CONNECTED OTR",C1023="ALL NEW VIXION OTR",C1023="ALL NEW VIXION R OTR",C1023="ALL NEW XSR 155 OTR",C1023="MT 15 OTR"),"SPORT",OR(C1023="FAZZIO CONNECTED LUX OTR",C1023="FAZZIO CONNECTED NEO OTR",C1023="FAZZIO NEO HYBRID OTR",C1023="GRAND FILANO LUX OTR",C1023="GRAND FILANO NEO HYBRID OTR"),"CLASSY",OR(C1023="FREE GO 125 C OTR",C1023="FREE GO 125 OTR",C1023="GEAR 125 S OTR",C1023="GEAR 125 OTR",C1023="NEW MIO M3 CW OTR"),"MATIC",OR(C1023="WR 155 R OTR"),"OFFROAD",OR(C1023="VEGA FORCE DB CW OTR",C1023="JUPITER Z CW FI OTR",C1023="MX KING 150 OTR"),"MOPED")</f>
        <v>MATIC</v>
      </c>
      <c r="E1023">
        <v>6</v>
      </c>
      <c r="F1023" s="3" t="s">
        <v>44</v>
      </c>
      <c r="G1023" s="7">
        <v>19745000</v>
      </c>
      <c r="H1023">
        <f t="shared" si="32"/>
        <v>1974500</v>
      </c>
      <c r="I1023" s="3" t="s">
        <v>32</v>
      </c>
    </row>
    <row r="1024" spans="1:9" x14ac:dyDescent="0.3">
      <c r="A1024" s="1">
        <v>1023</v>
      </c>
      <c r="B1024" s="2">
        <f t="shared" ca="1" si="31"/>
        <v>1126</v>
      </c>
      <c r="C1024" s="6" t="s">
        <v>10</v>
      </c>
      <c r="D1024" t="str" cm="1">
        <f t="array" ref="D1024">_xlfn.IFS(OR(C1024="ALL NEW AEROX 155 C ABS OTR",C1024="ALL NEW AEROX 155 CIBERCITY OTR",C1024="ALL NEW AEROX 155 OTR",C1024="ALL NEW NMAX 155 ABS OTR",C1024="ALL NEW NMAX 155 CONNECTED OTR",C1024="ALL NEW NMAX 155 OTR",C1024="ALL NEW NMAX 155 S OTR",C1024="LEXI LX 155 CONNECTED ABS OTR",C1024="LEXI LX 155 OTR",C1024="LEXI LX 155 S OTR",C1024="LEXI OTR"),"MAXI",OR(C1024="ALL NEW R15 CONNECTED OTR",C1024="ALL NEW VIXION OTR",C1024="ALL NEW VIXION R OTR",C1024="ALL NEW XSR 155 OTR",C1024="MT 15 OTR"),"SPORT",OR(C1024="FAZZIO CONNECTED LUX OTR",C1024="FAZZIO CONNECTED NEO OTR",C1024="FAZZIO NEO HYBRID OTR",C1024="GRAND FILANO LUX OTR",C1024="GRAND FILANO NEO HYBRID OTR"),"CLASSY",OR(C1024="FREE GO 125 C OTR",C1024="FREE GO 125 OTR",C1024="GEAR 125 S OTR",C1024="GEAR 125 OTR",C1024="NEW MIO M3 CW OTR"),"MATIC",OR(C1024="WR 155 R OTR"),"OFFROAD",OR(C1024="VEGA FORCE DB CW OTR",C1024="JUPITER Z CW FI OTR",C1024="MX KING 150 OTR"),"MOPED")</f>
        <v>MATIC</v>
      </c>
      <c r="E1024">
        <v>6</v>
      </c>
      <c r="F1024" s="3" t="s">
        <v>44</v>
      </c>
      <c r="G1024" s="7">
        <v>20725000</v>
      </c>
      <c r="H1024">
        <f t="shared" si="32"/>
        <v>2072500</v>
      </c>
      <c r="I1024" s="3" t="s">
        <v>32</v>
      </c>
    </row>
    <row r="1025" spans="1:9" x14ac:dyDescent="0.3">
      <c r="A1025" s="1">
        <v>1024</v>
      </c>
      <c r="B1025" s="2">
        <f t="shared" ca="1" si="31"/>
        <v>945</v>
      </c>
      <c r="C1025" s="6" t="s">
        <v>11</v>
      </c>
      <c r="D1025" t="str" cm="1">
        <f t="array" ref="D1025">_xlfn.IFS(OR(C1025="ALL NEW AEROX 155 C ABS OTR",C1025="ALL NEW AEROX 155 CIBERCITY OTR",C1025="ALL NEW AEROX 155 OTR",C1025="ALL NEW NMAX 155 ABS OTR",C1025="ALL NEW NMAX 155 CONNECTED OTR",C1025="ALL NEW NMAX 155 OTR",C1025="ALL NEW NMAX 155 S OTR",C1025="LEXI LX 155 CONNECTED ABS OTR",C1025="LEXI LX 155 OTR",C1025="LEXI LX 155 S OTR",C1025="LEXI OTR"),"MAXI",OR(C1025="ALL NEW R15 CONNECTED OTR",C1025="ALL NEW VIXION OTR",C1025="ALL NEW VIXION R OTR",C1025="ALL NEW XSR 155 OTR",C1025="MT 15 OTR"),"SPORT",OR(C1025="FAZZIO CONNECTED LUX OTR",C1025="FAZZIO CONNECTED NEO OTR",C1025="FAZZIO NEO HYBRID OTR",C1025="GRAND FILANO LUX OTR",C1025="GRAND FILANO NEO HYBRID OTR"),"CLASSY",OR(C1025="FREE GO 125 C OTR",C1025="FREE GO 125 OTR",C1025="GEAR 125 S OTR",C1025="GEAR 125 OTR",C1025="NEW MIO M3 CW OTR"),"MATIC",OR(C1025="WR 155 R OTR"),"OFFROAD",OR(C1025="VEGA FORCE DB CW OTR",C1025="JUPITER Z CW FI OTR",C1025="MX KING 150 OTR"),"MOPED")</f>
        <v>MOPED</v>
      </c>
      <c r="E1025">
        <v>6</v>
      </c>
      <c r="F1025" s="3" t="s">
        <v>44</v>
      </c>
      <c r="G1025" s="7">
        <v>22605000</v>
      </c>
      <c r="H1025">
        <f t="shared" si="32"/>
        <v>2260500</v>
      </c>
      <c r="I1025" s="3" t="s">
        <v>32</v>
      </c>
    </row>
    <row r="1026" spans="1:9" x14ac:dyDescent="0.3">
      <c r="A1026" s="1">
        <v>1025</v>
      </c>
      <c r="B1026" s="2">
        <f t="shared" ca="1" si="31"/>
        <v>509</v>
      </c>
      <c r="C1026" s="6" t="s">
        <v>42</v>
      </c>
      <c r="D1026" t="str" cm="1">
        <f t="array" ref="D1026">_xlfn.IFS(OR(C1026="ALL NEW AEROX 155 C ABS OTR",C1026="ALL NEW AEROX 155 CIBERCITY OTR",C1026="ALL NEW AEROX 155 OTR",C1026="ALL NEW NMAX 155 ABS OTR",C1026="ALL NEW NMAX 155 CONNECTED OTR",C1026="ALL NEW NMAX 155 OTR",C1026="ALL NEW NMAX 155 S OTR",C1026="LEXI LX 155 CONNECTED ABS OTR",C1026="LEXI LX 155 OTR",C1026="LEXI LX 155 S OTR",C1026="LEXI OTR"),"MAXI",OR(C1026="ALL NEW R15 CONNECTED OTR",C1026="ALL NEW VIXION OTR",C1026="ALL NEW VIXION R OTR",C1026="ALL NEW XSR 155 OTR",C1026="MT 15 OTR"),"SPORT",OR(C1026="FAZZIO CONNECTED LUX OTR",C1026="FAZZIO CONNECTED NEO OTR",C1026="FAZZIO NEO HYBRID OTR",C1026="GRAND FILANO LUX OTR",C1026="GRAND FILANO NEO HYBRID OTR"),"CLASSY",OR(C1026="FREE GO 125 C OTR",C1026="FREE GO 125 OTR",C1026="GEAR 125 S OTR",C1026="GEAR 125 OTR",C1026="NEW MIO M3 CW OTR"),"MATIC",OR(C1026="WR 155 R OTR"),"OFFROAD",OR(C1026="VEGA FORCE DB CW OTR",C1026="JUPITER Z CW FI OTR",C1026="MX KING 150 OTR"),"MOPED")</f>
        <v>SPORT</v>
      </c>
      <c r="E1026">
        <v>6</v>
      </c>
      <c r="F1026" s="3" t="s">
        <v>44</v>
      </c>
      <c r="G1026" s="7">
        <v>35000000</v>
      </c>
      <c r="H1026">
        <f t="shared" si="32"/>
        <v>3500000</v>
      </c>
      <c r="I1026" s="3" t="s">
        <v>32</v>
      </c>
    </row>
    <row r="1027" spans="1:9" x14ac:dyDescent="0.3">
      <c r="A1027" s="1">
        <v>1026</v>
      </c>
      <c r="B1027" s="2">
        <f t="shared" ref="B1027:B1090" ca="1" si="33">RANDBETWEEN(1,1200)</f>
        <v>845</v>
      </c>
      <c r="C1027" s="6" t="s">
        <v>30</v>
      </c>
      <c r="D1027" t="str" cm="1">
        <f t="array" ref="D1027">_xlfn.IFS(OR(C1027="ALL NEW AEROX 155 C ABS OTR",C1027="ALL NEW AEROX 155 CIBERCITY OTR",C1027="ALL NEW AEROX 155 OTR",C1027="ALL NEW NMAX 155 ABS OTR",C1027="ALL NEW NMAX 155 CONNECTED OTR",C1027="ALL NEW NMAX 155 OTR",C1027="ALL NEW NMAX 155 S OTR",C1027="LEXI LX 155 CONNECTED ABS OTR",C1027="LEXI LX 155 OTR",C1027="LEXI LX 155 S OTR",C1027="LEXI OTR"),"MAXI",OR(C1027="ALL NEW R15 CONNECTED OTR",C1027="ALL NEW VIXION OTR",C1027="ALL NEW VIXION R OTR",C1027="ALL NEW XSR 155 OTR",C1027="MT 15 OTR"),"SPORT",OR(C1027="FAZZIO CONNECTED LUX OTR",C1027="FAZZIO CONNECTED NEO OTR",C1027="FAZZIO NEO HYBRID OTR",C1027="GRAND FILANO LUX OTR",C1027="GRAND FILANO NEO HYBRID OTR"),"CLASSY",OR(C1027="FREE GO 125 C OTR",C1027="FREE GO 125 OTR",C1027="GEAR 125 S OTR",C1027="GEAR 125 OTR",C1027="NEW MIO M3 CW OTR"),"MATIC",OR(C1027="WR 155 R OTR"),"OFFROAD",OR(C1027="VEGA FORCE DB CW OTR",C1027="JUPITER Z CW FI OTR",C1027="MX KING 150 OTR"),"MOPED")</f>
        <v>MAXI</v>
      </c>
      <c r="E1027">
        <v>6</v>
      </c>
      <c r="F1027" s="3" t="s">
        <v>44</v>
      </c>
      <c r="G1027" s="7">
        <v>34380000</v>
      </c>
      <c r="H1027">
        <f t="shared" si="32"/>
        <v>3438000</v>
      </c>
      <c r="I1027" s="3" t="s">
        <v>32</v>
      </c>
    </row>
    <row r="1028" spans="1:9" x14ac:dyDescent="0.3">
      <c r="A1028" s="1">
        <v>1027</v>
      </c>
      <c r="B1028" s="2">
        <f t="shared" ca="1" si="33"/>
        <v>754</v>
      </c>
      <c r="C1028" s="6" t="s">
        <v>13</v>
      </c>
      <c r="D1028" t="str" cm="1">
        <f t="array" ref="D1028">_xlfn.IFS(OR(C1028="ALL NEW AEROX 155 C ABS OTR",C1028="ALL NEW AEROX 155 CIBERCITY OTR",C1028="ALL NEW AEROX 155 OTR",C1028="ALL NEW NMAX 155 ABS OTR",C1028="ALL NEW NMAX 155 CONNECTED OTR",C1028="ALL NEW NMAX 155 OTR",C1028="ALL NEW NMAX 155 S OTR",C1028="LEXI LX 155 CONNECTED ABS OTR",C1028="LEXI LX 155 OTR",C1028="LEXI LX 155 S OTR",C1028="LEXI OTR"),"MAXI",OR(C1028="ALL NEW R15 CONNECTED OTR",C1028="ALL NEW VIXION OTR",C1028="ALL NEW VIXION R OTR",C1028="ALL NEW XSR 155 OTR",C1028="MT 15 OTR"),"SPORT",OR(C1028="FAZZIO CONNECTED LUX OTR",C1028="FAZZIO CONNECTED NEO OTR",C1028="FAZZIO NEO HYBRID OTR",C1028="GRAND FILANO LUX OTR",C1028="GRAND FILANO NEO HYBRID OTR"),"CLASSY",OR(C1028="FREE GO 125 C OTR",C1028="FREE GO 125 OTR",C1028="GEAR 125 S OTR",C1028="GEAR 125 OTR",C1028="NEW MIO M3 CW OTR"),"MATIC",OR(C1028="WR 155 R OTR"),"OFFROAD",OR(C1028="VEGA FORCE DB CW OTR",C1028="JUPITER Z CW FI OTR",C1028="MX KING 150 OTR"),"MOPED")</f>
        <v>MAXI</v>
      </c>
      <c r="E1028">
        <v>6</v>
      </c>
      <c r="F1028" s="3" t="s">
        <v>44</v>
      </c>
      <c r="G1028" s="7">
        <v>36690000</v>
      </c>
      <c r="H1028">
        <f t="shared" si="32"/>
        <v>3669000</v>
      </c>
      <c r="I1028" s="3" t="s">
        <v>32</v>
      </c>
    </row>
    <row r="1029" spans="1:9" x14ac:dyDescent="0.3">
      <c r="A1029" s="1">
        <v>1028</v>
      </c>
      <c r="B1029" s="2">
        <f t="shared" ca="1" si="33"/>
        <v>642</v>
      </c>
      <c r="C1029" s="6" t="s">
        <v>24</v>
      </c>
      <c r="D1029" t="str" cm="1">
        <f t="array" ref="D1029">_xlfn.IFS(OR(C1029="ALL NEW AEROX 155 C ABS OTR",C1029="ALL NEW AEROX 155 CIBERCITY OTR",C1029="ALL NEW AEROX 155 OTR",C1029="ALL NEW NMAX 155 ABS OTR",C1029="ALL NEW NMAX 155 CONNECTED OTR",C1029="ALL NEW NMAX 155 OTR",C1029="ALL NEW NMAX 155 S OTR",C1029="LEXI LX 155 CONNECTED ABS OTR",C1029="LEXI LX 155 OTR",C1029="LEXI LX 155 S OTR",C1029="LEXI OTR"),"MAXI",OR(C1029="ALL NEW R15 CONNECTED OTR",C1029="ALL NEW VIXION OTR",C1029="ALL NEW VIXION R OTR",C1029="ALL NEW XSR 155 OTR",C1029="MT 15 OTR"),"SPORT",OR(C1029="FAZZIO CONNECTED LUX OTR",C1029="FAZZIO CONNECTED NEO OTR",C1029="FAZZIO NEO HYBRID OTR",C1029="GRAND FILANO LUX OTR",C1029="GRAND FILANO NEO HYBRID OTR"),"CLASSY",OR(C1029="FREE GO 125 C OTR",C1029="FREE GO 125 OTR",C1029="GEAR 125 S OTR",C1029="GEAR 125 OTR",C1029="NEW MIO M3 CW OTR"),"MATIC",OR(C1029="WR 155 R OTR"),"OFFROAD",OR(C1029="VEGA FORCE DB CW OTR",C1029="JUPITER Z CW FI OTR",C1029="MX KING 150 OTR"),"MOPED")</f>
        <v>SPORT</v>
      </c>
      <c r="E1029">
        <v>6</v>
      </c>
      <c r="F1029" s="3" t="s">
        <v>44</v>
      </c>
      <c r="G1029" s="7">
        <v>41950000</v>
      </c>
      <c r="H1029">
        <f t="shared" ref="H1029:H1092" si="34">G1029*10%</f>
        <v>4195000</v>
      </c>
      <c r="I1029" s="3" t="s">
        <v>32</v>
      </c>
    </row>
    <row r="1030" spans="1:9" x14ac:dyDescent="0.3">
      <c r="A1030" s="1">
        <v>1029</v>
      </c>
      <c r="B1030" s="2">
        <f t="shared" ca="1" si="33"/>
        <v>227</v>
      </c>
      <c r="C1030" s="6" t="s">
        <v>13</v>
      </c>
      <c r="D1030" t="str" cm="1">
        <f t="array" ref="D1030">_xlfn.IFS(OR(C1030="ALL NEW AEROX 155 C ABS OTR",C1030="ALL NEW AEROX 155 CIBERCITY OTR",C1030="ALL NEW AEROX 155 OTR",C1030="ALL NEW NMAX 155 ABS OTR",C1030="ALL NEW NMAX 155 CONNECTED OTR",C1030="ALL NEW NMAX 155 OTR",C1030="ALL NEW NMAX 155 S OTR",C1030="LEXI LX 155 CONNECTED ABS OTR",C1030="LEXI LX 155 OTR",C1030="LEXI LX 155 S OTR",C1030="LEXI OTR"),"MAXI",OR(C1030="ALL NEW R15 CONNECTED OTR",C1030="ALL NEW VIXION OTR",C1030="ALL NEW VIXION R OTR",C1030="ALL NEW XSR 155 OTR",C1030="MT 15 OTR"),"SPORT",OR(C1030="FAZZIO CONNECTED LUX OTR",C1030="FAZZIO CONNECTED NEO OTR",C1030="FAZZIO NEO HYBRID OTR",C1030="GRAND FILANO LUX OTR",C1030="GRAND FILANO NEO HYBRID OTR"),"CLASSY",OR(C1030="FREE GO 125 C OTR",C1030="FREE GO 125 OTR",C1030="GEAR 125 S OTR",C1030="GEAR 125 OTR",C1030="NEW MIO M3 CW OTR"),"MATIC",OR(C1030="WR 155 R OTR"),"OFFROAD",OR(C1030="VEGA FORCE DB CW OTR",C1030="JUPITER Z CW FI OTR",C1030="MX KING 150 OTR"),"MOPED")</f>
        <v>MAXI</v>
      </c>
      <c r="E1030">
        <v>6</v>
      </c>
      <c r="F1030" s="3" t="s">
        <v>44</v>
      </c>
      <c r="G1030" s="7">
        <v>36690000</v>
      </c>
      <c r="H1030">
        <f t="shared" si="34"/>
        <v>3669000</v>
      </c>
      <c r="I1030" s="3" t="s">
        <v>32</v>
      </c>
    </row>
    <row r="1031" spans="1:9" x14ac:dyDescent="0.3">
      <c r="A1031" s="1">
        <v>1030</v>
      </c>
      <c r="B1031" s="2">
        <f t="shared" ca="1" si="33"/>
        <v>604</v>
      </c>
      <c r="C1031" s="6" t="s">
        <v>9</v>
      </c>
      <c r="D1031" t="str" cm="1">
        <f t="array" ref="D1031">_xlfn.IFS(OR(C1031="ALL NEW AEROX 155 C ABS OTR",C1031="ALL NEW AEROX 155 CIBERCITY OTR",C1031="ALL NEW AEROX 155 OTR",C1031="ALL NEW NMAX 155 ABS OTR",C1031="ALL NEW NMAX 155 CONNECTED OTR",C1031="ALL NEW NMAX 155 OTR",C1031="ALL NEW NMAX 155 S OTR",C1031="LEXI LX 155 CONNECTED ABS OTR",C1031="LEXI LX 155 OTR",C1031="LEXI LX 155 S OTR",C1031="LEXI OTR"),"MAXI",OR(C1031="ALL NEW R15 CONNECTED OTR",C1031="ALL NEW VIXION OTR",C1031="ALL NEW VIXION R OTR",C1031="ALL NEW XSR 155 OTR",C1031="MT 15 OTR"),"SPORT",OR(C1031="FAZZIO CONNECTED LUX OTR",C1031="FAZZIO CONNECTED NEO OTR",C1031="FAZZIO NEO HYBRID OTR",C1031="GRAND FILANO LUX OTR",C1031="GRAND FILANO NEO HYBRID OTR"),"CLASSY",OR(C1031="FREE GO 125 C OTR",C1031="FREE GO 125 OTR",C1031="GEAR 125 S OTR",C1031="GEAR 125 OTR",C1031="NEW MIO M3 CW OTR"),"MATIC",OR(C1031="WR 155 R OTR"),"OFFROAD",OR(C1031="VEGA FORCE DB CW OTR",C1031="JUPITER Z CW FI OTR",C1031="MX KING 150 OTR"),"MOPED")</f>
        <v>MAXI</v>
      </c>
      <c r="E1031">
        <v>6</v>
      </c>
      <c r="F1031" s="3" t="s">
        <v>44</v>
      </c>
      <c r="G1031" s="7">
        <v>35475000</v>
      </c>
      <c r="H1031">
        <f t="shared" si="34"/>
        <v>3547500</v>
      </c>
      <c r="I1031" s="3" t="s">
        <v>32</v>
      </c>
    </row>
    <row r="1032" spans="1:9" x14ac:dyDescent="0.3">
      <c r="A1032" s="1">
        <v>1031</v>
      </c>
      <c r="B1032" s="2">
        <f t="shared" ca="1" si="33"/>
        <v>931</v>
      </c>
      <c r="C1032" s="6" t="s">
        <v>27</v>
      </c>
      <c r="D1032" t="str" cm="1">
        <f t="array" ref="D1032">_xlfn.IFS(OR(C1032="ALL NEW AEROX 155 C ABS OTR",C1032="ALL NEW AEROX 155 CIBERCITY OTR",C1032="ALL NEW AEROX 155 OTR",C1032="ALL NEW NMAX 155 ABS OTR",C1032="ALL NEW NMAX 155 CONNECTED OTR",C1032="ALL NEW NMAX 155 OTR",C1032="ALL NEW NMAX 155 S OTR",C1032="LEXI LX 155 CONNECTED ABS OTR",C1032="LEXI LX 155 OTR",C1032="LEXI LX 155 S OTR",C1032="LEXI OTR"),"MAXI",OR(C1032="ALL NEW R15 CONNECTED OTR",C1032="ALL NEW VIXION OTR",C1032="ALL NEW VIXION R OTR",C1032="ALL NEW XSR 155 OTR",C1032="MT 15 OTR"),"SPORT",OR(C1032="FAZZIO CONNECTED LUX OTR",C1032="FAZZIO CONNECTED NEO OTR",C1032="FAZZIO NEO HYBRID OTR",C1032="GRAND FILANO LUX OTR",C1032="GRAND FILANO NEO HYBRID OTR"),"CLASSY",OR(C1032="FREE GO 125 C OTR",C1032="FREE GO 125 OTR",C1032="GEAR 125 S OTR",C1032="GEAR 125 OTR",C1032="NEW MIO M3 CW OTR"),"MATIC",OR(C1032="WR 155 R OTR"),"OFFROAD",OR(C1032="VEGA FORCE DB CW OTR",C1032="JUPITER Z CW FI OTR",C1032="MX KING 150 OTR"),"MOPED")</f>
        <v>CLASSY</v>
      </c>
      <c r="E1032">
        <v>6</v>
      </c>
      <c r="F1032" s="3" t="s">
        <v>44</v>
      </c>
      <c r="G1032" s="7">
        <v>30130000</v>
      </c>
      <c r="H1032">
        <f t="shared" si="34"/>
        <v>3013000</v>
      </c>
      <c r="I1032" s="3" t="s">
        <v>32</v>
      </c>
    </row>
    <row r="1033" spans="1:9" x14ac:dyDescent="0.3">
      <c r="A1033" s="1">
        <v>1032</v>
      </c>
      <c r="B1033" s="2">
        <f t="shared" ca="1" si="33"/>
        <v>530</v>
      </c>
      <c r="C1033" s="6" t="s">
        <v>13</v>
      </c>
      <c r="D1033" t="str" cm="1">
        <f t="array" ref="D1033">_xlfn.IFS(OR(C1033="ALL NEW AEROX 155 C ABS OTR",C1033="ALL NEW AEROX 155 CIBERCITY OTR",C1033="ALL NEW AEROX 155 OTR",C1033="ALL NEW NMAX 155 ABS OTR",C1033="ALL NEW NMAX 155 CONNECTED OTR",C1033="ALL NEW NMAX 155 OTR",C1033="ALL NEW NMAX 155 S OTR",C1033="LEXI LX 155 CONNECTED ABS OTR",C1033="LEXI LX 155 OTR",C1033="LEXI LX 155 S OTR",C1033="LEXI OTR"),"MAXI",OR(C1033="ALL NEW R15 CONNECTED OTR",C1033="ALL NEW VIXION OTR",C1033="ALL NEW VIXION R OTR",C1033="ALL NEW XSR 155 OTR",C1033="MT 15 OTR"),"SPORT",OR(C1033="FAZZIO CONNECTED LUX OTR",C1033="FAZZIO CONNECTED NEO OTR",C1033="FAZZIO NEO HYBRID OTR",C1033="GRAND FILANO LUX OTR",C1033="GRAND FILANO NEO HYBRID OTR"),"CLASSY",OR(C1033="FREE GO 125 C OTR",C1033="FREE GO 125 OTR",C1033="GEAR 125 S OTR",C1033="GEAR 125 OTR",C1033="NEW MIO M3 CW OTR"),"MATIC",OR(C1033="WR 155 R OTR"),"OFFROAD",OR(C1033="VEGA FORCE DB CW OTR",C1033="JUPITER Z CW FI OTR",C1033="MX KING 150 OTR"),"MOPED")</f>
        <v>MAXI</v>
      </c>
      <c r="E1033">
        <v>6</v>
      </c>
      <c r="F1033" s="3" t="s">
        <v>44</v>
      </c>
      <c r="G1033" s="7">
        <v>36690000</v>
      </c>
      <c r="H1033">
        <f t="shared" si="34"/>
        <v>3669000</v>
      </c>
      <c r="I1033" s="3" t="s">
        <v>32</v>
      </c>
    </row>
    <row r="1034" spans="1:9" x14ac:dyDescent="0.3">
      <c r="A1034" s="1">
        <v>1033</v>
      </c>
      <c r="B1034" s="2">
        <f t="shared" ca="1" si="33"/>
        <v>910</v>
      </c>
      <c r="C1034" s="6" t="s">
        <v>27</v>
      </c>
      <c r="D1034" t="str" cm="1">
        <f t="array" ref="D1034">_xlfn.IFS(OR(C1034="ALL NEW AEROX 155 C ABS OTR",C1034="ALL NEW AEROX 155 CIBERCITY OTR",C1034="ALL NEW AEROX 155 OTR",C1034="ALL NEW NMAX 155 ABS OTR",C1034="ALL NEW NMAX 155 CONNECTED OTR",C1034="ALL NEW NMAX 155 OTR",C1034="ALL NEW NMAX 155 S OTR",C1034="LEXI LX 155 CONNECTED ABS OTR",C1034="LEXI LX 155 OTR",C1034="LEXI LX 155 S OTR",C1034="LEXI OTR"),"MAXI",OR(C1034="ALL NEW R15 CONNECTED OTR",C1034="ALL NEW VIXION OTR",C1034="ALL NEW VIXION R OTR",C1034="ALL NEW XSR 155 OTR",C1034="MT 15 OTR"),"SPORT",OR(C1034="FAZZIO CONNECTED LUX OTR",C1034="FAZZIO CONNECTED NEO OTR",C1034="FAZZIO NEO HYBRID OTR",C1034="GRAND FILANO LUX OTR",C1034="GRAND FILANO NEO HYBRID OTR"),"CLASSY",OR(C1034="FREE GO 125 C OTR",C1034="FREE GO 125 OTR",C1034="GEAR 125 S OTR",C1034="GEAR 125 OTR",C1034="NEW MIO M3 CW OTR"),"MATIC",OR(C1034="WR 155 R OTR"),"OFFROAD",OR(C1034="VEGA FORCE DB CW OTR",C1034="JUPITER Z CW FI OTR",C1034="MX KING 150 OTR"),"MOPED")</f>
        <v>CLASSY</v>
      </c>
      <c r="E1034">
        <v>6</v>
      </c>
      <c r="F1034" s="3" t="s">
        <v>5</v>
      </c>
      <c r="G1034" s="7">
        <v>30130000</v>
      </c>
      <c r="H1034">
        <f t="shared" si="34"/>
        <v>3013000</v>
      </c>
      <c r="I1034" s="3" t="s">
        <v>34</v>
      </c>
    </row>
    <row r="1035" spans="1:9" x14ac:dyDescent="0.3">
      <c r="A1035" s="1">
        <v>1034</v>
      </c>
      <c r="B1035" s="2">
        <f t="shared" ca="1" si="33"/>
        <v>61</v>
      </c>
      <c r="C1035" s="6" t="s">
        <v>9</v>
      </c>
      <c r="D1035" t="str" cm="1">
        <f t="array" ref="D1035">_xlfn.IFS(OR(C1035="ALL NEW AEROX 155 C ABS OTR",C1035="ALL NEW AEROX 155 CIBERCITY OTR",C1035="ALL NEW AEROX 155 OTR",C1035="ALL NEW NMAX 155 ABS OTR",C1035="ALL NEW NMAX 155 CONNECTED OTR",C1035="ALL NEW NMAX 155 OTR",C1035="ALL NEW NMAX 155 S OTR",C1035="LEXI LX 155 CONNECTED ABS OTR",C1035="LEXI LX 155 OTR",C1035="LEXI LX 155 S OTR",C1035="LEXI OTR"),"MAXI",OR(C1035="ALL NEW R15 CONNECTED OTR",C1035="ALL NEW VIXION OTR",C1035="ALL NEW VIXION R OTR",C1035="ALL NEW XSR 155 OTR",C1035="MT 15 OTR"),"SPORT",OR(C1035="FAZZIO CONNECTED LUX OTR",C1035="FAZZIO CONNECTED NEO OTR",C1035="FAZZIO NEO HYBRID OTR",C1035="GRAND FILANO LUX OTR",C1035="GRAND FILANO NEO HYBRID OTR"),"CLASSY",OR(C1035="FREE GO 125 C OTR",C1035="FREE GO 125 OTR",C1035="GEAR 125 S OTR",C1035="GEAR 125 OTR",C1035="NEW MIO M3 CW OTR"),"MATIC",OR(C1035="WR 155 R OTR"),"OFFROAD",OR(C1035="VEGA FORCE DB CW OTR",C1035="JUPITER Z CW FI OTR",C1035="MX KING 150 OTR"),"MOPED")</f>
        <v>MAXI</v>
      </c>
      <c r="E1035">
        <v>6</v>
      </c>
      <c r="F1035" s="3" t="s">
        <v>5</v>
      </c>
      <c r="G1035" s="7">
        <v>35475000</v>
      </c>
      <c r="H1035">
        <f t="shared" si="34"/>
        <v>3547500</v>
      </c>
      <c r="I1035" s="3" t="s">
        <v>33</v>
      </c>
    </row>
    <row r="1036" spans="1:9" x14ac:dyDescent="0.3">
      <c r="A1036" s="1">
        <v>1035</v>
      </c>
      <c r="B1036" s="2">
        <f t="shared" ca="1" si="33"/>
        <v>602</v>
      </c>
      <c r="C1036" s="6" t="s">
        <v>8</v>
      </c>
      <c r="D1036" t="str" cm="1">
        <f t="array" ref="D1036">_xlfn.IFS(OR(C1036="ALL NEW AEROX 155 C ABS OTR",C1036="ALL NEW AEROX 155 CIBERCITY OTR",C1036="ALL NEW AEROX 155 OTR",C1036="ALL NEW NMAX 155 ABS OTR",C1036="ALL NEW NMAX 155 CONNECTED OTR",C1036="ALL NEW NMAX 155 OTR",C1036="ALL NEW NMAX 155 S OTR",C1036="LEXI LX 155 CONNECTED ABS OTR",C1036="LEXI LX 155 OTR",C1036="LEXI LX 155 S OTR",C1036="LEXI OTR"),"MAXI",OR(C1036="ALL NEW R15 CONNECTED OTR",C1036="ALL NEW VIXION OTR",C1036="ALL NEW VIXION R OTR",C1036="ALL NEW XSR 155 OTR",C1036="MT 15 OTR"),"SPORT",OR(C1036="FAZZIO CONNECTED LUX OTR",C1036="FAZZIO CONNECTED NEO OTR",C1036="FAZZIO NEO HYBRID OTR",C1036="GRAND FILANO LUX OTR",C1036="GRAND FILANO NEO HYBRID OTR"),"CLASSY",OR(C1036="FREE GO 125 C OTR",C1036="FREE GO 125 OTR",C1036="GEAR 125 S OTR",C1036="GEAR 125 OTR",C1036="NEW MIO M3 CW OTR"),"MATIC",OR(C1036="WR 155 R OTR"),"OFFROAD",OR(C1036="VEGA FORCE DB CW OTR",C1036="JUPITER Z CW FI OTR",C1036="MX KING 150 OTR"),"MOPED")</f>
        <v>CLASSY</v>
      </c>
      <c r="E1036">
        <v>6</v>
      </c>
      <c r="F1036" s="3" t="s">
        <v>5</v>
      </c>
      <c r="G1036" s="7">
        <v>25865000</v>
      </c>
      <c r="H1036">
        <f t="shared" si="34"/>
        <v>2586500</v>
      </c>
      <c r="I1036" s="3" t="s">
        <v>32</v>
      </c>
    </row>
    <row r="1037" spans="1:9" x14ac:dyDescent="0.3">
      <c r="A1037" s="1">
        <v>1036</v>
      </c>
      <c r="B1037" s="2">
        <f t="shared" ca="1" si="33"/>
        <v>954</v>
      </c>
      <c r="C1037" s="6" t="s">
        <v>21</v>
      </c>
      <c r="D1037" t="str" cm="1">
        <f t="array" ref="D1037">_xlfn.IFS(OR(C1037="ALL NEW AEROX 155 C ABS OTR",C1037="ALL NEW AEROX 155 CIBERCITY OTR",C1037="ALL NEW AEROX 155 OTR",C1037="ALL NEW NMAX 155 ABS OTR",C1037="ALL NEW NMAX 155 CONNECTED OTR",C1037="ALL NEW NMAX 155 OTR",C1037="ALL NEW NMAX 155 S OTR",C1037="LEXI LX 155 CONNECTED ABS OTR",C1037="LEXI LX 155 OTR",C1037="LEXI LX 155 S OTR",C1037="LEXI OTR"),"MAXI",OR(C1037="ALL NEW R15 CONNECTED OTR",C1037="ALL NEW VIXION OTR",C1037="ALL NEW VIXION R OTR",C1037="ALL NEW XSR 155 OTR",C1037="MT 15 OTR"),"SPORT",OR(C1037="FAZZIO CONNECTED LUX OTR",C1037="FAZZIO CONNECTED NEO OTR",C1037="FAZZIO NEO HYBRID OTR",C1037="GRAND FILANO LUX OTR",C1037="GRAND FILANO NEO HYBRID OTR"),"CLASSY",OR(C1037="FREE GO 125 C OTR",C1037="FREE GO 125 OTR",C1037="GEAR 125 S OTR",C1037="GEAR 125 OTR",C1037="NEW MIO M3 CW OTR"),"MATIC",OR(C1037="WR 155 R OTR"),"OFFROAD",OR(C1037="VEGA FORCE DB CW OTR",C1037="JUPITER Z CW FI OTR",C1037="MX KING 150 OTR"),"MOPED")</f>
        <v>MAXI</v>
      </c>
      <c r="E1037">
        <v>6</v>
      </c>
      <c r="F1037" s="3" t="s">
        <v>5</v>
      </c>
      <c r="G1037" s="7">
        <v>30400000</v>
      </c>
      <c r="H1037">
        <f t="shared" si="34"/>
        <v>3040000</v>
      </c>
      <c r="I1037" s="3" t="s">
        <v>32</v>
      </c>
    </row>
    <row r="1038" spans="1:9" x14ac:dyDescent="0.3">
      <c r="A1038" s="1">
        <v>1037</v>
      </c>
      <c r="B1038" s="2">
        <f t="shared" ca="1" si="33"/>
        <v>540</v>
      </c>
      <c r="C1038" s="6" t="s">
        <v>27</v>
      </c>
      <c r="D1038" t="str" cm="1">
        <f t="array" ref="D1038">_xlfn.IFS(OR(C1038="ALL NEW AEROX 155 C ABS OTR",C1038="ALL NEW AEROX 155 CIBERCITY OTR",C1038="ALL NEW AEROX 155 OTR",C1038="ALL NEW NMAX 155 ABS OTR",C1038="ALL NEW NMAX 155 CONNECTED OTR",C1038="ALL NEW NMAX 155 OTR",C1038="ALL NEW NMAX 155 S OTR",C1038="LEXI LX 155 CONNECTED ABS OTR",C1038="LEXI LX 155 OTR",C1038="LEXI LX 155 S OTR",C1038="LEXI OTR"),"MAXI",OR(C1038="ALL NEW R15 CONNECTED OTR",C1038="ALL NEW VIXION OTR",C1038="ALL NEW VIXION R OTR",C1038="ALL NEW XSR 155 OTR",C1038="MT 15 OTR"),"SPORT",OR(C1038="FAZZIO CONNECTED LUX OTR",C1038="FAZZIO CONNECTED NEO OTR",C1038="FAZZIO NEO HYBRID OTR",C1038="GRAND FILANO LUX OTR",C1038="GRAND FILANO NEO HYBRID OTR"),"CLASSY",OR(C1038="FREE GO 125 C OTR",C1038="FREE GO 125 OTR",C1038="GEAR 125 S OTR",C1038="GEAR 125 OTR",C1038="NEW MIO M3 CW OTR"),"MATIC",OR(C1038="WR 155 R OTR"),"OFFROAD",OR(C1038="VEGA FORCE DB CW OTR",C1038="JUPITER Z CW FI OTR",C1038="MX KING 150 OTR"),"MOPED")</f>
        <v>CLASSY</v>
      </c>
      <c r="E1038">
        <v>6</v>
      </c>
      <c r="F1038" s="3" t="s">
        <v>5</v>
      </c>
      <c r="G1038" s="7">
        <v>30130000</v>
      </c>
      <c r="H1038">
        <f t="shared" si="34"/>
        <v>3013000</v>
      </c>
      <c r="I1038" s="3" t="s">
        <v>32</v>
      </c>
    </row>
    <row r="1039" spans="1:9" x14ac:dyDescent="0.3">
      <c r="A1039" s="1">
        <v>1038</v>
      </c>
      <c r="B1039" s="2">
        <f t="shared" ca="1" si="33"/>
        <v>1160</v>
      </c>
      <c r="C1039" s="6" t="s">
        <v>28</v>
      </c>
      <c r="D1039" t="str" cm="1">
        <f t="array" ref="D1039">_xlfn.IFS(OR(C1039="ALL NEW AEROX 155 C ABS OTR",C1039="ALL NEW AEROX 155 CIBERCITY OTR",C1039="ALL NEW AEROX 155 OTR",C1039="ALL NEW NMAX 155 ABS OTR",C1039="ALL NEW NMAX 155 CONNECTED OTR",C1039="ALL NEW NMAX 155 OTR",C1039="ALL NEW NMAX 155 S OTR",C1039="LEXI LX 155 CONNECTED ABS OTR",C1039="LEXI LX 155 OTR",C1039="LEXI LX 155 S OTR",C1039="LEXI OTR"),"MAXI",OR(C1039="ALL NEW R15 CONNECTED OTR",C1039="ALL NEW VIXION OTR",C1039="ALL NEW VIXION R OTR",C1039="ALL NEW XSR 155 OTR",C1039="MT 15 OTR"),"SPORT",OR(C1039="FAZZIO CONNECTED LUX OTR",C1039="FAZZIO CONNECTED NEO OTR",C1039="FAZZIO NEO HYBRID OTR",C1039="GRAND FILANO LUX OTR",C1039="GRAND FILANO NEO HYBRID OTR"),"CLASSY",OR(C1039="FREE GO 125 C OTR",C1039="FREE GO 125 OTR",C1039="GEAR 125 S OTR",C1039="GEAR 125 OTR",C1039="NEW MIO M3 CW OTR"),"MATIC",OR(C1039="WR 155 R OTR"),"OFFROAD",OR(C1039="VEGA FORCE DB CW OTR",C1039="JUPITER Z CW FI OTR",C1039="MX KING 150 OTR"),"MOPED")</f>
        <v>OFFROAD</v>
      </c>
      <c r="E1039">
        <v>6</v>
      </c>
      <c r="F1039" s="3" t="s">
        <v>5</v>
      </c>
      <c r="G1039" s="7">
        <v>42860000</v>
      </c>
      <c r="H1039">
        <f t="shared" si="34"/>
        <v>4286000</v>
      </c>
      <c r="I1039" s="3" t="s">
        <v>34</v>
      </c>
    </row>
    <row r="1040" spans="1:9" x14ac:dyDescent="0.3">
      <c r="A1040" s="1">
        <v>1039</v>
      </c>
      <c r="B1040" s="2">
        <f t="shared" ca="1" si="33"/>
        <v>163</v>
      </c>
      <c r="C1040" s="6" t="s">
        <v>12</v>
      </c>
      <c r="D1040" t="str" cm="1">
        <f t="array" ref="D1040">_xlfn.IFS(OR(C1040="ALL NEW AEROX 155 C ABS OTR",C1040="ALL NEW AEROX 155 CIBERCITY OTR",C1040="ALL NEW AEROX 155 OTR",C1040="ALL NEW NMAX 155 ABS OTR",C1040="ALL NEW NMAX 155 CONNECTED OTR",C1040="ALL NEW NMAX 155 OTR",C1040="ALL NEW NMAX 155 S OTR",C1040="LEXI LX 155 CONNECTED ABS OTR",C1040="LEXI LX 155 OTR",C1040="LEXI LX 155 S OTR",C1040="LEXI OTR"),"MAXI",OR(C1040="ALL NEW R15 CONNECTED OTR",C1040="ALL NEW VIXION OTR",C1040="ALL NEW VIXION R OTR",C1040="ALL NEW XSR 155 OTR",C1040="MT 15 OTR"),"SPORT",OR(C1040="FAZZIO CONNECTED LUX OTR",C1040="FAZZIO CONNECTED NEO OTR",C1040="FAZZIO NEO HYBRID OTR",C1040="GRAND FILANO LUX OTR",C1040="GRAND FILANO NEO HYBRID OTR"),"CLASSY",OR(C1040="FREE GO 125 C OTR",C1040="FREE GO 125 OTR",C1040="GEAR 125 S OTR",C1040="GEAR 125 OTR",C1040="NEW MIO M3 CW OTR"),"MATIC",OR(C1040="WR 155 R OTR"),"OFFROAD",OR(C1040="VEGA FORCE DB CW OTR",C1040="JUPITER Z CW FI OTR",C1040="MX KING 150 OTR"),"MOPED")</f>
        <v>MATIC</v>
      </c>
      <c r="E1040">
        <v>6</v>
      </c>
      <c r="F1040" s="3" t="s">
        <v>4</v>
      </c>
      <c r="G1040" s="7">
        <v>19745000</v>
      </c>
      <c r="H1040">
        <f t="shared" si="34"/>
        <v>1974500</v>
      </c>
      <c r="I1040" s="3" t="s">
        <v>34</v>
      </c>
    </row>
    <row r="1041" spans="1:9" x14ac:dyDescent="0.3">
      <c r="A1041" s="1">
        <v>1040</v>
      </c>
      <c r="B1041" s="2">
        <f t="shared" ca="1" si="33"/>
        <v>995</v>
      </c>
      <c r="C1041" s="6" t="s">
        <v>13</v>
      </c>
      <c r="D1041" t="str" cm="1">
        <f t="array" ref="D1041">_xlfn.IFS(OR(C1041="ALL NEW AEROX 155 C ABS OTR",C1041="ALL NEW AEROX 155 CIBERCITY OTR",C1041="ALL NEW AEROX 155 OTR",C1041="ALL NEW NMAX 155 ABS OTR",C1041="ALL NEW NMAX 155 CONNECTED OTR",C1041="ALL NEW NMAX 155 OTR",C1041="ALL NEW NMAX 155 S OTR",C1041="LEXI LX 155 CONNECTED ABS OTR",C1041="LEXI LX 155 OTR",C1041="LEXI LX 155 S OTR",C1041="LEXI OTR"),"MAXI",OR(C1041="ALL NEW R15 CONNECTED OTR",C1041="ALL NEW VIXION OTR",C1041="ALL NEW VIXION R OTR",C1041="ALL NEW XSR 155 OTR",C1041="MT 15 OTR"),"SPORT",OR(C1041="FAZZIO CONNECTED LUX OTR",C1041="FAZZIO CONNECTED NEO OTR",C1041="FAZZIO NEO HYBRID OTR",C1041="GRAND FILANO LUX OTR",C1041="GRAND FILANO NEO HYBRID OTR"),"CLASSY",OR(C1041="FREE GO 125 C OTR",C1041="FREE GO 125 OTR",C1041="GEAR 125 S OTR",C1041="GEAR 125 OTR",C1041="NEW MIO M3 CW OTR"),"MATIC",OR(C1041="WR 155 R OTR"),"OFFROAD",OR(C1041="VEGA FORCE DB CW OTR",C1041="JUPITER Z CW FI OTR",C1041="MX KING 150 OTR"),"MOPED")</f>
        <v>MAXI</v>
      </c>
      <c r="E1041">
        <v>6</v>
      </c>
      <c r="F1041" s="3" t="s">
        <v>4</v>
      </c>
      <c r="G1041" s="7">
        <v>36690000</v>
      </c>
      <c r="H1041">
        <f t="shared" si="34"/>
        <v>3669000</v>
      </c>
      <c r="I1041" s="3" t="s">
        <v>33</v>
      </c>
    </row>
    <row r="1042" spans="1:9" x14ac:dyDescent="0.3">
      <c r="A1042" s="1">
        <v>1041</v>
      </c>
      <c r="B1042" s="2">
        <f t="shared" ca="1" si="33"/>
        <v>511</v>
      </c>
      <c r="C1042" s="6" t="s">
        <v>8</v>
      </c>
      <c r="D1042" t="str" cm="1">
        <f t="array" ref="D1042">_xlfn.IFS(OR(C1042="ALL NEW AEROX 155 C ABS OTR",C1042="ALL NEW AEROX 155 CIBERCITY OTR",C1042="ALL NEW AEROX 155 OTR",C1042="ALL NEW NMAX 155 ABS OTR",C1042="ALL NEW NMAX 155 CONNECTED OTR",C1042="ALL NEW NMAX 155 OTR",C1042="ALL NEW NMAX 155 S OTR",C1042="LEXI LX 155 CONNECTED ABS OTR",C1042="LEXI LX 155 OTR",C1042="LEXI LX 155 S OTR",C1042="LEXI OTR"),"MAXI",OR(C1042="ALL NEW R15 CONNECTED OTR",C1042="ALL NEW VIXION OTR",C1042="ALL NEW VIXION R OTR",C1042="ALL NEW XSR 155 OTR",C1042="MT 15 OTR"),"SPORT",OR(C1042="FAZZIO CONNECTED LUX OTR",C1042="FAZZIO CONNECTED NEO OTR",C1042="FAZZIO NEO HYBRID OTR",C1042="GRAND FILANO LUX OTR",C1042="GRAND FILANO NEO HYBRID OTR"),"CLASSY",OR(C1042="FREE GO 125 C OTR",C1042="FREE GO 125 OTR",C1042="GEAR 125 S OTR",C1042="GEAR 125 OTR",C1042="NEW MIO M3 CW OTR"),"MATIC",OR(C1042="WR 155 R OTR"),"OFFROAD",OR(C1042="VEGA FORCE DB CW OTR",C1042="JUPITER Z CW FI OTR",C1042="MX KING 150 OTR"),"MOPED")</f>
        <v>CLASSY</v>
      </c>
      <c r="E1042">
        <v>6</v>
      </c>
      <c r="F1042" s="3" t="s">
        <v>4</v>
      </c>
      <c r="G1042" s="7">
        <v>25615000</v>
      </c>
      <c r="H1042">
        <f t="shared" si="34"/>
        <v>2561500</v>
      </c>
      <c r="I1042" s="3" t="s">
        <v>34</v>
      </c>
    </row>
    <row r="1043" spans="1:9" x14ac:dyDescent="0.3">
      <c r="A1043" s="1">
        <v>1042</v>
      </c>
      <c r="B1043" s="2">
        <f t="shared" ca="1" si="33"/>
        <v>503</v>
      </c>
      <c r="C1043" s="6" t="s">
        <v>21</v>
      </c>
      <c r="D1043" t="str" cm="1">
        <f t="array" ref="D1043">_xlfn.IFS(OR(C1043="ALL NEW AEROX 155 C ABS OTR",C1043="ALL NEW AEROX 155 CIBERCITY OTR",C1043="ALL NEW AEROX 155 OTR",C1043="ALL NEW NMAX 155 ABS OTR",C1043="ALL NEW NMAX 155 CONNECTED OTR",C1043="ALL NEW NMAX 155 OTR",C1043="ALL NEW NMAX 155 S OTR",C1043="LEXI LX 155 CONNECTED ABS OTR",C1043="LEXI LX 155 OTR",C1043="LEXI LX 155 S OTR",C1043="LEXI OTR"),"MAXI",OR(C1043="ALL NEW R15 CONNECTED OTR",C1043="ALL NEW VIXION OTR",C1043="ALL NEW VIXION R OTR",C1043="ALL NEW XSR 155 OTR",C1043="MT 15 OTR"),"SPORT",OR(C1043="FAZZIO CONNECTED LUX OTR",C1043="FAZZIO CONNECTED NEO OTR",C1043="FAZZIO NEO HYBRID OTR",C1043="GRAND FILANO LUX OTR",C1043="GRAND FILANO NEO HYBRID OTR"),"CLASSY",OR(C1043="FREE GO 125 C OTR",C1043="FREE GO 125 OTR",C1043="GEAR 125 S OTR",C1043="GEAR 125 OTR",C1043="NEW MIO M3 CW OTR"),"MATIC",OR(C1043="WR 155 R OTR"),"OFFROAD",OR(C1043="VEGA FORCE DB CW OTR",C1043="JUPITER Z CW FI OTR",C1043="MX KING 150 OTR"),"MOPED")</f>
        <v>MAXI</v>
      </c>
      <c r="E1043">
        <v>6</v>
      </c>
      <c r="F1043" s="3" t="s">
        <v>4</v>
      </c>
      <c r="G1043" s="7">
        <v>30400000</v>
      </c>
      <c r="H1043">
        <f t="shared" si="34"/>
        <v>3040000</v>
      </c>
      <c r="I1043" s="3" t="s">
        <v>32</v>
      </c>
    </row>
    <row r="1044" spans="1:9" x14ac:dyDescent="0.3">
      <c r="A1044" s="1">
        <v>1043</v>
      </c>
      <c r="B1044" s="2">
        <f t="shared" ca="1" si="33"/>
        <v>503</v>
      </c>
      <c r="C1044" s="6" t="s">
        <v>28</v>
      </c>
      <c r="D1044" t="str" cm="1">
        <f t="array" ref="D1044">_xlfn.IFS(OR(C1044="ALL NEW AEROX 155 C ABS OTR",C1044="ALL NEW AEROX 155 CIBERCITY OTR",C1044="ALL NEW AEROX 155 OTR",C1044="ALL NEW NMAX 155 ABS OTR",C1044="ALL NEW NMAX 155 CONNECTED OTR",C1044="ALL NEW NMAX 155 OTR",C1044="ALL NEW NMAX 155 S OTR",C1044="LEXI LX 155 CONNECTED ABS OTR",C1044="LEXI LX 155 OTR",C1044="LEXI LX 155 S OTR",C1044="LEXI OTR"),"MAXI",OR(C1044="ALL NEW R15 CONNECTED OTR",C1044="ALL NEW VIXION OTR",C1044="ALL NEW VIXION R OTR",C1044="ALL NEW XSR 155 OTR",C1044="MT 15 OTR"),"SPORT",OR(C1044="FAZZIO CONNECTED LUX OTR",C1044="FAZZIO CONNECTED NEO OTR",C1044="FAZZIO NEO HYBRID OTR",C1044="GRAND FILANO LUX OTR",C1044="GRAND FILANO NEO HYBRID OTR"),"CLASSY",OR(C1044="FREE GO 125 C OTR",C1044="FREE GO 125 OTR",C1044="GEAR 125 S OTR",C1044="GEAR 125 OTR",C1044="NEW MIO M3 CW OTR"),"MATIC",OR(C1044="WR 155 R OTR"),"OFFROAD",OR(C1044="VEGA FORCE DB CW OTR",C1044="JUPITER Z CW FI OTR",C1044="MX KING 150 OTR"),"MOPED")</f>
        <v>OFFROAD</v>
      </c>
      <c r="E1044">
        <v>6</v>
      </c>
      <c r="F1044" s="3" t="s">
        <v>44</v>
      </c>
      <c r="G1044" s="7">
        <v>42860000</v>
      </c>
      <c r="H1044">
        <f t="shared" si="34"/>
        <v>4286000</v>
      </c>
      <c r="I1044" s="3" t="s">
        <v>32</v>
      </c>
    </row>
    <row r="1045" spans="1:9" x14ac:dyDescent="0.3">
      <c r="A1045" s="1">
        <v>1044</v>
      </c>
      <c r="B1045" s="2">
        <f t="shared" ca="1" si="33"/>
        <v>236</v>
      </c>
      <c r="C1045" s="6" t="s">
        <v>19</v>
      </c>
      <c r="D1045" t="str" cm="1">
        <f t="array" ref="D1045">_xlfn.IFS(OR(C1045="ALL NEW AEROX 155 C ABS OTR",C1045="ALL NEW AEROX 155 CIBERCITY OTR",C1045="ALL NEW AEROX 155 OTR",C1045="ALL NEW NMAX 155 ABS OTR",C1045="ALL NEW NMAX 155 CONNECTED OTR",C1045="ALL NEW NMAX 155 OTR",C1045="ALL NEW NMAX 155 S OTR",C1045="LEXI LX 155 CONNECTED ABS OTR",C1045="LEXI LX 155 OTR",C1045="LEXI LX 155 S OTR",C1045="LEXI OTR"),"MAXI",OR(C1045="ALL NEW R15 CONNECTED OTR",C1045="ALL NEW VIXION OTR",C1045="ALL NEW VIXION R OTR",C1045="ALL NEW XSR 155 OTR",C1045="MT 15 OTR"),"SPORT",OR(C1045="FAZZIO CONNECTED LUX OTR",C1045="FAZZIO CONNECTED NEO OTR",C1045="FAZZIO NEO HYBRID OTR",C1045="GRAND FILANO LUX OTR",C1045="GRAND FILANO NEO HYBRID OTR"),"CLASSY",OR(C1045="FREE GO 125 C OTR",C1045="FREE GO 125 OTR",C1045="GEAR 125 S OTR",C1045="GEAR 125 OTR",C1045="NEW MIO M3 CW OTR"),"MATIC",OR(C1045="WR 155 R OTR"),"OFFROAD",OR(C1045="VEGA FORCE DB CW OTR",C1045="JUPITER Z CW FI OTR",C1045="MX KING 150 OTR"),"MOPED")</f>
        <v>MATIC</v>
      </c>
      <c r="E1045">
        <v>6</v>
      </c>
      <c r="F1045" s="3" t="s">
        <v>44</v>
      </c>
      <c r="G1045" s="7">
        <v>21460000</v>
      </c>
      <c r="H1045">
        <f t="shared" si="34"/>
        <v>2146000</v>
      </c>
      <c r="I1045" s="3" t="s">
        <v>33</v>
      </c>
    </row>
    <row r="1046" spans="1:9" x14ac:dyDescent="0.3">
      <c r="A1046" s="1">
        <v>1045</v>
      </c>
      <c r="B1046" s="2">
        <f t="shared" ca="1" si="33"/>
        <v>513</v>
      </c>
      <c r="C1046" s="6" t="s">
        <v>15</v>
      </c>
      <c r="D1046" t="str" cm="1">
        <f t="array" ref="D1046">_xlfn.IFS(OR(C1046="ALL NEW AEROX 155 C ABS OTR",C1046="ALL NEW AEROX 155 CIBERCITY OTR",C1046="ALL NEW AEROX 155 OTR",C1046="ALL NEW NMAX 155 ABS OTR",C1046="ALL NEW NMAX 155 CONNECTED OTR",C1046="ALL NEW NMAX 155 OTR",C1046="ALL NEW NMAX 155 S OTR",C1046="LEXI LX 155 CONNECTED ABS OTR",C1046="LEXI LX 155 OTR",C1046="LEXI LX 155 S OTR",C1046="LEXI OTR"),"MAXI",OR(C1046="ALL NEW R15 CONNECTED OTR",C1046="ALL NEW VIXION OTR",C1046="ALL NEW VIXION R OTR",C1046="ALL NEW XSR 155 OTR",C1046="MT 15 OTR"),"SPORT",OR(C1046="FAZZIO CONNECTED LUX OTR",C1046="FAZZIO CONNECTED NEO OTR",C1046="FAZZIO NEO HYBRID OTR",C1046="GRAND FILANO LUX OTR",C1046="GRAND FILANO NEO HYBRID OTR"),"CLASSY",OR(C1046="FREE GO 125 C OTR",C1046="FREE GO 125 OTR",C1046="GEAR 125 S OTR",C1046="GEAR 125 OTR",C1046="NEW MIO M3 CW OTR"),"MATIC",OR(C1046="WR 155 R OTR"),"OFFROAD",OR(C1046="VEGA FORCE DB CW OTR",C1046="JUPITER Z CW FI OTR",C1046="MX KING 150 OTR"),"MOPED")</f>
        <v>MOPED</v>
      </c>
      <c r="E1046">
        <v>6</v>
      </c>
      <c r="F1046" s="3" t="s">
        <v>44</v>
      </c>
      <c r="G1046" s="7">
        <v>28255000</v>
      </c>
      <c r="H1046">
        <f t="shared" si="34"/>
        <v>2825500</v>
      </c>
      <c r="I1046" s="3" t="s">
        <v>33</v>
      </c>
    </row>
    <row r="1047" spans="1:9" x14ac:dyDescent="0.3">
      <c r="A1047" s="1">
        <v>1046</v>
      </c>
      <c r="B1047" s="2">
        <f t="shared" ca="1" si="33"/>
        <v>839</v>
      </c>
      <c r="C1047" s="6" t="s">
        <v>8</v>
      </c>
      <c r="D1047" t="str" cm="1">
        <f t="array" ref="D1047">_xlfn.IFS(OR(C1047="ALL NEW AEROX 155 C ABS OTR",C1047="ALL NEW AEROX 155 CIBERCITY OTR",C1047="ALL NEW AEROX 155 OTR",C1047="ALL NEW NMAX 155 ABS OTR",C1047="ALL NEW NMAX 155 CONNECTED OTR",C1047="ALL NEW NMAX 155 OTR",C1047="ALL NEW NMAX 155 S OTR",C1047="LEXI LX 155 CONNECTED ABS OTR",C1047="LEXI LX 155 OTR",C1047="LEXI LX 155 S OTR",C1047="LEXI OTR"),"MAXI",OR(C1047="ALL NEW R15 CONNECTED OTR",C1047="ALL NEW VIXION OTR",C1047="ALL NEW VIXION R OTR",C1047="ALL NEW XSR 155 OTR",C1047="MT 15 OTR"),"SPORT",OR(C1047="FAZZIO CONNECTED LUX OTR",C1047="FAZZIO CONNECTED NEO OTR",C1047="FAZZIO NEO HYBRID OTR",C1047="GRAND FILANO LUX OTR",C1047="GRAND FILANO NEO HYBRID OTR"),"CLASSY",OR(C1047="FREE GO 125 C OTR",C1047="FREE GO 125 OTR",C1047="GEAR 125 S OTR",C1047="GEAR 125 OTR",C1047="NEW MIO M3 CW OTR"),"MATIC",OR(C1047="WR 155 R OTR"),"OFFROAD",OR(C1047="VEGA FORCE DB CW OTR",C1047="JUPITER Z CW FI OTR",C1047="MX KING 150 OTR"),"MOPED")</f>
        <v>CLASSY</v>
      </c>
      <c r="E1047">
        <v>6</v>
      </c>
      <c r="F1047" s="3" t="s">
        <v>44</v>
      </c>
      <c r="G1047" s="7">
        <v>25615000</v>
      </c>
      <c r="H1047">
        <f t="shared" si="34"/>
        <v>2561500</v>
      </c>
      <c r="I1047" s="3" t="s">
        <v>33</v>
      </c>
    </row>
    <row r="1048" spans="1:9" x14ac:dyDescent="0.3">
      <c r="A1048" s="1">
        <v>1047</v>
      </c>
      <c r="B1048" s="2">
        <f t="shared" ca="1" si="33"/>
        <v>190</v>
      </c>
      <c r="C1048" s="6" t="s">
        <v>10</v>
      </c>
      <c r="D1048" t="str" cm="1">
        <f t="array" ref="D1048">_xlfn.IFS(OR(C1048="ALL NEW AEROX 155 C ABS OTR",C1048="ALL NEW AEROX 155 CIBERCITY OTR",C1048="ALL NEW AEROX 155 OTR",C1048="ALL NEW NMAX 155 ABS OTR",C1048="ALL NEW NMAX 155 CONNECTED OTR",C1048="ALL NEW NMAX 155 OTR",C1048="ALL NEW NMAX 155 S OTR",C1048="LEXI LX 155 CONNECTED ABS OTR",C1048="LEXI LX 155 OTR",C1048="LEXI LX 155 S OTR",C1048="LEXI OTR"),"MAXI",OR(C1048="ALL NEW R15 CONNECTED OTR",C1048="ALL NEW VIXION OTR",C1048="ALL NEW VIXION R OTR",C1048="ALL NEW XSR 155 OTR",C1048="MT 15 OTR"),"SPORT",OR(C1048="FAZZIO CONNECTED LUX OTR",C1048="FAZZIO CONNECTED NEO OTR",C1048="FAZZIO NEO HYBRID OTR",C1048="GRAND FILANO LUX OTR",C1048="GRAND FILANO NEO HYBRID OTR"),"CLASSY",OR(C1048="FREE GO 125 C OTR",C1048="FREE GO 125 OTR",C1048="GEAR 125 S OTR",C1048="GEAR 125 OTR",C1048="NEW MIO M3 CW OTR"),"MATIC",OR(C1048="WR 155 R OTR"),"OFFROAD",OR(C1048="VEGA FORCE DB CW OTR",C1048="JUPITER Z CW FI OTR",C1048="MX KING 150 OTR"),"MOPED")</f>
        <v>MATIC</v>
      </c>
      <c r="E1048">
        <v>6</v>
      </c>
      <c r="F1048" s="3" t="s">
        <v>44</v>
      </c>
      <c r="G1048" s="7">
        <v>20725000</v>
      </c>
      <c r="H1048">
        <f t="shared" si="34"/>
        <v>2072500</v>
      </c>
      <c r="I1048" s="3" t="s">
        <v>33</v>
      </c>
    </row>
    <row r="1049" spans="1:9" x14ac:dyDescent="0.3">
      <c r="A1049" s="1">
        <v>1048</v>
      </c>
      <c r="B1049" s="2">
        <f t="shared" ca="1" si="33"/>
        <v>909</v>
      </c>
      <c r="C1049" s="6" t="s">
        <v>11</v>
      </c>
      <c r="D1049" t="str" cm="1">
        <f t="array" ref="D1049">_xlfn.IFS(OR(C1049="ALL NEW AEROX 155 C ABS OTR",C1049="ALL NEW AEROX 155 CIBERCITY OTR",C1049="ALL NEW AEROX 155 OTR",C1049="ALL NEW NMAX 155 ABS OTR",C1049="ALL NEW NMAX 155 CONNECTED OTR",C1049="ALL NEW NMAX 155 OTR",C1049="ALL NEW NMAX 155 S OTR",C1049="LEXI LX 155 CONNECTED ABS OTR",C1049="LEXI LX 155 OTR",C1049="LEXI LX 155 S OTR",C1049="LEXI OTR"),"MAXI",OR(C1049="ALL NEW R15 CONNECTED OTR",C1049="ALL NEW VIXION OTR",C1049="ALL NEW VIXION R OTR",C1049="ALL NEW XSR 155 OTR",C1049="MT 15 OTR"),"SPORT",OR(C1049="FAZZIO CONNECTED LUX OTR",C1049="FAZZIO CONNECTED NEO OTR",C1049="FAZZIO NEO HYBRID OTR",C1049="GRAND FILANO LUX OTR",C1049="GRAND FILANO NEO HYBRID OTR"),"CLASSY",OR(C1049="FREE GO 125 C OTR",C1049="FREE GO 125 OTR",C1049="GEAR 125 S OTR",C1049="GEAR 125 OTR",C1049="NEW MIO M3 CW OTR"),"MATIC",OR(C1049="WR 155 R OTR"),"OFFROAD",OR(C1049="VEGA FORCE DB CW OTR",C1049="JUPITER Z CW FI OTR",C1049="MX KING 150 OTR"),"MOPED")</f>
        <v>MOPED</v>
      </c>
      <c r="E1049">
        <v>6</v>
      </c>
      <c r="F1049" s="3" t="s">
        <v>44</v>
      </c>
      <c r="G1049" s="7">
        <v>22605000</v>
      </c>
      <c r="H1049">
        <f t="shared" si="34"/>
        <v>2260500</v>
      </c>
      <c r="I1049" s="3" t="s">
        <v>33</v>
      </c>
    </row>
    <row r="1050" spans="1:9" x14ac:dyDescent="0.3">
      <c r="A1050" s="1">
        <v>1049</v>
      </c>
      <c r="B1050" s="2">
        <f t="shared" ca="1" si="33"/>
        <v>524</v>
      </c>
      <c r="C1050" s="6" t="s">
        <v>11</v>
      </c>
      <c r="D1050" t="str" cm="1">
        <f t="array" ref="D1050">_xlfn.IFS(OR(C1050="ALL NEW AEROX 155 C ABS OTR",C1050="ALL NEW AEROX 155 CIBERCITY OTR",C1050="ALL NEW AEROX 155 OTR",C1050="ALL NEW NMAX 155 ABS OTR",C1050="ALL NEW NMAX 155 CONNECTED OTR",C1050="ALL NEW NMAX 155 OTR",C1050="ALL NEW NMAX 155 S OTR",C1050="LEXI LX 155 CONNECTED ABS OTR",C1050="LEXI LX 155 OTR",C1050="LEXI LX 155 S OTR",C1050="LEXI OTR"),"MAXI",OR(C1050="ALL NEW R15 CONNECTED OTR",C1050="ALL NEW VIXION OTR",C1050="ALL NEW VIXION R OTR",C1050="ALL NEW XSR 155 OTR",C1050="MT 15 OTR"),"SPORT",OR(C1050="FAZZIO CONNECTED LUX OTR",C1050="FAZZIO CONNECTED NEO OTR",C1050="FAZZIO NEO HYBRID OTR",C1050="GRAND FILANO LUX OTR",C1050="GRAND FILANO NEO HYBRID OTR"),"CLASSY",OR(C1050="FREE GO 125 C OTR",C1050="FREE GO 125 OTR",C1050="GEAR 125 S OTR",C1050="GEAR 125 OTR",C1050="NEW MIO M3 CW OTR"),"MATIC",OR(C1050="WR 155 R OTR"),"OFFROAD",OR(C1050="VEGA FORCE DB CW OTR",C1050="JUPITER Z CW FI OTR",C1050="MX KING 150 OTR"),"MOPED")</f>
        <v>MOPED</v>
      </c>
      <c r="E1050">
        <v>6</v>
      </c>
      <c r="F1050" s="3" t="s">
        <v>44</v>
      </c>
      <c r="G1050" s="7">
        <v>22855000</v>
      </c>
      <c r="H1050">
        <f t="shared" si="34"/>
        <v>2285500</v>
      </c>
      <c r="I1050" s="3" t="s">
        <v>32</v>
      </c>
    </row>
    <row r="1051" spans="1:9" x14ac:dyDescent="0.3">
      <c r="A1051" s="1">
        <v>1050</v>
      </c>
      <c r="B1051" s="2">
        <f t="shared" ca="1" si="33"/>
        <v>663</v>
      </c>
      <c r="C1051" s="6" t="s">
        <v>27</v>
      </c>
      <c r="D1051" t="str" cm="1">
        <f t="array" ref="D1051">_xlfn.IFS(OR(C1051="ALL NEW AEROX 155 C ABS OTR",C1051="ALL NEW AEROX 155 CIBERCITY OTR",C1051="ALL NEW AEROX 155 OTR",C1051="ALL NEW NMAX 155 ABS OTR",C1051="ALL NEW NMAX 155 CONNECTED OTR",C1051="ALL NEW NMAX 155 OTR",C1051="ALL NEW NMAX 155 S OTR",C1051="LEXI LX 155 CONNECTED ABS OTR",C1051="LEXI LX 155 OTR",C1051="LEXI LX 155 S OTR",C1051="LEXI OTR"),"MAXI",OR(C1051="ALL NEW R15 CONNECTED OTR",C1051="ALL NEW VIXION OTR",C1051="ALL NEW VIXION R OTR",C1051="ALL NEW XSR 155 OTR",C1051="MT 15 OTR"),"SPORT",OR(C1051="FAZZIO CONNECTED LUX OTR",C1051="FAZZIO CONNECTED NEO OTR",C1051="FAZZIO NEO HYBRID OTR",C1051="GRAND FILANO LUX OTR",C1051="GRAND FILANO NEO HYBRID OTR"),"CLASSY",OR(C1051="FREE GO 125 C OTR",C1051="FREE GO 125 OTR",C1051="GEAR 125 S OTR",C1051="GEAR 125 OTR",C1051="NEW MIO M3 CW OTR"),"MATIC",OR(C1051="WR 155 R OTR"),"OFFROAD",OR(C1051="VEGA FORCE DB CW OTR",C1051="JUPITER Z CW FI OTR",C1051="MX KING 150 OTR"),"MOPED")</f>
        <v>CLASSY</v>
      </c>
      <c r="E1051">
        <v>6</v>
      </c>
      <c r="F1051" s="3" t="s">
        <v>44</v>
      </c>
      <c r="G1051" s="7">
        <v>30130000</v>
      </c>
      <c r="H1051">
        <f t="shared" si="34"/>
        <v>3013000</v>
      </c>
      <c r="I1051" s="3" t="s">
        <v>32</v>
      </c>
    </row>
    <row r="1052" spans="1:9" x14ac:dyDescent="0.3">
      <c r="A1052" s="1">
        <v>1051</v>
      </c>
      <c r="B1052" s="2">
        <f t="shared" ca="1" si="33"/>
        <v>16</v>
      </c>
      <c r="C1052" s="6" t="s">
        <v>11</v>
      </c>
      <c r="D1052" t="str" cm="1">
        <f t="array" ref="D1052">_xlfn.IFS(OR(C1052="ALL NEW AEROX 155 C ABS OTR",C1052="ALL NEW AEROX 155 CIBERCITY OTR",C1052="ALL NEW AEROX 155 OTR",C1052="ALL NEW NMAX 155 ABS OTR",C1052="ALL NEW NMAX 155 CONNECTED OTR",C1052="ALL NEW NMAX 155 OTR",C1052="ALL NEW NMAX 155 S OTR",C1052="LEXI LX 155 CONNECTED ABS OTR",C1052="LEXI LX 155 OTR",C1052="LEXI LX 155 S OTR",C1052="LEXI OTR"),"MAXI",OR(C1052="ALL NEW R15 CONNECTED OTR",C1052="ALL NEW VIXION OTR",C1052="ALL NEW VIXION R OTR",C1052="ALL NEW XSR 155 OTR",C1052="MT 15 OTR"),"SPORT",OR(C1052="FAZZIO CONNECTED LUX OTR",C1052="FAZZIO CONNECTED NEO OTR",C1052="FAZZIO NEO HYBRID OTR",C1052="GRAND FILANO LUX OTR",C1052="GRAND FILANO NEO HYBRID OTR"),"CLASSY",OR(C1052="FREE GO 125 C OTR",C1052="FREE GO 125 OTR",C1052="GEAR 125 S OTR",C1052="GEAR 125 OTR",C1052="NEW MIO M3 CW OTR"),"MATIC",OR(C1052="WR 155 R OTR"),"OFFROAD",OR(C1052="VEGA FORCE DB CW OTR",C1052="JUPITER Z CW FI OTR",C1052="MX KING 150 OTR"),"MOPED")</f>
        <v>MOPED</v>
      </c>
      <c r="E1052">
        <v>6</v>
      </c>
      <c r="F1052" s="3" t="s">
        <v>44</v>
      </c>
      <c r="G1052" s="7">
        <v>22855000</v>
      </c>
      <c r="H1052">
        <f t="shared" si="34"/>
        <v>2285500</v>
      </c>
      <c r="I1052" s="3" t="s">
        <v>34</v>
      </c>
    </row>
    <row r="1053" spans="1:9" x14ac:dyDescent="0.3">
      <c r="A1053" s="1">
        <v>1052</v>
      </c>
      <c r="B1053" s="2">
        <f t="shared" ca="1" si="33"/>
        <v>967</v>
      </c>
      <c r="C1053" s="6" t="s">
        <v>23</v>
      </c>
      <c r="D1053" t="str" cm="1">
        <f t="array" ref="D1053">_xlfn.IFS(OR(C1053="ALL NEW AEROX 155 C ABS OTR",C1053="ALL NEW AEROX 155 CIBERCITY OTR",C1053="ALL NEW AEROX 155 OTR",C1053="ALL NEW NMAX 155 ABS OTR",C1053="ALL NEW NMAX 155 CONNECTED OTR",C1053="ALL NEW NMAX 155 OTR",C1053="ALL NEW NMAX 155 S OTR",C1053="LEXI LX 155 CONNECTED ABS OTR",C1053="LEXI LX 155 OTR",C1053="LEXI LX 155 S OTR",C1053="LEXI OTR"),"MAXI",OR(C1053="ALL NEW R15 CONNECTED OTR",C1053="ALL NEW VIXION OTR",C1053="ALL NEW VIXION R OTR",C1053="ALL NEW XSR 155 OTR",C1053="MT 15 OTR"),"SPORT",OR(C1053="FAZZIO CONNECTED LUX OTR",C1053="FAZZIO CONNECTED NEO OTR",C1053="FAZZIO NEO HYBRID OTR",C1053="GRAND FILANO LUX OTR",C1053="GRAND FILANO NEO HYBRID OTR"),"CLASSY",OR(C1053="FREE GO 125 C OTR",C1053="FREE GO 125 OTR",C1053="GEAR 125 S OTR",C1053="GEAR 125 OTR",C1053="NEW MIO M3 CW OTR"),"MATIC",OR(C1053="WR 155 R OTR"),"OFFROAD",OR(C1053="VEGA FORCE DB CW OTR",C1053="JUPITER Z CW FI OTR",C1053="MX KING 150 OTR"),"MOPED")</f>
        <v>CLASSY</v>
      </c>
      <c r="E1053">
        <v>6</v>
      </c>
      <c r="F1053" s="3" t="s">
        <v>44</v>
      </c>
      <c r="G1053" s="7">
        <v>30785000</v>
      </c>
      <c r="H1053">
        <f t="shared" si="34"/>
        <v>3078500</v>
      </c>
      <c r="I1053" s="3" t="s">
        <v>32</v>
      </c>
    </row>
    <row r="1054" spans="1:9" x14ac:dyDescent="0.3">
      <c r="A1054" s="1">
        <v>1053</v>
      </c>
      <c r="B1054" s="2">
        <f t="shared" ca="1" si="33"/>
        <v>970</v>
      </c>
      <c r="C1054" s="6" t="s">
        <v>30</v>
      </c>
      <c r="D1054" t="str" cm="1">
        <f t="array" ref="D1054">_xlfn.IFS(OR(C1054="ALL NEW AEROX 155 C ABS OTR",C1054="ALL NEW AEROX 155 CIBERCITY OTR",C1054="ALL NEW AEROX 155 OTR",C1054="ALL NEW NMAX 155 ABS OTR",C1054="ALL NEW NMAX 155 CONNECTED OTR",C1054="ALL NEW NMAX 155 OTR",C1054="ALL NEW NMAX 155 S OTR",C1054="LEXI LX 155 CONNECTED ABS OTR",C1054="LEXI LX 155 OTR",C1054="LEXI LX 155 S OTR",C1054="LEXI OTR"),"MAXI",OR(C1054="ALL NEW R15 CONNECTED OTR",C1054="ALL NEW VIXION OTR",C1054="ALL NEW VIXION R OTR",C1054="ALL NEW XSR 155 OTR",C1054="MT 15 OTR"),"SPORT",OR(C1054="FAZZIO CONNECTED LUX OTR",C1054="FAZZIO CONNECTED NEO OTR",C1054="FAZZIO NEO HYBRID OTR",C1054="GRAND FILANO LUX OTR",C1054="GRAND FILANO NEO HYBRID OTR"),"CLASSY",OR(C1054="FREE GO 125 C OTR",C1054="FREE GO 125 OTR",C1054="GEAR 125 S OTR",C1054="GEAR 125 OTR",C1054="NEW MIO M3 CW OTR"),"MATIC",OR(C1054="WR 155 R OTR"),"OFFROAD",OR(C1054="VEGA FORCE DB CW OTR",C1054="JUPITER Z CW FI OTR",C1054="MX KING 150 OTR"),"MOPED")</f>
        <v>MAXI</v>
      </c>
      <c r="E1054">
        <v>6</v>
      </c>
      <c r="F1054" s="3" t="s">
        <v>44</v>
      </c>
      <c r="G1054" s="7">
        <v>34380000</v>
      </c>
      <c r="H1054">
        <f t="shared" si="34"/>
        <v>3438000</v>
      </c>
      <c r="I1054" s="3" t="s">
        <v>32</v>
      </c>
    </row>
    <row r="1055" spans="1:9" x14ac:dyDescent="0.3">
      <c r="A1055" s="1">
        <v>1054</v>
      </c>
      <c r="B1055" s="2">
        <f t="shared" ca="1" si="33"/>
        <v>1197</v>
      </c>
      <c r="C1055" s="6" t="s">
        <v>10</v>
      </c>
      <c r="D1055" t="str" cm="1">
        <f t="array" ref="D1055">_xlfn.IFS(OR(C1055="ALL NEW AEROX 155 C ABS OTR",C1055="ALL NEW AEROX 155 CIBERCITY OTR",C1055="ALL NEW AEROX 155 OTR",C1055="ALL NEW NMAX 155 ABS OTR",C1055="ALL NEW NMAX 155 CONNECTED OTR",C1055="ALL NEW NMAX 155 OTR",C1055="ALL NEW NMAX 155 S OTR",C1055="LEXI LX 155 CONNECTED ABS OTR",C1055="LEXI LX 155 OTR",C1055="LEXI LX 155 S OTR",C1055="LEXI OTR"),"MAXI",OR(C1055="ALL NEW R15 CONNECTED OTR",C1055="ALL NEW VIXION OTR",C1055="ALL NEW VIXION R OTR",C1055="ALL NEW XSR 155 OTR",C1055="MT 15 OTR"),"SPORT",OR(C1055="FAZZIO CONNECTED LUX OTR",C1055="FAZZIO CONNECTED NEO OTR",C1055="FAZZIO NEO HYBRID OTR",C1055="GRAND FILANO LUX OTR",C1055="GRAND FILANO NEO HYBRID OTR"),"CLASSY",OR(C1055="FREE GO 125 C OTR",C1055="FREE GO 125 OTR",C1055="GEAR 125 S OTR",C1055="GEAR 125 OTR",C1055="NEW MIO M3 CW OTR"),"MATIC",OR(C1055="WR 155 R OTR"),"OFFROAD",OR(C1055="VEGA FORCE DB CW OTR",C1055="JUPITER Z CW FI OTR",C1055="MX KING 150 OTR"),"MOPED")</f>
        <v>MATIC</v>
      </c>
      <c r="E1055">
        <v>6</v>
      </c>
      <c r="F1055" s="3" t="s">
        <v>44</v>
      </c>
      <c r="G1055" s="7">
        <v>20725000</v>
      </c>
      <c r="H1055">
        <f t="shared" si="34"/>
        <v>2072500</v>
      </c>
      <c r="I1055" s="3" t="s">
        <v>34</v>
      </c>
    </row>
    <row r="1056" spans="1:9" x14ac:dyDescent="0.3">
      <c r="A1056" s="1">
        <v>1055</v>
      </c>
      <c r="B1056" s="2">
        <f t="shared" ca="1" si="33"/>
        <v>840</v>
      </c>
      <c r="C1056" s="6" t="s">
        <v>7</v>
      </c>
      <c r="D1056" t="str" cm="1">
        <f t="array" ref="D1056">_xlfn.IFS(OR(C1056="ALL NEW AEROX 155 C ABS OTR",C1056="ALL NEW AEROX 155 CIBERCITY OTR",C1056="ALL NEW AEROX 155 OTR",C1056="ALL NEW NMAX 155 ABS OTR",C1056="ALL NEW NMAX 155 CONNECTED OTR",C1056="ALL NEW NMAX 155 OTR",C1056="ALL NEW NMAX 155 S OTR",C1056="LEXI LX 155 CONNECTED ABS OTR",C1056="LEXI LX 155 OTR",C1056="LEXI LX 155 S OTR",C1056="LEXI OTR"),"MAXI",OR(C1056="ALL NEW R15 CONNECTED OTR",C1056="ALL NEW VIXION OTR",C1056="ALL NEW VIXION R OTR",C1056="ALL NEW XSR 155 OTR",C1056="MT 15 OTR"),"SPORT",OR(C1056="FAZZIO CONNECTED LUX OTR",C1056="FAZZIO CONNECTED NEO OTR",C1056="FAZZIO NEO HYBRID OTR",C1056="GRAND FILANO LUX OTR",C1056="GRAND FILANO NEO HYBRID OTR"),"CLASSY",OR(C1056="FREE GO 125 C OTR",C1056="FREE GO 125 OTR",C1056="GEAR 125 S OTR",C1056="GEAR 125 OTR",C1056="NEW MIO M3 CW OTR"),"MATIC",OR(C1056="WR 155 R OTR"),"OFFROAD",OR(C1056="VEGA FORCE DB CW OTR",C1056="JUPITER Z CW FI OTR",C1056="MX KING 150 OTR"),"MOPED")</f>
        <v>CLASSY</v>
      </c>
      <c r="E1056">
        <v>6</v>
      </c>
      <c r="F1056" s="3" t="s">
        <v>44</v>
      </c>
      <c r="G1056" s="7">
        <v>24965000</v>
      </c>
      <c r="H1056">
        <f t="shared" si="34"/>
        <v>2496500</v>
      </c>
      <c r="I1056" s="3" t="s">
        <v>32</v>
      </c>
    </row>
    <row r="1057" spans="1:9" x14ac:dyDescent="0.3">
      <c r="A1057" s="1">
        <v>1056</v>
      </c>
      <c r="B1057" s="2">
        <f t="shared" ca="1" si="33"/>
        <v>1119</v>
      </c>
      <c r="C1057" s="6" t="s">
        <v>10</v>
      </c>
      <c r="D1057" t="str" cm="1">
        <f t="array" ref="D1057">_xlfn.IFS(OR(C1057="ALL NEW AEROX 155 C ABS OTR",C1057="ALL NEW AEROX 155 CIBERCITY OTR",C1057="ALL NEW AEROX 155 OTR",C1057="ALL NEW NMAX 155 ABS OTR",C1057="ALL NEW NMAX 155 CONNECTED OTR",C1057="ALL NEW NMAX 155 OTR",C1057="ALL NEW NMAX 155 S OTR",C1057="LEXI LX 155 CONNECTED ABS OTR",C1057="LEXI LX 155 OTR",C1057="LEXI LX 155 S OTR",C1057="LEXI OTR"),"MAXI",OR(C1057="ALL NEW R15 CONNECTED OTR",C1057="ALL NEW VIXION OTR",C1057="ALL NEW VIXION R OTR",C1057="ALL NEW XSR 155 OTR",C1057="MT 15 OTR"),"SPORT",OR(C1057="FAZZIO CONNECTED LUX OTR",C1057="FAZZIO CONNECTED NEO OTR",C1057="FAZZIO NEO HYBRID OTR",C1057="GRAND FILANO LUX OTR",C1057="GRAND FILANO NEO HYBRID OTR"),"CLASSY",OR(C1057="FREE GO 125 C OTR",C1057="FREE GO 125 OTR",C1057="GEAR 125 S OTR",C1057="GEAR 125 OTR",C1057="NEW MIO M3 CW OTR"),"MATIC",OR(C1057="WR 155 R OTR"),"OFFROAD",OR(C1057="VEGA FORCE DB CW OTR",C1057="JUPITER Z CW FI OTR",C1057="MX KING 150 OTR"),"MOPED")</f>
        <v>MATIC</v>
      </c>
      <c r="E1057">
        <v>6</v>
      </c>
      <c r="F1057" s="3" t="s">
        <v>44</v>
      </c>
      <c r="G1057" s="7">
        <v>20725000</v>
      </c>
      <c r="H1057">
        <f t="shared" si="34"/>
        <v>2072500</v>
      </c>
      <c r="I1057" s="3" t="s">
        <v>34</v>
      </c>
    </row>
    <row r="1058" spans="1:9" x14ac:dyDescent="0.3">
      <c r="A1058" s="1">
        <v>1057</v>
      </c>
      <c r="B1058" s="2">
        <f t="shared" ca="1" si="33"/>
        <v>202</v>
      </c>
      <c r="C1058" s="6" t="s">
        <v>25</v>
      </c>
      <c r="D1058" t="str" cm="1">
        <f t="array" ref="D1058">_xlfn.IFS(OR(C1058="ALL NEW AEROX 155 C ABS OTR",C1058="ALL NEW AEROX 155 CIBERCITY OTR",C1058="ALL NEW AEROX 155 OTR",C1058="ALL NEW NMAX 155 ABS OTR",C1058="ALL NEW NMAX 155 CONNECTED OTR",C1058="ALL NEW NMAX 155 OTR",C1058="ALL NEW NMAX 155 S OTR",C1058="LEXI LX 155 CONNECTED ABS OTR",C1058="LEXI LX 155 OTR",C1058="LEXI LX 155 S OTR",C1058="LEXI OTR"),"MAXI",OR(C1058="ALL NEW R15 CONNECTED OTR",C1058="ALL NEW VIXION OTR",C1058="ALL NEW VIXION R OTR",C1058="ALL NEW XSR 155 OTR",C1058="MT 15 OTR"),"SPORT",OR(C1058="FAZZIO CONNECTED LUX OTR",C1058="FAZZIO CONNECTED NEO OTR",C1058="FAZZIO NEO HYBRID OTR",C1058="GRAND FILANO LUX OTR",C1058="GRAND FILANO NEO HYBRID OTR"),"CLASSY",OR(C1058="FREE GO 125 C OTR",C1058="FREE GO 125 OTR",C1058="GEAR 125 S OTR",C1058="GEAR 125 OTR",C1058="NEW MIO M3 CW OTR"),"MATIC",OR(C1058="WR 155 R OTR"),"OFFROAD",OR(C1058="VEGA FORCE DB CW OTR",C1058="JUPITER Z CW FI OTR",C1058="MX KING 150 OTR"),"MOPED")</f>
        <v>MATIC</v>
      </c>
      <c r="E1058">
        <v>6</v>
      </c>
      <c r="F1058" s="3" t="s">
        <v>44</v>
      </c>
      <c r="G1058" s="7">
        <v>23930000</v>
      </c>
      <c r="H1058">
        <f t="shared" si="34"/>
        <v>2393000</v>
      </c>
      <c r="I1058" s="3" t="s">
        <v>33</v>
      </c>
    </row>
    <row r="1059" spans="1:9" x14ac:dyDescent="0.3">
      <c r="A1059" s="1">
        <v>1058</v>
      </c>
      <c r="B1059" s="2">
        <f t="shared" ca="1" si="33"/>
        <v>345</v>
      </c>
      <c r="C1059" s="6" t="s">
        <v>7</v>
      </c>
      <c r="D1059" t="str" cm="1">
        <f t="array" ref="D1059">_xlfn.IFS(OR(C1059="ALL NEW AEROX 155 C ABS OTR",C1059="ALL NEW AEROX 155 CIBERCITY OTR",C1059="ALL NEW AEROX 155 OTR",C1059="ALL NEW NMAX 155 ABS OTR",C1059="ALL NEW NMAX 155 CONNECTED OTR",C1059="ALL NEW NMAX 155 OTR",C1059="ALL NEW NMAX 155 S OTR",C1059="LEXI LX 155 CONNECTED ABS OTR",C1059="LEXI LX 155 OTR",C1059="LEXI LX 155 S OTR",C1059="LEXI OTR"),"MAXI",OR(C1059="ALL NEW R15 CONNECTED OTR",C1059="ALL NEW VIXION OTR",C1059="ALL NEW VIXION R OTR",C1059="ALL NEW XSR 155 OTR",C1059="MT 15 OTR"),"SPORT",OR(C1059="FAZZIO CONNECTED LUX OTR",C1059="FAZZIO CONNECTED NEO OTR",C1059="FAZZIO NEO HYBRID OTR",C1059="GRAND FILANO LUX OTR",C1059="GRAND FILANO NEO HYBRID OTR"),"CLASSY",OR(C1059="FREE GO 125 C OTR",C1059="FREE GO 125 OTR",C1059="GEAR 125 S OTR",C1059="GEAR 125 OTR",C1059="NEW MIO M3 CW OTR"),"MATIC",OR(C1059="WR 155 R OTR"),"OFFROAD",OR(C1059="VEGA FORCE DB CW OTR",C1059="JUPITER Z CW FI OTR",C1059="MX KING 150 OTR"),"MOPED")</f>
        <v>CLASSY</v>
      </c>
      <c r="E1059">
        <v>6</v>
      </c>
      <c r="F1059" s="3" t="s">
        <v>44</v>
      </c>
      <c r="G1059" s="7">
        <v>24965000</v>
      </c>
      <c r="H1059">
        <f t="shared" si="34"/>
        <v>2496500</v>
      </c>
      <c r="I1059" s="3" t="s">
        <v>34</v>
      </c>
    </row>
    <row r="1060" spans="1:9" x14ac:dyDescent="0.3">
      <c r="A1060" s="1">
        <v>1059</v>
      </c>
      <c r="B1060" s="2">
        <f t="shared" ca="1" si="33"/>
        <v>921</v>
      </c>
      <c r="C1060" s="6" t="s">
        <v>28</v>
      </c>
      <c r="D1060" t="str" cm="1">
        <f t="array" ref="D1060">_xlfn.IFS(OR(C1060="ALL NEW AEROX 155 C ABS OTR",C1060="ALL NEW AEROX 155 CIBERCITY OTR",C1060="ALL NEW AEROX 155 OTR",C1060="ALL NEW NMAX 155 ABS OTR",C1060="ALL NEW NMAX 155 CONNECTED OTR",C1060="ALL NEW NMAX 155 OTR",C1060="ALL NEW NMAX 155 S OTR",C1060="LEXI LX 155 CONNECTED ABS OTR",C1060="LEXI LX 155 OTR",C1060="LEXI LX 155 S OTR",C1060="LEXI OTR"),"MAXI",OR(C1060="ALL NEW R15 CONNECTED OTR",C1060="ALL NEW VIXION OTR",C1060="ALL NEW VIXION R OTR",C1060="ALL NEW XSR 155 OTR",C1060="MT 15 OTR"),"SPORT",OR(C1060="FAZZIO CONNECTED LUX OTR",C1060="FAZZIO CONNECTED NEO OTR",C1060="FAZZIO NEO HYBRID OTR",C1060="GRAND FILANO LUX OTR",C1060="GRAND FILANO NEO HYBRID OTR"),"CLASSY",OR(C1060="FREE GO 125 C OTR",C1060="FREE GO 125 OTR",C1060="GEAR 125 S OTR",C1060="GEAR 125 OTR",C1060="NEW MIO M3 CW OTR"),"MATIC",OR(C1060="WR 155 R OTR"),"OFFROAD",OR(C1060="VEGA FORCE DB CW OTR",C1060="JUPITER Z CW FI OTR",C1060="MX KING 150 OTR"),"MOPED")</f>
        <v>OFFROAD</v>
      </c>
      <c r="E1060">
        <v>6</v>
      </c>
      <c r="F1060" s="3" t="s">
        <v>44</v>
      </c>
      <c r="G1060" s="7">
        <v>42860000</v>
      </c>
      <c r="H1060">
        <f t="shared" si="34"/>
        <v>4286000</v>
      </c>
      <c r="I1060" s="3" t="s">
        <v>33</v>
      </c>
    </row>
    <row r="1061" spans="1:9" x14ac:dyDescent="0.3">
      <c r="A1061" s="1">
        <v>1060</v>
      </c>
      <c r="B1061" s="2">
        <f t="shared" ca="1" si="33"/>
        <v>1086</v>
      </c>
      <c r="C1061" s="6" t="s">
        <v>12</v>
      </c>
      <c r="D1061" t="str" cm="1">
        <f t="array" ref="D1061">_xlfn.IFS(OR(C1061="ALL NEW AEROX 155 C ABS OTR",C1061="ALL NEW AEROX 155 CIBERCITY OTR",C1061="ALL NEW AEROX 155 OTR",C1061="ALL NEW NMAX 155 ABS OTR",C1061="ALL NEW NMAX 155 CONNECTED OTR",C1061="ALL NEW NMAX 155 OTR",C1061="ALL NEW NMAX 155 S OTR",C1061="LEXI LX 155 CONNECTED ABS OTR",C1061="LEXI LX 155 OTR",C1061="LEXI LX 155 S OTR",C1061="LEXI OTR"),"MAXI",OR(C1061="ALL NEW R15 CONNECTED OTR",C1061="ALL NEW VIXION OTR",C1061="ALL NEW VIXION R OTR",C1061="ALL NEW XSR 155 OTR",C1061="MT 15 OTR"),"SPORT",OR(C1061="FAZZIO CONNECTED LUX OTR",C1061="FAZZIO CONNECTED NEO OTR",C1061="FAZZIO NEO HYBRID OTR",C1061="GRAND FILANO LUX OTR",C1061="GRAND FILANO NEO HYBRID OTR"),"CLASSY",OR(C1061="FREE GO 125 C OTR",C1061="FREE GO 125 OTR",C1061="GEAR 125 S OTR",C1061="GEAR 125 OTR",C1061="NEW MIO M3 CW OTR"),"MATIC",OR(C1061="WR 155 R OTR"),"OFFROAD",OR(C1061="VEGA FORCE DB CW OTR",C1061="JUPITER Z CW FI OTR",C1061="MX KING 150 OTR"),"MOPED")</f>
        <v>MATIC</v>
      </c>
      <c r="E1061">
        <v>6</v>
      </c>
      <c r="F1061" s="3" t="s">
        <v>5</v>
      </c>
      <c r="G1061" s="7">
        <v>19745000</v>
      </c>
      <c r="H1061">
        <f t="shared" si="34"/>
        <v>1974500</v>
      </c>
      <c r="I1061" s="3" t="s">
        <v>34</v>
      </c>
    </row>
    <row r="1062" spans="1:9" x14ac:dyDescent="0.3">
      <c r="A1062" s="1">
        <v>1061</v>
      </c>
      <c r="B1062" s="2">
        <f t="shared" ca="1" si="33"/>
        <v>879</v>
      </c>
      <c r="C1062" s="6" t="s">
        <v>7</v>
      </c>
      <c r="D1062" t="str" cm="1">
        <f t="array" ref="D1062">_xlfn.IFS(OR(C1062="ALL NEW AEROX 155 C ABS OTR",C1062="ALL NEW AEROX 155 CIBERCITY OTR",C1062="ALL NEW AEROX 155 OTR",C1062="ALL NEW NMAX 155 ABS OTR",C1062="ALL NEW NMAX 155 CONNECTED OTR",C1062="ALL NEW NMAX 155 OTR",C1062="ALL NEW NMAX 155 S OTR",C1062="LEXI LX 155 CONNECTED ABS OTR",C1062="LEXI LX 155 OTR",C1062="LEXI LX 155 S OTR",C1062="LEXI OTR"),"MAXI",OR(C1062="ALL NEW R15 CONNECTED OTR",C1062="ALL NEW VIXION OTR",C1062="ALL NEW VIXION R OTR",C1062="ALL NEW XSR 155 OTR",C1062="MT 15 OTR"),"SPORT",OR(C1062="FAZZIO CONNECTED LUX OTR",C1062="FAZZIO CONNECTED NEO OTR",C1062="FAZZIO NEO HYBRID OTR",C1062="GRAND FILANO LUX OTR",C1062="GRAND FILANO NEO HYBRID OTR"),"CLASSY",OR(C1062="FREE GO 125 C OTR",C1062="FREE GO 125 OTR",C1062="GEAR 125 S OTR",C1062="GEAR 125 OTR",C1062="NEW MIO M3 CW OTR"),"MATIC",OR(C1062="WR 155 R OTR"),"OFFROAD",OR(C1062="VEGA FORCE DB CW OTR",C1062="JUPITER Z CW FI OTR",C1062="MX KING 150 OTR"),"MOPED")</f>
        <v>CLASSY</v>
      </c>
      <c r="E1062">
        <v>6</v>
      </c>
      <c r="F1062" s="3" t="s">
        <v>5</v>
      </c>
      <c r="G1062" s="7">
        <v>24965000</v>
      </c>
      <c r="H1062">
        <f t="shared" si="34"/>
        <v>2496500</v>
      </c>
      <c r="I1062" s="3" t="s">
        <v>32</v>
      </c>
    </row>
    <row r="1063" spans="1:9" x14ac:dyDescent="0.3">
      <c r="A1063" s="1">
        <v>1062</v>
      </c>
      <c r="B1063" s="2">
        <f t="shared" ca="1" si="33"/>
        <v>857</v>
      </c>
      <c r="C1063" s="6" t="s">
        <v>8</v>
      </c>
      <c r="D1063" t="str" cm="1">
        <f t="array" ref="D1063">_xlfn.IFS(OR(C1063="ALL NEW AEROX 155 C ABS OTR",C1063="ALL NEW AEROX 155 CIBERCITY OTR",C1063="ALL NEW AEROX 155 OTR",C1063="ALL NEW NMAX 155 ABS OTR",C1063="ALL NEW NMAX 155 CONNECTED OTR",C1063="ALL NEW NMAX 155 OTR",C1063="ALL NEW NMAX 155 S OTR",C1063="LEXI LX 155 CONNECTED ABS OTR",C1063="LEXI LX 155 OTR",C1063="LEXI LX 155 S OTR",C1063="LEXI OTR"),"MAXI",OR(C1063="ALL NEW R15 CONNECTED OTR",C1063="ALL NEW VIXION OTR",C1063="ALL NEW VIXION R OTR",C1063="ALL NEW XSR 155 OTR",C1063="MT 15 OTR"),"SPORT",OR(C1063="FAZZIO CONNECTED LUX OTR",C1063="FAZZIO CONNECTED NEO OTR",C1063="FAZZIO NEO HYBRID OTR",C1063="GRAND FILANO LUX OTR",C1063="GRAND FILANO NEO HYBRID OTR"),"CLASSY",OR(C1063="FREE GO 125 C OTR",C1063="FREE GO 125 OTR",C1063="GEAR 125 S OTR",C1063="GEAR 125 OTR",C1063="NEW MIO M3 CW OTR"),"MATIC",OR(C1063="WR 155 R OTR"),"OFFROAD",OR(C1063="VEGA FORCE DB CW OTR",C1063="JUPITER Z CW FI OTR",C1063="MX KING 150 OTR"),"MOPED")</f>
        <v>CLASSY</v>
      </c>
      <c r="E1063">
        <v>6</v>
      </c>
      <c r="F1063" s="3" t="s">
        <v>5</v>
      </c>
      <c r="G1063" s="7">
        <v>25615000</v>
      </c>
      <c r="H1063">
        <f t="shared" si="34"/>
        <v>2561500</v>
      </c>
      <c r="I1063" s="3" t="s">
        <v>33</v>
      </c>
    </row>
    <row r="1064" spans="1:9" x14ac:dyDescent="0.3">
      <c r="A1064" s="1">
        <v>1063</v>
      </c>
      <c r="B1064" s="2">
        <f t="shared" ca="1" si="33"/>
        <v>586</v>
      </c>
      <c r="C1064" s="6" t="s">
        <v>9</v>
      </c>
      <c r="D1064" t="str" cm="1">
        <f t="array" ref="D1064">_xlfn.IFS(OR(C1064="ALL NEW AEROX 155 C ABS OTR",C1064="ALL NEW AEROX 155 CIBERCITY OTR",C1064="ALL NEW AEROX 155 OTR",C1064="ALL NEW NMAX 155 ABS OTR",C1064="ALL NEW NMAX 155 CONNECTED OTR",C1064="ALL NEW NMAX 155 OTR",C1064="ALL NEW NMAX 155 S OTR",C1064="LEXI LX 155 CONNECTED ABS OTR",C1064="LEXI LX 155 OTR",C1064="LEXI LX 155 S OTR",C1064="LEXI OTR"),"MAXI",OR(C1064="ALL NEW R15 CONNECTED OTR",C1064="ALL NEW VIXION OTR",C1064="ALL NEW VIXION R OTR",C1064="ALL NEW XSR 155 OTR",C1064="MT 15 OTR"),"SPORT",OR(C1064="FAZZIO CONNECTED LUX OTR",C1064="FAZZIO CONNECTED NEO OTR",C1064="FAZZIO NEO HYBRID OTR",C1064="GRAND FILANO LUX OTR",C1064="GRAND FILANO NEO HYBRID OTR"),"CLASSY",OR(C1064="FREE GO 125 C OTR",C1064="FREE GO 125 OTR",C1064="GEAR 125 S OTR",C1064="GEAR 125 OTR",C1064="NEW MIO M3 CW OTR"),"MATIC",OR(C1064="WR 155 R OTR"),"OFFROAD",OR(C1064="VEGA FORCE DB CW OTR",C1064="JUPITER Z CW FI OTR",C1064="MX KING 150 OTR"),"MOPED")</f>
        <v>MAXI</v>
      </c>
      <c r="E1064">
        <v>6</v>
      </c>
      <c r="F1064" s="3" t="s">
        <v>5</v>
      </c>
      <c r="G1064" s="7">
        <v>35475000</v>
      </c>
      <c r="H1064">
        <f t="shared" si="34"/>
        <v>3547500</v>
      </c>
      <c r="I1064" s="3" t="s">
        <v>32</v>
      </c>
    </row>
    <row r="1065" spans="1:9" x14ac:dyDescent="0.3">
      <c r="A1065" s="1">
        <v>1064</v>
      </c>
      <c r="B1065" s="2">
        <f t="shared" ca="1" si="33"/>
        <v>373</v>
      </c>
      <c r="C1065" s="6" t="s">
        <v>28</v>
      </c>
      <c r="D1065" t="str" cm="1">
        <f t="array" ref="D1065">_xlfn.IFS(OR(C1065="ALL NEW AEROX 155 C ABS OTR",C1065="ALL NEW AEROX 155 CIBERCITY OTR",C1065="ALL NEW AEROX 155 OTR",C1065="ALL NEW NMAX 155 ABS OTR",C1065="ALL NEW NMAX 155 CONNECTED OTR",C1065="ALL NEW NMAX 155 OTR",C1065="ALL NEW NMAX 155 S OTR",C1065="LEXI LX 155 CONNECTED ABS OTR",C1065="LEXI LX 155 OTR",C1065="LEXI LX 155 S OTR",C1065="LEXI OTR"),"MAXI",OR(C1065="ALL NEW R15 CONNECTED OTR",C1065="ALL NEW VIXION OTR",C1065="ALL NEW VIXION R OTR",C1065="ALL NEW XSR 155 OTR",C1065="MT 15 OTR"),"SPORT",OR(C1065="FAZZIO CONNECTED LUX OTR",C1065="FAZZIO CONNECTED NEO OTR",C1065="FAZZIO NEO HYBRID OTR",C1065="GRAND FILANO LUX OTR",C1065="GRAND FILANO NEO HYBRID OTR"),"CLASSY",OR(C1065="FREE GO 125 C OTR",C1065="FREE GO 125 OTR",C1065="GEAR 125 S OTR",C1065="GEAR 125 OTR",C1065="NEW MIO M3 CW OTR"),"MATIC",OR(C1065="WR 155 R OTR"),"OFFROAD",OR(C1065="VEGA FORCE DB CW OTR",C1065="JUPITER Z CW FI OTR",C1065="MX KING 150 OTR"),"MOPED")</f>
        <v>OFFROAD</v>
      </c>
      <c r="E1065">
        <v>6</v>
      </c>
      <c r="F1065" s="3" t="s">
        <v>5</v>
      </c>
      <c r="G1065" s="7">
        <v>42860000</v>
      </c>
      <c r="H1065">
        <f t="shared" si="34"/>
        <v>4286000</v>
      </c>
      <c r="I1065" s="3" t="s">
        <v>34</v>
      </c>
    </row>
    <row r="1066" spans="1:9" x14ac:dyDescent="0.3">
      <c r="A1066" s="1">
        <v>1065</v>
      </c>
      <c r="B1066" s="2">
        <f t="shared" ca="1" si="33"/>
        <v>939</v>
      </c>
      <c r="C1066" s="6" t="s">
        <v>20</v>
      </c>
      <c r="D1066" t="str" cm="1">
        <f t="array" ref="D1066">_xlfn.IFS(OR(C1066="ALL NEW AEROX 155 C ABS OTR",C1066="ALL NEW AEROX 155 CIBERCITY OTR",C1066="ALL NEW AEROX 155 OTR",C1066="ALL NEW NMAX 155 ABS OTR",C1066="ALL NEW NMAX 155 CONNECTED OTR",C1066="ALL NEW NMAX 155 OTR",C1066="ALL NEW NMAX 155 S OTR",C1066="LEXI LX 155 CONNECTED ABS OTR",C1066="LEXI LX 155 OTR",C1066="LEXI LX 155 S OTR",C1066="LEXI OTR"),"MAXI",OR(C1066="ALL NEW R15 CONNECTED OTR",C1066="ALL NEW VIXION OTR",C1066="ALL NEW VIXION R OTR",C1066="ALL NEW XSR 155 OTR",C1066="MT 15 OTR"),"SPORT",OR(C1066="FAZZIO CONNECTED LUX OTR",C1066="FAZZIO CONNECTED NEO OTR",C1066="FAZZIO NEO HYBRID OTR",C1066="GRAND FILANO LUX OTR",C1066="GRAND FILANO NEO HYBRID OTR"),"CLASSY",OR(C1066="FREE GO 125 C OTR",C1066="FREE GO 125 OTR",C1066="GEAR 125 S OTR",C1066="GEAR 125 OTR",C1066="NEW MIO M3 CW OTR"),"MATIC",OR(C1066="WR 155 R OTR"),"OFFROAD",OR(C1066="VEGA FORCE DB CW OTR",C1066="JUPITER Z CW FI OTR",C1066="MX KING 150 OTR"),"MOPED")</f>
        <v>MAXI</v>
      </c>
      <c r="E1066">
        <v>6</v>
      </c>
      <c r="F1066" s="3" t="s">
        <v>5</v>
      </c>
      <c r="G1066" s="7">
        <v>30200000</v>
      </c>
      <c r="H1066">
        <f t="shared" si="34"/>
        <v>3020000</v>
      </c>
      <c r="I1066" s="3" t="s">
        <v>32</v>
      </c>
    </row>
    <row r="1067" spans="1:9" x14ac:dyDescent="0.3">
      <c r="A1067" s="1">
        <v>1066</v>
      </c>
      <c r="B1067" s="2">
        <f t="shared" ca="1" si="33"/>
        <v>989</v>
      </c>
      <c r="C1067" s="6" t="s">
        <v>14</v>
      </c>
      <c r="D1067" t="str" cm="1">
        <f t="array" ref="D1067">_xlfn.IFS(OR(C1067="ALL NEW AEROX 155 C ABS OTR",C1067="ALL NEW AEROX 155 CIBERCITY OTR",C1067="ALL NEW AEROX 155 OTR",C1067="ALL NEW NMAX 155 ABS OTR",C1067="ALL NEW NMAX 155 CONNECTED OTR",C1067="ALL NEW NMAX 155 OTR",C1067="ALL NEW NMAX 155 S OTR",C1067="LEXI LX 155 CONNECTED ABS OTR",C1067="LEXI LX 155 OTR",C1067="LEXI LX 155 S OTR",C1067="LEXI OTR"),"MAXI",OR(C1067="ALL NEW R15 CONNECTED OTR",C1067="ALL NEW VIXION OTR",C1067="ALL NEW VIXION R OTR",C1067="ALL NEW XSR 155 OTR",C1067="MT 15 OTR"),"SPORT",OR(C1067="FAZZIO CONNECTED LUX OTR",C1067="FAZZIO CONNECTED NEO OTR",C1067="FAZZIO NEO HYBRID OTR",C1067="GRAND FILANO LUX OTR",C1067="GRAND FILANO NEO HYBRID OTR"),"CLASSY",OR(C1067="FREE GO 125 C OTR",C1067="FREE GO 125 OTR",C1067="GEAR 125 S OTR",C1067="GEAR 125 OTR",C1067="NEW MIO M3 CW OTR"),"MATIC",OR(C1067="WR 155 R OTR"),"OFFROAD",OR(C1067="VEGA FORCE DB CW OTR",C1067="JUPITER Z CW FI OTR",C1067="MX KING 150 OTR"),"MOPED")</f>
        <v>MAXI</v>
      </c>
      <c r="E1067">
        <v>6</v>
      </c>
      <c r="F1067" s="3" t="s">
        <v>4</v>
      </c>
      <c r="G1067" s="7">
        <v>28395200</v>
      </c>
      <c r="H1067">
        <f t="shared" si="34"/>
        <v>2839520</v>
      </c>
      <c r="I1067" s="3" t="s">
        <v>32</v>
      </c>
    </row>
    <row r="1068" spans="1:9" x14ac:dyDescent="0.3">
      <c r="A1068" s="1">
        <v>1067</v>
      </c>
      <c r="B1068" s="2">
        <f t="shared" ca="1" si="33"/>
        <v>63</v>
      </c>
      <c r="C1068" s="6" t="s">
        <v>11</v>
      </c>
      <c r="D1068" t="str" cm="1">
        <f t="array" ref="D1068">_xlfn.IFS(OR(C1068="ALL NEW AEROX 155 C ABS OTR",C1068="ALL NEW AEROX 155 CIBERCITY OTR",C1068="ALL NEW AEROX 155 OTR",C1068="ALL NEW NMAX 155 ABS OTR",C1068="ALL NEW NMAX 155 CONNECTED OTR",C1068="ALL NEW NMAX 155 OTR",C1068="ALL NEW NMAX 155 S OTR",C1068="LEXI LX 155 CONNECTED ABS OTR",C1068="LEXI LX 155 OTR",C1068="LEXI LX 155 S OTR",C1068="LEXI OTR"),"MAXI",OR(C1068="ALL NEW R15 CONNECTED OTR",C1068="ALL NEW VIXION OTR",C1068="ALL NEW VIXION R OTR",C1068="ALL NEW XSR 155 OTR",C1068="MT 15 OTR"),"SPORT",OR(C1068="FAZZIO CONNECTED LUX OTR",C1068="FAZZIO CONNECTED NEO OTR",C1068="FAZZIO NEO HYBRID OTR",C1068="GRAND FILANO LUX OTR",C1068="GRAND FILANO NEO HYBRID OTR"),"CLASSY",OR(C1068="FREE GO 125 C OTR",C1068="FREE GO 125 OTR",C1068="GEAR 125 S OTR",C1068="GEAR 125 OTR",C1068="NEW MIO M3 CW OTR"),"MATIC",OR(C1068="WR 155 R OTR"),"OFFROAD",OR(C1068="VEGA FORCE DB CW OTR",C1068="JUPITER Z CW FI OTR",C1068="MX KING 150 OTR"),"MOPED")</f>
        <v>MOPED</v>
      </c>
      <c r="E1068">
        <v>6</v>
      </c>
      <c r="F1068" s="3" t="s">
        <v>4</v>
      </c>
      <c r="G1068" s="7">
        <v>22855000</v>
      </c>
      <c r="H1068">
        <f t="shared" si="34"/>
        <v>2285500</v>
      </c>
      <c r="I1068" s="3" t="s">
        <v>32</v>
      </c>
    </row>
    <row r="1069" spans="1:9" x14ac:dyDescent="0.3">
      <c r="A1069" s="1">
        <v>1068</v>
      </c>
      <c r="B1069" s="2">
        <f t="shared" ca="1" si="33"/>
        <v>567</v>
      </c>
      <c r="C1069" s="6" t="s">
        <v>21</v>
      </c>
      <c r="D1069" t="str" cm="1">
        <f t="array" ref="D1069">_xlfn.IFS(OR(C1069="ALL NEW AEROX 155 C ABS OTR",C1069="ALL NEW AEROX 155 CIBERCITY OTR",C1069="ALL NEW AEROX 155 OTR",C1069="ALL NEW NMAX 155 ABS OTR",C1069="ALL NEW NMAX 155 CONNECTED OTR",C1069="ALL NEW NMAX 155 OTR",C1069="ALL NEW NMAX 155 S OTR",C1069="LEXI LX 155 CONNECTED ABS OTR",C1069="LEXI LX 155 OTR",C1069="LEXI LX 155 S OTR",C1069="LEXI OTR"),"MAXI",OR(C1069="ALL NEW R15 CONNECTED OTR",C1069="ALL NEW VIXION OTR",C1069="ALL NEW VIXION R OTR",C1069="ALL NEW XSR 155 OTR",C1069="MT 15 OTR"),"SPORT",OR(C1069="FAZZIO CONNECTED LUX OTR",C1069="FAZZIO CONNECTED NEO OTR",C1069="FAZZIO NEO HYBRID OTR",C1069="GRAND FILANO LUX OTR",C1069="GRAND FILANO NEO HYBRID OTR"),"CLASSY",OR(C1069="FREE GO 125 C OTR",C1069="FREE GO 125 OTR",C1069="GEAR 125 S OTR",C1069="GEAR 125 OTR",C1069="NEW MIO M3 CW OTR"),"MATIC",OR(C1069="WR 155 R OTR"),"OFFROAD",OR(C1069="VEGA FORCE DB CW OTR",C1069="JUPITER Z CW FI OTR",C1069="MX KING 150 OTR"),"MOPED")</f>
        <v>MAXI</v>
      </c>
      <c r="E1069">
        <v>6</v>
      </c>
      <c r="F1069" s="3" t="s">
        <v>4</v>
      </c>
      <c r="G1069" s="7">
        <v>30400000</v>
      </c>
      <c r="H1069">
        <f t="shared" si="34"/>
        <v>3040000</v>
      </c>
      <c r="I1069" s="3" t="s">
        <v>33</v>
      </c>
    </row>
    <row r="1070" spans="1:9" x14ac:dyDescent="0.3">
      <c r="A1070" s="1">
        <v>1069</v>
      </c>
      <c r="B1070" s="2">
        <f t="shared" ca="1" si="33"/>
        <v>500</v>
      </c>
      <c r="C1070" s="6" t="s">
        <v>11</v>
      </c>
      <c r="D1070" t="str" cm="1">
        <f t="array" ref="D1070">_xlfn.IFS(OR(C1070="ALL NEW AEROX 155 C ABS OTR",C1070="ALL NEW AEROX 155 CIBERCITY OTR",C1070="ALL NEW AEROX 155 OTR",C1070="ALL NEW NMAX 155 ABS OTR",C1070="ALL NEW NMAX 155 CONNECTED OTR",C1070="ALL NEW NMAX 155 OTR",C1070="ALL NEW NMAX 155 S OTR",C1070="LEXI LX 155 CONNECTED ABS OTR",C1070="LEXI LX 155 OTR",C1070="LEXI LX 155 S OTR",C1070="LEXI OTR"),"MAXI",OR(C1070="ALL NEW R15 CONNECTED OTR",C1070="ALL NEW VIXION OTR",C1070="ALL NEW VIXION R OTR",C1070="ALL NEW XSR 155 OTR",C1070="MT 15 OTR"),"SPORT",OR(C1070="FAZZIO CONNECTED LUX OTR",C1070="FAZZIO CONNECTED NEO OTR",C1070="FAZZIO NEO HYBRID OTR",C1070="GRAND FILANO LUX OTR",C1070="GRAND FILANO NEO HYBRID OTR"),"CLASSY",OR(C1070="FREE GO 125 C OTR",C1070="FREE GO 125 OTR",C1070="GEAR 125 S OTR",C1070="GEAR 125 OTR",C1070="NEW MIO M3 CW OTR"),"MATIC",OR(C1070="WR 155 R OTR"),"OFFROAD",OR(C1070="VEGA FORCE DB CW OTR",C1070="JUPITER Z CW FI OTR",C1070="MX KING 150 OTR"),"MOPED")</f>
        <v>MOPED</v>
      </c>
      <c r="E1070">
        <v>6</v>
      </c>
      <c r="F1070" s="3" t="s">
        <v>44</v>
      </c>
      <c r="G1070" s="7">
        <v>22855000</v>
      </c>
      <c r="H1070">
        <f t="shared" si="34"/>
        <v>2285500</v>
      </c>
      <c r="I1070" s="3" t="s">
        <v>34</v>
      </c>
    </row>
    <row r="1071" spans="1:9" x14ac:dyDescent="0.3">
      <c r="A1071" s="1">
        <v>1070</v>
      </c>
      <c r="B1071" s="2">
        <f t="shared" ca="1" si="33"/>
        <v>1052</v>
      </c>
      <c r="C1071" s="6" t="s">
        <v>24</v>
      </c>
      <c r="D1071" t="str" cm="1">
        <f t="array" ref="D1071">_xlfn.IFS(OR(C1071="ALL NEW AEROX 155 C ABS OTR",C1071="ALL NEW AEROX 155 CIBERCITY OTR",C1071="ALL NEW AEROX 155 OTR",C1071="ALL NEW NMAX 155 ABS OTR",C1071="ALL NEW NMAX 155 CONNECTED OTR",C1071="ALL NEW NMAX 155 OTR",C1071="ALL NEW NMAX 155 S OTR",C1071="LEXI LX 155 CONNECTED ABS OTR",C1071="LEXI LX 155 OTR",C1071="LEXI LX 155 S OTR",C1071="LEXI OTR"),"MAXI",OR(C1071="ALL NEW R15 CONNECTED OTR",C1071="ALL NEW VIXION OTR",C1071="ALL NEW VIXION R OTR",C1071="ALL NEW XSR 155 OTR",C1071="MT 15 OTR"),"SPORT",OR(C1071="FAZZIO CONNECTED LUX OTR",C1071="FAZZIO CONNECTED NEO OTR",C1071="FAZZIO NEO HYBRID OTR",C1071="GRAND FILANO LUX OTR",C1071="GRAND FILANO NEO HYBRID OTR"),"CLASSY",OR(C1071="FREE GO 125 C OTR",C1071="FREE GO 125 OTR",C1071="GEAR 125 S OTR",C1071="GEAR 125 OTR",C1071="NEW MIO M3 CW OTR"),"MATIC",OR(C1071="WR 155 R OTR"),"OFFROAD",OR(C1071="VEGA FORCE DB CW OTR",C1071="JUPITER Z CW FI OTR",C1071="MX KING 150 OTR"),"MOPED")</f>
        <v>SPORT</v>
      </c>
      <c r="E1071">
        <v>6</v>
      </c>
      <c r="F1071" s="3" t="s">
        <v>44</v>
      </c>
      <c r="G1071" s="7">
        <v>41950000</v>
      </c>
      <c r="H1071">
        <f t="shared" si="34"/>
        <v>4195000</v>
      </c>
      <c r="I1071" s="3" t="s">
        <v>32</v>
      </c>
    </row>
    <row r="1072" spans="1:9" x14ac:dyDescent="0.3">
      <c r="A1072" s="1">
        <v>1071</v>
      </c>
      <c r="B1072" s="2">
        <f t="shared" ca="1" si="33"/>
        <v>1039</v>
      </c>
      <c r="C1072" s="6" t="s">
        <v>20</v>
      </c>
      <c r="D1072" t="str" cm="1">
        <f t="array" ref="D1072">_xlfn.IFS(OR(C1072="ALL NEW AEROX 155 C ABS OTR",C1072="ALL NEW AEROX 155 CIBERCITY OTR",C1072="ALL NEW AEROX 155 OTR",C1072="ALL NEW NMAX 155 ABS OTR",C1072="ALL NEW NMAX 155 CONNECTED OTR",C1072="ALL NEW NMAX 155 OTR",C1072="ALL NEW NMAX 155 S OTR",C1072="LEXI LX 155 CONNECTED ABS OTR",C1072="LEXI LX 155 OTR",C1072="LEXI LX 155 S OTR",C1072="LEXI OTR"),"MAXI",OR(C1072="ALL NEW R15 CONNECTED OTR",C1072="ALL NEW VIXION OTR",C1072="ALL NEW VIXION R OTR",C1072="ALL NEW XSR 155 OTR",C1072="MT 15 OTR"),"SPORT",OR(C1072="FAZZIO CONNECTED LUX OTR",C1072="FAZZIO CONNECTED NEO OTR",C1072="FAZZIO NEO HYBRID OTR",C1072="GRAND FILANO LUX OTR",C1072="GRAND FILANO NEO HYBRID OTR"),"CLASSY",OR(C1072="FREE GO 125 C OTR",C1072="FREE GO 125 OTR",C1072="GEAR 125 S OTR",C1072="GEAR 125 OTR",C1072="NEW MIO M3 CW OTR"),"MATIC",OR(C1072="WR 155 R OTR"),"OFFROAD",OR(C1072="VEGA FORCE DB CW OTR",C1072="JUPITER Z CW FI OTR",C1072="MX KING 150 OTR"),"MOPED")</f>
        <v>MAXI</v>
      </c>
      <c r="E1072">
        <v>6</v>
      </c>
      <c r="F1072" s="3" t="s">
        <v>44</v>
      </c>
      <c r="G1072" s="7">
        <v>30200000</v>
      </c>
      <c r="H1072">
        <f t="shared" si="34"/>
        <v>3020000</v>
      </c>
      <c r="I1072" s="3" t="s">
        <v>33</v>
      </c>
    </row>
    <row r="1073" spans="1:9" x14ac:dyDescent="0.3">
      <c r="A1073" s="1">
        <v>1072</v>
      </c>
      <c r="B1073" s="2">
        <f t="shared" ca="1" si="33"/>
        <v>313</v>
      </c>
      <c r="C1073" s="6" t="s">
        <v>18</v>
      </c>
      <c r="D1073" t="str" cm="1">
        <f t="array" ref="D1073">_xlfn.IFS(OR(C1073="ALL NEW AEROX 155 C ABS OTR",C1073="ALL NEW AEROX 155 CIBERCITY OTR",C1073="ALL NEW AEROX 155 OTR",C1073="ALL NEW NMAX 155 ABS OTR",C1073="ALL NEW NMAX 155 CONNECTED OTR",C1073="ALL NEW NMAX 155 OTR",C1073="ALL NEW NMAX 155 S OTR",C1073="LEXI LX 155 CONNECTED ABS OTR",C1073="LEXI LX 155 OTR",C1073="LEXI LX 155 S OTR",C1073="LEXI OTR"),"MAXI",OR(C1073="ALL NEW R15 CONNECTED OTR",C1073="ALL NEW VIXION OTR",C1073="ALL NEW VIXION R OTR",C1073="ALL NEW XSR 155 OTR",C1073="MT 15 OTR"),"SPORT",OR(C1073="FAZZIO CONNECTED LUX OTR",C1073="FAZZIO CONNECTED NEO OTR",C1073="FAZZIO NEO HYBRID OTR",C1073="GRAND FILANO LUX OTR",C1073="GRAND FILANO NEO HYBRID OTR"),"CLASSY",OR(C1073="FREE GO 125 C OTR",C1073="FREE GO 125 OTR",C1073="GEAR 125 S OTR",C1073="GEAR 125 OTR",C1073="NEW MIO M3 CW OTR"),"MATIC",OR(C1073="WR 155 R OTR"),"OFFROAD",OR(C1073="VEGA FORCE DB CW OTR",C1073="JUPITER Z CW FI OTR",C1073="MX KING 150 OTR"),"MOPED")</f>
        <v>MATIC</v>
      </c>
      <c r="E1073">
        <v>6</v>
      </c>
      <c r="F1073" s="3" t="s">
        <v>44</v>
      </c>
      <c r="G1073" s="7">
        <v>25800000</v>
      </c>
      <c r="H1073">
        <f t="shared" si="34"/>
        <v>2580000</v>
      </c>
      <c r="I1073" s="3" t="s">
        <v>32</v>
      </c>
    </row>
    <row r="1074" spans="1:9" x14ac:dyDescent="0.3">
      <c r="A1074" s="1">
        <v>1073</v>
      </c>
      <c r="B1074" s="2">
        <f t="shared" ca="1" si="33"/>
        <v>1100</v>
      </c>
      <c r="C1074" s="6" t="s">
        <v>15</v>
      </c>
      <c r="D1074" t="str" cm="1">
        <f t="array" ref="D1074">_xlfn.IFS(OR(C1074="ALL NEW AEROX 155 C ABS OTR",C1074="ALL NEW AEROX 155 CIBERCITY OTR",C1074="ALL NEW AEROX 155 OTR",C1074="ALL NEW NMAX 155 ABS OTR",C1074="ALL NEW NMAX 155 CONNECTED OTR",C1074="ALL NEW NMAX 155 OTR",C1074="ALL NEW NMAX 155 S OTR",C1074="LEXI LX 155 CONNECTED ABS OTR",C1074="LEXI LX 155 OTR",C1074="LEXI LX 155 S OTR",C1074="LEXI OTR"),"MAXI",OR(C1074="ALL NEW R15 CONNECTED OTR",C1074="ALL NEW VIXION OTR",C1074="ALL NEW VIXION R OTR",C1074="ALL NEW XSR 155 OTR",C1074="MT 15 OTR"),"SPORT",OR(C1074="FAZZIO CONNECTED LUX OTR",C1074="FAZZIO CONNECTED NEO OTR",C1074="FAZZIO NEO HYBRID OTR",C1074="GRAND FILANO LUX OTR",C1074="GRAND FILANO NEO HYBRID OTR"),"CLASSY",OR(C1074="FREE GO 125 C OTR",C1074="FREE GO 125 OTR",C1074="GEAR 125 S OTR",C1074="GEAR 125 OTR",C1074="NEW MIO M3 CW OTR"),"MATIC",OR(C1074="WR 155 R OTR"),"OFFROAD",OR(C1074="VEGA FORCE DB CW OTR",C1074="JUPITER Z CW FI OTR",C1074="MX KING 150 OTR"),"MOPED")</f>
        <v>MOPED</v>
      </c>
      <c r="E1074">
        <v>6</v>
      </c>
      <c r="F1074" s="3" t="s">
        <v>44</v>
      </c>
      <c r="G1074" s="7">
        <v>28505000</v>
      </c>
      <c r="H1074">
        <f t="shared" si="34"/>
        <v>2850500</v>
      </c>
      <c r="I1074" s="3" t="s">
        <v>32</v>
      </c>
    </row>
    <row r="1075" spans="1:9" x14ac:dyDescent="0.3">
      <c r="A1075" s="1">
        <v>1074</v>
      </c>
      <c r="B1075" s="2">
        <f t="shared" ca="1" si="33"/>
        <v>302</v>
      </c>
      <c r="C1075" s="6" t="s">
        <v>11</v>
      </c>
      <c r="D1075" t="str" cm="1">
        <f t="array" ref="D1075">_xlfn.IFS(OR(C1075="ALL NEW AEROX 155 C ABS OTR",C1075="ALL NEW AEROX 155 CIBERCITY OTR",C1075="ALL NEW AEROX 155 OTR",C1075="ALL NEW NMAX 155 ABS OTR",C1075="ALL NEW NMAX 155 CONNECTED OTR",C1075="ALL NEW NMAX 155 OTR",C1075="ALL NEW NMAX 155 S OTR",C1075="LEXI LX 155 CONNECTED ABS OTR",C1075="LEXI LX 155 OTR",C1075="LEXI LX 155 S OTR",C1075="LEXI OTR"),"MAXI",OR(C1075="ALL NEW R15 CONNECTED OTR",C1075="ALL NEW VIXION OTR",C1075="ALL NEW VIXION R OTR",C1075="ALL NEW XSR 155 OTR",C1075="MT 15 OTR"),"SPORT",OR(C1075="FAZZIO CONNECTED LUX OTR",C1075="FAZZIO CONNECTED NEO OTR",C1075="FAZZIO NEO HYBRID OTR",C1075="GRAND FILANO LUX OTR",C1075="GRAND FILANO NEO HYBRID OTR"),"CLASSY",OR(C1075="FREE GO 125 C OTR",C1075="FREE GO 125 OTR",C1075="GEAR 125 S OTR",C1075="GEAR 125 OTR",C1075="NEW MIO M3 CW OTR"),"MATIC",OR(C1075="WR 155 R OTR"),"OFFROAD",OR(C1075="VEGA FORCE DB CW OTR",C1075="JUPITER Z CW FI OTR",C1075="MX KING 150 OTR"),"MOPED")</f>
        <v>MOPED</v>
      </c>
      <c r="E1075">
        <v>6</v>
      </c>
      <c r="F1075" s="3" t="s">
        <v>44</v>
      </c>
      <c r="G1075" s="7">
        <v>22855000</v>
      </c>
      <c r="H1075">
        <f t="shared" si="34"/>
        <v>2285500</v>
      </c>
      <c r="I1075" s="3" t="s">
        <v>32</v>
      </c>
    </row>
    <row r="1076" spans="1:9" x14ac:dyDescent="0.3">
      <c r="A1076" s="1">
        <v>1075</v>
      </c>
      <c r="B1076" s="2">
        <f t="shared" ca="1" si="33"/>
        <v>496</v>
      </c>
      <c r="C1076" s="6" t="s">
        <v>9</v>
      </c>
      <c r="D1076" t="str" cm="1">
        <f t="array" ref="D1076">_xlfn.IFS(OR(C1076="ALL NEW AEROX 155 C ABS OTR",C1076="ALL NEW AEROX 155 CIBERCITY OTR",C1076="ALL NEW AEROX 155 OTR",C1076="ALL NEW NMAX 155 ABS OTR",C1076="ALL NEW NMAX 155 CONNECTED OTR",C1076="ALL NEW NMAX 155 OTR",C1076="ALL NEW NMAX 155 S OTR",C1076="LEXI LX 155 CONNECTED ABS OTR",C1076="LEXI LX 155 OTR",C1076="LEXI LX 155 S OTR",C1076="LEXI OTR"),"MAXI",OR(C1076="ALL NEW R15 CONNECTED OTR",C1076="ALL NEW VIXION OTR",C1076="ALL NEW VIXION R OTR",C1076="ALL NEW XSR 155 OTR",C1076="MT 15 OTR"),"SPORT",OR(C1076="FAZZIO CONNECTED LUX OTR",C1076="FAZZIO CONNECTED NEO OTR",C1076="FAZZIO NEO HYBRID OTR",C1076="GRAND FILANO LUX OTR",C1076="GRAND FILANO NEO HYBRID OTR"),"CLASSY",OR(C1076="FREE GO 125 C OTR",C1076="FREE GO 125 OTR",C1076="GEAR 125 S OTR",C1076="GEAR 125 OTR",C1076="NEW MIO M3 CW OTR"),"MATIC",OR(C1076="WR 155 R OTR"),"OFFROAD",OR(C1076="VEGA FORCE DB CW OTR",C1076="JUPITER Z CW FI OTR",C1076="MX KING 150 OTR"),"MOPED")</f>
        <v>MAXI</v>
      </c>
      <c r="E1076">
        <v>6</v>
      </c>
      <c r="F1076" s="3" t="s">
        <v>44</v>
      </c>
      <c r="G1076" s="7">
        <v>35475000</v>
      </c>
      <c r="H1076">
        <f t="shared" si="34"/>
        <v>3547500</v>
      </c>
      <c r="I1076" s="3" t="s">
        <v>33</v>
      </c>
    </row>
    <row r="1077" spans="1:9" x14ac:dyDescent="0.3">
      <c r="A1077" s="1">
        <v>1076</v>
      </c>
      <c r="B1077" s="2">
        <f t="shared" ca="1" si="33"/>
        <v>760</v>
      </c>
      <c r="C1077" s="6" t="s">
        <v>7</v>
      </c>
      <c r="D1077" t="str" cm="1">
        <f t="array" ref="D1077">_xlfn.IFS(OR(C1077="ALL NEW AEROX 155 C ABS OTR",C1077="ALL NEW AEROX 155 CIBERCITY OTR",C1077="ALL NEW AEROX 155 OTR",C1077="ALL NEW NMAX 155 ABS OTR",C1077="ALL NEW NMAX 155 CONNECTED OTR",C1077="ALL NEW NMAX 155 OTR",C1077="ALL NEW NMAX 155 S OTR",C1077="LEXI LX 155 CONNECTED ABS OTR",C1077="LEXI LX 155 OTR",C1077="LEXI LX 155 S OTR",C1077="LEXI OTR"),"MAXI",OR(C1077="ALL NEW R15 CONNECTED OTR",C1077="ALL NEW VIXION OTR",C1077="ALL NEW VIXION R OTR",C1077="ALL NEW XSR 155 OTR",C1077="MT 15 OTR"),"SPORT",OR(C1077="FAZZIO CONNECTED LUX OTR",C1077="FAZZIO CONNECTED NEO OTR",C1077="FAZZIO NEO HYBRID OTR",C1077="GRAND FILANO LUX OTR",C1077="GRAND FILANO NEO HYBRID OTR"),"CLASSY",OR(C1077="FREE GO 125 C OTR",C1077="FREE GO 125 OTR",C1077="GEAR 125 S OTR",C1077="GEAR 125 OTR",C1077="NEW MIO M3 CW OTR"),"MATIC",OR(C1077="WR 155 R OTR"),"OFFROAD",OR(C1077="VEGA FORCE DB CW OTR",C1077="JUPITER Z CW FI OTR",C1077="MX KING 150 OTR"),"MOPED")</f>
        <v>CLASSY</v>
      </c>
      <c r="E1077">
        <v>6</v>
      </c>
      <c r="F1077" s="3" t="s">
        <v>5</v>
      </c>
      <c r="G1077" s="7">
        <v>24965000</v>
      </c>
      <c r="H1077">
        <f t="shared" si="34"/>
        <v>2496500</v>
      </c>
      <c r="I1077" s="3" t="s">
        <v>32</v>
      </c>
    </row>
    <row r="1078" spans="1:9" x14ac:dyDescent="0.3">
      <c r="A1078" s="1">
        <v>1077</v>
      </c>
      <c r="B1078" s="2">
        <f t="shared" ca="1" si="33"/>
        <v>762</v>
      </c>
      <c r="C1078" s="6" t="s">
        <v>23</v>
      </c>
      <c r="D1078" t="str" cm="1">
        <f t="array" ref="D1078">_xlfn.IFS(OR(C1078="ALL NEW AEROX 155 C ABS OTR",C1078="ALL NEW AEROX 155 CIBERCITY OTR",C1078="ALL NEW AEROX 155 OTR",C1078="ALL NEW NMAX 155 ABS OTR",C1078="ALL NEW NMAX 155 CONNECTED OTR",C1078="ALL NEW NMAX 155 OTR",C1078="ALL NEW NMAX 155 S OTR",C1078="LEXI LX 155 CONNECTED ABS OTR",C1078="LEXI LX 155 OTR",C1078="LEXI LX 155 S OTR",C1078="LEXI OTR"),"MAXI",OR(C1078="ALL NEW R15 CONNECTED OTR",C1078="ALL NEW VIXION OTR",C1078="ALL NEW VIXION R OTR",C1078="ALL NEW XSR 155 OTR",C1078="MT 15 OTR"),"SPORT",OR(C1078="FAZZIO CONNECTED LUX OTR",C1078="FAZZIO CONNECTED NEO OTR",C1078="FAZZIO NEO HYBRID OTR",C1078="GRAND FILANO LUX OTR",C1078="GRAND FILANO NEO HYBRID OTR"),"CLASSY",OR(C1078="FREE GO 125 C OTR",C1078="FREE GO 125 OTR",C1078="GEAR 125 S OTR",C1078="GEAR 125 OTR",C1078="NEW MIO M3 CW OTR"),"MATIC",OR(C1078="WR 155 R OTR"),"OFFROAD",OR(C1078="VEGA FORCE DB CW OTR",C1078="JUPITER Z CW FI OTR",C1078="MX KING 150 OTR"),"MOPED")</f>
        <v>CLASSY</v>
      </c>
      <c r="E1078">
        <v>6</v>
      </c>
      <c r="F1078" s="3" t="s">
        <v>5</v>
      </c>
      <c r="G1078" s="7">
        <v>30785000</v>
      </c>
      <c r="H1078">
        <f t="shared" si="34"/>
        <v>3078500</v>
      </c>
      <c r="I1078" s="3" t="s">
        <v>32</v>
      </c>
    </row>
    <row r="1079" spans="1:9" x14ac:dyDescent="0.3">
      <c r="A1079" s="1">
        <v>1078</v>
      </c>
      <c r="B1079" s="2">
        <f t="shared" ca="1" si="33"/>
        <v>1003</v>
      </c>
      <c r="C1079" s="6" t="s">
        <v>9</v>
      </c>
      <c r="D1079" t="str" cm="1">
        <f t="array" ref="D1079">_xlfn.IFS(OR(C1079="ALL NEW AEROX 155 C ABS OTR",C1079="ALL NEW AEROX 155 CIBERCITY OTR",C1079="ALL NEW AEROX 155 OTR",C1079="ALL NEW NMAX 155 ABS OTR",C1079="ALL NEW NMAX 155 CONNECTED OTR",C1079="ALL NEW NMAX 155 OTR",C1079="ALL NEW NMAX 155 S OTR",C1079="LEXI LX 155 CONNECTED ABS OTR",C1079="LEXI LX 155 OTR",C1079="LEXI LX 155 S OTR",C1079="LEXI OTR"),"MAXI",OR(C1079="ALL NEW R15 CONNECTED OTR",C1079="ALL NEW VIXION OTR",C1079="ALL NEW VIXION R OTR",C1079="ALL NEW XSR 155 OTR",C1079="MT 15 OTR"),"SPORT",OR(C1079="FAZZIO CONNECTED LUX OTR",C1079="FAZZIO CONNECTED NEO OTR",C1079="FAZZIO NEO HYBRID OTR",C1079="GRAND FILANO LUX OTR",C1079="GRAND FILANO NEO HYBRID OTR"),"CLASSY",OR(C1079="FREE GO 125 C OTR",C1079="FREE GO 125 OTR",C1079="GEAR 125 S OTR",C1079="GEAR 125 OTR",C1079="NEW MIO M3 CW OTR"),"MATIC",OR(C1079="WR 155 R OTR"),"OFFROAD",OR(C1079="VEGA FORCE DB CW OTR",C1079="JUPITER Z CW FI OTR",C1079="MX KING 150 OTR"),"MOPED")</f>
        <v>MAXI</v>
      </c>
      <c r="E1079">
        <v>6</v>
      </c>
      <c r="F1079" s="3" t="s">
        <v>5</v>
      </c>
      <c r="G1079" s="7">
        <v>35475000</v>
      </c>
      <c r="H1079">
        <f t="shared" si="34"/>
        <v>3547500</v>
      </c>
      <c r="I1079" s="3" t="s">
        <v>32</v>
      </c>
    </row>
    <row r="1080" spans="1:9" x14ac:dyDescent="0.3">
      <c r="A1080" s="1">
        <v>1079</v>
      </c>
      <c r="B1080" s="2">
        <f t="shared" ca="1" si="33"/>
        <v>875</v>
      </c>
      <c r="C1080" s="6" t="s">
        <v>12</v>
      </c>
      <c r="D1080" t="str" cm="1">
        <f t="array" ref="D1080">_xlfn.IFS(OR(C1080="ALL NEW AEROX 155 C ABS OTR",C1080="ALL NEW AEROX 155 CIBERCITY OTR",C1080="ALL NEW AEROX 155 OTR",C1080="ALL NEW NMAX 155 ABS OTR",C1080="ALL NEW NMAX 155 CONNECTED OTR",C1080="ALL NEW NMAX 155 OTR",C1080="ALL NEW NMAX 155 S OTR",C1080="LEXI LX 155 CONNECTED ABS OTR",C1080="LEXI LX 155 OTR",C1080="LEXI LX 155 S OTR",C1080="LEXI OTR"),"MAXI",OR(C1080="ALL NEW R15 CONNECTED OTR",C1080="ALL NEW VIXION OTR",C1080="ALL NEW VIXION R OTR",C1080="ALL NEW XSR 155 OTR",C1080="MT 15 OTR"),"SPORT",OR(C1080="FAZZIO CONNECTED LUX OTR",C1080="FAZZIO CONNECTED NEO OTR",C1080="FAZZIO NEO HYBRID OTR",C1080="GRAND FILANO LUX OTR",C1080="GRAND FILANO NEO HYBRID OTR"),"CLASSY",OR(C1080="FREE GO 125 C OTR",C1080="FREE GO 125 OTR",C1080="GEAR 125 S OTR",C1080="GEAR 125 OTR",C1080="NEW MIO M3 CW OTR"),"MATIC",OR(C1080="WR 155 R OTR"),"OFFROAD",OR(C1080="VEGA FORCE DB CW OTR",C1080="JUPITER Z CW FI OTR",C1080="MX KING 150 OTR"),"MOPED")</f>
        <v>MATIC</v>
      </c>
      <c r="E1080">
        <v>6</v>
      </c>
      <c r="F1080" s="3" t="s">
        <v>4</v>
      </c>
      <c r="G1080" s="7">
        <v>19745000</v>
      </c>
      <c r="H1080">
        <f t="shared" si="34"/>
        <v>1974500</v>
      </c>
      <c r="I1080" s="3" t="s">
        <v>32</v>
      </c>
    </row>
    <row r="1081" spans="1:9" x14ac:dyDescent="0.3">
      <c r="A1081" s="1">
        <v>1080</v>
      </c>
      <c r="B1081" s="2">
        <f t="shared" ca="1" si="33"/>
        <v>642</v>
      </c>
      <c r="C1081" s="6" t="s">
        <v>25</v>
      </c>
      <c r="D1081" t="str" cm="1">
        <f t="array" ref="D1081">_xlfn.IFS(OR(C1081="ALL NEW AEROX 155 C ABS OTR",C1081="ALL NEW AEROX 155 CIBERCITY OTR",C1081="ALL NEW AEROX 155 OTR",C1081="ALL NEW NMAX 155 ABS OTR",C1081="ALL NEW NMAX 155 CONNECTED OTR",C1081="ALL NEW NMAX 155 OTR",C1081="ALL NEW NMAX 155 S OTR",C1081="LEXI LX 155 CONNECTED ABS OTR",C1081="LEXI LX 155 OTR",C1081="LEXI LX 155 S OTR",C1081="LEXI OTR"),"MAXI",OR(C1081="ALL NEW R15 CONNECTED OTR",C1081="ALL NEW VIXION OTR",C1081="ALL NEW VIXION R OTR",C1081="ALL NEW XSR 155 OTR",C1081="MT 15 OTR"),"SPORT",OR(C1081="FAZZIO CONNECTED LUX OTR",C1081="FAZZIO CONNECTED NEO OTR",C1081="FAZZIO NEO HYBRID OTR",C1081="GRAND FILANO LUX OTR",C1081="GRAND FILANO NEO HYBRID OTR"),"CLASSY",OR(C1081="FREE GO 125 C OTR",C1081="FREE GO 125 OTR",C1081="GEAR 125 S OTR",C1081="GEAR 125 OTR",C1081="NEW MIO M3 CW OTR"),"MATIC",OR(C1081="WR 155 R OTR"),"OFFROAD",OR(C1081="VEGA FORCE DB CW OTR",C1081="JUPITER Z CW FI OTR",C1081="MX KING 150 OTR"),"MOPED")</f>
        <v>MATIC</v>
      </c>
      <c r="E1081">
        <v>6</v>
      </c>
      <c r="F1081" s="3" t="s">
        <v>4</v>
      </c>
      <c r="G1081" s="7">
        <v>23930000</v>
      </c>
      <c r="H1081">
        <f t="shared" si="34"/>
        <v>2393000</v>
      </c>
      <c r="I1081" s="3" t="s">
        <v>33</v>
      </c>
    </row>
    <row r="1082" spans="1:9" x14ac:dyDescent="0.3">
      <c r="A1082" s="1">
        <v>1081</v>
      </c>
      <c r="B1082" s="2">
        <f t="shared" ca="1" si="33"/>
        <v>1032</v>
      </c>
      <c r="C1082" s="6" t="s">
        <v>11</v>
      </c>
      <c r="D1082" t="str" cm="1">
        <f t="array" ref="D1082">_xlfn.IFS(OR(C1082="ALL NEW AEROX 155 C ABS OTR",C1082="ALL NEW AEROX 155 CIBERCITY OTR",C1082="ALL NEW AEROX 155 OTR",C1082="ALL NEW NMAX 155 ABS OTR",C1082="ALL NEW NMAX 155 CONNECTED OTR",C1082="ALL NEW NMAX 155 OTR",C1082="ALL NEW NMAX 155 S OTR",C1082="LEXI LX 155 CONNECTED ABS OTR",C1082="LEXI LX 155 OTR",C1082="LEXI LX 155 S OTR",C1082="LEXI OTR"),"MAXI",OR(C1082="ALL NEW R15 CONNECTED OTR",C1082="ALL NEW VIXION OTR",C1082="ALL NEW VIXION R OTR",C1082="ALL NEW XSR 155 OTR",C1082="MT 15 OTR"),"SPORT",OR(C1082="FAZZIO CONNECTED LUX OTR",C1082="FAZZIO CONNECTED NEO OTR",C1082="FAZZIO NEO HYBRID OTR",C1082="GRAND FILANO LUX OTR",C1082="GRAND FILANO NEO HYBRID OTR"),"CLASSY",OR(C1082="FREE GO 125 C OTR",C1082="FREE GO 125 OTR",C1082="GEAR 125 S OTR",C1082="GEAR 125 OTR",C1082="NEW MIO M3 CW OTR"),"MATIC",OR(C1082="WR 155 R OTR"),"OFFROAD",OR(C1082="VEGA FORCE DB CW OTR",C1082="JUPITER Z CW FI OTR",C1082="MX KING 150 OTR"),"MOPED")</f>
        <v>MOPED</v>
      </c>
      <c r="E1082">
        <v>6</v>
      </c>
      <c r="F1082" s="3" t="s">
        <v>44</v>
      </c>
      <c r="G1082" s="7">
        <v>22855000</v>
      </c>
      <c r="H1082">
        <f t="shared" si="34"/>
        <v>2285500</v>
      </c>
      <c r="I1082" s="3" t="s">
        <v>32</v>
      </c>
    </row>
    <row r="1083" spans="1:9" x14ac:dyDescent="0.3">
      <c r="A1083" s="1">
        <v>1082</v>
      </c>
      <c r="B1083" s="2">
        <f t="shared" ca="1" si="33"/>
        <v>599</v>
      </c>
      <c r="C1083" s="6" t="s">
        <v>15</v>
      </c>
      <c r="D1083" t="str" cm="1">
        <f t="array" ref="D1083">_xlfn.IFS(OR(C1083="ALL NEW AEROX 155 C ABS OTR",C1083="ALL NEW AEROX 155 CIBERCITY OTR",C1083="ALL NEW AEROX 155 OTR",C1083="ALL NEW NMAX 155 ABS OTR",C1083="ALL NEW NMAX 155 CONNECTED OTR",C1083="ALL NEW NMAX 155 OTR",C1083="ALL NEW NMAX 155 S OTR",C1083="LEXI LX 155 CONNECTED ABS OTR",C1083="LEXI LX 155 OTR",C1083="LEXI LX 155 S OTR",C1083="LEXI OTR"),"MAXI",OR(C1083="ALL NEW R15 CONNECTED OTR",C1083="ALL NEW VIXION OTR",C1083="ALL NEW VIXION R OTR",C1083="ALL NEW XSR 155 OTR",C1083="MT 15 OTR"),"SPORT",OR(C1083="FAZZIO CONNECTED LUX OTR",C1083="FAZZIO CONNECTED NEO OTR",C1083="FAZZIO NEO HYBRID OTR",C1083="GRAND FILANO LUX OTR",C1083="GRAND FILANO NEO HYBRID OTR"),"CLASSY",OR(C1083="FREE GO 125 C OTR",C1083="FREE GO 125 OTR",C1083="GEAR 125 S OTR",C1083="GEAR 125 OTR",C1083="NEW MIO M3 CW OTR"),"MATIC",OR(C1083="WR 155 R OTR"),"OFFROAD",OR(C1083="VEGA FORCE DB CW OTR",C1083="JUPITER Z CW FI OTR",C1083="MX KING 150 OTR"),"MOPED")</f>
        <v>MOPED</v>
      </c>
      <c r="E1083">
        <v>6</v>
      </c>
      <c r="F1083" s="3" t="s">
        <v>44</v>
      </c>
      <c r="G1083" s="7">
        <v>28505000</v>
      </c>
      <c r="H1083">
        <f t="shared" si="34"/>
        <v>2850500</v>
      </c>
      <c r="I1083" s="3" t="s">
        <v>32</v>
      </c>
    </row>
    <row r="1084" spans="1:9" x14ac:dyDescent="0.3">
      <c r="A1084" s="1">
        <v>1083</v>
      </c>
      <c r="B1084" s="2">
        <f t="shared" ca="1" si="33"/>
        <v>295</v>
      </c>
      <c r="C1084" s="6" t="s">
        <v>13</v>
      </c>
      <c r="D1084" t="str" cm="1">
        <f t="array" ref="D1084">_xlfn.IFS(OR(C1084="ALL NEW AEROX 155 C ABS OTR",C1084="ALL NEW AEROX 155 CIBERCITY OTR",C1084="ALL NEW AEROX 155 OTR",C1084="ALL NEW NMAX 155 ABS OTR",C1084="ALL NEW NMAX 155 CONNECTED OTR",C1084="ALL NEW NMAX 155 OTR",C1084="ALL NEW NMAX 155 S OTR",C1084="LEXI LX 155 CONNECTED ABS OTR",C1084="LEXI LX 155 OTR",C1084="LEXI LX 155 S OTR",C1084="LEXI OTR"),"MAXI",OR(C1084="ALL NEW R15 CONNECTED OTR",C1084="ALL NEW VIXION OTR",C1084="ALL NEW VIXION R OTR",C1084="ALL NEW XSR 155 OTR",C1084="MT 15 OTR"),"SPORT",OR(C1084="FAZZIO CONNECTED LUX OTR",C1084="FAZZIO CONNECTED NEO OTR",C1084="FAZZIO NEO HYBRID OTR",C1084="GRAND FILANO LUX OTR",C1084="GRAND FILANO NEO HYBRID OTR"),"CLASSY",OR(C1084="FREE GO 125 C OTR",C1084="FREE GO 125 OTR",C1084="GEAR 125 S OTR",C1084="GEAR 125 OTR",C1084="NEW MIO M3 CW OTR"),"MATIC",OR(C1084="WR 155 R OTR"),"OFFROAD",OR(C1084="VEGA FORCE DB CW OTR",C1084="JUPITER Z CW FI OTR",C1084="MX KING 150 OTR"),"MOPED")</f>
        <v>MAXI</v>
      </c>
      <c r="E1084">
        <v>6</v>
      </c>
      <c r="F1084" s="3" t="s">
        <v>44</v>
      </c>
      <c r="G1084" s="7">
        <v>36690000</v>
      </c>
      <c r="H1084">
        <f t="shared" si="34"/>
        <v>3669000</v>
      </c>
      <c r="I1084" s="3" t="s">
        <v>32</v>
      </c>
    </row>
    <row r="1085" spans="1:9" x14ac:dyDescent="0.3">
      <c r="A1085" s="1">
        <v>1084</v>
      </c>
      <c r="B1085" s="2">
        <f t="shared" ca="1" si="33"/>
        <v>461</v>
      </c>
      <c r="C1085" s="6" t="s">
        <v>9</v>
      </c>
      <c r="D1085" t="str" cm="1">
        <f t="array" ref="D1085">_xlfn.IFS(OR(C1085="ALL NEW AEROX 155 C ABS OTR",C1085="ALL NEW AEROX 155 CIBERCITY OTR",C1085="ALL NEW AEROX 155 OTR",C1085="ALL NEW NMAX 155 ABS OTR",C1085="ALL NEW NMAX 155 CONNECTED OTR",C1085="ALL NEW NMAX 155 OTR",C1085="ALL NEW NMAX 155 S OTR",C1085="LEXI LX 155 CONNECTED ABS OTR",C1085="LEXI LX 155 OTR",C1085="LEXI LX 155 S OTR",C1085="LEXI OTR"),"MAXI",OR(C1085="ALL NEW R15 CONNECTED OTR",C1085="ALL NEW VIXION OTR",C1085="ALL NEW VIXION R OTR",C1085="ALL NEW XSR 155 OTR",C1085="MT 15 OTR"),"SPORT",OR(C1085="FAZZIO CONNECTED LUX OTR",C1085="FAZZIO CONNECTED NEO OTR",C1085="FAZZIO NEO HYBRID OTR",C1085="GRAND FILANO LUX OTR",C1085="GRAND FILANO NEO HYBRID OTR"),"CLASSY",OR(C1085="FREE GO 125 C OTR",C1085="FREE GO 125 OTR",C1085="GEAR 125 S OTR",C1085="GEAR 125 OTR",C1085="NEW MIO M3 CW OTR"),"MATIC",OR(C1085="WR 155 R OTR"),"OFFROAD",OR(C1085="VEGA FORCE DB CW OTR",C1085="JUPITER Z CW FI OTR",C1085="MX KING 150 OTR"),"MOPED")</f>
        <v>MAXI</v>
      </c>
      <c r="E1085">
        <v>6</v>
      </c>
      <c r="F1085" s="2" t="s">
        <v>44</v>
      </c>
      <c r="G1085" s="7">
        <v>35475000</v>
      </c>
      <c r="H1085">
        <f t="shared" si="34"/>
        <v>3547500</v>
      </c>
      <c r="I1085" s="3" t="s">
        <v>32</v>
      </c>
    </row>
    <row r="1086" spans="1:9" x14ac:dyDescent="0.3">
      <c r="A1086" s="1">
        <v>1085</v>
      </c>
      <c r="B1086" s="2">
        <f t="shared" ca="1" si="33"/>
        <v>765</v>
      </c>
      <c r="C1086" s="6" t="s">
        <v>29</v>
      </c>
      <c r="D1086" t="str" cm="1">
        <f t="array" ref="D1086">_xlfn.IFS(OR(C1086="ALL NEW AEROX 155 C ABS OTR",C1086="ALL NEW AEROX 155 CIBERCITY OTR",C1086="ALL NEW AEROX 155 OTR",C1086="ALL NEW NMAX 155 ABS OTR",C1086="ALL NEW NMAX 155 CONNECTED OTR",C1086="ALL NEW NMAX 155 OTR",C1086="ALL NEW NMAX 155 S OTR",C1086="LEXI LX 155 CONNECTED ABS OTR",C1086="LEXI LX 155 OTR",C1086="LEXI LX 155 S OTR",C1086="LEXI OTR"),"MAXI",OR(C1086="ALL NEW R15 CONNECTED OTR",C1086="ALL NEW VIXION OTR",C1086="ALL NEW VIXION R OTR",C1086="ALL NEW XSR 155 OTR",C1086="MT 15 OTR"),"SPORT",OR(C1086="FAZZIO CONNECTED LUX OTR",C1086="FAZZIO CONNECTED NEO OTR",C1086="FAZZIO NEO HYBRID OTR",C1086="GRAND FILANO LUX OTR",C1086="GRAND FILANO NEO HYBRID OTR"),"CLASSY",OR(C1086="FREE GO 125 C OTR",C1086="FREE GO 125 OTR",C1086="GEAR 125 S OTR",C1086="GEAR 125 OTR",C1086="NEW MIO M3 CW OTR"),"MATIC",OR(C1086="WR 155 R OTR"),"OFFROAD",OR(C1086="VEGA FORCE DB CW OTR",C1086="JUPITER Z CW FI OTR",C1086="MX KING 150 OTR"),"MOPED")</f>
        <v>MAXI</v>
      </c>
      <c r="E1086">
        <v>6</v>
      </c>
      <c r="F1086" s="3" t="s">
        <v>4</v>
      </c>
      <c r="G1086" s="7">
        <v>39625000</v>
      </c>
      <c r="H1086">
        <f t="shared" si="34"/>
        <v>3962500</v>
      </c>
      <c r="I1086" s="3" t="s">
        <v>33</v>
      </c>
    </row>
    <row r="1087" spans="1:9" x14ac:dyDescent="0.3">
      <c r="A1087" s="1">
        <v>1086</v>
      </c>
      <c r="B1087" s="2">
        <f t="shared" ca="1" si="33"/>
        <v>1096</v>
      </c>
      <c r="C1087" s="6" t="s">
        <v>8</v>
      </c>
      <c r="D1087" t="str" cm="1">
        <f t="array" ref="D1087">_xlfn.IFS(OR(C1087="ALL NEW AEROX 155 C ABS OTR",C1087="ALL NEW AEROX 155 CIBERCITY OTR",C1087="ALL NEW AEROX 155 OTR",C1087="ALL NEW NMAX 155 ABS OTR",C1087="ALL NEW NMAX 155 CONNECTED OTR",C1087="ALL NEW NMAX 155 OTR",C1087="ALL NEW NMAX 155 S OTR",C1087="LEXI LX 155 CONNECTED ABS OTR",C1087="LEXI LX 155 OTR",C1087="LEXI LX 155 S OTR",C1087="LEXI OTR"),"MAXI",OR(C1087="ALL NEW R15 CONNECTED OTR",C1087="ALL NEW VIXION OTR",C1087="ALL NEW VIXION R OTR",C1087="ALL NEW XSR 155 OTR",C1087="MT 15 OTR"),"SPORT",OR(C1087="FAZZIO CONNECTED LUX OTR",C1087="FAZZIO CONNECTED NEO OTR",C1087="FAZZIO NEO HYBRID OTR",C1087="GRAND FILANO LUX OTR",C1087="GRAND FILANO NEO HYBRID OTR"),"CLASSY",OR(C1087="FREE GO 125 C OTR",C1087="FREE GO 125 OTR",C1087="GEAR 125 S OTR",C1087="GEAR 125 OTR",C1087="NEW MIO M3 CW OTR"),"MATIC",OR(C1087="WR 155 R OTR"),"OFFROAD",OR(C1087="VEGA FORCE DB CW OTR",C1087="JUPITER Z CW FI OTR",C1087="MX KING 150 OTR"),"MOPED")</f>
        <v>CLASSY</v>
      </c>
      <c r="E1087">
        <v>6</v>
      </c>
      <c r="F1087" s="3" t="s">
        <v>4</v>
      </c>
      <c r="G1087" s="7">
        <v>25615000</v>
      </c>
      <c r="H1087">
        <f t="shared" si="34"/>
        <v>2561500</v>
      </c>
      <c r="I1087" s="3" t="s">
        <v>34</v>
      </c>
    </row>
    <row r="1088" spans="1:9" x14ac:dyDescent="0.3">
      <c r="A1088" s="1">
        <v>1087</v>
      </c>
      <c r="B1088" s="2">
        <f t="shared" ca="1" si="33"/>
        <v>245</v>
      </c>
      <c r="C1088" s="6" t="s">
        <v>9</v>
      </c>
      <c r="D1088" t="str" cm="1">
        <f t="array" ref="D1088">_xlfn.IFS(OR(C1088="ALL NEW AEROX 155 C ABS OTR",C1088="ALL NEW AEROX 155 CIBERCITY OTR",C1088="ALL NEW AEROX 155 OTR",C1088="ALL NEW NMAX 155 ABS OTR",C1088="ALL NEW NMAX 155 CONNECTED OTR",C1088="ALL NEW NMAX 155 OTR",C1088="ALL NEW NMAX 155 S OTR",C1088="LEXI LX 155 CONNECTED ABS OTR",C1088="LEXI LX 155 OTR",C1088="LEXI LX 155 S OTR",C1088="LEXI OTR"),"MAXI",OR(C1088="ALL NEW R15 CONNECTED OTR",C1088="ALL NEW VIXION OTR",C1088="ALL NEW VIXION R OTR",C1088="ALL NEW XSR 155 OTR",C1088="MT 15 OTR"),"SPORT",OR(C1088="FAZZIO CONNECTED LUX OTR",C1088="FAZZIO CONNECTED NEO OTR",C1088="FAZZIO NEO HYBRID OTR",C1088="GRAND FILANO LUX OTR",C1088="GRAND FILANO NEO HYBRID OTR"),"CLASSY",OR(C1088="FREE GO 125 C OTR",C1088="FREE GO 125 OTR",C1088="GEAR 125 S OTR",C1088="GEAR 125 OTR",C1088="NEW MIO M3 CW OTR"),"MATIC",OR(C1088="WR 155 R OTR"),"OFFROAD",OR(C1088="VEGA FORCE DB CW OTR",C1088="JUPITER Z CW FI OTR",C1088="MX KING 150 OTR"),"MOPED")</f>
        <v>MAXI</v>
      </c>
      <c r="E1088">
        <v>6</v>
      </c>
      <c r="F1088" s="3" t="s">
        <v>4</v>
      </c>
      <c r="G1088" s="7">
        <v>35475000</v>
      </c>
      <c r="H1088">
        <f t="shared" si="34"/>
        <v>3547500</v>
      </c>
      <c r="I1088" s="3" t="s">
        <v>32</v>
      </c>
    </row>
    <row r="1089" spans="1:9" x14ac:dyDescent="0.3">
      <c r="A1089" s="1">
        <v>1088</v>
      </c>
      <c r="B1089" s="2">
        <f t="shared" ca="1" si="33"/>
        <v>721</v>
      </c>
      <c r="C1089" s="6" t="s">
        <v>15</v>
      </c>
      <c r="D1089" t="str" cm="1">
        <f t="array" ref="D1089">_xlfn.IFS(OR(C1089="ALL NEW AEROX 155 C ABS OTR",C1089="ALL NEW AEROX 155 CIBERCITY OTR",C1089="ALL NEW AEROX 155 OTR",C1089="ALL NEW NMAX 155 ABS OTR",C1089="ALL NEW NMAX 155 CONNECTED OTR",C1089="ALL NEW NMAX 155 OTR",C1089="ALL NEW NMAX 155 S OTR",C1089="LEXI LX 155 CONNECTED ABS OTR",C1089="LEXI LX 155 OTR",C1089="LEXI LX 155 S OTR",C1089="LEXI OTR"),"MAXI",OR(C1089="ALL NEW R15 CONNECTED OTR",C1089="ALL NEW VIXION OTR",C1089="ALL NEW VIXION R OTR",C1089="ALL NEW XSR 155 OTR",C1089="MT 15 OTR"),"SPORT",OR(C1089="FAZZIO CONNECTED LUX OTR",C1089="FAZZIO CONNECTED NEO OTR",C1089="FAZZIO NEO HYBRID OTR",C1089="GRAND FILANO LUX OTR",C1089="GRAND FILANO NEO HYBRID OTR"),"CLASSY",OR(C1089="FREE GO 125 C OTR",C1089="FREE GO 125 OTR",C1089="GEAR 125 S OTR",C1089="GEAR 125 OTR",C1089="NEW MIO M3 CW OTR"),"MATIC",OR(C1089="WR 155 R OTR"),"OFFROAD",OR(C1089="VEGA FORCE DB CW OTR",C1089="JUPITER Z CW FI OTR",C1089="MX KING 150 OTR"),"MOPED")</f>
        <v>MOPED</v>
      </c>
      <c r="E1089">
        <v>6</v>
      </c>
      <c r="F1089" s="3" t="s">
        <v>44</v>
      </c>
      <c r="G1089" s="7">
        <v>28255000</v>
      </c>
      <c r="H1089">
        <f t="shared" si="34"/>
        <v>2825500</v>
      </c>
      <c r="I1089" s="3" t="s">
        <v>34</v>
      </c>
    </row>
    <row r="1090" spans="1:9" x14ac:dyDescent="0.3">
      <c r="A1090" s="1">
        <v>1089</v>
      </c>
      <c r="B1090" s="2">
        <f t="shared" ca="1" si="33"/>
        <v>953</v>
      </c>
      <c r="C1090" s="6" t="s">
        <v>7</v>
      </c>
      <c r="D1090" t="str" cm="1">
        <f t="array" ref="D1090">_xlfn.IFS(OR(C1090="ALL NEW AEROX 155 C ABS OTR",C1090="ALL NEW AEROX 155 CIBERCITY OTR",C1090="ALL NEW AEROX 155 OTR",C1090="ALL NEW NMAX 155 ABS OTR",C1090="ALL NEW NMAX 155 CONNECTED OTR",C1090="ALL NEW NMAX 155 OTR",C1090="ALL NEW NMAX 155 S OTR",C1090="LEXI LX 155 CONNECTED ABS OTR",C1090="LEXI LX 155 OTR",C1090="LEXI LX 155 S OTR",C1090="LEXI OTR"),"MAXI",OR(C1090="ALL NEW R15 CONNECTED OTR",C1090="ALL NEW VIXION OTR",C1090="ALL NEW VIXION R OTR",C1090="ALL NEW XSR 155 OTR",C1090="MT 15 OTR"),"SPORT",OR(C1090="FAZZIO CONNECTED LUX OTR",C1090="FAZZIO CONNECTED NEO OTR",C1090="FAZZIO NEO HYBRID OTR",C1090="GRAND FILANO LUX OTR",C1090="GRAND FILANO NEO HYBRID OTR"),"CLASSY",OR(C1090="FREE GO 125 C OTR",C1090="FREE GO 125 OTR",C1090="GEAR 125 S OTR",C1090="GEAR 125 OTR",C1090="NEW MIO M3 CW OTR"),"MATIC",OR(C1090="WR 155 R OTR"),"OFFROAD",OR(C1090="VEGA FORCE DB CW OTR",C1090="JUPITER Z CW FI OTR",C1090="MX KING 150 OTR"),"MOPED")</f>
        <v>CLASSY</v>
      </c>
      <c r="E1090">
        <v>6</v>
      </c>
      <c r="F1090" s="3" t="s">
        <v>44</v>
      </c>
      <c r="G1090" s="7">
        <v>24965000</v>
      </c>
      <c r="H1090">
        <f t="shared" si="34"/>
        <v>2496500</v>
      </c>
      <c r="I1090" s="3" t="s">
        <v>32</v>
      </c>
    </row>
    <row r="1091" spans="1:9" x14ac:dyDescent="0.3">
      <c r="A1091" s="1">
        <v>1090</v>
      </c>
      <c r="B1091" s="2">
        <f t="shared" ref="B1091:B1154" ca="1" si="35">RANDBETWEEN(1,1200)</f>
        <v>1097</v>
      </c>
      <c r="C1091" s="6" t="s">
        <v>7</v>
      </c>
      <c r="D1091" t="str" cm="1">
        <f t="array" ref="D1091">_xlfn.IFS(OR(C1091="ALL NEW AEROX 155 C ABS OTR",C1091="ALL NEW AEROX 155 CIBERCITY OTR",C1091="ALL NEW AEROX 155 OTR",C1091="ALL NEW NMAX 155 ABS OTR",C1091="ALL NEW NMAX 155 CONNECTED OTR",C1091="ALL NEW NMAX 155 OTR",C1091="ALL NEW NMAX 155 S OTR",C1091="LEXI LX 155 CONNECTED ABS OTR",C1091="LEXI LX 155 OTR",C1091="LEXI LX 155 S OTR",C1091="LEXI OTR"),"MAXI",OR(C1091="ALL NEW R15 CONNECTED OTR",C1091="ALL NEW VIXION OTR",C1091="ALL NEW VIXION R OTR",C1091="ALL NEW XSR 155 OTR",C1091="MT 15 OTR"),"SPORT",OR(C1091="FAZZIO CONNECTED LUX OTR",C1091="FAZZIO CONNECTED NEO OTR",C1091="FAZZIO NEO HYBRID OTR",C1091="GRAND FILANO LUX OTR",C1091="GRAND FILANO NEO HYBRID OTR"),"CLASSY",OR(C1091="FREE GO 125 C OTR",C1091="FREE GO 125 OTR",C1091="GEAR 125 S OTR",C1091="GEAR 125 OTR",C1091="NEW MIO M3 CW OTR"),"MATIC",OR(C1091="WR 155 R OTR"),"OFFROAD",OR(C1091="VEGA FORCE DB CW OTR",C1091="JUPITER Z CW FI OTR",C1091="MX KING 150 OTR"),"MOPED")</f>
        <v>CLASSY</v>
      </c>
      <c r="E1091">
        <v>6</v>
      </c>
      <c r="F1091" s="3" t="s">
        <v>44</v>
      </c>
      <c r="G1091" s="7">
        <v>24965000</v>
      </c>
      <c r="H1091">
        <f t="shared" si="34"/>
        <v>2496500</v>
      </c>
      <c r="I1091" s="3" t="s">
        <v>32</v>
      </c>
    </row>
    <row r="1092" spans="1:9" x14ac:dyDescent="0.3">
      <c r="A1092" s="1">
        <v>1091</v>
      </c>
      <c r="B1092" s="2">
        <f t="shared" ca="1" si="35"/>
        <v>988</v>
      </c>
      <c r="C1092" s="6" t="s">
        <v>15</v>
      </c>
      <c r="D1092" t="str" cm="1">
        <f t="array" ref="D1092">_xlfn.IFS(OR(C1092="ALL NEW AEROX 155 C ABS OTR",C1092="ALL NEW AEROX 155 CIBERCITY OTR",C1092="ALL NEW AEROX 155 OTR",C1092="ALL NEW NMAX 155 ABS OTR",C1092="ALL NEW NMAX 155 CONNECTED OTR",C1092="ALL NEW NMAX 155 OTR",C1092="ALL NEW NMAX 155 S OTR",C1092="LEXI LX 155 CONNECTED ABS OTR",C1092="LEXI LX 155 OTR",C1092="LEXI LX 155 S OTR",C1092="LEXI OTR"),"MAXI",OR(C1092="ALL NEW R15 CONNECTED OTR",C1092="ALL NEW VIXION OTR",C1092="ALL NEW VIXION R OTR",C1092="ALL NEW XSR 155 OTR",C1092="MT 15 OTR"),"SPORT",OR(C1092="FAZZIO CONNECTED LUX OTR",C1092="FAZZIO CONNECTED NEO OTR",C1092="FAZZIO NEO HYBRID OTR",C1092="GRAND FILANO LUX OTR",C1092="GRAND FILANO NEO HYBRID OTR"),"CLASSY",OR(C1092="FREE GO 125 C OTR",C1092="FREE GO 125 OTR",C1092="GEAR 125 S OTR",C1092="GEAR 125 OTR",C1092="NEW MIO M3 CW OTR"),"MATIC",OR(C1092="WR 155 R OTR"),"OFFROAD",OR(C1092="VEGA FORCE DB CW OTR",C1092="JUPITER Z CW FI OTR",C1092="MX KING 150 OTR"),"MOPED")</f>
        <v>MOPED</v>
      </c>
      <c r="E1092">
        <v>6</v>
      </c>
      <c r="F1092" s="3" t="s">
        <v>44</v>
      </c>
      <c r="G1092" s="7">
        <v>28255000</v>
      </c>
      <c r="H1092">
        <f t="shared" si="34"/>
        <v>2825500</v>
      </c>
      <c r="I1092" s="3" t="s">
        <v>32</v>
      </c>
    </row>
    <row r="1093" spans="1:9" x14ac:dyDescent="0.3">
      <c r="A1093" s="1">
        <v>1092</v>
      </c>
      <c r="B1093" s="2">
        <f t="shared" ca="1" si="35"/>
        <v>313</v>
      </c>
      <c r="C1093" s="6" t="s">
        <v>20</v>
      </c>
      <c r="D1093" t="str" cm="1">
        <f t="array" ref="D1093">_xlfn.IFS(OR(C1093="ALL NEW AEROX 155 C ABS OTR",C1093="ALL NEW AEROX 155 CIBERCITY OTR",C1093="ALL NEW AEROX 155 OTR",C1093="ALL NEW NMAX 155 ABS OTR",C1093="ALL NEW NMAX 155 CONNECTED OTR",C1093="ALL NEW NMAX 155 OTR",C1093="ALL NEW NMAX 155 S OTR",C1093="LEXI LX 155 CONNECTED ABS OTR",C1093="LEXI LX 155 OTR",C1093="LEXI LX 155 S OTR",C1093="LEXI OTR"),"MAXI",OR(C1093="ALL NEW R15 CONNECTED OTR",C1093="ALL NEW VIXION OTR",C1093="ALL NEW VIXION R OTR",C1093="ALL NEW XSR 155 OTR",C1093="MT 15 OTR"),"SPORT",OR(C1093="FAZZIO CONNECTED LUX OTR",C1093="FAZZIO CONNECTED NEO OTR",C1093="FAZZIO NEO HYBRID OTR",C1093="GRAND FILANO LUX OTR",C1093="GRAND FILANO NEO HYBRID OTR"),"CLASSY",OR(C1093="FREE GO 125 C OTR",C1093="FREE GO 125 OTR",C1093="GEAR 125 S OTR",C1093="GEAR 125 OTR",C1093="NEW MIO M3 CW OTR"),"MATIC",OR(C1093="WR 155 R OTR"),"OFFROAD",OR(C1093="VEGA FORCE DB CW OTR",C1093="JUPITER Z CW FI OTR",C1093="MX KING 150 OTR"),"MOPED")</f>
        <v>MAXI</v>
      </c>
      <c r="E1093">
        <v>6</v>
      </c>
      <c r="F1093" s="3" t="s">
        <v>44</v>
      </c>
      <c r="G1093" s="7">
        <v>30200000</v>
      </c>
      <c r="H1093">
        <f t="shared" ref="H1093:H1156" si="36">G1093*10%</f>
        <v>3020000</v>
      </c>
      <c r="I1093" s="3" t="s">
        <v>34</v>
      </c>
    </row>
    <row r="1094" spans="1:9" x14ac:dyDescent="0.3">
      <c r="A1094" s="1">
        <v>1093</v>
      </c>
      <c r="B1094" s="2">
        <f t="shared" ca="1" si="35"/>
        <v>258</v>
      </c>
      <c r="C1094" s="6" t="s">
        <v>10</v>
      </c>
      <c r="D1094" t="str" cm="1">
        <f t="array" ref="D1094">_xlfn.IFS(OR(C1094="ALL NEW AEROX 155 C ABS OTR",C1094="ALL NEW AEROX 155 CIBERCITY OTR",C1094="ALL NEW AEROX 155 OTR",C1094="ALL NEW NMAX 155 ABS OTR",C1094="ALL NEW NMAX 155 CONNECTED OTR",C1094="ALL NEW NMAX 155 OTR",C1094="ALL NEW NMAX 155 S OTR",C1094="LEXI LX 155 CONNECTED ABS OTR",C1094="LEXI LX 155 OTR",C1094="LEXI LX 155 S OTR",C1094="LEXI OTR"),"MAXI",OR(C1094="ALL NEW R15 CONNECTED OTR",C1094="ALL NEW VIXION OTR",C1094="ALL NEW VIXION R OTR",C1094="ALL NEW XSR 155 OTR",C1094="MT 15 OTR"),"SPORT",OR(C1094="FAZZIO CONNECTED LUX OTR",C1094="FAZZIO CONNECTED NEO OTR",C1094="FAZZIO NEO HYBRID OTR",C1094="GRAND FILANO LUX OTR",C1094="GRAND FILANO NEO HYBRID OTR"),"CLASSY",OR(C1094="FREE GO 125 C OTR",C1094="FREE GO 125 OTR",C1094="GEAR 125 S OTR",C1094="GEAR 125 OTR",C1094="NEW MIO M3 CW OTR"),"MATIC",OR(C1094="WR 155 R OTR"),"OFFROAD",OR(C1094="VEGA FORCE DB CW OTR",C1094="JUPITER Z CW FI OTR",C1094="MX KING 150 OTR"),"MOPED")</f>
        <v>MATIC</v>
      </c>
      <c r="E1094">
        <v>6</v>
      </c>
      <c r="F1094" s="3" t="s">
        <v>44</v>
      </c>
      <c r="G1094" s="7">
        <v>20725000</v>
      </c>
      <c r="H1094">
        <f t="shared" si="36"/>
        <v>2072500</v>
      </c>
      <c r="I1094" s="3" t="s">
        <v>32</v>
      </c>
    </row>
    <row r="1095" spans="1:9" x14ac:dyDescent="0.3">
      <c r="A1095" s="1">
        <v>1094</v>
      </c>
      <c r="B1095" s="2">
        <f t="shared" ca="1" si="35"/>
        <v>1075</v>
      </c>
      <c r="C1095" s="6" t="s">
        <v>15</v>
      </c>
      <c r="D1095" t="str" cm="1">
        <f t="array" ref="D1095">_xlfn.IFS(OR(C1095="ALL NEW AEROX 155 C ABS OTR",C1095="ALL NEW AEROX 155 CIBERCITY OTR",C1095="ALL NEW AEROX 155 OTR",C1095="ALL NEW NMAX 155 ABS OTR",C1095="ALL NEW NMAX 155 CONNECTED OTR",C1095="ALL NEW NMAX 155 OTR",C1095="ALL NEW NMAX 155 S OTR",C1095="LEXI LX 155 CONNECTED ABS OTR",C1095="LEXI LX 155 OTR",C1095="LEXI LX 155 S OTR",C1095="LEXI OTR"),"MAXI",OR(C1095="ALL NEW R15 CONNECTED OTR",C1095="ALL NEW VIXION OTR",C1095="ALL NEW VIXION R OTR",C1095="ALL NEW XSR 155 OTR",C1095="MT 15 OTR"),"SPORT",OR(C1095="FAZZIO CONNECTED LUX OTR",C1095="FAZZIO CONNECTED NEO OTR",C1095="FAZZIO NEO HYBRID OTR",C1095="GRAND FILANO LUX OTR",C1095="GRAND FILANO NEO HYBRID OTR"),"CLASSY",OR(C1095="FREE GO 125 C OTR",C1095="FREE GO 125 OTR",C1095="GEAR 125 S OTR",C1095="GEAR 125 OTR",C1095="NEW MIO M3 CW OTR"),"MATIC",OR(C1095="WR 155 R OTR"),"OFFROAD",OR(C1095="VEGA FORCE DB CW OTR",C1095="JUPITER Z CW FI OTR",C1095="MX KING 150 OTR"),"MOPED")</f>
        <v>MOPED</v>
      </c>
      <c r="E1095">
        <v>6</v>
      </c>
      <c r="F1095" s="3" t="s">
        <v>5</v>
      </c>
      <c r="G1095" s="7">
        <v>28505000</v>
      </c>
      <c r="H1095">
        <f t="shared" si="36"/>
        <v>2850500</v>
      </c>
      <c r="I1095" s="3" t="s">
        <v>33</v>
      </c>
    </row>
    <row r="1096" spans="1:9" x14ac:dyDescent="0.3">
      <c r="A1096" s="1">
        <v>1095</v>
      </c>
      <c r="B1096" s="2">
        <f t="shared" ca="1" si="35"/>
        <v>1130</v>
      </c>
      <c r="C1096" s="6" t="s">
        <v>11</v>
      </c>
      <c r="D1096" t="str" cm="1">
        <f t="array" ref="D1096">_xlfn.IFS(OR(C1096="ALL NEW AEROX 155 C ABS OTR",C1096="ALL NEW AEROX 155 CIBERCITY OTR",C1096="ALL NEW AEROX 155 OTR",C1096="ALL NEW NMAX 155 ABS OTR",C1096="ALL NEW NMAX 155 CONNECTED OTR",C1096="ALL NEW NMAX 155 OTR",C1096="ALL NEW NMAX 155 S OTR",C1096="LEXI LX 155 CONNECTED ABS OTR",C1096="LEXI LX 155 OTR",C1096="LEXI LX 155 S OTR",C1096="LEXI OTR"),"MAXI",OR(C1096="ALL NEW R15 CONNECTED OTR",C1096="ALL NEW VIXION OTR",C1096="ALL NEW VIXION R OTR",C1096="ALL NEW XSR 155 OTR",C1096="MT 15 OTR"),"SPORT",OR(C1096="FAZZIO CONNECTED LUX OTR",C1096="FAZZIO CONNECTED NEO OTR",C1096="FAZZIO NEO HYBRID OTR",C1096="GRAND FILANO LUX OTR",C1096="GRAND FILANO NEO HYBRID OTR"),"CLASSY",OR(C1096="FREE GO 125 C OTR",C1096="FREE GO 125 OTR",C1096="GEAR 125 S OTR",C1096="GEAR 125 OTR",C1096="NEW MIO M3 CW OTR"),"MATIC",OR(C1096="WR 155 R OTR"),"OFFROAD",OR(C1096="VEGA FORCE DB CW OTR",C1096="JUPITER Z CW FI OTR",C1096="MX KING 150 OTR"),"MOPED")</f>
        <v>MOPED</v>
      </c>
      <c r="E1096">
        <v>6</v>
      </c>
      <c r="F1096" s="3" t="s">
        <v>5</v>
      </c>
      <c r="G1096" s="7">
        <v>22855000</v>
      </c>
      <c r="H1096">
        <f t="shared" si="36"/>
        <v>2285500</v>
      </c>
      <c r="I1096" s="3" t="s">
        <v>33</v>
      </c>
    </row>
    <row r="1097" spans="1:9" x14ac:dyDescent="0.3">
      <c r="A1097" s="1">
        <v>1096</v>
      </c>
      <c r="B1097" s="2">
        <f t="shared" ca="1" si="35"/>
        <v>201</v>
      </c>
      <c r="C1097" s="6" t="s">
        <v>11</v>
      </c>
      <c r="D1097" t="str" cm="1">
        <f t="array" ref="D1097">_xlfn.IFS(OR(C1097="ALL NEW AEROX 155 C ABS OTR",C1097="ALL NEW AEROX 155 CIBERCITY OTR",C1097="ALL NEW AEROX 155 OTR",C1097="ALL NEW NMAX 155 ABS OTR",C1097="ALL NEW NMAX 155 CONNECTED OTR",C1097="ALL NEW NMAX 155 OTR",C1097="ALL NEW NMAX 155 S OTR",C1097="LEXI LX 155 CONNECTED ABS OTR",C1097="LEXI LX 155 OTR",C1097="LEXI LX 155 S OTR",C1097="LEXI OTR"),"MAXI",OR(C1097="ALL NEW R15 CONNECTED OTR",C1097="ALL NEW VIXION OTR",C1097="ALL NEW VIXION R OTR",C1097="ALL NEW XSR 155 OTR",C1097="MT 15 OTR"),"SPORT",OR(C1097="FAZZIO CONNECTED LUX OTR",C1097="FAZZIO CONNECTED NEO OTR",C1097="FAZZIO NEO HYBRID OTR",C1097="GRAND FILANO LUX OTR",C1097="GRAND FILANO NEO HYBRID OTR"),"CLASSY",OR(C1097="FREE GO 125 C OTR",C1097="FREE GO 125 OTR",C1097="GEAR 125 S OTR",C1097="GEAR 125 OTR",C1097="NEW MIO M3 CW OTR"),"MATIC",OR(C1097="WR 155 R OTR"),"OFFROAD",OR(C1097="VEGA FORCE DB CW OTR",C1097="JUPITER Z CW FI OTR",C1097="MX KING 150 OTR"),"MOPED")</f>
        <v>MOPED</v>
      </c>
      <c r="E1097">
        <v>6</v>
      </c>
      <c r="F1097" s="3" t="s">
        <v>5</v>
      </c>
      <c r="G1097" s="7">
        <v>22605000</v>
      </c>
      <c r="H1097">
        <f t="shared" si="36"/>
        <v>2260500</v>
      </c>
      <c r="I1097" s="3" t="s">
        <v>32</v>
      </c>
    </row>
    <row r="1098" spans="1:9" x14ac:dyDescent="0.3">
      <c r="A1098" s="1">
        <v>1097</v>
      </c>
      <c r="B1098" s="2">
        <f t="shared" ca="1" si="35"/>
        <v>599</v>
      </c>
      <c r="C1098" s="6" t="s">
        <v>11</v>
      </c>
      <c r="D1098" t="str" cm="1">
        <f t="array" ref="D1098">_xlfn.IFS(OR(C1098="ALL NEW AEROX 155 C ABS OTR",C1098="ALL NEW AEROX 155 CIBERCITY OTR",C1098="ALL NEW AEROX 155 OTR",C1098="ALL NEW NMAX 155 ABS OTR",C1098="ALL NEW NMAX 155 CONNECTED OTR",C1098="ALL NEW NMAX 155 OTR",C1098="ALL NEW NMAX 155 S OTR",C1098="LEXI LX 155 CONNECTED ABS OTR",C1098="LEXI LX 155 OTR",C1098="LEXI LX 155 S OTR",C1098="LEXI OTR"),"MAXI",OR(C1098="ALL NEW R15 CONNECTED OTR",C1098="ALL NEW VIXION OTR",C1098="ALL NEW VIXION R OTR",C1098="ALL NEW XSR 155 OTR",C1098="MT 15 OTR"),"SPORT",OR(C1098="FAZZIO CONNECTED LUX OTR",C1098="FAZZIO CONNECTED NEO OTR",C1098="FAZZIO NEO HYBRID OTR",C1098="GRAND FILANO LUX OTR",C1098="GRAND FILANO NEO HYBRID OTR"),"CLASSY",OR(C1098="FREE GO 125 C OTR",C1098="FREE GO 125 OTR",C1098="GEAR 125 S OTR",C1098="GEAR 125 OTR",C1098="NEW MIO M3 CW OTR"),"MATIC",OR(C1098="WR 155 R OTR"),"OFFROAD",OR(C1098="VEGA FORCE DB CW OTR",C1098="JUPITER Z CW FI OTR",C1098="MX KING 150 OTR"),"MOPED")</f>
        <v>MOPED</v>
      </c>
      <c r="E1098">
        <v>6</v>
      </c>
      <c r="F1098" s="3" t="s">
        <v>4</v>
      </c>
      <c r="G1098" s="7">
        <v>22605000</v>
      </c>
      <c r="H1098">
        <f t="shared" si="36"/>
        <v>2260500</v>
      </c>
      <c r="I1098" s="3" t="s">
        <v>32</v>
      </c>
    </row>
    <row r="1099" spans="1:9" x14ac:dyDescent="0.3">
      <c r="A1099" s="1">
        <v>1098</v>
      </c>
      <c r="B1099" s="2">
        <f t="shared" ca="1" si="35"/>
        <v>212</v>
      </c>
      <c r="C1099" s="6" t="s">
        <v>12</v>
      </c>
      <c r="D1099" t="str" cm="1">
        <f t="array" ref="D1099">_xlfn.IFS(OR(C1099="ALL NEW AEROX 155 C ABS OTR",C1099="ALL NEW AEROX 155 CIBERCITY OTR",C1099="ALL NEW AEROX 155 OTR",C1099="ALL NEW NMAX 155 ABS OTR",C1099="ALL NEW NMAX 155 CONNECTED OTR",C1099="ALL NEW NMAX 155 OTR",C1099="ALL NEW NMAX 155 S OTR",C1099="LEXI LX 155 CONNECTED ABS OTR",C1099="LEXI LX 155 OTR",C1099="LEXI LX 155 S OTR",C1099="LEXI OTR"),"MAXI",OR(C1099="ALL NEW R15 CONNECTED OTR",C1099="ALL NEW VIXION OTR",C1099="ALL NEW VIXION R OTR",C1099="ALL NEW XSR 155 OTR",C1099="MT 15 OTR"),"SPORT",OR(C1099="FAZZIO CONNECTED LUX OTR",C1099="FAZZIO CONNECTED NEO OTR",C1099="FAZZIO NEO HYBRID OTR",C1099="GRAND FILANO LUX OTR",C1099="GRAND FILANO NEO HYBRID OTR"),"CLASSY",OR(C1099="FREE GO 125 C OTR",C1099="FREE GO 125 OTR",C1099="GEAR 125 S OTR",C1099="GEAR 125 OTR",C1099="NEW MIO M3 CW OTR"),"MATIC",OR(C1099="WR 155 R OTR"),"OFFROAD",OR(C1099="VEGA FORCE DB CW OTR",C1099="JUPITER Z CW FI OTR",C1099="MX KING 150 OTR"),"MOPED")</f>
        <v>MATIC</v>
      </c>
      <c r="E1099">
        <v>6</v>
      </c>
      <c r="F1099" s="3" t="s">
        <v>4</v>
      </c>
      <c r="G1099" s="7">
        <v>19745000</v>
      </c>
      <c r="H1099">
        <f t="shared" si="36"/>
        <v>1974500</v>
      </c>
      <c r="I1099" s="3" t="s">
        <v>34</v>
      </c>
    </row>
    <row r="1100" spans="1:9" x14ac:dyDescent="0.3">
      <c r="A1100" s="1">
        <v>1099</v>
      </c>
      <c r="B1100" s="2">
        <f t="shared" ca="1" si="35"/>
        <v>324</v>
      </c>
      <c r="C1100" s="6" t="s">
        <v>13</v>
      </c>
      <c r="D1100" t="str" cm="1">
        <f t="array" ref="D1100">_xlfn.IFS(OR(C1100="ALL NEW AEROX 155 C ABS OTR",C1100="ALL NEW AEROX 155 CIBERCITY OTR",C1100="ALL NEW AEROX 155 OTR",C1100="ALL NEW NMAX 155 ABS OTR",C1100="ALL NEW NMAX 155 CONNECTED OTR",C1100="ALL NEW NMAX 155 OTR",C1100="ALL NEW NMAX 155 S OTR",C1100="LEXI LX 155 CONNECTED ABS OTR",C1100="LEXI LX 155 OTR",C1100="LEXI LX 155 S OTR",C1100="LEXI OTR"),"MAXI",OR(C1100="ALL NEW R15 CONNECTED OTR",C1100="ALL NEW VIXION OTR",C1100="ALL NEW VIXION R OTR",C1100="ALL NEW XSR 155 OTR",C1100="MT 15 OTR"),"SPORT",OR(C1100="FAZZIO CONNECTED LUX OTR",C1100="FAZZIO CONNECTED NEO OTR",C1100="FAZZIO NEO HYBRID OTR",C1100="GRAND FILANO LUX OTR",C1100="GRAND FILANO NEO HYBRID OTR"),"CLASSY",OR(C1100="FREE GO 125 C OTR",C1100="FREE GO 125 OTR",C1100="GEAR 125 S OTR",C1100="GEAR 125 OTR",C1100="NEW MIO M3 CW OTR"),"MATIC",OR(C1100="WR 155 R OTR"),"OFFROAD",OR(C1100="VEGA FORCE DB CW OTR",C1100="JUPITER Z CW FI OTR",C1100="MX KING 150 OTR"),"MOPED")</f>
        <v>MAXI</v>
      </c>
      <c r="E1100">
        <v>6</v>
      </c>
      <c r="F1100" s="3" t="s">
        <v>44</v>
      </c>
      <c r="G1100" s="7">
        <v>36690000</v>
      </c>
      <c r="H1100">
        <f t="shared" si="36"/>
        <v>3669000</v>
      </c>
      <c r="I1100" s="3" t="s">
        <v>32</v>
      </c>
    </row>
    <row r="1101" spans="1:9" x14ac:dyDescent="0.3">
      <c r="A1101" s="1">
        <v>1100</v>
      </c>
      <c r="B1101" s="2">
        <f t="shared" ca="1" si="35"/>
        <v>956</v>
      </c>
      <c r="C1101" s="6" t="s">
        <v>8</v>
      </c>
      <c r="D1101" t="str" cm="1">
        <f t="array" ref="D1101">_xlfn.IFS(OR(C1101="ALL NEW AEROX 155 C ABS OTR",C1101="ALL NEW AEROX 155 CIBERCITY OTR",C1101="ALL NEW AEROX 155 OTR",C1101="ALL NEW NMAX 155 ABS OTR",C1101="ALL NEW NMAX 155 CONNECTED OTR",C1101="ALL NEW NMAX 155 OTR",C1101="ALL NEW NMAX 155 S OTR",C1101="LEXI LX 155 CONNECTED ABS OTR",C1101="LEXI LX 155 OTR",C1101="LEXI LX 155 S OTR",C1101="LEXI OTR"),"MAXI",OR(C1101="ALL NEW R15 CONNECTED OTR",C1101="ALL NEW VIXION OTR",C1101="ALL NEW VIXION R OTR",C1101="ALL NEW XSR 155 OTR",C1101="MT 15 OTR"),"SPORT",OR(C1101="FAZZIO CONNECTED LUX OTR",C1101="FAZZIO CONNECTED NEO OTR",C1101="FAZZIO NEO HYBRID OTR",C1101="GRAND FILANO LUX OTR",C1101="GRAND FILANO NEO HYBRID OTR"),"CLASSY",OR(C1101="FREE GO 125 C OTR",C1101="FREE GO 125 OTR",C1101="GEAR 125 S OTR",C1101="GEAR 125 OTR",C1101="NEW MIO M3 CW OTR"),"MATIC",OR(C1101="WR 155 R OTR"),"OFFROAD",OR(C1101="VEGA FORCE DB CW OTR",C1101="JUPITER Z CW FI OTR",C1101="MX KING 150 OTR"),"MOPED")</f>
        <v>CLASSY</v>
      </c>
      <c r="E1101">
        <v>6</v>
      </c>
      <c r="F1101" s="3" t="s">
        <v>44</v>
      </c>
      <c r="G1101" s="7">
        <v>25615000</v>
      </c>
      <c r="H1101">
        <f t="shared" si="36"/>
        <v>2561500</v>
      </c>
      <c r="I1101" s="3" t="s">
        <v>34</v>
      </c>
    </row>
    <row r="1102" spans="1:9" x14ac:dyDescent="0.3">
      <c r="A1102" s="1">
        <v>1101</v>
      </c>
      <c r="B1102" s="2">
        <f t="shared" ca="1" si="35"/>
        <v>975</v>
      </c>
      <c r="C1102" s="6" t="s">
        <v>21</v>
      </c>
      <c r="D1102" t="str" cm="1">
        <f t="array" ref="D1102">_xlfn.IFS(OR(C1102="ALL NEW AEROX 155 C ABS OTR",C1102="ALL NEW AEROX 155 CIBERCITY OTR",C1102="ALL NEW AEROX 155 OTR",C1102="ALL NEW NMAX 155 ABS OTR",C1102="ALL NEW NMAX 155 CONNECTED OTR",C1102="ALL NEW NMAX 155 OTR",C1102="ALL NEW NMAX 155 S OTR",C1102="LEXI LX 155 CONNECTED ABS OTR",C1102="LEXI LX 155 OTR",C1102="LEXI LX 155 S OTR",C1102="LEXI OTR"),"MAXI",OR(C1102="ALL NEW R15 CONNECTED OTR",C1102="ALL NEW VIXION OTR",C1102="ALL NEW VIXION R OTR",C1102="ALL NEW XSR 155 OTR",C1102="MT 15 OTR"),"SPORT",OR(C1102="FAZZIO CONNECTED LUX OTR",C1102="FAZZIO CONNECTED NEO OTR",C1102="FAZZIO NEO HYBRID OTR",C1102="GRAND FILANO LUX OTR",C1102="GRAND FILANO NEO HYBRID OTR"),"CLASSY",OR(C1102="FREE GO 125 C OTR",C1102="FREE GO 125 OTR",C1102="GEAR 125 S OTR",C1102="GEAR 125 OTR",C1102="NEW MIO M3 CW OTR"),"MATIC",OR(C1102="WR 155 R OTR"),"OFFROAD",OR(C1102="VEGA FORCE DB CW OTR",C1102="JUPITER Z CW FI OTR",C1102="MX KING 150 OTR"),"MOPED")</f>
        <v>MAXI</v>
      </c>
      <c r="E1102">
        <v>6</v>
      </c>
      <c r="F1102" s="3" t="s">
        <v>44</v>
      </c>
      <c r="G1102" s="7">
        <v>30400000</v>
      </c>
      <c r="H1102">
        <f t="shared" si="36"/>
        <v>3040000</v>
      </c>
      <c r="I1102" s="3" t="s">
        <v>34</v>
      </c>
    </row>
    <row r="1103" spans="1:9" x14ac:dyDescent="0.3">
      <c r="A1103" s="1">
        <v>1102</v>
      </c>
      <c r="B1103" s="2">
        <f t="shared" ca="1" si="35"/>
        <v>59</v>
      </c>
      <c r="C1103" s="6" t="s">
        <v>11</v>
      </c>
      <c r="D1103" t="str" cm="1">
        <f t="array" ref="D1103">_xlfn.IFS(OR(C1103="ALL NEW AEROX 155 C ABS OTR",C1103="ALL NEW AEROX 155 CIBERCITY OTR",C1103="ALL NEW AEROX 155 OTR",C1103="ALL NEW NMAX 155 ABS OTR",C1103="ALL NEW NMAX 155 CONNECTED OTR",C1103="ALL NEW NMAX 155 OTR",C1103="ALL NEW NMAX 155 S OTR",C1103="LEXI LX 155 CONNECTED ABS OTR",C1103="LEXI LX 155 OTR",C1103="LEXI LX 155 S OTR",C1103="LEXI OTR"),"MAXI",OR(C1103="ALL NEW R15 CONNECTED OTR",C1103="ALL NEW VIXION OTR",C1103="ALL NEW VIXION R OTR",C1103="ALL NEW XSR 155 OTR",C1103="MT 15 OTR"),"SPORT",OR(C1103="FAZZIO CONNECTED LUX OTR",C1103="FAZZIO CONNECTED NEO OTR",C1103="FAZZIO NEO HYBRID OTR",C1103="GRAND FILANO LUX OTR",C1103="GRAND FILANO NEO HYBRID OTR"),"CLASSY",OR(C1103="FREE GO 125 C OTR",C1103="FREE GO 125 OTR",C1103="GEAR 125 S OTR",C1103="GEAR 125 OTR",C1103="NEW MIO M3 CW OTR"),"MATIC",OR(C1103="WR 155 R OTR"),"OFFROAD",OR(C1103="VEGA FORCE DB CW OTR",C1103="JUPITER Z CW FI OTR",C1103="MX KING 150 OTR"),"MOPED")</f>
        <v>MOPED</v>
      </c>
      <c r="E1103">
        <v>6</v>
      </c>
      <c r="F1103" s="3" t="s">
        <v>44</v>
      </c>
      <c r="G1103" s="7">
        <v>22605000</v>
      </c>
      <c r="H1103">
        <f t="shared" si="36"/>
        <v>2260500</v>
      </c>
      <c r="I1103" s="3" t="s">
        <v>32</v>
      </c>
    </row>
    <row r="1104" spans="1:9" x14ac:dyDescent="0.3">
      <c r="A1104" s="1">
        <v>1103</v>
      </c>
      <c r="B1104" s="2">
        <f t="shared" ca="1" si="35"/>
        <v>737</v>
      </c>
      <c r="C1104" s="6" t="s">
        <v>28</v>
      </c>
      <c r="D1104" t="str" cm="1">
        <f t="array" ref="D1104">_xlfn.IFS(OR(C1104="ALL NEW AEROX 155 C ABS OTR",C1104="ALL NEW AEROX 155 CIBERCITY OTR",C1104="ALL NEW AEROX 155 OTR",C1104="ALL NEW NMAX 155 ABS OTR",C1104="ALL NEW NMAX 155 CONNECTED OTR",C1104="ALL NEW NMAX 155 OTR",C1104="ALL NEW NMAX 155 S OTR",C1104="LEXI LX 155 CONNECTED ABS OTR",C1104="LEXI LX 155 OTR",C1104="LEXI LX 155 S OTR",C1104="LEXI OTR"),"MAXI",OR(C1104="ALL NEW R15 CONNECTED OTR",C1104="ALL NEW VIXION OTR",C1104="ALL NEW VIXION R OTR",C1104="ALL NEW XSR 155 OTR",C1104="MT 15 OTR"),"SPORT",OR(C1104="FAZZIO CONNECTED LUX OTR",C1104="FAZZIO CONNECTED NEO OTR",C1104="FAZZIO NEO HYBRID OTR",C1104="GRAND FILANO LUX OTR",C1104="GRAND FILANO NEO HYBRID OTR"),"CLASSY",OR(C1104="FREE GO 125 C OTR",C1104="FREE GO 125 OTR",C1104="GEAR 125 S OTR",C1104="GEAR 125 OTR",C1104="NEW MIO M3 CW OTR"),"MATIC",OR(C1104="WR 155 R OTR"),"OFFROAD",OR(C1104="VEGA FORCE DB CW OTR",C1104="JUPITER Z CW FI OTR",C1104="MX KING 150 OTR"),"MOPED")</f>
        <v>OFFROAD</v>
      </c>
      <c r="E1104">
        <v>6</v>
      </c>
      <c r="F1104" s="3" t="s">
        <v>44</v>
      </c>
      <c r="G1104" s="7">
        <v>42860000</v>
      </c>
      <c r="H1104">
        <f t="shared" si="36"/>
        <v>4286000</v>
      </c>
      <c r="I1104" s="3" t="s">
        <v>32</v>
      </c>
    </row>
    <row r="1105" spans="1:9" x14ac:dyDescent="0.3">
      <c r="A1105" s="1">
        <v>1104</v>
      </c>
      <c r="B1105" s="2">
        <f t="shared" ca="1" si="35"/>
        <v>25</v>
      </c>
      <c r="C1105" s="6" t="s">
        <v>9</v>
      </c>
      <c r="D1105" t="str" cm="1">
        <f t="array" ref="D1105">_xlfn.IFS(OR(C1105="ALL NEW AEROX 155 C ABS OTR",C1105="ALL NEW AEROX 155 CIBERCITY OTR",C1105="ALL NEW AEROX 155 OTR",C1105="ALL NEW NMAX 155 ABS OTR",C1105="ALL NEW NMAX 155 CONNECTED OTR",C1105="ALL NEW NMAX 155 OTR",C1105="ALL NEW NMAX 155 S OTR",C1105="LEXI LX 155 CONNECTED ABS OTR",C1105="LEXI LX 155 OTR",C1105="LEXI LX 155 S OTR",C1105="LEXI OTR"),"MAXI",OR(C1105="ALL NEW R15 CONNECTED OTR",C1105="ALL NEW VIXION OTR",C1105="ALL NEW VIXION R OTR",C1105="ALL NEW XSR 155 OTR",C1105="MT 15 OTR"),"SPORT",OR(C1105="FAZZIO CONNECTED LUX OTR",C1105="FAZZIO CONNECTED NEO OTR",C1105="FAZZIO NEO HYBRID OTR",C1105="GRAND FILANO LUX OTR",C1105="GRAND FILANO NEO HYBRID OTR"),"CLASSY",OR(C1105="FREE GO 125 C OTR",C1105="FREE GO 125 OTR",C1105="GEAR 125 S OTR",C1105="GEAR 125 OTR",C1105="NEW MIO M3 CW OTR"),"MATIC",OR(C1105="WR 155 R OTR"),"OFFROAD",OR(C1105="VEGA FORCE DB CW OTR",C1105="JUPITER Z CW FI OTR",C1105="MX KING 150 OTR"),"MOPED")</f>
        <v>MAXI</v>
      </c>
      <c r="E1105">
        <v>6</v>
      </c>
      <c r="F1105" s="3" t="s">
        <v>44</v>
      </c>
      <c r="G1105" s="7">
        <v>35475000</v>
      </c>
      <c r="H1105">
        <f t="shared" si="36"/>
        <v>3547500</v>
      </c>
      <c r="I1105" s="3" t="s">
        <v>32</v>
      </c>
    </row>
    <row r="1106" spans="1:9" x14ac:dyDescent="0.3">
      <c r="A1106" s="1">
        <v>1105</v>
      </c>
      <c r="B1106" s="2">
        <f t="shared" ca="1" si="35"/>
        <v>742</v>
      </c>
      <c r="C1106" s="6" t="s">
        <v>28</v>
      </c>
      <c r="D1106" t="str" cm="1">
        <f t="array" ref="D1106">_xlfn.IFS(OR(C1106="ALL NEW AEROX 155 C ABS OTR",C1106="ALL NEW AEROX 155 CIBERCITY OTR",C1106="ALL NEW AEROX 155 OTR",C1106="ALL NEW NMAX 155 ABS OTR",C1106="ALL NEW NMAX 155 CONNECTED OTR",C1106="ALL NEW NMAX 155 OTR",C1106="ALL NEW NMAX 155 S OTR",C1106="LEXI LX 155 CONNECTED ABS OTR",C1106="LEXI LX 155 OTR",C1106="LEXI LX 155 S OTR",C1106="LEXI OTR"),"MAXI",OR(C1106="ALL NEW R15 CONNECTED OTR",C1106="ALL NEW VIXION OTR",C1106="ALL NEW VIXION R OTR",C1106="ALL NEW XSR 155 OTR",C1106="MT 15 OTR"),"SPORT",OR(C1106="FAZZIO CONNECTED LUX OTR",C1106="FAZZIO CONNECTED NEO OTR",C1106="FAZZIO NEO HYBRID OTR",C1106="GRAND FILANO LUX OTR",C1106="GRAND FILANO NEO HYBRID OTR"),"CLASSY",OR(C1106="FREE GO 125 C OTR",C1106="FREE GO 125 OTR",C1106="GEAR 125 S OTR",C1106="GEAR 125 OTR",C1106="NEW MIO M3 CW OTR"),"MATIC",OR(C1106="WR 155 R OTR"),"OFFROAD",OR(C1106="VEGA FORCE DB CW OTR",C1106="JUPITER Z CW FI OTR",C1106="MX KING 150 OTR"),"MOPED")</f>
        <v>OFFROAD</v>
      </c>
      <c r="E1106">
        <v>6</v>
      </c>
      <c r="F1106" s="3" t="s">
        <v>44</v>
      </c>
      <c r="G1106" s="7">
        <v>42860000</v>
      </c>
      <c r="H1106">
        <f t="shared" si="36"/>
        <v>4286000</v>
      </c>
      <c r="I1106" s="3" t="s">
        <v>32</v>
      </c>
    </row>
    <row r="1107" spans="1:9" x14ac:dyDescent="0.3">
      <c r="A1107" s="1">
        <v>1106</v>
      </c>
      <c r="B1107" s="2">
        <f t="shared" ca="1" si="35"/>
        <v>750</v>
      </c>
      <c r="C1107" s="6" t="s">
        <v>28</v>
      </c>
      <c r="D1107" t="str" cm="1">
        <f t="array" ref="D1107">_xlfn.IFS(OR(C1107="ALL NEW AEROX 155 C ABS OTR",C1107="ALL NEW AEROX 155 CIBERCITY OTR",C1107="ALL NEW AEROX 155 OTR",C1107="ALL NEW NMAX 155 ABS OTR",C1107="ALL NEW NMAX 155 CONNECTED OTR",C1107="ALL NEW NMAX 155 OTR",C1107="ALL NEW NMAX 155 S OTR",C1107="LEXI LX 155 CONNECTED ABS OTR",C1107="LEXI LX 155 OTR",C1107="LEXI LX 155 S OTR",C1107="LEXI OTR"),"MAXI",OR(C1107="ALL NEW R15 CONNECTED OTR",C1107="ALL NEW VIXION OTR",C1107="ALL NEW VIXION R OTR",C1107="ALL NEW XSR 155 OTR",C1107="MT 15 OTR"),"SPORT",OR(C1107="FAZZIO CONNECTED LUX OTR",C1107="FAZZIO CONNECTED NEO OTR",C1107="FAZZIO NEO HYBRID OTR",C1107="GRAND FILANO LUX OTR",C1107="GRAND FILANO NEO HYBRID OTR"),"CLASSY",OR(C1107="FREE GO 125 C OTR",C1107="FREE GO 125 OTR",C1107="GEAR 125 S OTR",C1107="GEAR 125 OTR",C1107="NEW MIO M3 CW OTR"),"MATIC",OR(C1107="WR 155 R OTR"),"OFFROAD",OR(C1107="VEGA FORCE DB CW OTR",C1107="JUPITER Z CW FI OTR",C1107="MX KING 150 OTR"),"MOPED")</f>
        <v>OFFROAD</v>
      </c>
      <c r="E1107">
        <v>6</v>
      </c>
      <c r="F1107" s="3" t="s">
        <v>44</v>
      </c>
      <c r="G1107" s="7">
        <v>42860000</v>
      </c>
      <c r="H1107">
        <f t="shared" si="36"/>
        <v>4286000</v>
      </c>
      <c r="I1107" s="3" t="s">
        <v>32</v>
      </c>
    </row>
    <row r="1108" spans="1:9" x14ac:dyDescent="0.3">
      <c r="A1108" s="1">
        <v>1107</v>
      </c>
      <c r="B1108" s="2">
        <f t="shared" ca="1" si="35"/>
        <v>948</v>
      </c>
      <c r="C1108" s="6" t="s">
        <v>18</v>
      </c>
      <c r="D1108" t="str" cm="1">
        <f t="array" ref="D1108">_xlfn.IFS(OR(C1108="ALL NEW AEROX 155 C ABS OTR",C1108="ALL NEW AEROX 155 CIBERCITY OTR",C1108="ALL NEW AEROX 155 OTR",C1108="ALL NEW NMAX 155 ABS OTR",C1108="ALL NEW NMAX 155 CONNECTED OTR",C1108="ALL NEW NMAX 155 OTR",C1108="ALL NEW NMAX 155 S OTR",C1108="LEXI LX 155 CONNECTED ABS OTR",C1108="LEXI LX 155 OTR",C1108="LEXI LX 155 S OTR",C1108="LEXI OTR"),"MAXI",OR(C1108="ALL NEW R15 CONNECTED OTR",C1108="ALL NEW VIXION OTR",C1108="ALL NEW VIXION R OTR",C1108="ALL NEW XSR 155 OTR",C1108="MT 15 OTR"),"SPORT",OR(C1108="FAZZIO CONNECTED LUX OTR",C1108="FAZZIO CONNECTED NEO OTR",C1108="FAZZIO NEO HYBRID OTR",C1108="GRAND FILANO LUX OTR",C1108="GRAND FILANO NEO HYBRID OTR"),"CLASSY",OR(C1108="FREE GO 125 C OTR",C1108="FREE GO 125 OTR",C1108="GEAR 125 S OTR",C1108="GEAR 125 OTR",C1108="NEW MIO M3 CW OTR"),"MATIC",OR(C1108="WR 155 R OTR"),"OFFROAD",OR(C1108="VEGA FORCE DB CW OTR",C1108="JUPITER Z CW FI OTR",C1108="MX KING 150 OTR"),"MOPED")</f>
        <v>MATIC</v>
      </c>
      <c r="E1108">
        <v>6</v>
      </c>
      <c r="F1108" s="3" t="s">
        <v>44</v>
      </c>
      <c r="G1108" s="7">
        <v>25800000</v>
      </c>
      <c r="H1108">
        <f t="shared" si="36"/>
        <v>2580000</v>
      </c>
      <c r="I1108" s="3" t="s">
        <v>32</v>
      </c>
    </row>
    <row r="1109" spans="1:9" x14ac:dyDescent="0.3">
      <c r="A1109" s="1">
        <v>1108</v>
      </c>
      <c r="B1109" s="2">
        <f t="shared" ca="1" si="35"/>
        <v>774</v>
      </c>
      <c r="C1109" s="6" t="s">
        <v>27</v>
      </c>
      <c r="D1109" t="str" cm="1">
        <f t="array" ref="D1109">_xlfn.IFS(OR(C1109="ALL NEW AEROX 155 C ABS OTR",C1109="ALL NEW AEROX 155 CIBERCITY OTR",C1109="ALL NEW AEROX 155 OTR",C1109="ALL NEW NMAX 155 ABS OTR",C1109="ALL NEW NMAX 155 CONNECTED OTR",C1109="ALL NEW NMAX 155 OTR",C1109="ALL NEW NMAX 155 S OTR",C1109="LEXI LX 155 CONNECTED ABS OTR",C1109="LEXI LX 155 OTR",C1109="LEXI LX 155 S OTR",C1109="LEXI OTR"),"MAXI",OR(C1109="ALL NEW R15 CONNECTED OTR",C1109="ALL NEW VIXION OTR",C1109="ALL NEW VIXION R OTR",C1109="ALL NEW XSR 155 OTR",C1109="MT 15 OTR"),"SPORT",OR(C1109="FAZZIO CONNECTED LUX OTR",C1109="FAZZIO CONNECTED NEO OTR",C1109="FAZZIO NEO HYBRID OTR",C1109="GRAND FILANO LUX OTR",C1109="GRAND FILANO NEO HYBRID OTR"),"CLASSY",OR(C1109="FREE GO 125 C OTR",C1109="FREE GO 125 OTR",C1109="GEAR 125 S OTR",C1109="GEAR 125 OTR",C1109="NEW MIO M3 CW OTR"),"MATIC",OR(C1109="WR 155 R OTR"),"OFFROAD",OR(C1109="VEGA FORCE DB CW OTR",C1109="JUPITER Z CW FI OTR",C1109="MX KING 150 OTR"),"MOPED")</f>
        <v>CLASSY</v>
      </c>
      <c r="E1109">
        <v>6</v>
      </c>
      <c r="F1109" s="3" t="s">
        <v>5</v>
      </c>
      <c r="G1109" s="7">
        <v>30130000</v>
      </c>
      <c r="H1109">
        <f t="shared" si="36"/>
        <v>3013000</v>
      </c>
      <c r="I1109" s="3" t="s">
        <v>33</v>
      </c>
    </row>
    <row r="1110" spans="1:9" x14ac:dyDescent="0.3">
      <c r="A1110" s="1">
        <v>1109</v>
      </c>
      <c r="B1110" s="2">
        <f t="shared" ca="1" si="35"/>
        <v>725</v>
      </c>
      <c r="C1110" s="6" t="s">
        <v>8</v>
      </c>
      <c r="D1110" t="str" cm="1">
        <f t="array" ref="D1110">_xlfn.IFS(OR(C1110="ALL NEW AEROX 155 C ABS OTR",C1110="ALL NEW AEROX 155 CIBERCITY OTR",C1110="ALL NEW AEROX 155 OTR",C1110="ALL NEW NMAX 155 ABS OTR",C1110="ALL NEW NMAX 155 CONNECTED OTR",C1110="ALL NEW NMAX 155 OTR",C1110="ALL NEW NMAX 155 S OTR",C1110="LEXI LX 155 CONNECTED ABS OTR",C1110="LEXI LX 155 OTR",C1110="LEXI LX 155 S OTR",C1110="LEXI OTR"),"MAXI",OR(C1110="ALL NEW R15 CONNECTED OTR",C1110="ALL NEW VIXION OTR",C1110="ALL NEW VIXION R OTR",C1110="ALL NEW XSR 155 OTR",C1110="MT 15 OTR"),"SPORT",OR(C1110="FAZZIO CONNECTED LUX OTR",C1110="FAZZIO CONNECTED NEO OTR",C1110="FAZZIO NEO HYBRID OTR",C1110="GRAND FILANO LUX OTR",C1110="GRAND FILANO NEO HYBRID OTR"),"CLASSY",OR(C1110="FREE GO 125 C OTR",C1110="FREE GO 125 OTR",C1110="GEAR 125 S OTR",C1110="GEAR 125 OTR",C1110="NEW MIO M3 CW OTR"),"MATIC",OR(C1110="WR 155 R OTR"),"OFFROAD",OR(C1110="VEGA FORCE DB CW OTR",C1110="JUPITER Z CW FI OTR",C1110="MX KING 150 OTR"),"MOPED")</f>
        <v>CLASSY</v>
      </c>
      <c r="E1110">
        <v>6</v>
      </c>
      <c r="F1110" s="3" t="s">
        <v>5</v>
      </c>
      <c r="G1110" s="7">
        <v>25615000</v>
      </c>
      <c r="H1110">
        <f t="shared" si="36"/>
        <v>2561500</v>
      </c>
      <c r="I1110" s="3" t="s">
        <v>32</v>
      </c>
    </row>
    <row r="1111" spans="1:9" x14ac:dyDescent="0.3">
      <c r="A1111" s="1">
        <v>1110</v>
      </c>
      <c r="B1111" s="2">
        <f t="shared" ca="1" si="35"/>
        <v>731</v>
      </c>
      <c r="C1111" s="6" t="s">
        <v>27</v>
      </c>
      <c r="D1111" t="str" cm="1">
        <f t="array" ref="D1111">_xlfn.IFS(OR(C1111="ALL NEW AEROX 155 C ABS OTR",C1111="ALL NEW AEROX 155 CIBERCITY OTR",C1111="ALL NEW AEROX 155 OTR",C1111="ALL NEW NMAX 155 ABS OTR",C1111="ALL NEW NMAX 155 CONNECTED OTR",C1111="ALL NEW NMAX 155 OTR",C1111="ALL NEW NMAX 155 S OTR",C1111="LEXI LX 155 CONNECTED ABS OTR",C1111="LEXI LX 155 OTR",C1111="LEXI LX 155 S OTR",C1111="LEXI OTR"),"MAXI",OR(C1111="ALL NEW R15 CONNECTED OTR",C1111="ALL NEW VIXION OTR",C1111="ALL NEW VIXION R OTR",C1111="ALL NEW XSR 155 OTR",C1111="MT 15 OTR"),"SPORT",OR(C1111="FAZZIO CONNECTED LUX OTR",C1111="FAZZIO CONNECTED NEO OTR",C1111="FAZZIO NEO HYBRID OTR",C1111="GRAND FILANO LUX OTR",C1111="GRAND FILANO NEO HYBRID OTR"),"CLASSY",OR(C1111="FREE GO 125 C OTR",C1111="FREE GO 125 OTR",C1111="GEAR 125 S OTR",C1111="GEAR 125 OTR",C1111="NEW MIO M3 CW OTR"),"MATIC",OR(C1111="WR 155 R OTR"),"OFFROAD",OR(C1111="VEGA FORCE DB CW OTR",C1111="JUPITER Z CW FI OTR",C1111="MX KING 150 OTR"),"MOPED")</f>
        <v>CLASSY</v>
      </c>
      <c r="E1111">
        <v>6</v>
      </c>
      <c r="F1111" s="3" t="s">
        <v>5</v>
      </c>
      <c r="G1111" s="7">
        <v>30380000</v>
      </c>
      <c r="H1111">
        <f t="shared" si="36"/>
        <v>3038000</v>
      </c>
      <c r="I1111" s="2" t="s">
        <v>34</v>
      </c>
    </row>
    <row r="1112" spans="1:9" x14ac:dyDescent="0.3">
      <c r="A1112" s="1">
        <v>1111</v>
      </c>
      <c r="B1112" s="2">
        <f t="shared" ca="1" si="35"/>
        <v>1177</v>
      </c>
      <c r="C1112" s="6" t="s">
        <v>20</v>
      </c>
      <c r="D1112" t="str" cm="1">
        <f t="array" ref="D1112">_xlfn.IFS(OR(C1112="ALL NEW AEROX 155 C ABS OTR",C1112="ALL NEW AEROX 155 CIBERCITY OTR",C1112="ALL NEW AEROX 155 OTR",C1112="ALL NEW NMAX 155 ABS OTR",C1112="ALL NEW NMAX 155 CONNECTED OTR",C1112="ALL NEW NMAX 155 OTR",C1112="ALL NEW NMAX 155 S OTR",C1112="LEXI LX 155 CONNECTED ABS OTR",C1112="LEXI LX 155 OTR",C1112="LEXI LX 155 S OTR",C1112="LEXI OTR"),"MAXI",OR(C1112="ALL NEW R15 CONNECTED OTR",C1112="ALL NEW VIXION OTR",C1112="ALL NEW VIXION R OTR",C1112="ALL NEW XSR 155 OTR",C1112="MT 15 OTR"),"SPORT",OR(C1112="FAZZIO CONNECTED LUX OTR",C1112="FAZZIO CONNECTED NEO OTR",C1112="FAZZIO NEO HYBRID OTR",C1112="GRAND FILANO LUX OTR",C1112="GRAND FILANO NEO HYBRID OTR"),"CLASSY",OR(C1112="FREE GO 125 C OTR",C1112="FREE GO 125 OTR",C1112="GEAR 125 S OTR",C1112="GEAR 125 OTR",C1112="NEW MIO M3 CW OTR"),"MATIC",OR(C1112="WR 155 R OTR"),"OFFROAD",OR(C1112="VEGA FORCE DB CW OTR",C1112="JUPITER Z CW FI OTR",C1112="MX KING 150 OTR"),"MOPED")</f>
        <v>MAXI</v>
      </c>
      <c r="E1112">
        <v>6</v>
      </c>
      <c r="F1112" s="3" t="s">
        <v>5</v>
      </c>
      <c r="G1112" s="7">
        <v>30200000</v>
      </c>
      <c r="H1112">
        <f t="shared" si="36"/>
        <v>3020000</v>
      </c>
      <c r="I1112" s="3" t="s">
        <v>32</v>
      </c>
    </row>
    <row r="1113" spans="1:9" x14ac:dyDescent="0.3">
      <c r="A1113" s="1">
        <v>1112</v>
      </c>
      <c r="B1113" s="2">
        <f t="shared" ca="1" si="35"/>
        <v>912</v>
      </c>
      <c r="C1113" s="6" t="s">
        <v>27</v>
      </c>
      <c r="D1113" t="str" cm="1">
        <f t="array" ref="D1113">_xlfn.IFS(OR(C1113="ALL NEW AEROX 155 C ABS OTR",C1113="ALL NEW AEROX 155 CIBERCITY OTR",C1113="ALL NEW AEROX 155 OTR",C1113="ALL NEW NMAX 155 ABS OTR",C1113="ALL NEW NMAX 155 CONNECTED OTR",C1113="ALL NEW NMAX 155 OTR",C1113="ALL NEW NMAX 155 S OTR",C1113="LEXI LX 155 CONNECTED ABS OTR",C1113="LEXI LX 155 OTR",C1113="LEXI LX 155 S OTR",C1113="LEXI OTR"),"MAXI",OR(C1113="ALL NEW R15 CONNECTED OTR",C1113="ALL NEW VIXION OTR",C1113="ALL NEW VIXION R OTR",C1113="ALL NEW XSR 155 OTR",C1113="MT 15 OTR"),"SPORT",OR(C1113="FAZZIO CONNECTED LUX OTR",C1113="FAZZIO CONNECTED NEO OTR",C1113="FAZZIO NEO HYBRID OTR",C1113="GRAND FILANO LUX OTR",C1113="GRAND FILANO NEO HYBRID OTR"),"CLASSY",OR(C1113="FREE GO 125 C OTR",C1113="FREE GO 125 OTR",C1113="GEAR 125 S OTR",C1113="GEAR 125 OTR",C1113="NEW MIO M3 CW OTR"),"MATIC",OR(C1113="WR 155 R OTR"),"OFFROAD",OR(C1113="VEGA FORCE DB CW OTR",C1113="JUPITER Z CW FI OTR",C1113="MX KING 150 OTR"),"MOPED")</f>
        <v>CLASSY</v>
      </c>
      <c r="E1113">
        <v>6</v>
      </c>
      <c r="F1113" s="3" t="s">
        <v>4</v>
      </c>
      <c r="G1113" s="7">
        <v>30130000</v>
      </c>
      <c r="H1113">
        <f t="shared" si="36"/>
        <v>3013000</v>
      </c>
      <c r="I1113" s="3" t="s">
        <v>32</v>
      </c>
    </row>
    <row r="1114" spans="1:9" x14ac:dyDescent="0.3">
      <c r="A1114" s="1">
        <v>1113</v>
      </c>
      <c r="B1114" s="2">
        <f t="shared" ca="1" si="35"/>
        <v>153</v>
      </c>
      <c r="C1114" s="6" t="s">
        <v>30</v>
      </c>
      <c r="D1114" t="str" cm="1">
        <f t="array" ref="D1114">_xlfn.IFS(OR(C1114="ALL NEW AEROX 155 C ABS OTR",C1114="ALL NEW AEROX 155 CIBERCITY OTR",C1114="ALL NEW AEROX 155 OTR",C1114="ALL NEW NMAX 155 ABS OTR",C1114="ALL NEW NMAX 155 CONNECTED OTR",C1114="ALL NEW NMAX 155 OTR",C1114="ALL NEW NMAX 155 S OTR",C1114="LEXI LX 155 CONNECTED ABS OTR",C1114="LEXI LX 155 OTR",C1114="LEXI LX 155 S OTR",C1114="LEXI OTR"),"MAXI",OR(C1114="ALL NEW R15 CONNECTED OTR",C1114="ALL NEW VIXION OTR",C1114="ALL NEW VIXION R OTR",C1114="ALL NEW XSR 155 OTR",C1114="MT 15 OTR"),"SPORT",OR(C1114="FAZZIO CONNECTED LUX OTR",C1114="FAZZIO CONNECTED NEO OTR",C1114="FAZZIO NEO HYBRID OTR",C1114="GRAND FILANO LUX OTR",C1114="GRAND FILANO NEO HYBRID OTR"),"CLASSY",OR(C1114="FREE GO 125 C OTR",C1114="FREE GO 125 OTR",C1114="GEAR 125 S OTR",C1114="GEAR 125 OTR",C1114="NEW MIO M3 CW OTR"),"MATIC",OR(C1114="WR 155 R OTR"),"OFFROAD",OR(C1114="VEGA FORCE DB CW OTR",C1114="JUPITER Z CW FI OTR",C1114="MX KING 150 OTR"),"MOPED")</f>
        <v>MAXI</v>
      </c>
      <c r="E1114">
        <v>6</v>
      </c>
      <c r="F1114" s="3" t="s">
        <v>4</v>
      </c>
      <c r="G1114" s="7">
        <v>34380000</v>
      </c>
      <c r="H1114">
        <f t="shared" si="36"/>
        <v>3438000</v>
      </c>
      <c r="I1114" s="3" t="s">
        <v>33</v>
      </c>
    </row>
    <row r="1115" spans="1:9" x14ac:dyDescent="0.3">
      <c r="A1115" s="1">
        <v>1114</v>
      </c>
      <c r="B1115" s="2">
        <f t="shared" ca="1" si="35"/>
        <v>1058</v>
      </c>
      <c r="C1115" s="6" t="s">
        <v>21</v>
      </c>
      <c r="D1115" t="str" cm="1">
        <f t="array" ref="D1115">_xlfn.IFS(OR(C1115="ALL NEW AEROX 155 C ABS OTR",C1115="ALL NEW AEROX 155 CIBERCITY OTR",C1115="ALL NEW AEROX 155 OTR",C1115="ALL NEW NMAX 155 ABS OTR",C1115="ALL NEW NMAX 155 CONNECTED OTR",C1115="ALL NEW NMAX 155 OTR",C1115="ALL NEW NMAX 155 S OTR",C1115="LEXI LX 155 CONNECTED ABS OTR",C1115="LEXI LX 155 OTR",C1115="LEXI LX 155 S OTR",C1115="LEXI OTR"),"MAXI",OR(C1115="ALL NEW R15 CONNECTED OTR",C1115="ALL NEW VIXION OTR",C1115="ALL NEW VIXION R OTR",C1115="ALL NEW XSR 155 OTR",C1115="MT 15 OTR"),"SPORT",OR(C1115="FAZZIO CONNECTED LUX OTR",C1115="FAZZIO CONNECTED NEO OTR",C1115="FAZZIO NEO HYBRID OTR",C1115="GRAND FILANO LUX OTR",C1115="GRAND FILANO NEO HYBRID OTR"),"CLASSY",OR(C1115="FREE GO 125 C OTR",C1115="FREE GO 125 OTR",C1115="GEAR 125 S OTR",C1115="GEAR 125 OTR",C1115="NEW MIO M3 CW OTR"),"MATIC",OR(C1115="WR 155 R OTR"),"OFFROAD",OR(C1115="VEGA FORCE DB CW OTR",C1115="JUPITER Z CW FI OTR",C1115="MX KING 150 OTR"),"MOPED")</f>
        <v>MAXI</v>
      </c>
      <c r="E1115">
        <v>6</v>
      </c>
      <c r="F1115" s="3" t="s">
        <v>4</v>
      </c>
      <c r="G1115" s="7">
        <v>30400000</v>
      </c>
      <c r="H1115">
        <f t="shared" si="36"/>
        <v>3040000</v>
      </c>
      <c r="I1115" s="3" t="s">
        <v>34</v>
      </c>
    </row>
    <row r="1116" spans="1:9" x14ac:dyDescent="0.3">
      <c r="A1116" s="1">
        <v>1115</v>
      </c>
      <c r="B1116" s="2">
        <f t="shared" ca="1" si="35"/>
        <v>591</v>
      </c>
      <c r="C1116" s="6" t="s">
        <v>18</v>
      </c>
      <c r="D1116" t="str" cm="1">
        <f t="array" ref="D1116">_xlfn.IFS(OR(C1116="ALL NEW AEROX 155 C ABS OTR",C1116="ALL NEW AEROX 155 CIBERCITY OTR",C1116="ALL NEW AEROX 155 OTR",C1116="ALL NEW NMAX 155 ABS OTR",C1116="ALL NEW NMAX 155 CONNECTED OTR",C1116="ALL NEW NMAX 155 OTR",C1116="ALL NEW NMAX 155 S OTR",C1116="LEXI LX 155 CONNECTED ABS OTR",C1116="LEXI LX 155 OTR",C1116="LEXI LX 155 S OTR",C1116="LEXI OTR"),"MAXI",OR(C1116="ALL NEW R15 CONNECTED OTR",C1116="ALL NEW VIXION OTR",C1116="ALL NEW VIXION R OTR",C1116="ALL NEW XSR 155 OTR",C1116="MT 15 OTR"),"SPORT",OR(C1116="FAZZIO CONNECTED LUX OTR",C1116="FAZZIO CONNECTED NEO OTR",C1116="FAZZIO NEO HYBRID OTR",C1116="GRAND FILANO LUX OTR",C1116="GRAND FILANO NEO HYBRID OTR"),"CLASSY",OR(C1116="FREE GO 125 C OTR",C1116="FREE GO 125 OTR",C1116="GEAR 125 S OTR",C1116="GEAR 125 OTR",C1116="NEW MIO M3 CW OTR"),"MATIC",OR(C1116="WR 155 R OTR"),"OFFROAD",OR(C1116="VEGA FORCE DB CW OTR",C1116="JUPITER Z CW FI OTR",C1116="MX KING 150 OTR"),"MOPED")</f>
        <v>MATIC</v>
      </c>
      <c r="E1116">
        <v>6</v>
      </c>
      <c r="F1116" s="3" t="s">
        <v>4</v>
      </c>
      <c r="G1116" s="7">
        <v>25800000</v>
      </c>
      <c r="H1116">
        <f t="shared" si="36"/>
        <v>2580000</v>
      </c>
      <c r="I1116" s="3" t="s">
        <v>32</v>
      </c>
    </row>
    <row r="1117" spans="1:9" x14ac:dyDescent="0.3">
      <c r="A1117" s="1">
        <v>1116</v>
      </c>
      <c r="B1117" s="2">
        <f t="shared" ca="1" si="35"/>
        <v>1003</v>
      </c>
      <c r="C1117" s="6" t="s">
        <v>9</v>
      </c>
      <c r="D1117" t="str" cm="1">
        <f t="array" ref="D1117">_xlfn.IFS(OR(C1117="ALL NEW AEROX 155 C ABS OTR",C1117="ALL NEW AEROX 155 CIBERCITY OTR",C1117="ALL NEW AEROX 155 OTR",C1117="ALL NEW NMAX 155 ABS OTR",C1117="ALL NEW NMAX 155 CONNECTED OTR",C1117="ALL NEW NMAX 155 OTR",C1117="ALL NEW NMAX 155 S OTR",C1117="LEXI LX 155 CONNECTED ABS OTR",C1117="LEXI LX 155 OTR",C1117="LEXI LX 155 S OTR",C1117="LEXI OTR"),"MAXI",OR(C1117="ALL NEW R15 CONNECTED OTR",C1117="ALL NEW VIXION OTR",C1117="ALL NEW VIXION R OTR",C1117="ALL NEW XSR 155 OTR",C1117="MT 15 OTR"),"SPORT",OR(C1117="FAZZIO CONNECTED LUX OTR",C1117="FAZZIO CONNECTED NEO OTR",C1117="FAZZIO NEO HYBRID OTR",C1117="GRAND FILANO LUX OTR",C1117="GRAND FILANO NEO HYBRID OTR"),"CLASSY",OR(C1117="FREE GO 125 C OTR",C1117="FREE GO 125 OTR",C1117="GEAR 125 S OTR",C1117="GEAR 125 OTR",C1117="NEW MIO M3 CW OTR"),"MATIC",OR(C1117="WR 155 R OTR"),"OFFROAD",OR(C1117="VEGA FORCE DB CW OTR",C1117="JUPITER Z CW FI OTR",C1117="MX KING 150 OTR"),"MOPED")</f>
        <v>MAXI</v>
      </c>
      <c r="E1117">
        <v>6</v>
      </c>
      <c r="F1117" s="3" t="s">
        <v>44</v>
      </c>
      <c r="G1117" s="7">
        <v>35475000</v>
      </c>
      <c r="H1117">
        <f t="shared" si="36"/>
        <v>3547500</v>
      </c>
      <c r="I1117" s="3" t="s">
        <v>32</v>
      </c>
    </row>
    <row r="1118" spans="1:9" x14ac:dyDescent="0.3">
      <c r="A1118" s="1">
        <v>1117</v>
      </c>
      <c r="B1118" s="2">
        <f t="shared" ca="1" si="35"/>
        <v>590</v>
      </c>
      <c r="C1118" s="6" t="s">
        <v>15</v>
      </c>
      <c r="D1118" t="str" cm="1">
        <f t="array" ref="D1118">_xlfn.IFS(OR(C1118="ALL NEW AEROX 155 C ABS OTR",C1118="ALL NEW AEROX 155 CIBERCITY OTR",C1118="ALL NEW AEROX 155 OTR",C1118="ALL NEW NMAX 155 ABS OTR",C1118="ALL NEW NMAX 155 CONNECTED OTR",C1118="ALL NEW NMAX 155 OTR",C1118="ALL NEW NMAX 155 S OTR",C1118="LEXI LX 155 CONNECTED ABS OTR",C1118="LEXI LX 155 OTR",C1118="LEXI LX 155 S OTR",C1118="LEXI OTR"),"MAXI",OR(C1118="ALL NEW R15 CONNECTED OTR",C1118="ALL NEW VIXION OTR",C1118="ALL NEW VIXION R OTR",C1118="ALL NEW XSR 155 OTR",C1118="MT 15 OTR"),"SPORT",OR(C1118="FAZZIO CONNECTED LUX OTR",C1118="FAZZIO CONNECTED NEO OTR",C1118="FAZZIO NEO HYBRID OTR",C1118="GRAND FILANO LUX OTR",C1118="GRAND FILANO NEO HYBRID OTR"),"CLASSY",OR(C1118="FREE GO 125 C OTR",C1118="FREE GO 125 OTR",C1118="GEAR 125 S OTR",C1118="GEAR 125 OTR",C1118="NEW MIO M3 CW OTR"),"MATIC",OR(C1118="WR 155 R OTR"),"OFFROAD",OR(C1118="VEGA FORCE DB CW OTR",C1118="JUPITER Z CW FI OTR",C1118="MX KING 150 OTR"),"MOPED")</f>
        <v>MOPED</v>
      </c>
      <c r="E1118">
        <v>6</v>
      </c>
      <c r="F1118" s="3" t="s">
        <v>44</v>
      </c>
      <c r="G1118" s="7">
        <v>28255000</v>
      </c>
      <c r="H1118">
        <f t="shared" si="36"/>
        <v>2825500</v>
      </c>
      <c r="I1118" s="3" t="s">
        <v>33</v>
      </c>
    </row>
    <row r="1119" spans="1:9" x14ac:dyDescent="0.3">
      <c r="A1119" s="1">
        <v>1118</v>
      </c>
      <c r="B1119" s="2">
        <f t="shared" ca="1" si="35"/>
        <v>301</v>
      </c>
      <c r="C1119" s="6" t="s">
        <v>11</v>
      </c>
      <c r="D1119" t="str" cm="1">
        <f t="array" ref="D1119">_xlfn.IFS(OR(C1119="ALL NEW AEROX 155 C ABS OTR",C1119="ALL NEW AEROX 155 CIBERCITY OTR",C1119="ALL NEW AEROX 155 OTR",C1119="ALL NEW NMAX 155 ABS OTR",C1119="ALL NEW NMAX 155 CONNECTED OTR",C1119="ALL NEW NMAX 155 OTR",C1119="ALL NEW NMAX 155 S OTR",C1119="LEXI LX 155 CONNECTED ABS OTR",C1119="LEXI LX 155 OTR",C1119="LEXI LX 155 S OTR",C1119="LEXI OTR"),"MAXI",OR(C1119="ALL NEW R15 CONNECTED OTR",C1119="ALL NEW VIXION OTR",C1119="ALL NEW VIXION R OTR",C1119="ALL NEW XSR 155 OTR",C1119="MT 15 OTR"),"SPORT",OR(C1119="FAZZIO CONNECTED LUX OTR",C1119="FAZZIO CONNECTED NEO OTR",C1119="FAZZIO NEO HYBRID OTR",C1119="GRAND FILANO LUX OTR",C1119="GRAND FILANO NEO HYBRID OTR"),"CLASSY",OR(C1119="FREE GO 125 C OTR",C1119="FREE GO 125 OTR",C1119="GEAR 125 S OTR",C1119="GEAR 125 OTR",C1119="NEW MIO M3 CW OTR"),"MATIC",OR(C1119="WR 155 R OTR"),"OFFROAD",OR(C1119="VEGA FORCE DB CW OTR",C1119="JUPITER Z CW FI OTR",C1119="MX KING 150 OTR"),"MOPED")</f>
        <v>MOPED</v>
      </c>
      <c r="E1119">
        <v>6</v>
      </c>
      <c r="F1119" s="3" t="s">
        <v>44</v>
      </c>
      <c r="G1119" s="7">
        <v>22605000</v>
      </c>
      <c r="H1119">
        <f t="shared" si="36"/>
        <v>2260500</v>
      </c>
      <c r="I1119" s="3" t="s">
        <v>34</v>
      </c>
    </row>
    <row r="1120" spans="1:9" x14ac:dyDescent="0.3">
      <c r="A1120" s="1">
        <v>1119</v>
      </c>
      <c r="B1120" s="2">
        <f t="shared" ca="1" si="35"/>
        <v>688</v>
      </c>
      <c r="C1120" s="6" t="s">
        <v>11</v>
      </c>
      <c r="D1120" t="str" cm="1">
        <f t="array" ref="D1120">_xlfn.IFS(OR(C1120="ALL NEW AEROX 155 C ABS OTR",C1120="ALL NEW AEROX 155 CIBERCITY OTR",C1120="ALL NEW AEROX 155 OTR",C1120="ALL NEW NMAX 155 ABS OTR",C1120="ALL NEW NMAX 155 CONNECTED OTR",C1120="ALL NEW NMAX 155 OTR",C1120="ALL NEW NMAX 155 S OTR",C1120="LEXI LX 155 CONNECTED ABS OTR",C1120="LEXI LX 155 OTR",C1120="LEXI LX 155 S OTR",C1120="LEXI OTR"),"MAXI",OR(C1120="ALL NEW R15 CONNECTED OTR",C1120="ALL NEW VIXION OTR",C1120="ALL NEW VIXION R OTR",C1120="ALL NEW XSR 155 OTR",C1120="MT 15 OTR"),"SPORT",OR(C1120="FAZZIO CONNECTED LUX OTR",C1120="FAZZIO CONNECTED NEO OTR",C1120="FAZZIO NEO HYBRID OTR",C1120="GRAND FILANO LUX OTR",C1120="GRAND FILANO NEO HYBRID OTR"),"CLASSY",OR(C1120="FREE GO 125 C OTR",C1120="FREE GO 125 OTR",C1120="GEAR 125 S OTR",C1120="GEAR 125 OTR",C1120="NEW MIO M3 CW OTR"),"MATIC",OR(C1120="WR 155 R OTR"),"OFFROAD",OR(C1120="VEGA FORCE DB CW OTR",C1120="JUPITER Z CW FI OTR",C1120="MX KING 150 OTR"),"MOPED")</f>
        <v>MOPED</v>
      </c>
      <c r="E1120">
        <v>6</v>
      </c>
      <c r="F1120" s="3" t="s">
        <v>44</v>
      </c>
      <c r="G1120" s="7">
        <v>22605000</v>
      </c>
      <c r="H1120">
        <f t="shared" si="36"/>
        <v>2260500</v>
      </c>
      <c r="I1120" s="3" t="s">
        <v>33</v>
      </c>
    </row>
    <row r="1121" spans="1:9" x14ac:dyDescent="0.3">
      <c r="A1121" s="1">
        <v>1120</v>
      </c>
      <c r="B1121" s="2">
        <f t="shared" ca="1" si="35"/>
        <v>1084</v>
      </c>
      <c r="C1121" s="6" t="s">
        <v>11</v>
      </c>
      <c r="D1121" t="str" cm="1">
        <f t="array" ref="D1121">_xlfn.IFS(OR(C1121="ALL NEW AEROX 155 C ABS OTR",C1121="ALL NEW AEROX 155 CIBERCITY OTR",C1121="ALL NEW AEROX 155 OTR",C1121="ALL NEW NMAX 155 ABS OTR",C1121="ALL NEW NMAX 155 CONNECTED OTR",C1121="ALL NEW NMAX 155 OTR",C1121="ALL NEW NMAX 155 S OTR",C1121="LEXI LX 155 CONNECTED ABS OTR",C1121="LEXI LX 155 OTR",C1121="LEXI LX 155 S OTR",C1121="LEXI OTR"),"MAXI",OR(C1121="ALL NEW R15 CONNECTED OTR",C1121="ALL NEW VIXION OTR",C1121="ALL NEW VIXION R OTR",C1121="ALL NEW XSR 155 OTR",C1121="MT 15 OTR"),"SPORT",OR(C1121="FAZZIO CONNECTED LUX OTR",C1121="FAZZIO CONNECTED NEO OTR",C1121="FAZZIO NEO HYBRID OTR",C1121="GRAND FILANO LUX OTR",C1121="GRAND FILANO NEO HYBRID OTR"),"CLASSY",OR(C1121="FREE GO 125 C OTR",C1121="FREE GO 125 OTR",C1121="GEAR 125 S OTR",C1121="GEAR 125 OTR",C1121="NEW MIO M3 CW OTR"),"MATIC",OR(C1121="WR 155 R OTR"),"OFFROAD",OR(C1121="VEGA FORCE DB CW OTR",C1121="JUPITER Z CW FI OTR",C1121="MX KING 150 OTR"),"MOPED")</f>
        <v>MOPED</v>
      </c>
      <c r="E1121">
        <v>6</v>
      </c>
      <c r="F1121" s="3" t="s">
        <v>44</v>
      </c>
      <c r="G1121" s="7">
        <v>22605000</v>
      </c>
      <c r="H1121">
        <f t="shared" si="36"/>
        <v>2260500</v>
      </c>
      <c r="I1121" s="3" t="s">
        <v>33</v>
      </c>
    </row>
    <row r="1122" spans="1:9" x14ac:dyDescent="0.3">
      <c r="A1122" s="1">
        <v>1121</v>
      </c>
      <c r="B1122" s="2">
        <f t="shared" ca="1" si="35"/>
        <v>605</v>
      </c>
      <c r="C1122" s="6" t="s">
        <v>13</v>
      </c>
      <c r="D1122" t="str" cm="1">
        <f t="array" ref="D1122">_xlfn.IFS(OR(C1122="ALL NEW AEROX 155 C ABS OTR",C1122="ALL NEW AEROX 155 CIBERCITY OTR",C1122="ALL NEW AEROX 155 OTR",C1122="ALL NEW NMAX 155 ABS OTR",C1122="ALL NEW NMAX 155 CONNECTED OTR",C1122="ALL NEW NMAX 155 OTR",C1122="ALL NEW NMAX 155 S OTR",C1122="LEXI LX 155 CONNECTED ABS OTR",C1122="LEXI LX 155 OTR",C1122="LEXI LX 155 S OTR",C1122="LEXI OTR"),"MAXI",OR(C1122="ALL NEW R15 CONNECTED OTR",C1122="ALL NEW VIXION OTR",C1122="ALL NEW VIXION R OTR",C1122="ALL NEW XSR 155 OTR",C1122="MT 15 OTR"),"SPORT",OR(C1122="FAZZIO CONNECTED LUX OTR",C1122="FAZZIO CONNECTED NEO OTR",C1122="FAZZIO NEO HYBRID OTR",C1122="GRAND FILANO LUX OTR",C1122="GRAND FILANO NEO HYBRID OTR"),"CLASSY",OR(C1122="FREE GO 125 C OTR",C1122="FREE GO 125 OTR",C1122="GEAR 125 S OTR",C1122="GEAR 125 OTR",C1122="NEW MIO M3 CW OTR"),"MATIC",OR(C1122="WR 155 R OTR"),"OFFROAD",OR(C1122="VEGA FORCE DB CW OTR",C1122="JUPITER Z CW FI OTR",C1122="MX KING 150 OTR"),"MOPED")</f>
        <v>MAXI</v>
      </c>
      <c r="E1122">
        <v>6</v>
      </c>
      <c r="F1122" s="3" t="s">
        <v>44</v>
      </c>
      <c r="G1122" s="7">
        <v>36690000</v>
      </c>
      <c r="H1122">
        <f t="shared" si="36"/>
        <v>3669000</v>
      </c>
      <c r="I1122" s="3" t="s">
        <v>34</v>
      </c>
    </row>
    <row r="1123" spans="1:9" x14ac:dyDescent="0.3">
      <c r="A1123" s="1">
        <v>1122</v>
      </c>
      <c r="B1123" s="2">
        <f t="shared" ca="1" si="35"/>
        <v>15</v>
      </c>
      <c r="C1123" s="6" t="s">
        <v>19</v>
      </c>
      <c r="D1123" t="str" cm="1">
        <f t="array" ref="D1123">_xlfn.IFS(OR(C1123="ALL NEW AEROX 155 C ABS OTR",C1123="ALL NEW AEROX 155 CIBERCITY OTR",C1123="ALL NEW AEROX 155 OTR",C1123="ALL NEW NMAX 155 ABS OTR",C1123="ALL NEW NMAX 155 CONNECTED OTR",C1123="ALL NEW NMAX 155 OTR",C1123="ALL NEW NMAX 155 S OTR",C1123="LEXI LX 155 CONNECTED ABS OTR",C1123="LEXI LX 155 OTR",C1123="LEXI LX 155 S OTR",C1123="LEXI OTR"),"MAXI",OR(C1123="ALL NEW R15 CONNECTED OTR",C1123="ALL NEW VIXION OTR",C1123="ALL NEW VIXION R OTR",C1123="ALL NEW XSR 155 OTR",C1123="MT 15 OTR"),"SPORT",OR(C1123="FAZZIO CONNECTED LUX OTR",C1123="FAZZIO CONNECTED NEO OTR",C1123="FAZZIO NEO HYBRID OTR",C1123="GRAND FILANO LUX OTR",C1123="GRAND FILANO NEO HYBRID OTR"),"CLASSY",OR(C1123="FREE GO 125 C OTR",C1123="FREE GO 125 OTR",C1123="GEAR 125 S OTR",C1123="GEAR 125 OTR",C1123="NEW MIO M3 CW OTR"),"MATIC",OR(C1123="WR 155 R OTR"),"OFFROAD",OR(C1123="VEGA FORCE DB CW OTR",C1123="JUPITER Z CW FI OTR",C1123="MX KING 150 OTR"),"MOPED")</f>
        <v>MATIC</v>
      </c>
      <c r="E1123">
        <v>6</v>
      </c>
      <c r="F1123" s="3" t="s">
        <v>44</v>
      </c>
      <c r="G1123" s="7">
        <v>21460000</v>
      </c>
      <c r="H1123">
        <f t="shared" si="36"/>
        <v>2146000</v>
      </c>
      <c r="I1123" s="3" t="s">
        <v>33</v>
      </c>
    </row>
    <row r="1124" spans="1:9" x14ac:dyDescent="0.3">
      <c r="A1124" s="1">
        <v>1123</v>
      </c>
      <c r="B1124" s="2">
        <f t="shared" ca="1" si="35"/>
        <v>236</v>
      </c>
      <c r="C1124" s="6" t="s">
        <v>20</v>
      </c>
      <c r="D1124" t="str" cm="1">
        <f t="array" ref="D1124">_xlfn.IFS(OR(C1124="ALL NEW AEROX 155 C ABS OTR",C1124="ALL NEW AEROX 155 CIBERCITY OTR",C1124="ALL NEW AEROX 155 OTR",C1124="ALL NEW NMAX 155 ABS OTR",C1124="ALL NEW NMAX 155 CONNECTED OTR",C1124="ALL NEW NMAX 155 OTR",C1124="ALL NEW NMAX 155 S OTR",C1124="LEXI LX 155 CONNECTED ABS OTR",C1124="LEXI LX 155 OTR",C1124="LEXI LX 155 S OTR",C1124="LEXI OTR"),"MAXI",OR(C1124="ALL NEW R15 CONNECTED OTR",C1124="ALL NEW VIXION OTR",C1124="ALL NEW VIXION R OTR",C1124="ALL NEW XSR 155 OTR",C1124="MT 15 OTR"),"SPORT",OR(C1124="FAZZIO CONNECTED LUX OTR",C1124="FAZZIO CONNECTED NEO OTR",C1124="FAZZIO NEO HYBRID OTR",C1124="GRAND FILANO LUX OTR",C1124="GRAND FILANO NEO HYBRID OTR"),"CLASSY",OR(C1124="FREE GO 125 C OTR",C1124="FREE GO 125 OTR",C1124="GEAR 125 S OTR",C1124="GEAR 125 OTR",C1124="NEW MIO M3 CW OTR"),"MATIC",OR(C1124="WR 155 R OTR"),"OFFROAD",OR(C1124="VEGA FORCE DB CW OTR",C1124="JUPITER Z CW FI OTR",C1124="MX KING 150 OTR"),"MOPED")</f>
        <v>MAXI</v>
      </c>
      <c r="E1124">
        <v>6</v>
      </c>
      <c r="F1124" s="3" t="s">
        <v>44</v>
      </c>
      <c r="G1124" s="7">
        <v>30450000</v>
      </c>
      <c r="H1124">
        <f t="shared" si="36"/>
        <v>3045000</v>
      </c>
      <c r="I1124" s="3" t="s">
        <v>33</v>
      </c>
    </row>
    <row r="1125" spans="1:9" x14ac:dyDescent="0.3">
      <c r="A1125" s="1">
        <v>1124</v>
      </c>
      <c r="B1125" s="2">
        <f t="shared" ca="1" si="35"/>
        <v>363</v>
      </c>
      <c r="C1125" s="6" t="s">
        <v>11</v>
      </c>
      <c r="D1125" t="str" cm="1">
        <f t="array" ref="D1125">_xlfn.IFS(OR(C1125="ALL NEW AEROX 155 C ABS OTR",C1125="ALL NEW AEROX 155 CIBERCITY OTR",C1125="ALL NEW AEROX 155 OTR",C1125="ALL NEW NMAX 155 ABS OTR",C1125="ALL NEW NMAX 155 CONNECTED OTR",C1125="ALL NEW NMAX 155 OTR",C1125="ALL NEW NMAX 155 S OTR",C1125="LEXI LX 155 CONNECTED ABS OTR",C1125="LEXI LX 155 OTR",C1125="LEXI LX 155 S OTR",C1125="LEXI OTR"),"MAXI",OR(C1125="ALL NEW R15 CONNECTED OTR",C1125="ALL NEW VIXION OTR",C1125="ALL NEW VIXION R OTR",C1125="ALL NEW XSR 155 OTR",C1125="MT 15 OTR"),"SPORT",OR(C1125="FAZZIO CONNECTED LUX OTR",C1125="FAZZIO CONNECTED NEO OTR",C1125="FAZZIO NEO HYBRID OTR",C1125="GRAND FILANO LUX OTR",C1125="GRAND FILANO NEO HYBRID OTR"),"CLASSY",OR(C1125="FREE GO 125 C OTR",C1125="FREE GO 125 OTR",C1125="GEAR 125 S OTR",C1125="GEAR 125 OTR",C1125="NEW MIO M3 CW OTR"),"MATIC",OR(C1125="WR 155 R OTR"),"OFFROAD",OR(C1125="VEGA FORCE DB CW OTR",C1125="JUPITER Z CW FI OTR",C1125="MX KING 150 OTR"),"MOPED")</f>
        <v>MOPED</v>
      </c>
      <c r="E1125">
        <v>6</v>
      </c>
      <c r="F1125" s="3" t="s">
        <v>44</v>
      </c>
      <c r="G1125" s="7">
        <v>22605000</v>
      </c>
      <c r="H1125">
        <f t="shared" si="36"/>
        <v>2260500</v>
      </c>
      <c r="I1125" s="3" t="s">
        <v>32</v>
      </c>
    </row>
    <row r="1126" spans="1:9" x14ac:dyDescent="0.3">
      <c r="A1126" s="1">
        <v>1125</v>
      </c>
      <c r="B1126" s="2">
        <f t="shared" ca="1" si="35"/>
        <v>183</v>
      </c>
      <c r="C1126" s="6" t="s">
        <v>21</v>
      </c>
      <c r="D1126" t="str" cm="1">
        <f t="array" ref="D1126">_xlfn.IFS(OR(C1126="ALL NEW AEROX 155 C ABS OTR",C1126="ALL NEW AEROX 155 CIBERCITY OTR",C1126="ALL NEW AEROX 155 OTR",C1126="ALL NEW NMAX 155 ABS OTR",C1126="ALL NEW NMAX 155 CONNECTED OTR",C1126="ALL NEW NMAX 155 OTR",C1126="ALL NEW NMAX 155 S OTR",C1126="LEXI LX 155 CONNECTED ABS OTR",C1126="LEXI LX 155 OTR",C1126="LEXI LX 155 S OTR",C1126="LEXI OTR"),"MAXI",OR(C1126="ALL NEW R15 CONNECTED OTR",C1126="ALL NEW VIXION OTR",C1126="ALL NEW VIXION R OTR",C1126="ALL NEW XSR 155 OTR",C1126="MT 15 OTR"),"SPORT",OR(C1126="FAZZIO CONNECTED LUX OTR",C1126="FAZZIO CONNECTED NEO OTR",C1126="FAZZIO NEO HYBRID OTR",C1126="GRAND FILANO LUX OTR",C1126="GRAND FILANO NEO HYBRID OTR"),"CLASSY",OR(C1126="FREE GO 125 C OTR",C1126="FREE GO 125 OTR",C1126="GEAR 125 S OTR",C1126="GEAR 125 OTR",C1126="NEW MIO M3 CW OTR"),"MATIC",OR(C1126="WR 155 R OTR"),"OFFROAD",OR(C1126="VEGA FORCE DB CW OTR",C1126="JUPITER Z CW FI OTR",C1126="MX KING 150 OTR"),"MOPED")</f>
        <v>MAXI</v>
      </c>
      <c r="E1126">
        <v>6</v>
      </c>
      <c r="F1126" s="3" t="s">
        <v>44</v>
      </c>
      <c r="G1126" s="7">
        <v>30400000</v>
      </c>
      <c r="H1126">
        <f t="shared" si="36"/>
        <v>3040000</v>
      </c>
      <c r="I1126" s="3" t="s">
        <v>32</v>
      </c>
    </row>
    <row r="1127" spans="1:9" x14ac:dyDescent="0.3">
      <c r="A1127" s="1">
        <v>1126</v>
      </c>
      <c r="B1127" s="2">
        <f t="shared" ca="1" si="35"/>
        <v>1040</v>
      </c>
      <c r="C1127" s="6" t="s">
        <v>7</v>
      </c>
      <c r="D1127" t="str" cm="1">
        <f t="array" ref="D1127">_xlfn.IFS(OR(C1127="ALL NEW AEROX 155 C ABS OTR",C1127="ALL NEW AEROX 155 CIBERCITY OTR",C1127="ALL NEW AEROX 155 OTR",C1127="ALL NEW NMAX 155 ABS OTR",C1127="ALL NEW NMAX 155 CONNECTED OTR",C1127="ALL NEW NMAX 155 OTR",C1127="ALL NEW NMAX 155 S OTR",C1127="LEXI LX 155 CONNECTED ABS OTR",C1127="LEXI LX 155 OTR",C1127="LEXI LX 155 S OTR",C1127="LEXI OTR"),"MAXI",OR(C1127="ALL NEW R15 CONNECTED OTR",C1127="ALL NEW VIXION OTR",C1127="ALL NEW VIXION R OTR",C1127="ALL NEW XSR 155 OTR",C1127="MT 15 OTR"),"SPORT",OR(C1127="FAZZIO CONNECTED LUX OTR",C1127="FAZZIO CONNECTED NEO OTR",C1127="FAZZIO NEO HYBRID OTR",C1127="GRAND FILANO LUX OTR",C1127="GRAND FILANO NEO HYBRID OTR"),"CLASSY",OR(C1127="FREE GO 125 C OTR",C1127="FREE GO 125 OTR",C1127="GEAR 125 S OTR",C1127="GEAR 125 OTR",C1127="NEW MIO M3 CW OTR"),"MATIC",OR(C1127="WR 155 R OTR"),"OFFROAD",OR(C1127="VEGA FORCE DB CW OTR",C1127="JUPITER Z CW FI OTR",C1127="MX KING 150 OTR"),"MOPED")</f>
        <v>CLASSY</v>
      </c>
      <c r="E1127">
        <v>6</v>
      </c>
      <c r="F1127" s="3" t="s">
        <v>44</v>
      </c>
      <c r="G1127" s="7">
        <v>24965000</v>
      </c>
      <c r="H1127">
        <f t="shared" si="36"/>
        <v>2496500</v>
      </c>
      <c r="I1127" s="3" t="s">
        <v>32</v>
      </c>
    </row>
    <row r="1128" spans="1:9" x14ac:dyDescent="0.3">
      <c r="A1128" s="1">
        <v>1127</v>
      </c>
      <c r="B1128" s="2">
        <f t="shared" ca="1" si="35"/>
        <v>895</v>
      </c>
      <c r="C1128" s="6" t="s">
        <v>9</v>
      </c>
      <c r="D1128" t="str" cm="1">
        <f t="array" ref="D1128">_xlfn.IFS(OR(C1128="ALL NEW AEROX 155 C ABS OTR",C1128="ALL NEW AEROX 155 CIBERCITY OTR",C1128="ALL NEW AEROX 155 OTR",C1128="ALL NEW NMAX 155 ABS OTR",C1128="ALL NEW NMAX 155 CONNECTED OTR",C1128="ALL NEW NMAX 155 OTR",C1128="ALL NEW NMAX 155 S OTR",C1128="LEXI LX 155 CONNECTED ABS OTR",C1128="LEXI LX 155 OTR",C1128="LEXI LX 155 S OTR",C1128="LEXI OTR"),"MAXI",OR(C1128="ALL NEW R15 CONNECTED OTR",C1128="ALL NEW VIXION OTR",C1128="ALL NEW VIXION R OTR",C1128="ALL NEW XSR 155 OTR",C1128="MT 15 OTR"),"SPORT",OR(C1128="FAZZIO CONNECTED LUX OTR",C1128="FAZZIO CONNECTED NEO OTR",C1128="FAZZIO NEO HYBRID OTR",C1128="GRAND FILANO LUX OTR",C1128="GRAND FILANO NEO HYBRID OTR"),"CLASSY",OR(C1128="FREE GO 125 C OTR",C1128="FREE GO 125 OTR",C1128="GEAR 125 S OTR",C1128="GEAR 125 OTR",C1128="NEW MIO M3 CW OTR"),"MATIC",OR(C1128="WR 155 R OTR"),"OFFROAD",OR(C1128="VEGA FORCE DB CW OTR",C1128="JUPITER Z CW FI OTR",C1128="MX KING 150 OTR"),"MOPED")</f>
        <v>MAXI</v>
      </c>
      <c r="E1128">
        <v>6</v>
      </c>
      <c r="F1128" s="3" t="s">
        <v>44</v>
      </c>
      <c r="G1128" s="7">
        <v>35475000</v>
      </c>
      <c r="H1128">
        <f t="shared" si="36"/>
        <v>3547500</v>
      </c>
      <c r="I1128" s="3" t="s">
        <v>34</v>
      </c>
    </row>
    <row r="1129" spans="1:9" x14ac:dyDescent="0.3">
      <c r="A1129" s="1">
        <v>1128</v>
      </c>
      <c r="B1129" s="2">
        <f t="shared" ca="1" si="35"/>
        <v>507</v>
      </c>
      <c r="C1129" s="6" t="s">
        <v>20</v>
      </c>
      <c r="D1129" t="str" cm="1">
        <f t="array" ref="D1129">_xlfn.IFS(OR(C1129="ALL NEW AEROX 155 C ABS OTR",C1129="ALL NEW AEROX 155 CIBERCITY OTR",C1129="ALL NEW AEROX 155 OTR",C1129="ALL NEW NMAX 155 ABS OTR",C1129="ALL NEW NMAX 155 CONNECTED OTR",C1129="ALL NEW NMAX 155 OTR",C1129="ALL NEW NMAX 155 S OTR",C1129="LEXI LX 155 CONNECTED ABS OTR",C1129="LEXI LX 155 OTR",C1129="LEXI LX 155 S OTR",C1129="LEXI OTR"),"MAXI",OR(C1129="ALL NEW R15 CONNECTED OTR",C1129="ALL NEW VIXION OTR",C1129="ALL NEW VIXION R OTR",C1129="ALL NEW XSR 155 OTR",C1129="MT 15 OTR"),"SPORT",OR(C1129="FAZZIO CONNECTED LUX OTR",C1129="FAZZIO CONNECTED NEO OTR",C1129="FAZZIO NEO HYBRID OTR",C1129="GRAND FILANO LUX OTR",C1129="GRAND FILANO NEO HYBRID OTR"),"CLASSY",OR(C1129="FREE GO 125 C OTR",C1129="FREE GO 125 OTR",C1129="GEAR 125 S OTR",C1129="GEAR 125 OTR",C1129="NEW MIO M3 CW OTR"),"MATIC",OR(C1129="WR 155 R OTR"),"OFFROAD",OR(C1129="VEGA FORCE DB CW OTR",C1129="JUPITER Z CW FI OTR",C1129="MX KING 150 OTR"),"MOPED")</f>
        <v>MAXI</v>
      </c>
      <c r="E1129">
        <v>6</v>
      </c>
      <c r="F1129" s="3" t="s">
        <v>5</v>
      </c>
      <c r="G1129" s="7">
        <v>30200000</v>
      </c>
      <c r="H1129">
        <f t="shared" si="36"/>
        <v>3020000</v>
      </c>
      <c r="I1129" s="3" t="s">
        <v>32</v>
      </c>
    </row>
    <row r="1130" spans="1:9" x14ac:dyDescent="0.3">
      <c r="A1130" s="1">
        <v>1129</v>
      </c>
      <c r="B1130" s="2">
        <f t="shared" ca="1" si="35"/>
        <v>453</v>
      </c>
      <c r="C1130" s="6" t="s">
        <v>21</v>
      </c>
      <c r="D1130" t="str" cm="1">
        <f t="array" ref="D1130">_xlfn.IFS(OR(C1130="ALL NEW AEROX 155 C ABS OTR",C1130="ALL NEW AEROX 155 CIBERCITY OTR",C1130="ALL NEW AEROX 155 OTR",C1130="ALL NEW NMAX 155 ABS OTR",C1130="ALL NEW NMAX 155 CONNECTED OTR",C1130="ALL NEW NMAX 155 OTR",C1130="ALL NEW NMAX 155 S OTR",C1130="LEXI LX 155 CONNECTED ABS OTR",C1130="LEXI LX 155 OTR",C1130="LEXI LX 155 S OTR",C1130="LEXI OTR"),"MAXI",OR(C1130="ALL NEW R15 CONNECTED OTR",C1130="ALL NEW VIXION OTR",C1130="ALL NEW VIXION R OTR",C1130="ALL NEW XSR 155 OTR",C1130="MT 15 OTR"),"SPORT",OR(C1130="FAZZIO CONNECTED LUX OTR",C1130="FAZZIO CONNECTED NEO OTR",C1130="FAZZIO NEO HYBRID OTR",C1130="GRAND FILANO LUX OTR",C1130="GRAND FILANO NEO HYBRID OTR"),"CLASSY",OR(C1130="FREE GO 125 C OTR",C1130="FREE GO 125 OTR",C1130="GEAR 125 S OTR",C1130="GEAR 125 OTR",C1130="NEW MIO M3 CW OTR"),"MATIC",OR(C1130="WR 155 R OTR"),"OFFROAD",OR(C1130="VEGA FORCE DB CW OTR",C1130="JUPITER Z CW FI OTR",C1130="MX KING 150 OTR"),"MOPED")</f>
        <v>MAXI</v>
      </c>
      <c r="E1130">
        <v>6</v>
      </c>
      <c r="F1130" s="3" t="s">
        <v>5</v>
      </c>
      <c r="G1130" s="7">
        <v>30400000</v>
      </c>
      <c r="H1130">
        <f t="shared" si="36"/>
        <v>3040000</v>
      </c>
      <c r="I1130" s="3" t="s">
        <v>32</v>
      </c>
    </row>
    <row r="1131" spans="1:9" x14ac:dyDescent="0.3">
      <c r="A1131" s="1">
        <v>1130</v>
      </c>
      <c r="B1131" s="2">
        <f t="shared" ca="1" si="35"/>
        <v>393</v>
      </c>
      <c r="C1131" s="6" t="s">
        <v>28</v>
      </c>
      <c r="D1131" t="str" cm="1">
        <f t="array" ref="D1131">_xlfn.IFS(OR(C1131="ALL NEW AEROX 155 C ABS OTR",C1131="ALL NEW AEROX 155 CIBERCITY OTR",C1131="ALL NEW AEROX 155 OTR",C1131="ALL NEW NMAX 155 ABS OTR",C1131="ALL NEW NMAX 155 CONNECTED OTR",C1131="ALL NEW NMAX 155 OTR",C1131="ALL NEW NMAX 155 S OTR",C1131="LEXI LX 155 CONNECTED ABS OTR",C1131="LEXI LX 155 OTR",C1131="LEXI LX 155 S OTR",C1131="LEXI OTR"),"MAXI",OR(C1131="ALL NEW R15 CONNECTED OTR",C1131="ALL NEW VIXION OTR",C1131="ALL NEW VIXION R OTR",C1131="ALL NEW XSR 155 OTR",C1131="MT 15 OTR"),"SPORT",OR(C1131="FAZZIO CONNECTED LUX OTR",C1131="FAZZIO CONNECTED NEO OTR",C1131="FAZZIO NEO HYBRID OTR",C1131="GRAND FILANO LUX OTR",C1131="GRAND FILANO NEO HYBRID OTR"),"CLASSY",OR(C1131="FREE GO 125 C OTR",C1131="FREE GO 125 OTR",C1131="GEAR 125 S OTR",C1131="GEAR 125 OTR",C1131="NEW MIO M3 CW OTR"),"MATIC",OR(C1131="WR 155 R OTR"),"OFFROAD",OR(C1131="VEGA FORCE DB CW OTR",C1131="JUPITER Z CW FI OTR",C1131="MX KING 150 OTR"),"MOPED")</f>
        <v>OFFROAD</v>
      </c>
      <c r="E1131">
        <v>6</v>
      </c>
      <c r="F1131" s="3" t="s">
        <v>5</v>
      </c>
      <c r="G1131" s="7">
        <v>42860000</v>
      </c>
      <c r="H1131">
        <f t="shared" si="36"/>
        <v>4286000</v>
      </c>
      <c r="I1131" s="3" t="s">
        <v>32</v>
      </c>
    </row>
    <row r="1132" spans="1:9" x14ac:dyDescent="0.3">
      <c r="A1132" s="1">
        <v>1131</v>
      </c>
      <c r="B1132" s="2">
        <f t="shared" ca="1" si="35"/>
        <v>526</v>
      </c>
      <c r="C1132" s="6" t="s">
        <v>27</v>
      </c>
      <c r="D1132" t="str" cm="1">
        <f t="array" ref="D1132">_xlfn.IFS(OR(C1132="ALL NEW AEROX 155 C ABS OTR",C1132="ALL NEW AEROX 155 CIBERCITY OTR",C1132="ALL NEW AEROX 155 OTR",C1132="ALL NEW NMAX 155 ABS OTR",C1132="ALL NEW NMAX 155 CONNECTED OTR",C1132="ALL NEW NMAX 155 OTR",C1132="ALL NEW NMAX 155 S OTR",C1132="LEXI LX 155 CONNECTED ABS OTR",C1132="LEXI LX 155 OTR",C1132="LEXI LX 155 S OTR",C1132="LEXI OTR"),"MAXI",OR(C1132="ALL NEW R15 CONNECTED OTR",C1132="ALL NEW VIXION OTR",C1132="ALL NEW VIXION R OTR",C1132="ALL NEW XSR 155 OTR",C1132="MT 15 OTR"),"SPORT",OR(C1132="FAZZIO CONNECTED LUX OTR",C1132="FAZZIO CONNECTED NEO OTR",C1132="FAZZIO NEO HYBRID OTR",C1132="GRAND FILANO LUX OTR",C1132="GRAND FILANO NEO HYBRID OTR"),"CLASSY",OR(C1132="FREE GO 125 C OTR",C1132="FREE GO 125 OTR",C1132="GEAR 125 S OTR",C1132="GEAR 125 OTR",C1132="NEW MIO M3 CW OTR"),"MATIC",OR(C1132="WR 155 R OTR"),"OFFROAD",OR(C1132="VEGA FORCE DB CW OTR",C1132="JUPITER Z CW FI OTR",C1132="MX KING 150 OTR"),"MOPED")</f>
        <v>CLASSY</v>
      </c>
      <c r="E1132">
        <v>6</v>
      </c>
      <c r="F1132" s="3" t="s">
        <v>4</v>
      </c>
      <c r="G1132" s="7">
        <v>30130000</v>
      </c>
      <c r="H1132">
        <f t="shared" si="36"/>
        <v>3013000</v>
      </c>
      <c r="I1132" s="3" t="s">
        <v>32</v>
      </c>
    </row>
    <row r="1133" spans="1:9" x14ac:dyDescent="0.3">
      <c r="A1133" s="1">
        <v>1132</v>
      </c>
      <c r="B1133" s="2">
        <f t="shared" ca="1" si="35"/>
        <v>168</v>
      </c>
      <c r="C1133" s="6" t="s">
        <v>12</v>
      </c>
      <c r="D1133" t="str" cm="1">
        <f t="array" ref="D1133">_xlfn.IFS(OR(C1133="ALL NEW AEROX 155 C ABS OTR",C1133="ALL NEW AEROX 155 CIBERCITY OTR",C1133="ALL NEW AEROX 155 OTR",C1133="ALL NEW NMAX 155 ABS OTR",C1133="ALL NEW NMAX 155 CONNECTED OTR",C1133="ALL NEW NMAX 155 OTR",C1133="ALL NEW NMAX 155 S OTR",C1133="LEXI LX 155 CONNECTED ABS OTR",C1133="LEXI LX 155 OTR",C1133="LEXI LX 155 S OTR",C1133="LEXI OTR"),"MAXI",OR(C1133="ALL NEW R15 CONNECTED OTR",C1133="ALL NEW VIXION OTR",C1133="ALL NEW VIXION R OTR",C1133="ALL NEW XSR 155 OTR",C1133="MT 15 OTR"),"SPORT",OR(C1133="FAZZIO CONNECTED LUX OTR",C1133="FAZZIO CONNECTED NEO OTR",C1133="FAZZIO NEO HYBRID OTR",C1133="GRAND FILANO LUX OTR",C1133="GRAND FILANO NEO HYBRID OTR"),"CLASSY",OR(C1133="FREE GO 125 C OTR",C1133="FREE GO 125 OTR",C1133="GEAR 125 S OTR",C1133="GEAR 125 OTR",C1133="NEW MIO M3 CW OTR"),"MATIC",OR(C1133="WR 155 R OTR"),"OFFROAD",OR(C1133="VEGA FORCE DB CW OTR",C1133="JUPITER Z CW FI OTR",C1133="MX KING 150 OTR"),"MOPED")</f>
        <v>MATIC</v>
      </c>
      <c r="E1133">
        <v>6</v>
      </c>
      <c r="F1133" s="3" t="s">
        <v>4</v>
      </c>
      <c r="G1133" s="7">
        <v>19745000</v>
      </c>
      <c r="H1133">
        <f t="shared" si="36"/>
        <v>1974500</v>
      </c>
      <c r="I1133" s="3" t="s">
        <v>34</v>
      </c>
    </row>
    <row r="1134" spans="1:9" x14ac:dyDescent="0.3">
      <c r="A1134" s="1">
        <v>1133</v>
      </c>
      <c r="B1134" s="2">
        <f t="shared" ca="1" si="35"/>
        <v>764</v>
      </c>
      <c r="C1134" s="6" t="s">
        <v>28</v>
      </c>
      <c r="D1134" t="str" cm="1">
        <f t="array" ref="D1134">_xlfn.IFS(OR(C1134="ALL NEW AEROX 155 C ABS OTR",C1134="ALL NEW AEROX 155 CIBERCITY OTR",C1134="ALL NEW AEROX 155 OTR",C1134="ALL NEW NMAX 155 ABS OTR",C1134="ALL NEW NMAX 155 CONNECTED OTR",C1134="ALL NEW NMAX 155 OTR",C1134="ALL NEW NMAX 155 S OTR",C1134="LEXI LX 155 CONNECTED ABS OTR",C1134="LEXI LX 155 OTR",C1134="LEXI LX 155 S OTR",C1134="LEXI OTR"),"MAXI",OR(C1134="ALL NEW R15 CONNECTED OTR",C1134="ALL NEW VIXION OTR",C1134="ALL NEW VIXION R OTR",C1134="ALL NEW XSR 155 OTR",C1134="MT 15 OTR"),"SPORT",OR(C1134="FAZZIO CONNECTED LUX OTR",C1134="FAZZIO CONNECTED NEO OTR",C1134="FAZZIO NEO HYBRID OTR",C1134="GRAND FILANO LUX OTR",C1134="GRAND FILANO NEO HYBRID OTR"),"CLASSY",OR(C1134="FREE GO 125 C OTR",C1134="FREE GO 125 OTR",C1134="GEAR 125 S OTR",C1134="GEAR 125 OTR",C1134="NEW MIO M3 CW OTR"),"MATIC",OR(C1134="WR 155 R OTR"),"OFFROAD",OR(C1134="VEGA FORCE DB CW OTR",C1134="JUPITER Z CW FI OTR",C1134="MX KING 150 OTR"),"MOPED")</f>
        <v>OFFROAD</v>
      </c>
      <c r="E1134">
        <v>6</v>
      </c>
      <c r="F1134" s="3" t="s">
        <v>44</v>
      </c>
      <c r="G1134" s="7">
        <v>42860000</v>
      </c>
      <c r="H1134">
        <f t="shared" si="36"/>
        <v>4286000</v>
      </c>
      <c r="I1134" s="3" t="s">
        <v>32</v>
      </c>
    </row>
    <row r="1135" spans="1:9" x14ac:dyDescent="0.3">
      <c r="A1135" s="1">
        <v>1134</v>
      </c>
      <c r="B1135" s="2">
        <f t="shared" ca="1" si="35"/>
        <v>641</v>
      </c>
      <c r="C1135" s="6" t="s">
        <v>41</v>
      </c>
      <c r="D1135" t="str" cm="1">
        <f t="array" ref="D1135">_xlfn.IFS(OR(C1135="ALL NEW AEROX 155 C ABS OTR",C1135="ALL NEW AEROX 155 CIBERCITY OTR",C1135="ALL NEW AEROX 155 OTR",C1135="ALL NEW NMAX 155 ABS OTR",C1135="ALL NEW NMAX 155 CONNECTED OTR",C1135="ALL NEW NMAX 155 OTR",C1135="ALL NEW NMAX 155 S OTR",C1135="LEXI LX 155 CONNECTED ABS OTR",C1135="LEXI LX 155 OTR",C1135="LEXI LX 155 S OTR",C1135="LEXI OTR"),"MAXI",OR(C1135="ALL NEW R15 CONNECTED OTR",C1135="ALL NEW VIXION OTR",C1135="ALL NEW VIXION R OTR",C1135="ALL NEW XSR 155 OTR",C1135="MT 15 OTR"),"SPORT",OR(C1135="FAZZIO CONNECTED LUX OTR",C1135="FAZZIO CONNECTED NEO OTR",C1135="FAZZIO NEO HYBRID OTR",C1135="GRAND FILANO LUX OTR",C1135="GRAND FILANO NEO HYBRID OTR"),"CLASSY",OR(C1135="FREE GO 125 C OTR",C1135="FREE GO 125 OTR",C1135="GEAR 125 S OTR",C1135="GEAR 125 OTR",C1135="NEW MIO M3 CW OTR"),"MATIC",OR(C1135="WR 155 R OTR"),"OFFROAD",OR(C1135="VEGA FORCE DB CW OTR",C1135="JUPITER Z CW FI OTR",C1135="MX KING 150 OTR"),"MOPED")</f>
        <v>MAXI</v>
      </c>
      <c r="E1135">
        <v>6</v>
      </c>
      <c r="F1135" s="3" t="s">
        <v>44</v>
      </c>
      <c r="G1135" s="7">
        <v>36675000</v>
      </c>
      <c r="H1135">
        <f t="shared" si="36"/>
        <v>3667500</v>
      </c>
      <c r="I1135" s="3" t="s">
        <v>32</v>
      </c>
    </row>
    <row r="1136" spans="1:9" x14ac:dyDescent="0.3">
      <c r="A1136" s="1">
        <v>1135</v>
      </c>
      <c r="B1136" s="2">
        <f t="shared" ca="1" si="35"/>
        <v>616</v>
      </c>
      <c r="C1136" s="6" t="s">
        <v>8</v>
      </c>
      <c r="D1136" t="str" cm="1">
        <f t="array" ref="D1136">_xlfn.IFS(OR(C1136="ALL NEW AEROX 155 C ABS OTR",C1136="ALL NEW AEROX 155 CIBERCITY OTR",C1136="ALL NEW AEROX 155 OTR",C1136="ALL NEW NMAX 155 ABS OTR",C1136="ALL NEW NMAX 155 CONNECTED OTR",C1136="ALL NEW NMAX 155 OTR",C1136="ALL NEW NMAX 155 S OTR",C1136="LEXI LX 155 CONNECTED ABS OTR",C1136="LEXI LX 155 OTR",C1136="LEXI LX 155 S OTR",C1136="LEXI OTR"),"MAXI",OR(C1136="ALL NEW R15 CONNECTED OTR",C1136="ALL NEW VIXION OTR",C1136="ALL NEW VIXION R OTR",C1136="ALL NEW XSR 155 OTR",C1136="MT 15 OTR"),"SPORT",OR(C1136="FAZZIO CONNECTED LUX OTR",C1136="FAZZIO CONNECTED NEO OTR",C1136="FAZZIO NEO HYBRID OTR",C1136="GRAND FILANO LUX OTR",C1136="GRAND FILANO NEO HYBRID OTR"),"CLASSY",OR(C1136="FREE GO 125 C OTR",C1136="FREE GO 125 OTR",C1136="GEAR 125 S OTR",C1136="GEAR 125 OTR",C1136="NEW MIO M3 CW OTR"),"MATIC",OR(C1136="WR 155 R OTR"),"OFFROAD",OR(C1136="VEGA FORCE DB CW OTR",C1136="JUPITER Z CW FI OTR",C1136="MX KING 150 OTR"),"MOPED")</f>
        <v>CLASSY</v>
      </c>
      <c r="E1136">
        <v>6</v>
      </c>
      <c r="F1136" s="3" t="s">
        <v>4</v>
      </c>
      <c r="G1136" s="7">
        <v>25615000</v>
      </c>
      <c r="H1136">
        <f t="shared" si="36"/>
        <v>2561500</v>
      </c>
      <c r="I1136" s="3" t="s">
        <v>32</v>
      </c>
    </row>
    <row r="1137" spans="1:9" x14ac:dyDescent="0.3">
      <c r="A1137" s="1">
        <v>1136</v>
      </c>
      <c r="B1137" s="2">
        <f t="shared" ca="1" si="35"/>
        <v>620</v>
      </c>
      <c r="C1137" s="6" t="s">
        <v>7</v>
      </c>
      <c r="D1137" t="str" cm="1">
        <f t="array" ref="D1137">_xlfn.IFS(OR(C1137="ALL NEW AEROX 155 C ABS OTR",C1137="ALL NEW AEROX 155 CIBERCITY OTR",C1137="ALL NEW AEROX 155 OTR",C1137="ALL NEW NMAX 155 ABS OTR",C1137="ALL NEW NMAX 155 CONNECTED OTR",C1137="ALL NEW NMAX 155 OTR",C1137="ALL NEW NMAX 155 S OTR",C1137="LEXI LX 155 CONNECTED ABS OTR",C1137="LEXI LX 155 OTR",C1137="LEXI LX 155 S OTR",C1137="LEXI OTR"),"MAXI",OR(C1137="ALL NEW R15 CONNECTED OTR",C1137="ALL NEW VIXION OTR",C1137="ALL NEW VIXION R OTR",C1137="ALL NEW XSR 155 OTR",C1137="MT 15 OTR"),"SPORT",OR(C1137="FAZZIO CONNECTED LUX OTR",C1137="FAZZIO CONNECTED NEO OTR",C1137="FAZZIO NEO HYBRID OTR",C1137="GRAND FILANO LUX OTR",C1137="GRAND FILANO NEO HYBRID OTR"),"CLASSY",OR(C1137="FREE GO 125 C OTR",C1137="FREE GO 125 OTR",C1137="GEAR 125 S OTR",C1137="GEAR 125 OTR",C1137="NEW MIO M3 CW OTR"),"MATIC",OR(C1137="WR 155 R OTR"),"OFFROAD",OR(C1137="VEGA FORCE DB CW OTR",C1137="JUPITER Z CW FI OTR",C1137="MX KING 150 OTR"),"MOPED")</f>
        <v>CLASSY</v>
      </c>
      <c r="E1137">
        <v>6</v>
      </c>
      <c r="F1137" s="3" t="s">
        <v>44</v>
      </c>
      <c r="G1137" s="7">
        <v>24965000</v>
      </c>
      <c r="H1137">
        <f t="shared" si="36"/>
        <v>2496500</v>
      </c>
      <c r="I1137" s="3" t="s">
        <v>32</v>
      </c>
    </row>
    <row r="1138" spans="1:9" x14ac:dyDescent="0.3">
      <c r="A1138" s="1">
        <v>1137</v>
      </c>
      <c r="B1138" s="2">
        <f t="shared" ca="1" si="35"/>
        <v>338</v>
      </c>
      <c r="C1138" s="6" t="s">
        <v>12</v>
      </c>
      <c r="D1138" t="str" cm="1">
        <f t="array" ref="D1138">_xlfn.IFS(OR(C1138="ALL NEW AEROX 155 C ABS OTR",C1138="ALL NEW AEROX 155 CIBERCITY OTR",C1138="ALL NEW AEROX 155 OTR",C1138="ALL NEW NMAX 155 ABS OTR",C1138="ALL NEW NMAX 155 CONNECTED OTR",C1138="ALL NEW NMAX 155 OTR",C1138="ALL NEW NMAX 155 S OTR",C1138="LEXI LX 155 CONNECTED ABS OTR",C1138="LEXI LX 155 OTR",C1138="LEXI LX 155 S OTR",C1138="LEXI OTR"),"MAXI",OR(C1138="ALL NEW R15 CONNECTED OTR",C1138="ALL NEW VIXION OTR",C1138="ALL NEW VIXION R OTR",C1138="ALL NEW XSR 155 OTR",C1138="MT 15 OTR"),"SPORT",OR(C1138="FAZZIO CONNECTED LUX OTR",C1138="FAZZIO CONNECTED NEO OTR",C1138="FAZZIO NEO HYBRID OTR",C1138="GRAND FILANO LUX OTR",C1138="GRAND FILANO NEO HYBRID OTR"),"CLASSY",OR(C1138="FREE GO 125 C OTR",C1138="FREE GO 125 OTR",C1138="GEAR 125 S OTR",C1138="GEAR 125 OTR",C1138="NEW MIO M3 CW OTR"),"MATIC",OR(C1138="WR 155 R OTR"),"OFFROAD",OR(C1138="VEGA FORCE DB CW OTR",C1138="JUPITER Z CW FI OTR",C1138="MX KING 150 OTR"),"MOPED")</f>
        <v>MATIC</v>
      </c>
      <c r="E1138">
        <v>6</v>
      </c>
      <c r="F1138" s="3" t="s">
        <v>44</v>
      </c>
      <c r="G1138" s="7">
        <v>19745000</v>
      </c>
      <c r="H1138">
        <f t="shared" si="36"/>
        <v>1974500</v>
      </c>
      <c r="I1138" s="3" t="s">
        <v>32</v>
      </c>
    </row>
    <row r="1139" spans="1:9" x14ac:dyDescent="0.3">
      <c r="A1139" s="1">
        <v>1138</v>
      </c>
      <c r="B1139" s="2">
        <f t="shared" ca="1" si="35"/>
        <v>188</v>
      </c>
      <c r="C1139" s="6" t="s">
        <v>10</v>
      </c>
      <c r="D1139" t="str" cm="1">
        <f t="array" ref="D1139">_xlfn.IFS(OR(C1139="ALL NEW AEROX 155 C ABS OTR",C1139="ALL NEW AEROX 155 CIBERCITY OTR",C1139="ALL NEW AEROX 155 OTR",C1139="ALL NEW NMAX 155 ABS OTR",C1139="ALL NEW NMAX 155 CONNECTED OTR",C1139="ALL NEW NMAX 155 OTR",C1139="ALL NEW NMAX 155 S OTR",C1139="LEXI LX 155 CONNECTED ABS OTR",C1139="LEXI LX 155 OTR",C1139="LEXI LX 155 S OTR",C1139="LEXI OTR"),"MAXI",OR(C1139="ALL NEW R15 CONNECTED OTR",C1139="ALL NEW VIXION OTR",C1139="ALL NEW VIXION R OTR",C1139="ALL NEW XSR 155 OTR",C1139="MT 15 OTR"),"SPORT",OR(C1139="FAZZIO CONNECTED LUX OTR",C1139="FAZZIO CONNECTED NEO OTR",C1139="FAZZIO NEO HYBRID OTR",C1139="GRAND FILANO LUX OTR",C1139="GRAND FILANO NEO HYBRID OTR"),"CLASSY",OR(C1139="FREE GO 125 C OTR",C1139="FREE GO 125 OTR",C1139="GEAR 125 S OTR",C1139="GEAR 125 OTR",C1139="NEW MIO M3 CW OTR"),"MATIC",OR(C1139="WR 155 R OTR"),"OFFROAD",OR(C1139="VEGA FORCE DB CW OTR",C1139="JUPITER Z CW FI OTR",C1139="MX KING 150 OTR"),"MOPED")</f>
        <v>MATIC</v>
      </c>
      <c r="E1139">
        <v>6</v>
      </c>
      <c r="F1139" s="3" t="s">
        <v>44</v>
      </c>
      <c r="G1139" s="7">
        <v>20725000</v>
      </c>
      <c r="H1139">
        <f t="shared" si="36"/>
        <v>2072500</v>
      </c>
      <c r="I1139" s="3" t="s">
        <v>34</v>
      </c>
    </row>
    <row r="1140" spans="1:9" x14ac:dyDescent="0.3">
      <c r="A1140" s="1">
        <v>1139</v>
      </c>
      <c r="B1140" s="2">
        <f t="shared" ca="1" si="35"/>
        <v>625</v>
      </c>
      <c r="C1140" s="6" t="s">
        <v>11</v>
      </c>
      <c r="D1140" t="str" cm="1">
        <f t="array" ref="D1140">_xlfn.IFS(OR(C1140="ALL NEW AEROX 155 C ABS OTR",C1140="ALL NEW AEROX 155 CIBERCITY OTR",C1140="ALL NEW AEROX 155 OTR",C1140="ALL NEW NMAX 155 ABS OTR",C1140="ALL NEW NMAX 155 CONNECTED OTR",C1140="ALL NEW NMAX 155 OTR",C1140="ALL NEW NMAX 155 S OTR",C1140="LEXI LX 155 CONNECTED ABS OTR",C1140="LEXI LX 155 OTR",C1140="LEXI LX 155 S OTR",C1140="LEXI OTR"),"MAXI",OR(C1140="ALL NEW R15 CONNECTED OTR",C1140="ALL NEW VIXION OTR",C1140="ALL NEW VIXION R OTR",C1140="ALL NEW XSR 155 OTR",C1140="MT 15 OTR"),"SPORT",OR(C1140="FAZZIO CONNECTED LUX OTR",C1140="FAZZIO CONNECTED NEO OTR",C1140="FAZZIO NEO HYBRID OTR",C1140="GRAND FILANO LUX OTR",C1140="GRAND FILANO NEO HYBRID OTR"),"CLASSY",OR(C1140="FREE GO 125 C OTR",C1140="FREE GO 125 OTR",C1140="GEAR 125 S OTR",C1140="GEAR 125 OTR",C1140="NEW MIO M3 CW OTR"),"MATIC",OR(C1140="WR 155 R OTR"),"OFFROAD",OR(C1140="VEGA FORCE DB CW OTR",C1140="JUPITER Z CW FI OTR",C1140="MX KING 150 OTR"),"MOPED")</f>
        <v>MOPED</v>
      </c>
      <c r="E1140">
        <v>6</v>
      </c>
      <c r="F1140" s="3" t="s">
        <v>44</v>
      </c>
      <c r="G1140" s="7">
        <v>22605000</v>
      </c>
      <c r="H1140">
        <f t="shared" si="36"/>
        <v>2260500</v>
      </c>
      <c r="I1140" s="3" t="s">
        <v>32</v>
      </c>
    </row>
    <row r="1141" spans="1:9" x14ac:dyDescent="0.3">
      <c r="A1141" s="1">
        <v>1140</v>
      </c>
      <c r="B1141" s="2">
        <f t="shared" ca="1" si="35"/>
        <v>152</v>
      </c>
      <c r="C1141" s="6" t="s">
        <v>27</v>
      </c>
      <c r="D1141" t="str" cm="1">
        <f t="array" ref="D1141">_xlfn.IFS(OR(C1141="ALL NEW AEROX 155 C ABS OTR",C1141="ALL NEW AEROX 155 CIBERCITY OTR",C1141="ALL NEW AEROX 155 OTR",C1141="ALL NEW NMAX 155 ABS OTR",C1141="ALL NEW NMAX 155 CONNECTED OTR",C1141="ALL NEW NMAX 155 OTR",C1141="ALL NEW NMAX 155 S OTR",C1141="LEXI LX 155 CONNECTED ABS OTR",C1141="LEXI LX 155 OTR",C1141="LEXI LX 155 S OTR",C1141="LEXI OTR"),"MAXI",OR(C1141="ALL NEW R15 CONNECTED OTR",C1141="ALL NEW VIXION OTR",C1141="ALL NEW VIXION R OTR",C1141="ALL NEW XSR 155 OTR",C1141="MT 15 OTR"),"SPORT",OR(C1141="FAZZIO CONNECTED LUX OTR",C1141="FAZZIO CONNECTED NEO OTR",C1141="FAZZIO NEO HYBRID OTR",C1141="GRAND FILANO LUX OTR",C1141="GRAND FILANO NEO HYBRID OTR"),"CLASSY",OR(C1141="FREE GO 125 C OTR",C1141="FREE GO 125 OTR",C1141="GEAR 125 S OTR",C1141="GEAR 125 OTR",C1141="NEW MIO M3 CW OTR"),"MATIC",OR(C1141="WR 155 R OTR"),"OFFROAD",OR(C1141="VEGA FORCE DB CW OTR",C1141="JUPITER Z CW FI OTR",C1141="MX KING 150 OTR"),"MOPED")</f>
        <v>CLASSY</v>
      </c>
      <c r="E1141">
        <v>6</v>
      </c>
      <c r="F1141" s="3" t="s">
        <v>44</v>
      </c>
      <c r="G1141" s="7">
        <v>30130000</v>
      </c>
      <c r="H1141">
        <f t="shared" si="36"/>
        <v>3013000</v>
      </c>
      <c r="I1141" s="3" t="s">
        <v>32</v>
      </c>
    </row>
    <row r="1142" spans="1:9" x14ac:dyDescent="0.3">
      <c r="A1142" s="1">
        <v>1141</v>
      </c>
      <c r="B1142" s="2">
        <f t="shared" ca="1" si="35"/>
        <v>269</v>
      </c>
      <c r="C1142" s="6" t="s">
        <v>23</v>
      </c>
      <c r="D1142" t="str" cm="1">
        <f t="array" ref="D1142">_xlfn.IFS(OR(C1142="ALL NEW AEROX 155 C ABS OTR",C1142="ALL NEW AEROX 155 CIBERCITY OTR",C1142="ALL NEW AEROX 155 OTR",C1142="ALL NEW NMAX 155 ABS OTR",C1142="ALL NEW NMAX 155 CONNECTED OTR",C1142="ALL NEW NMAX 155 OTR",C1142="ALL NEW NMAX 155 S OTR",C1142="LEXI LX 155 CONNECTED ABS OTR",C1142="LEXI LX 155 OTR",C1142="LEXI LX 155 S OTR",C1142="LEXI OTR"),"MAXI",OR(C1142="ALL NEW R15 CONNECTED OTR",C1142="ALL NEW VIXION OTR",C1142="ALL NEW VIXION R OTR",C1142="ALL NEW XSR 155 OTR",C1142="MT 15 OTR"),"SPORT",OR(C1142="FAZZIO CONNECTED LUX OTR",C1142="FAZZIO CONNECTED NEO OTR",C1142="FAZZIO NEO HYBRID OTR",C1142="GRAND FILANO LUX OTR",C1142="GRAND FILANO NEO HYBRID OTR"),"CLASSY",OR(C1142="FREE GO 125 C OTR",C1142="FREE GO 125 OTR",C1142="GEAR 125 S OTR",C1142="GEAR 125 OTR",C1142="NEW MIO M3 CW OTR"),"MATIC",OR(C1142="WR 155 R OTR"),"OFFROAD",OR(C1142="VEGA FORCE DB CW OTR",C1142="JUPITER Z CW FI OTR",C1142="MX KING 150 OTR"),"MOPED")</f>
        <v>CLASSY</v>
      </c>
      <c r="E1142">
        <v>6</v>
      </c>
      <c r="F1142" s="3" t="s">
        <v>44</v>
      </c>
      <c r="G1142" s="7">
        <v>30785000</v>
      </c>
      <c r="H1142">
        <f t="shared" si="36"/>
        <v>3078500</v>
      </c>
      <c r="I1142" s="3" t="s">
        <v>32</v>
      </c>
    </row>
    <row r="1143" spans="1:9" x14ac:dyDescent="0.3">
      <c r="A1143" s="1">
        <v>1142</v>
      </c>
      <c r="B1143" s="2">
        <f t="shared" ca="1" si="35"/>
        <v>43</v>
      </c>
      <c r="C1143" s="6" t="s">
        <v>20</v>
      </c>
      <c r="D1143" t="str" cm="1">
        <f t="array" ref="D1143">_xlfn.IFS(OR(C1143="ALL NEW AEROX 155 C ABS OTR",C1143="ALL NEW AEROX 155 CIBERCITY OTR",C1143="ALL NEW AEROX 155 OTR",C1143="ALL NEW NMAX 155 ABS OTR",C1143="ALL NEW NMAX 155 CONNECTED OTR",C1143="ALL NEW NMAX 155 OTR",C1143="ALL NEW NMAX 155 S OTR",C1143="LEXI LX 155 CONNECTED ABS OTR",C1143="LEXI LX 155 OTR",C1143="LEXI LX 155 S OTR",C1143="LEXI OTR"),"MAXI",OR(C1143="ALL NEW R15 CONNECTED OTR",C1143="ALL NEW VIXION OTR",C1143="ALL NEW VIXION R OTR",C1143="ALL NEW XSR 155 OTR",C1143="MT 15 OTR"),"SPORT",OR(C1143="FAZZIO CONNECTED LUX OTR",C1143="FAZZIO CONNECTED NEO OTR",C1143="FAZZIO NEO HYBRID OTR",C1143="GRAND FILANO LUX OTR",C1143="GRAND FILANO NEO HYBRID OTR"),"CLASSY",OR(C1143="FREE GO 125 C OTR",C1143="FREE GO 125 OTR",C1143="GEAR 125 S OTR",C1143="GEAR 125 OTR",C1143="NEW MIO M3 CW OTR"),"MATIC",OR(C1143="WR 155 R OTR"),"OFFROAD",OR(C1143="VEGA FORCE DB CW OTR",C1143="JUPITER Z CW FI OTR",C1143="MX KING 150 OTR"),"MOPED")</f>
        <v>MAXI</v>
      </c>
      <c r="E1143">
        <v>6</v>
      </c>
      <c r="F1143" s="3" t="s">
        <v>44</v>
      </c>
      <c r="G1143" s="7">
        <v>30200000</v>
      </c>
      <c r="H1143">
        <f t="shared" si="36"/>
        <v>3020000</v>
      </c>
      <c r="I1143" s="3" t="s">
        <v>34</v>
      </c>
    </row>
    <row r="1144" spans="1:9" x14ac:dyDescent="0.3">
      <c r="A1144" s="1">
        <v>1143</v>
      </c>
      <c r="B1144" s="2">
        <f t="shared" ca="1" si="35"/>
        <v>1064</v>
      </c>
      <c r="C1144" s="6" t="s">
        <v>8</v>
      </c>
      <c r="D1144" t="str" cm="1">
        <f t="array" ref="D1144">_xlfn.IFS(OR(C1144="ALL NEW AEROX 155 C ABS OTR",C1144="ALL NEW AEROX 155 CIBERCITY OTR",C1144="ALL NEW AEROX 155 OTR",C1144="ALL NEW NMAX 155 ABS OTR",C1144="ALL NEW NMAX 155 CONNECTED OTR",C1144="ALL NEW NMAX 155 OTR",C1144="ALL NEW NMAX 155 S OTR",C1144="LEXI LX 155 CONNECTED ABS OTR",C1144="LEXI LX 155 OTR",C1144="LEXI LX 155 S OTR",C1144="LEXI OTR"),"MAXI",OR(C1144="ALL NEW R15 CONNECTED OTR",C1144="ALL NEW VIXION OTR",C1144="ALL NEW VIXION R OTR",C1144="ALL NEW XSR 155 OTR",C1144="MT 15 OTR"),"SPORT",OR(C1144="FAZZIO CONNECTED LUX OTR",C1144="FAZZIO CONNECTED NEO OTR",C1144="FAZZIO NEO HYBRID OTR",C1144="GRAND FILANO LUX OTR",C1144="GRAND FILANO NEO HYBRID OTR"),"CLASSY",OR(C1144="FREE GO 125 C OTR",C1144="FREE GO 125 OTR",C1144="GEAR 125 S OTR",C1144="GEAR 125 OTR",C1144="NEW MIO M3 CW OTR"),"MATIC",OR(C1144="WR 155 R OTR"),"OFFROAD",OR(C1144="VEGA FORCE DB CW OTR",C1144="JUPITER Z CW FI OTR",C1144="MX KING 150 OTR"),"MOPED")</f>
        <v>CLASSY</v>
      </c>
      <c r="E1144">
        <v>6</v>
      </c>
      <c r="F1144" s="3" t="s">
        <v>44</v>
      </c>
      <c r="G1144" s="7">
        <v>25615000</v>
      </c>
      <c r="H1144">
        <f t="shared" si="36"/>
        <v>2561500</v>
      </c>
      <c r="I1144" s="3" t="s">
        <v>32</v>
      </c>
    </row>
    <row r="1145" spans="1:9" x14ac:dyDescent="0.3">
      <c r="A1145" s="1">
        <v>1144</v>
      </c>
      <c r="B1145" s="2">
        <f t="shared" ca="1" si="35"/>
        <v>32</v>
      </c>
      <c r="C1145" s="6" t="s">
        <v>26</v>
      </c>
      <c r="D1145" t="str" cm="1">
        <f t="array" ref="D1145">_xlfn.IFS(OR(C1145="ALL NEW AEROX 155 C ABS OTR",C1145="ALL NEW AEROX 155 CIBERCITY OTR",C1145="ALL NEW AEROX 155 OTR",C1145="ALL NEW NMAX 155 ABS OTR",C1145="ALL NEW NMAX 155 CONNECTED OTR",C1145="ALL NEW NMAX 155 OTR",C1145="ALL NEW NMAX 155 S OTR",C1145="LEXI LX 155 CONNECTED ABS OTR",C1145="LEXI LX 155 OTR",C1145="LEXI LX 155 S OTR",C1145="LEXI OTR"),"MAXI",OR(C1145="ALL NEW R15 CONNECTED OTR",C1145="ALL NEW VIXION OTR",C1145="ALL NEW VIXION R OTR",C1145="ALL NEW XSR 155 OTR",C1145="MT 15 OTR"),"SPORT",OR(C1145="FAZZIO CONNECTED LUX OTR",C1145="FAZZIO CONNECTED NEO OTR",C1145="FAZZIO NEO HYBRID OTR",C1145="GRAND FILANO LUX OTR",C1145="GRAND FILANO NEO HYBRID OTR"),"CLASSY",OR(C1145="FREE GO 125 C OTR",C1145="FREE GO 125 OTR",C1145="GEAR 125 S OTR",C1145="GEAR 125 OTR",C1145="NEW MIO M3 CW OTR"),"MATIC",OR(C1145="WR 155 R OTR"),"OFFROAD",OR(C1145="VEGA FORCE DB CW OTR",C1145="JUPITER Z CW FI OTR",C1145="MX KING 150 OTR"),"MOPED")</f>
        <v>CLASSY</v>
      </c>
      <c r="E1145">
        <v>6</v>
      </c>
      <c r="F1145" s="3" t="s">
        <v>44</v>
      </c>
      <c r="G1145" s="7">
        <v>25215000</v>
      </c>
      <c r="H1145">
        <f t="shared" si="36"/>
        <v>2521500</v>
      </c>
      <c r="I1145" s="3" t="s">
        <v>32</v>
      </c>
    </row>
    <row r="1146" spans="1:9" x14ac:dyDescent="0.3">
      <c r="A1146" s="1">
        <v>1145</v>
      </c>
      <c r="B1146" s="2">
        <f t="shared" ca="1" si="35"/>
        <v>429</v>
      </c>
      <c r="C1146" t="s">
        <v>7</v>
      </c>
      <c r="D1146" t="str" cm="1">
        <f t="array" ref="D1146">_xlfn.IFS(OR(C1146="ALL NEW AEROX 155 C ABS OTR",C1146="ALL NEW AEROX 155 CIBERCITY OTR",C1146="ALL NEW AEROX 155 OTR",C1146="ALL NEW NMAX 155 ABS OTR",C1146="ALL NEW NMAX 155 CONNECTED OTR",C1146="ALL NEW NMAX 155 OTR",C1146="ALL NEW NMAX 155 S OTR",C1146="LEXI LX 155 CONNECTED ABS OTR",C1146="LEXI LX 155 OTR",C1146="LEXI LX 155 S OTR",C1146="LEXI OTR"),"MAXI",OR(C1146="ALL NEW R15 CONNECTED OTR",C1146="ALL NEW VIXION OTR",C1146="ALL NEW VIXION R OTR",C1146="ALL NEW XSR 155 OTR",C1146="MT 15 OTR"),"SPORT",OR(C1146="FAZZIO CONNECTED LUX OTR",C1146="FAZZIO CONNECTED NEO OTR",C1146="FAZZIO NEO HYBRID OTR",C1146="GRAND FILANO LUX OTR",C1146="GRAND FILANO NEO HYBRID OTR"),"CLASSY",OR(C1146="FREE GO 125 C OTR",C1146="FREE GO 125 OTR",C1146="GEAR 125 S OTR",C1146="GEAR 125 OTR",C1146="NEW MIO M3 CW OTR"),"MATIC",OR(C1146="WR 155 R OTR"),"OFFROAD",OR(C1146="VEGA FORCE DB CW OTR",C1146="JUPITER Z CW FI OTR",C1146="MX KING 150 OTR"),"MOPED")</f>
        <v>CLASSY</v>
      </c>
      <c r="E1146">
        <v>6</v>
      </c>
      <c r="F1146" s="3" t="s">
        <v>44</v>
      </c>
      <c r="G1146" s="8">
        <v>24965000</v>
      </c>
      <c r="H1146">
        <f t="shared" si="36"/>
        <v>2496500</v>
      </c>
      <c r="I1146" s="3" t="s">
        <v>34</v>
      </c>
    </row>
    <row r="1147" spans="1:9" x14ac:dyDescent="0.3">
      <c r="A1147" s="1">
        <v>1146</v>
      </c>
      <c r="B1147" s="2">
        <f t="shared" ca="1" si="35"/>
        <v>425</v>
      </c>
      <c r="C1147" t="s">
        <v>28</v>
      </c>
      <c r="D1147" t="str" cm="1">
        <f t="array" ref="D1147">_xlfn.IFS(OR(C1147="ALL NEW AEROX 155 C ABS OTR",C1147="ALL NEW AEROX 155 CIBERCITY OTR",C1147="ALL NEW AEROX 155 OTR",C1147="ALL NEW NMAX 155 ABS OTR",C1147="ALL NEW NMAX 155 CONNECTED OTR",C1147="ALL NEW NMAX 155 OTR",C1147="ALL NEW NMAX 155 S OTR",C1147="LEXI LX 155 CONNECTED ABS OTR",C1147="LEXI LX 155 OTR",C1147="LEXI LX 155 S OTR",C1147="LEXI OTR"),"MAXI",OR(C1147="ALL NEW R15 CONNECTED OTR",C1147="ALL NEW VIXION OTR",C1147="ALL NEW VIXION R OTR",C1147="ALL NEW XSR 155 OTR",C1147="MT 15 OTR"),"SPORT",OR(C1147="FAZZIO CONNECTED LUX OTR",C1147="FAZZIO CONNECTED NEO OTR",C1147="FAZZIO NEO HYBRID OTR",C1147="GRAND FILANO LUX OTR",C1147="GRAND FILANO NEO HYBRID OTR"),"CLASSY",OR(C1147="FREE GO 125 C OTR",C1147="FREE GO 125 OTR",C1147="GEAR 125 S OTR",C1147="GEAR 125 OTR",C1147="NEW MIO M3 CW OTR"),"MATIC",OR(C1147="WR 155 R OTR"),"OFFROAD",OR(C1147="VEGA FORCE DB CW OTR",C1147="JUPITER Z CW FI OTR",C1147="MX KING 150 OTR"),"MOPED")</f>
        <v>OFFROAD</v>
      </c>
      <c r="E1147">
        <v>6</v>
      </c>
      <c r="F1147" s="3" t="s">
        <v>5</v>
      </c>
      <c r="G1147" s="8">
        <v>42860000</v>
      </c>
      <c r="H1147">
        <f t="shared" si="36"/>
        <v>4286000</v>
      </c>
      <c r="I1147" s="3" t="s">
        <v>32</v>
      </c>
    </row>
    <row r="1148" spans="1:9" x14ac:dyDescent="0.3">
      <c r="A1148" s="1">
        <v>1147</v>
      </c>
      <c r="B1148" s="2">
        <f t="shared" ca="1" si="35"/>
        <v>689</v>
      </c>
      <c r="C1148" t="s">
        <v>13</v>
      </c>
      <c r="D1148" t="str" cm="1">
        <f t="array" ref="D1148">_xlfn.IFS(OR(C1148="ALL NEW AEROX 155 C ABS OTR",C1148="ALL NEW AEROX 155 CIBERCITY OTR",C1148="ALL NEW AEROX 155 OTR",C1148="ALL NEW NMAX 155 ABS OTR",C1148="ALL NEW NMAX 155 CONNECTED OTR",C1148="ALL NEW NMAX 155 OTR",C1148="ALL NEW NMAX 155 S OTR",C1148="LEXI LX 155 CONNECTED ABS OTR",C1148="LEXI LX 155 OTR",C1148="LEXI LX 155 S OTR",C1148="LEXI OTR"),"MAXI",OR(C1148="ALL NEW R15 CONNECTED OTR",C1148="ALL NEW VIXION OTR",C1148="ALL NEW VIXION R OTR",C1148="ALL NEW XSR 155 OTR",C1148="MT 15 OTR"),"SPORT",OR(C1148="FAZZIO CONNECTED LUX OTR",C1148="FAZZIO CONNECTED NEO OTR",C1148="FAZZIO NEO HYBRID OTR",C1148="GRAND FILANO LUX OTR",C1148="GRAND FILANO NEO HYBRID OTR"),"CLASSY",OR(C1148="FREE GO 125 C OTR",C1148="FREE GO 125 OTR",C1148="GEAR 125 S OTR",C1148="GEAR 125 OTR",C1148="NEW MIO M3 CW OTR"),"MATIC",OR(C1148="WR 155 R OTR"),"OFFROAD",OR(C1148="VEGA FORCE DB CW OTR",C1148="JUPITER Z CW FI OTR",C1148="MX KING 150 OTR"),"MOPED")</f>
        <v>MAXI</v>
      </c>
      <c r="E1148">
        <v>6</v>
      </c>
      <c r="F1148" s="3" t="s">
        <v>5</v>
      </c>
      <c r="G1148" s="8">
        <v>36690000</v>
      </c>
      <c r="H1148">
        <f t="shared" si="36"/>
        <v>3669000</v>
      </c>
      <c r="I1148" s="3" t="s">
        <v>32</v>
      </c>
    </row>
    <row r="1149" spans="1:9" x14ac:dyDescent="0.3">
      <c r="A1149" s="1">
        <v>1148</v>
      </c>
      <c r="B1149" s="2">
        <f t="shared" ca="1" si="35"/>
        <v>897</v>
      </c>
      <c r="C1149" t="s">
        <v>9</v>
      </c>
      <c r="D1149" t="str" cm="1">
        <f t="array" ref="D1149">_xlfn.IFS(OR(C1149="ALL NEW AEROX 155 C ABS OTR",C1149="ALL NEW AEROX 155 CIBERCITY OTR",C1149="ALL NEW AEROX 155 OTR",C1149="ALL NEW NMAX 155 ABS OTR",C1149="ALL NEW NMAX 155 CONNECTED OTR",C1149="ALL NEW NMAX 155 OTR",C1149="ALL NEW NMAX 155 S OTR",C1149="LEXI LX 155 CONNECTED ABS OTR",C1149="LEXI LX 155 OTR",C1149="LEXI LX 155 S OTR",C1149="LEXI OTR"),"MAXI",OR(C1149="ALL NEW R15 CONNECTED OTR",C1149="ALL NEW VIXION OTR",C1149="ALL NEW VIXION R OTR",C1149="ALL NEW XSR 155 OTR",C1149="MT 15 OTR"),"SPORT",OR(C1149="FAZZIO CONNECTED LUX OTR",C1149="FAZZIO CONNECTED NEO OTR",C1149="FAZZIO NEO HYBRID OTR",C1149="GRAND FILANO LUX OTR",C1149="GRAND FILANO NEO HYBRID OTR"),"CLASSY",OR(C1149="FREE GO 125 C OTR",C1149="FREE GO 125 OTR",C1149="GEAR 125 S OTR",C1149="GEAR 125 OTR",C1149="NEW MIO M3 CW OTR"),"MATIC",OR(C1149="WR 155 R OTR"),"OFFROAD",OR(C1149="VEGA FORCE DB CW OTR",C1149="JUPITER Z CW FI OTR",C1149="MX KING 150 OTR"),"MOPED")</f>
        <v>MAXI</v>
      </c>
      <c r="E1149">
        <v>6</v>
      </c>
      <c r="F1149" s="3" t="s">
        <v>5</v>
      </c>
      <c r="G1149" s="8">
        <v>35475000</v>
      </c>
      <c r="H1149">
        <f t="shared" si="36"/>
        <v>3547500</v>
      </c>
      <c r="I1149" s="3" t="s">
        <v>32</v>
      </c>
    </row>
    <row r="1150" spans="1:9" x14ac:dyDescent="0.3">
      <c r="A1150" s="1">
        <v>1149</v>
      </c>
      <c r="B1150" s="2">
        <f t="shared" ca="1" si="35"/>
        <v>209</v>
      </c>
      <c r="C1150" t="s">
        <v>13</v>
      </c>
      <c r="D1150" t="str" cm="1">
        <f t="array" ref="D1150">_xlfn.IFS(OR(C1150="ALL NEW AEROX 155 C ABS OTR",C1150="ALL NEW AEROX 155 CIBERCITY OTR",C1150="ALL NEW AEROX 155 OTR",C1150="ALL NEW NMAX 155 ABS OTR",C1150="ALL NEW NMAX 155 CONNECTED OTR",C1150="ALL NEW NMAX 155 OTR",C1150="ALL NEW NMAX 155 S OTR",C1150="LEXI LX 155 CONNECTED ABS OTR",C1150="LEXI LX 155 OTR",C1150="LEXI LX 155 S OTR",C1150="LEXI OTR"),"MAXI",OR(C1150="ALL NEW R15 CONNECTED OTR",C1150="ALL NEW VIXION OTR",C1150="ALL NEW VIXION R OTR",C1150="ALL NEW XSR 155 OTR",C1150="MT 15 OTR"),"SPORT",OR(C1150="FAZZIO CONNECTED LUX OTR",C1150="FAZZIO CONNECTED NEO OTR",C1150="FAZZIO NEO HYBRID OTR",C1150="GRAND FILANO LUX OTR",C1150="GRAND FILANO NEO HYBRID OTR"),"CLASSY",OR(C1150="FREE GO 125 C OTR",C1150="FREE GO 125 OTR",C1150="GEAR 125 S OTR",C1150="GEAR 125 OTR",C1150="NEW MIO M3 CW OTR"),"MATIC",OR(C1150="WR 155 R OTR"),"OFFROAD",OR(C1150="VEGA FORCE DB CW OTR",C1150="JUPITER Z CW FI OTR",C1150="MX KING 150 OTR"),"MOPED")</f>
        <v>MAXI</v>
      </c>
      <c r="E1150">
        <v>6</v>
      </c>
      <c r="F1150" s="3" t="s">
        <v>4</v>
      </c>
      <c r="G1150" s="8">
        <v>36690000</v>
      </c>
      <c r="H1150">
        <f t="shared" si="36"/>
        <v>3669000</v>
      </c>
      <c r="I1150" s="3" t="s">
        <v>34</v>
      </c>
    </row>
    <row r="1151" spans="1:9" x14ac:dyDescent="0.3">
      <c r="A1151" s="1">
        <v>1150</v>
      </c>
      <c r="B1151" s="2">
        <f t="shared" ca="1" si="35"/>
        <v>1120</v>
      </c>
      <c r="C1151" t="s">
        <v>25</v>
      </c>
      <c r="D1151" t="str" cm="1">
        <f t="array" ref="D1151">_xlfn.IFS(OR(C1151="ALL NEW AEROX 155 C ABS OTR",C1151="ALL NEW AEROX 155 CIBERCITY OTR",C1151="ALL NEW AEROX 155 OTR",C1151="ALL NEW NMAX 155 ABS OTR",C1151="ALL NEW NMAX 155 CONNECTED OTR",C1151="ALL NEW NMAX 155 OTR",C1151="ALL NEW NMAX 155 S OTR",C1151="LEXI LX 155 CONNECTED ABS OTR",C1151="LEXI LX 155 OTR",C1151="LEXI LX 155 S OTR",C1151="LEXI OTR"),"MAXI",OR(C1151="ALL NEW R15 CONNECTED OTR",C1151="ALL NEW VIXION OTR",C1151="ALL NEW VIXION R OTR",C1151="ALL NEW XSR 155 OTR",C1151="MT 15 OTR"),"SPORT",OR(C1151="FAZZIO CONNECTED LUX OTR",C1151="FAZZIO CONNECTED NEO OTR",C1151="FAZZIO NEO HYBRID OTR",C1151="GRAND FILANO LUX OTR",C1151="GRAND FILANO NEO HYBRID OTR"),"CLASSY",OR(C1151="FREE GO 125 C OTR",C1151="FREE GO 125 OTR",C1151="GEAR 125 S OTR",C1151="GEAR 125 OTR",C1151="NEW MIO M3 CW OTR"),"MATIC",OR(C1151="WR 155 R OTR"),"OFFROAD",OR(C1151="VEGA FORCE DB CW OTR",C1151="JUPITER Z CW FI OTR",C1151="MX KING 150 OTR"),"MOPED")</f>
        <v>MATIC</v>
      </c>
      <c r="E1151">
        <v>6</v>
      </c>
      <c r="F1151" s="3" t="s">
        <v>4</v>
      </c>
      <c r="G1151" s="8">
        <v>23930000</v>
      </c>
      <c r="H1151">
        <f t="shared" si="36"/>
        <v>2393000</v>
      </c>
      <c r="I1151" s="3" t="s">
        <v>34</v>
      </c>
    </row>
    <row r="1152" spans="1:9" x14ac:dyDescent="0.3">
      <c r="A1152" s="1">
        <v>1151</v>
      </c>
      <c r="B1152" s="9">
        <f t="shared" ca="1" si="35"/>
        <v>353</v>
      </c>
      <c r="C1152" t="s">
        <v>12</v>
      </c>
      <c r="D1152" t="str" cm="1">
        <f t="array" ref="D1152">_xlfn.IFS(OR(C1152="ALL NEW AEROX 155 C ABS OTR",C1152="ALL NEW AEROX 155 CIBERCITY OTR",C1152="ALL NEW AEROX 155 OTR",C1152="ALL NEW NMAX 155 ABS OTR",C1152="ALL NEW NMAX 155 CONNECTED OTR",C1152="ALL NEW NMAX 155 OTR",C1152="ALL NEW NMAX 155 S OTR",C1152="LEXI LX 155 CONNECTED ABS OTR",C1152="LEXI LX 155 OTR",C1152="LEXI LX 155 S OTR",C1152="LEXI OTR"),"MAXI",OR(C1152="ALL NEW R15 CONNECTED OTR",C1152="ALL NEW VIXION OTR",C1152="ALL NEW VIXION R OTR",C1152="ALL NEW XSR 155 OTR",C1152="MT 15 OTR"),"SPORT",OR(C1152="FAZZIO CONNECTED LUX OTR",C1152="FAZZIO CONNECTED NEO OTR",C1152="FAZZIO NEO HYBRID OTR",C1152="GRAND FILANO LUX OTR",C1152="GRAND FILANO NEO HYBRID OTR"),"CLASSY",OR(C1152="FREE GO 125 C OTR",C1152="FREE GO 125 OTR",C1152="GEAR 125 S OTR",C1152="GEAR 125 OTR",C1152="NEW MIO M3 CW OTR"),"MATIC",OR(C1152="WR 155 R OTR"),"OFFROAD",OR(C1152="VEGA FORCE DB CW OTR",C1152="JUPITER Z CW FI OTR",C1152="MX KING 150 OTR"),"MOPED")</f>
        <v>MATIC</v>
      </c>
      <c r="E1152">
        <v>6</v>
      </c>
      <c r="F1152" s="10" t="s">
        <v>44</v>
      </c>
      <c r="G1152" s="8">
        <v>19745000</v>
      </c>
      <c r="H1152">
        <f t="shared" si="36"/>
        <v>1974500</v>
      </c>
      <c r="I1152" s="3" t="s">
        <v>32</v>
      </c>
    </row>
    <row r="1153" spans="1:9" x14ac:dyDescent="0.3">
      <c r="A1153" s="1">
        <v>1152</v>
      </c>
      <c r="B1153" s="2">
        <f t="shared" ca="1" si="35"/>
        <v>537</v>
      </c>
      <c r="C1153" s="6" t="s">
        <v>7</v>
      </c>
      <c r="D1153" t="str" cm="1">
        <f t="array" ref="D1153">_xlfn.IFS(OR(C1153="ALL NEW AEROX 155 C ABS OTR",C1153="ALL NEW AEROX 155 CIBERCITY OTR",C1153="ALL NEW AEROX 155 OTR",C1153="ALL NEW NMAX 155 ABS OTR",C1153="ALL NEW NMAX 155 CONNECTED OTR",C1153="ALL NEW NMAX 155 OTR",C1153="ALL NEW NMAX 155 S OTR",C1153="LEXI LX 155 CONNECTED ABS OTR",C1153="LEXI LX 155 OTR",C1153="LEXI LX 155 S OTR",C1153="LEXI OTR"),"MAXI",OR(C1153="ALL NEW R15 CONNECTED OTR",C1153="ALL NEW VIXION OTR",C1153="ALL NEW VIXION R OTR",C1153="ALL NEW XSR 155 OTR",C1153="MT 15 OTR"),"SPORT",OR(C1153="FAZZIO CONNECTED LUX OTR",C1153="FAZZIO CONNECTED NEO OTR",C1153="FAZZIO NEO HYBRID OTR",C1153="GRAND FILANO LUX OTR",C1153="GRAND FILANO NEO HYBRID OTR"),"CLASSY",OR(C1153="FREE GO 125 C OTR",C1153="FREE GO 125 OTR",C1153="GEAR 125 S OTR",C1153="GEAR 125 OTR",C1153="NEW MIO M3 CW OTR"),"MATIC",OR(C1153="WR 155 R OTR"),"OFFROAD",OR(C1153="VEGA FORCE DB CW OTR",C1153="JUPITER Z CW FI OTR",C1153="MX KING 150 OTR"),"MOPED")</f>
        <v>CLASSY</v>
      </c>
      <c r="E1153">
        <v>6</v>
      </c>
      <c r="F1153" s="3" t="s">
        <v>44</v>
      </c>
      <c r="G1153" s="7">
        <v>24965000</v>
      </c>
      <c r="H1153">
        <f t="shared" si="36"/>
        <v>2496500</v>
      </c>
      <c r="I1153" s="3" t="s">
        <v>34</v>
      </c>
    </row>
    <row r="1154" spans="1:9" x14ac:dyDescent="0.3">
      <c r="A1154" s="1">
        <v>1153</v>
      </c>
      <c r="B1154" s="2">
        <f t="shared" ca="1" si="35"/>
        <v>1066</v>
      </c>
      <c r="C1154" s="6" t="s">
        <v>7</v>
      </c>
      <c r="D1154" t="str" cm="1">
        <f t="array" ref="D1154">_xlfn.IFS(OR(C1154="ALL NEW AEROX 155 C ABS OTR",C1154="ALL NEW AEROX 155 CIBERCITY OTR",C1154="ALL NEW AEROX 155 OTR",C1154="ALL NEW NMAX 155 ABS OTR",C1154="ALL NEW NMAX 155 CONNECTED OTR",C1154="ALL NEW NMAX 155 OTR",C1154="ALL NEW NMAX 155 S OTR",C1154="LEXI LX 155 CONNECTED ABS OTR",C1154="LEXI LX 155 OTR",C1154="LEXI LX 155 S OTR",C1154="LEXI OTR"),"MAXI",OR(C1154="ALL NEW R15 CONNECTED OTR",C1154="ALL NEW VIXION OTR",C1154="ALL NEW VIXION R OTR",C1154="ALL NEW XSR 155 OTR",C1154="MT 15 OTR"),"SPORT",OR(C1154="FAZZIO CONNECTED LUX OTR",C1154="FAZZIO CONNECTED NEO OTR",C1154="FAZZIO NEO HYBRID OTR",C1154="GRAND FILANO LUX OTR",C1154="GRAND FILANO NEO HYBRID OTR"),"CLASSY",OR(C1154="FREE GO 125 C OTR",C1154="FREE GO 125 OTR",C1154="GEAR 125 S OTR",C1154="GEAR 125 OTR",C1154="NEW MIO M3 CW OTR"),"MATIC",OR(C1154="WR 155 R OTR"),"OFFROAD",OR(C1154="VEGA FORCE DB CW OTR",C1154="JUPITER Z CW FI OTR",C1154="MX KING 150 OTR"),"MOPED")</f>
        <v>CLASSY</v>
      </c>
      <c r="E1154">
        <v>6</v>
      </c>
      <c r="F1154" s="3" t="s">
        <v>44</v>
      </c>
      <c r="G1154" s="7">
        <v>24965000</v>
      </c>
      <c r="H1154">
        <f t="shared" si="36"/>
        <v>2496500</v>
      </c>
      <c r="I1154" s="3" t="s">
        <v>32</v>
      </c>
    </row>
    <row r="1155" spans="1:9" x14ac:dyDescent="0.3">
      <c r="A1155" s="1">
        <v>1154</v>
      </c>
      <c r="B1155" s="2">
        <f t="shared" ref="B1155:B1201" ca="1" si="37">RANDBETWEEN(1,1200)</f>
        <v>316</v>
      </c>
      <c r="C1155" s="6" t="s">
        <v>15</v>
      </c>
      <c r="D1155" t="str" cm="1">
        <f t="array" ref="D1155">_xlfn.IFS(OR(C1155="ALL NEW AEROX 155 C ABS OTR",C1155="ALL NEW AEROX 155 CIBERCITY OTR",C1155="ALL NEW AEROX 155 OTR",C1155="ALL NEW NMAX 155 ABS OTR",C1155="ALL NEW NMAX 155 CONNECTED OTR",C1155="ALL NEW NMAX 155 OTR",C1155="ALL NEW NMAX 155 S OTR",C1155="LEXI LX 155 CONNECTED ABS OTR",C1155="LEXI LX 155 OTR",C1155="LEXI LX 155 S OTR",C1155="LEXI OTR"),"MAXI",OR(C1155="ALL NEW R15 CONNECTED OTR",C1155="ALL NEW VIXION OTR",C1155="ALL NEW VIXION R OTR",C1155="ALL NEW XSR 155 OTR",C1155="MT 15 OTR"),"SPORT",OR(C1155="FAZZIO CONNECTED LUX OTR",C1155="FAZZIO CONNECTED NEO OTR",C1155="FAZZIO NEO HYBRID OTR",C1155="GRAND FILANO LUX OTR",C1155="GRAND FILANO NEO HYBRID OTR"),"CLASSY",OR(C1155="FREE GO 125 C OTR",C1155="FREE GO 125 OTR",C1155="GEAR 125 S OTR",C1155="GEAR 125 OTR",C1155="NEW MIO M3 CW OTR"),"MATIC",OR(C1155="WR 155 R OTR"),"OFFROAD",OR(C1155="VEGA FORCE DB CW OTR",C1155="JUPITER Z CW FI OTR",C1155="MX KING 150 OTR"),"MOPED")</f>
        <v>MOPED</v>
      </c>
      <c r="E1155">
        <v>6</v>
      </c>
      <c r="F1155" s="3" t="s">
        <v>44</v>
      </c>
      <c r="G1155" s="7">
        <v>28255000</v>
      </c>
      <c r="H1155">
        <f t="shared" si="36"/>
        <v>2825500</v>
      </c>
      <c r="I1155" s="3" t="s">
        <v>32</v>
      </c>
    </row>
    <row r="1156" spans="1:9" x14ac:dyDescent="0.3">
      <c r="A1156" s="1">
        <v>1155</v>
      </c>
      <c r="B1156" s="2">
        <f t="shared" ca="1" si="37"/>
        <v>693</v>
      </c>
      <c r="C1156" s="6" t="s">
        <v>20</v>
      </c>
      <c r="D1156" t="str" cm="1">
        <f t="array" ref="D1156">_xlfn.IFS(OR(C1156="ALL NEW AEROX 155 C ABS OTR",C1156="ALL NEW AEROX 155 CIBERCITY OTR",C1156="ALL NEW AEROX 155 OTR",C1156="ALL NEW NMAX 155 ABS OTR",C1156="ALL NEW NMAX 155 CONNECTED OTR",C1156="ALL NEW NMAX 155 OTR",C1156="ALL NEW NMAX 155 S OTR",C1156="LEXI LX 155 CONNECTED ABS OTR",C1156="LEXI LX 155 OTR",C1156="LEXI LX 155 S OTR",C1156="LEXI OTR"),"MAXI",OR(C1156="ALL NEW R15 CONNECTED OTR",C1156="ALL NEW VIXION OTR",C1156="ALL NEW VIXION R OTR",C1156="ALL NEW XSR 155 OTR",C1156="MT 15 OTR"),"SPORT",OR(C1156="FAZZIO CONNECTED LUX OTR",C1156="FAZZIO CONNECTED NEO OTR",C1156="FAZZIO NEO HYBRID OTR",C1156="GRAND FILANO LUX OTR",C1156="GRAND FILANO NEO HYBRID OTR"),"CLASSY",OR(C1156="FREE GO 125 C OTR",C1156="FREE GO 125 OTR",C1156="GEAR 125 S OTR",C1156="GEAR 125 OTR",C1156="NEW MIO M3 CW OTR"),"MATIC",OR(C1156="WR 155 R OTR"),"OFFROAD",OR(C1156="VEGA FORCE DB CW OTR",C1156="JUPITER Z CW FI OTR",C1156="MX KING 150 OTR"),"MOPED")</f>
        <v>MAXI</v>
      </c>
      <c r="E1156">
        <v>6</v>
      </c>
      <c r="F1156" s="3" t="s">
        <v>5</v>
      </c>
      <c r="G1156" s="7">
        <v>30200000</v>
      </c>
      <c r="H1156">
        <f t="shared" si="36"/>
        <v>3020000</v>
      </c>
      <c r="I1156" s="3" t="s">
        <v>32</v>
      </c>
    </row>
    <row r="1157" spans="1:9" x14ac:dyDescent="0.3">
      <c r="A1157" s="1">
        <v>1156</v>
      </c>
      <c r="B1157" s="2">
        <f t="shared" ca="1" si="37"/>
        <v>148</v>
      </c>
      <c r="C1157" s="6" t="s">
        <v>10</v>
      </c>
      <c r="D1157" t="str" cm="1">
        <f t="array" ref="D1157">_xlfn.IFS(OR(C1157="ALL NEW AEROX 155 C ABS OTR",C1157="ALL NEW AEROX 155 CIBERCITY OTR",C1157="ALL NEW AEROX 155 OTR",C1157="ALL NEW NMAX 155 ABS OTR",C1157="ALL NEW NMAX 155 CONNECTED OTR",C1157="ALL NEW NMAX 155 OTR",C1157="ALL NEW NMAX 155 S OTR",C1157="LEXI LX 155 CONNECTED ABS OTR",C1157="LEXI LX 155 OTR",C1157="LEXI LX 155 S OTR",C1157="LEXI OTR"),"MAXI",OR(C1157="ALL NEW R15 CONNECTED OTR",C1157="ALL NEW VIXION OTR",C1157="ALL NEW VIXION R OTR",C1157="ALL NEW XSR 155 OTR",C1157="MT 15 OTR"),"SPORT",OR(C1157="FAZZIO CONNECTED LUX OTR",C1157="FAZZIO CONNECTED NEO OTR",C1157="FAZZIO NEO HYBRID OTR",C1157="GRAND FILANO LUX OTR",C1157="GRAND FILANO NEO HYBRID OTR"),"CLASSY",OR(C1157="FREE GO 125 C OTR",C1157="FREE GO 125 OTR",C1157="GEAR 125 S OTR",C1157="GEAR 125 OTR",C1157="NEW MIO M3 CW OTR"),"MATIC",OR(C1157="WR 155 R OTR"),"OFFROAD",OR(C1157="VEGA FORCE DB CW OTR",C1157="JUPITER Z CW FI OTR",C1157="MX KING 150 OTR"),"MOPED")</f>
        <v>MATIC</v>
      </c>
      <c r="E1157">
        <v>6</v>
      </c>
      <c r="F1157" s="3" t="s">
        <v>5</v>
      </c>
      <c r="G1157" s="7">
        <v>20725000</v>
      </c>
      <c r="H1157">
        <f t="shared" ref="H1157:H1201" si="38">G1157*10%</f>
        <v>2072500</v>
      </c>
      <c r="I1157" s="3" t="s">
        <v>32</v>
      </c>
    </row>
    <row r="1158" spans="1:9" x14ac:dyDescent="0.3">
      <c r="A1158" s="1">
        <v>1157</v>
      </c>
      <c r="B1158" s="2">
        <f t="shared" ca="1" si="37"/>
        <v>1134</v>
      </c>
      <c r="C1158" s="6" t="s">
        <v>15</v>
      </c>
      <c r="D1158" t="str" cm="1">
        <f t="array" ref="D1158">_xlfn.IFS(OR(C1158="ALL NEW AEROX 155 C ABS OTR",C1158="ALL NEW AEROX 155 CIBERCITY OTR",C1158="ALL NEW AEROX 155 OTR",C1158="ALL NEW NMAX 155 ABS OTR",C1158="ALL NEW NMAX 155 CONNECTED OTR",C1158="ALL NEW NMAX 155 OTR",C1158="ALL NEW NMAX 155 S OTR",C1158="LEXI LX 155 CONNECTED ABS OTR",C1158="LEXI LX 155 OTR",C1158="LEXI LX 155 S OTR",C1158="LEXI OTR"),"MAXI",OR(C1158="ALL NEW R15 CONNECTED OTR",C1158="ALL NEW VIXION OTR",C1158="ALL NEW VIXION R OTR",C1158="ALL NEW XSR 155 OTR",C1158="MT 15 OTR"),"SPORT",OR(C1158="FAZZIO CONNECTED LUX OTR",C1158="FAZZIO CONNECTED NEO OTR",C1158="FAZZIO NEO HYBRID OTR",C1158="GRAND FILANO LUX OTR",C1158="GRAND FILANO NEO HYBRID OTR"),"CLASSY",OR(C1158="FREE GO 125 C OTR",C1158="FREE GO 125 OTR",C1158="GEAR 125 S OTR",C1158="GEAR 125 OTR",C1158="NEW MIO M3 CW OTR"),"MATIC",OR(C1158="WR 155 R OTR"),"OFFROAD",OR(C1158="VEGA FORCE DB CW OTR",C1158="JUPITER Z CW FI OTR",C1158="MX KING 150 OTR"),"MOPED")</f>
        <v>MOPED</v>
      </c>
      <c r="E1158">
        <v>6</v>
      </c>
      <c r="F1158" s="3" t="s">
        <v>5</v>
      </c>
      <c r="G1158" s="7">
        <v>28505000</v>
      </c>
      <c r="H1158">
        <f t="shared" si="38"/>
        <v>2850500</v>
      </c>
      <c r="I1158" s="3" t="s">
        <v>34</v>
      </c>
    </row>
    <row r="1159" spans="1:9" x14ac:dyDescent="0.3">
      <c r="A1159" s="1">
        <v>1158</v>
      </c>
      <c r="B1159" s="2">
        <f t="shared" ca="1" si="37"/>
        <v>545</v>
      </c>
      <c r="C1159" s="6" t="s">
        <v>11</v>
      </c>
      <c r="D1159" t="str" cm="1">
        <f t="array" ref="D1159">_xlfn.IFS(OR(C1159="ALL NEW AEROX 155 C ABS OTR",C1159="ALL NEW AEROX 155 CIBERCITY OTR",C1159="ALL NEW AEROX 155 OTR",C1159="ALL NEW NMAX 155 ABS OTR",C1159="ALL NEW NMAX 155 CONNECTED OTR",C1159="ALL NEW NMAX 155 OTR",C1159="ALL NEW NMAX 155 S OTR",C1159="LEXI LX 155 CONNECTED ABS OTR",C1159="LEXI LX 155 OTR",C1159="LEXI LX 155 S OTR",C1159="LEXI OTR"),"MAXI",OR(C1159="ALL NEW R15 CONNECTED OTR",C1159="ALL NEW VIXION OTR",C1159="ALL NEW VIXION R OTR",C1159="ALL NEW XSR 155 OTR",C1159="MT 15 OTR"),"SPORT",OR(C1159="FAZZIO CONNECTED LUX OTR",C1159="FAZZIO CONNECTED NEO OTR",C1159="FAZZIO NEO HYBRID OTR",C1159="GRAND FILANO LUX OTR",C1159="GRAND FILANO NEO HYBRID OTR"),"CLASSY",OR(C1159="FREE GO 125 C OTR",C1159="FREE GO 125 OTR",C1159="GEAR 125 S OTR",C1159="GEAR 125 OTR",C1159="NEW MIO M3 CW OTR"),"MATIC",OR(C1159="WR 155 R OTR"),"OFFROAD",OR(C1159="VEGA FORCE DB CW OTR",C1159="JUPITER Z CW FI OTR",C1159="MX KING 150 OTR"),"MOPED")</f>
        <v>MOPED</v>
      </c>
      <c r="E1159">
        <v>6</v>
      </c>
      <c r="F1159" s="3" t="s">
        <v>4</v>
      </c>
      <c r="G1159" s="7">
        <v>22855000</v>
      </c>
      <c r="H1159">
        <f t="shared" si="38"/>
        <v>2285500</v>
      </c>
      <c r="I1159" s="3" t="s">
        <v>32</v>
      </c>
    </row>
    <row r="1160" spans="1:9" x14ac:dyDescent="0.3">
      <c r="A1160" s="1">
        <v>1159</v>
      </c>
      <c r="B1160" s="2">
        <f t="shared" ca="1" si="37"/>
        <v>137</v>
      </c>
      <c r="C1160" s="6" t="s">
        <v>11</v>
      </c>
      <c r="D1160" t="str" cm="1">
        <f t="array" ref="D1160">_xlfn.IFS(OR(C1160="ALL NEW AEROX 155 C ABS OTR",C1160="ALL NEW AEROX 155 CIBERCITY OTR",C1160="ALL NEW AEROX 155 OTR",C1160="ALL NEW NMAX 155 ABS OTR",C1160="ALL NEW NMAX 155 CONNECTED OTR",C1160="ALL NEW NMAX 155 OTR",C1160="ALL NEW NMAX 155 S OTR",C1160="LEXI LX 155 CONNECTED ABS OTR",C1160="LEXI LX 155 OTR",C1160="LEXI LX 155 S OTR",C1160="LEXI OTR"),"MAXI",OR(C1160="ALL NEW R15 CONNECTED OTR",C1160="ALL NEW VIXION OTR",C1160="ALL NEW VIXION R OTR",C1160="ALL NEW XSR 155 OTR",C1160="MT 15 OTR"),"SPORT",OR(C1160="FAZZIO CONNECTED LUX OTR",C1160="FAZZIO CONNECTED NEO OTR",C1160="FAZZIO NEO HYBRID OTR",C1160="GRAND FILANO LUX OTR",C1160="GRAND FILANO NEO HYBRID OTR"),"CLASSY",OR(C1160="FREE GO 125 C OTR",C1160="FREE GO 125 OTR",C1160="GEAR 125 S OTR",C1160="GEAR 125 OTR",C1160="NEW MIO M3 CW OTR"),"MATIC",OR(C1160="WR 155 R OTR"),"OFFROAD",OR(C1160="VEGA FORCE DB CW OTR",C1160="JUPITER Z CW FI OTR",C1160="MX KING 150 OTR"),"MOPED")</f>
        <v>MOPED</v>
      </c>
      <c r="E1160">
        <v>6</v>
      </c>
      <c r="F1160" s="3" t="s">
        <v>4</v>
      </c>
      <c r="G1160" s="7">
        <v>22605000</v>
      </c>
      <c r="H1160">
        <f t="shared" si="38"/>
        <v>2260500</v>
      </c>
      <c r="I1160" s="3" t="s">
        <v>32</v>
      </c>
    </row>
    <row r="1161" spans="1:9" x14ac:dyDescent="0.3">
      <c r="A1161" s="1">
        <v>1160</v>
      </c>
      <c r="B1161" s="2">
        <f t="shared" ca="1" si="37"/>
        <v>150</v>
      </c>
      <c r="C1161" s="6" t="s">
        <v>11</v>
      </c>
      <c r="D1161" t="str" cm="1">
        <f t="array" ref="D1161">_xlfn.IFS(OR(C1161="ALL NEW AEROX 155 C ABS OTR",C1161="ALL NEW AEROX 155 CIBERCITY OTR",C1161="ALL NEW AEROX 155 OTR",C1161="ALL NEW NMAX 155 ABS OTR",C1161="ALL NEW NMAX 155 CONNECTED OTR",C1161="ALL NEW NMAX 155 OTR",C1161="ALL NEW NMAX 155 S OTR",C1161="LEXI LX 155 CONNECTED ABS OTR",C1161="LEXI LX 155 OTR",C1161="LEXI LX 155 S OTR",C1161="LEXI OTR"),"MAXI",OR(C1161="ALL NEW R15 CONNECTED OTR",C1161="ALL NEW VIXION OTR",C1161="ALL NEW VIXION R OTR",C1161="ALL NEW XSR 155 OTR",C1161="MT 15 OTR"),"SPORT",OR(C1161="FAZZIO CONNECTED LUX OTR",C1161="FAZZIO CONNECTED NEO OTR",C1161="FAZZIO NEO HYBRID OTR",C1161="GRAND FILANO LUX OTR",C1161="GRAND FILANO NEO HYBRID OTR"),"CLASSY",OR(C1161="FREE GO 125 C OTR",C1161="FREE GO 125 OTR",C1161="GEAR 125 S OTR",C1161="GEAR 125 OTR",C1161="NEW MIO M3 CW OTR"),"MATIC",OR(C1161="WR 155 R OTR"),"OFFROAD",OR(C1161="VEGA FORCE DB CW OTR",C1161="JUPITER Z CW FI OTR",C1161="MX KING 150 OTR"),"MOPED")</f>
        <v>MOPED</v>
      </c>
      <c r="E1161">
        <v>6</v>
      </c>
      <c r="F1161" s="3" t="s">
        <v>4</v>
      </c>
      <c r="G1161" s="7">
        <v>22605000</v>
      </c>
      <c r="H1161">
        <f t="shared" si="38"/>
        <v>2260500</v>
      </c>
      <c r="I1161" s="3" t="s">
        <v>34</v>
      </c>
    </row>
    <row r="1162" spans="1:9" x14ac:dyDescent="0.3">
      <c r="A1162" s="1">
        <v>1161</v>
      </c>
      <c r="B1162" s="2">
        <f t="shared" ca="1" si="37"/>
        <v>306</v>
      </c>
      <c r="C1162" s="6" t="s">
        <v>12</v>
      </c>
      <c r="D1162" t="str" cm="1">
        <f t="array" ref="D1162">_xlfn.IFS(OR(C1162="ALL NEW AEROX 155 C ABS OTR",C1162="ALL NEW AEROX 155 CIBERCITY OTR",C1162="ALL NEW AEROX 155 OTR",C1162="ALL NEW NMAX 155 ABS OTR",C1162="ALL NEW NMAX 155 CONNECTED OTR",C1162="ALL NEW NMAX 155 OTR",C1162="ALL NEW NMAX 155 S OTR",C1162="LEXI LX 155 CONNECTED ABS OTR",C1162="LEXI LX 155 OTR",C1162="LEXI LX 155 S OTR",C1162="LEXI OTR"),"MAXI",OR(C1162="ALL NEW R15 CONNECTED OTR",C1162="ALL NEW VIXION OTR",C1162="ALL NEW VIXION R OTR",C1162="ALL NEW XSR 155 OTR",C1162="MT 15 OTR"),"SPORT",OR(C1162="FAZZIO CONNECTED LUX OTR",C1162="FAZZIO CONNECTED NEO OTR",C1162="FAZZIO NEO HYBRID OTR",C1162="GRAND FILANO LUX OTR",C1162="GRAND FILANO NEO HYBRID OTR"),"CLASSY",OR(C1162="FREE GO 125 C OTR",C1162="FREE GO 125 OTR",C1162="GEAR 125 S OTR",C1162="GEAR 125 OTR",C1162="NEW MIO M3 CW OTR"),"MATIC",OR(C1162="WR 155 R OTR"),"OFFROAD",OR(C1162="VEGA FORCE DB CW OTR",C1162="JUPITER Z CW FI OTR",C1162="MX KING 150 OTR"),"MOPED")</f>
        <v>MATIC</v>
      </c>
      <c r="E1162">
        <v>6</v>
      </c>
      <c r="F1162" s="3" t="s">
        <v>4</v>
      </c>
      <c r="G1162" s="7">
        <v>19745000</v>
      </c>
      <c r="H1162">
        <f t="shared" si="38"/>
        <v>1974500</v>
      </c>
      <c r="I1162" s="3" t="s">
        <v>32</v>
      </c>
    </row>
    <row r="1163" spans="1:9" x14ac:dyDescent="0.3">
      <c r="A1163" s="1">
        <v>1162</v>
      </c>
      <c r="B1163" s="2">
        <f t="shared" ca="1" si="37"/>
        <v>362</v>
      </c>
      <c r="C1163" s="6" t="s">
        <v>13</v>
      </c>
      <c r="D1163" t="str" cm="1">
        <f t="array" ref="D1163">_xlfn.IFS(OR(C1163="ALL NEW AEROX 155 C ABS OTR",C1163="ALL NEW AEROX 155 CIBERCITY OTR",C1163="ALL NEW AEROX 155 OTR",C1163="ALL NEW NMAX 155 ABS OTR",C1163="ALL NEW NMAX 155 CONNECTED OTR",C1163="ALL NEW NMAX 155 OTR",C1163="ALL NEW NMAX 155 S OTR",C1163="LEXI LX 155 CONNECTED ABS OTR",C1163="LEXI LX 155 OTR",C1163="LEXI LX 155 S OTR",C1163="LEXI OTR"),"MAXI",OR(C1163="ALL NEW R15 CONNECTED OTR",C1163="ALL NEW VIXION OTR",C1163="ALL NEW VIXION R OTR",C1163="ALL NEW XSR 155 OTR",C1163="MT 15 OTR"),"SPORT",OR(C1163="FAZZIO CONNECTED LUX OTR",C1163="FAZZIO CONNECTED NEO OTR",C1163="FAZZIO NEO HYBRID OTR",C1163="GRAND FILANO LUX OTR",C1163="GRAND FILANO NEO HYBRID OTR"),"CLASSY",OR(C1163="FREE GO 125 C OTR",C1163="FREE GO 125 OTR",C1163="GEAR 125 S OTR",C1163="GEAR 125 OTR",C1163="NEW MIO M3 CW OTR"),"MATIC",OR(C1163="WR 155 R OTR"),"OFFROAD",OR(C1163="VEGA FORCE DB CW OTR",C1163="JUPITER Z CW FI OTR",C1163="MX KING 150 OTR"),"MOPED")</f>
        <v>MAXI</v>
      </c>
      <c r="E1163">
        <v>6</v>
      </c>
      <c r="F1163" s="3" t="s">
        <v>4</v>
      </c>
      <c r="G1163" s="7">
        <v>36690000</v>
      </c>
      <c r="H1163">
        <f t="shared" si="38"/>
        <v>3669000</v>
      </c>
      <c r="I1163" s="3" t="s">
        <v>32</v>
      </c>
    </row>
    <row r="1164" spans="1:9" x14ac:dyDescent="0.3">
      <c r="A1164" s="1">
        <v>1163</v>
      </c>
      <c r="B1164" s="2">
        <f t="shared" ca="1" si="37"/>
        <v>393</v>
      </c>
      <c r="C1164" s="6" t="s">
        <v>8</v>
      </c>
      <c r="D1164" t="str" cm="1">
        <f t="array" ref="D1164">_xlfn.IFS(OR(C1164="ALL NEW AEROX 155 C ABS OTR",C1164="ALL NEW AEROX 155 CIBERCITY OTR",C1164="ALL NEW AEROX 155 OTR",C1164="ALL NEW NMAX 155 ABS OTR",C1164="ALL NEW NMAX 155 CONNECTED OTR",C1164="ALL NEW NMAX 155 OTR",C1164="ALL NEW NMAX 155 S OTR",C1164="LEXI LX 155 CONNECTED ABS OTR",C1164="LEXI LX 155 OTR",C1164="LEXI LX 155 S OTR",C1164="LEXI OTR"),"MAXI",OR(C1164="ALL NEW R15 CONNECTED OTR",C1164="ALL NEW VIXION OTR",C1164="ALL NEW VIXION R OTR",C1164="ALL NEW XSR 155 OTR",C1164="MT 15 OTR"),"SPORT",OR(C1164="FAZZIO CONNECTED LUX OTR",C1164="FAZZIO CONNECTED NEO OTR",C1164="FAZZIO NEO HYBRID OTR",C1164="GRAND FILANO LUX OTR",C1164="GRAND FILANO NEO HYBRID OTR"),"CLASSY",OR(C1164="FREE GO 125 C OTR",C1164="FREE GO 125 OTR",C1164="GEAR 125 S OTR",C1164="GEAR 125 OTR",C1164="NEW MIO M3 CW OTR"),"MATIC",OR(C1164="WR 155 R OTR"),"OFFROAD",OR(C1164="VEGA FORCE DB CW OTR",C1164="JUPITER Z CW FI OTR",C1164="MX KING 150 OTR"),"MOPED")</f>
        <v>CLASSY</v>
      </c>
      <c r="E1164">
        <v>6</v>
      </c>
      <c r="F1164" s="3" t="s">
        <v>4</v>
      </c>
      <c r="G1164" s="7">
        <v>25615000</v>
      </c>
      <c r="H1164">
        <f t="shared" si="38"/>
        <v>2561500</v>
      </c>
      <c r="I1164" s="3" t="s">
        <v>32</v>
      </c>
    </row>
    <row r="1165" spans="1:9" x14ac:dyDescent="0.3">
      <c r="A1165" s="1">
        <v>1164</v>
      </c>
      <c r="B1165" s="2">
        <f t="shared" ca="1" si="37"/>
        <v>1024</v>
      </c>
      <c r="C1165" s="6" t="s">
        <v>21</v>
      </c>
      <c r="D1165" t="str" cm="1">
        <f t="array" ref="D1165">_xlfn.IFS(OR(C1165="ALL NEW AEROX 155 C ABS OTR",C1165="ALL NEW AEROX 155 CIBERCITY OTR",C1165="ALL NEW AEROX 155 OTR",C1165="ALL NEW NMAX 155 ABS OTR",C1165="ALL NEW NMAX 155 CONNECTED OTR",C1165="ALL NEW NMAX 155 OTR",C1165="ALL NEW NMAX 155 S OTR",C1165="LEXI LX 155 CONNECTED ABS OTR",C1165="LEXI LX 155 OTR",C1165="LEXI LX 155 S OTR",C1165="LEXI OTR"),"MAXI",OR(C1165="ALL NEW R15 CONNECTED OTR",C1165="ALL NEW VIXION OTR",C1165="ALL NEW VIXION R OTR",C1165="ALL NEW XSR 155 OTR",C1165="MT 15 OTR"),"SPORT",OR(C1165="FAZZIO CONNECTED LUX OTR",C1165="FAZZIO CONNECTED NEO OTR",C1165="FAZZIO NEO HYBRID OTR",C1165="GRAND FILANO LUX OTR",C1165="GRAND FILANO NEO HYBRID OTR"),"CLASSY",OR(C1165="FREE GO 125 C OTR",C1165="FREE GO 125 OTR",C1165="GEAR 125 S OTR",C1165="GEAR 125 OTR",C1165="NEW MIO M3 CW OTR"),"MATIC",OR(C1165="WR 155 R OTR"),"OFFROAD",OR(C1165="VEGA FORCE DB CW OTR",C1165="JUPITER Z CW FI OTR",C1165="MX KING 150 OTR"),"MOPED")</f>
        <v>MAXI</v>
      </c>
      <c r="E1165">
        <v>6</v>
      </c>
      <c r="F1165" s="3" t="s">
        <v>44</v>
      </c>
      <c r="G1165" s="7">
        <v>30400000</v>
      </c>
      <c r="H1165">
        <f t="shared" si="38"/>
        <v>3040000</v>
      </c>
      <c r="I1165" s="3" t="s">
        <v>32</v>
      </c>
    </row>
    <row r="1166" spans="1:9" x14ac:dyDescent="0.3">
      <c r="A1166" s="1">
        <v>1165</v>
      </c>
      <c r="B1166" s="2">
        <f t="shared" ca="1" si="37"/>
        <v>1074</v>
      </c>
      <c r="C1166" s="6" t="s">
        <v>11</v>
      </c>
      <c r="D1166" t="str" cm="1">
        <f t="array" ref="D1166">_xlfn.IFS(OR(C1166="ALL NEW AEROX 155 C ABS OTR",C1166="ALL NEW AEROX 155 CIBERCITY OTR",C1166="ALL NEW AEROX 155 OTR",C1166="ALL NEW NMAX 155 ABS OTR",C1166="ALL NEW NMAX 155 CONNECTED OTR",C1166="ALL NEW NMAX 155 OTR",C1166="ALL NEW NMAX 155 S OTR",C1166="LEXI LX 155 CONNECTED ABS OTR",C1166="LEXI LX 155 OTR",C1166="LEXI LX 155 S OTR",C1166="LEXI OTR"),"MAXI",OR(C1166="ALL NEW R15 CONNECTED OTR",C1166="ALL NEW VIXION OTR",C1166="ALL NEW VIXION R OTR",C1166="ALL NEW XSR 155 OTR",C1166="MT 15 OTR"),"SPORT",OR(C1166="FAZZIO CONNECTED LUX OTR",C1166="FAZZIO CONNECTED NEO OTR",C1166="FAZZIO NEO HYBRID OTR",C1166="GRAND FILANO LUX OTR",C1166="GRAND FILANO NEO HYBRID OTR"),"CLASSY",OR(C1166="FREE GO 125 C OTR",C1166="FREE GO 125 OTR",C1166="GEAR 125 S OTR",C1166="GEAR 125 OTR",C1166="NEW MIO M3 CW OTR"),"MATIC",OR(C1166="WR 155 R OTR"),"OFFROAD",OR(C1166="VEGA FORCE DB CW OTR",C1166="JUPITER Z CW FI OTR",C1166="MX KING 150 OTR"),"MOPED")</f>
        <v>MOPED</v>
      </c>
      <c r="E1166">
        <v>6</v>
      </c>
      <c r="F1166" s="3" t="s">
        <v>44</v>
      </c>
      <c r="G1166" s="7">
        <v>22605000</v>
      </c>
      <c r="H1166">
        <f t="shared" si="38"/>
        <v>2260500</v>
      </c>
      <c r="I1166" s="3" t="s">
        <v>33</v>
      </c>
    </row>
    <row r="1167" spans="1:9" x14ac:dyDescent="0.3">
      <c r="A1167" s="1">
        <v>1166</v>
      </c>
      <c r="B1167" s="2">
        <f t="shared" ca="1" si="37"/>
        <v>777</v>
      </c>
      <c r="C1167" s="6" t="s">
        <v>28</v>
      </c>
      <c r="D1167" t="str" cm="1">
        <f t="array" ref="D1167">_xlfn.IFS(OR(C1167="ALL NEW AEROX 155 C ABS OTR",C1167="ALL NEW AEROX 155 CIBERCITY OTR",C1167="ALL NEW AEROX 155 OTR",C1167="ALL NEW NMAX 155 ABS OTR",C1167="ALL NEW NMAX 155 CONNECTED OTR",C1167="ALL NEW NMAX 155 OTR",C1167="ALL NEW NMAX 155 S OTR",C1167="LEXI LX 155 CONNECTED ABS OTR",C1167="LEXI LX 155 OTR",C1167="LEXI LX 155 S OTR",C1167="LEXI OTR"),"MAXI",OR(C1167="ALL NEW R15 CONNECTED OTR",C1167="ALL NEW VIXION OTR",C1167="ALL NEW VIXION R OTR",C1167="ALL NEW XSR 155 OTR",C1167="MT 15 OTR"),"SPORT",OR(C1167="FAZZIO CONNECTED LUX OTR",C1167="FAZZIO CONNECTED NEO OTR",C1167="FAZZIO NEO HYBRID OTR",C1167="GRAND FILANO LUX OTR",C1167="GRAND FILANO NEO HYBRID OTR"),"CLASSY",OR(C1167="FREE GO 125 C OTR",C1167="FREE GO 125 OTR",C1167="GEAR 125 S OTR",C1167="GEAR 125 OTR",C1167="NEW MIO M3 CW OTR"),"MATIC",OR(C1167="WR 155 R OTR"),"OFFROAD",OR(C1167="VEGA FORCE DB CW OTR",C1167="JUPITER Z CW FI OTR",C1167="MX KING 150 OTR"),"MOPED")</f>
        <v>OFFROAD</v>
      </c>
      <c r="E1167">
        <v>6</v>
      </c>
      <c r="F1167" s="3" t="s">
        <v>44</v>
      </c>
      <c r="G1167" s="7">
        <v>42860000</v>
      </c>
      <c r="H1167">
        <f t="shared" si="38"/>
        <v>4286000</v>
      </c>
      <c r="I1167" s="3" t="s">
        <v>32</v>
      </c>
    </row>
    <row r="1168" spans="1:9" x14ac:dyDescent="0.3">
      <c r="A1168" s="1">
        <v>1167</v>
      </c>
      <c r="B1168" s="2">
        <f t="shared" ca="1" si="37"/>
        <v>886</v>
      </c>
      <c r="C1168" s="6" t="s">
        <v>9</v>
      </c>
      <c r="D1168" t="str" cm="1">
        <f t="array" ref="D1168">_xlfn.IFS(OR(C1168="ALL NEW AEROX 155 C ABS OTR",C1168="ALL NEW AEROX 155 CIBERCITY OTR",C1168="ALL NEW AEROX 155 OTR",C1168="ALL NEW NMAX 155 ABS OTR",C1168="ALL NEW NMAX 155 CONNECTED OTR",C1168="ALL NEW NMAX 155 OTR",C1168="ALL NEW NMAX 155 S OTR",C1168="LEXI LX 155 CONNECTED ABS OTR",C1168="LEXI LX 155 OTR",C1168="LEXI LX 155 S OTR",C1168="LEXI OTR"),"MAXI",OR(C1168="ALL NEW R15 CONNECTED OTR",C1168="ALL NEW VIXION OTR",C1168="ALL NEW VIXION R OTR",C1168="ALL NEW XSR 155 OTR",C1168="MT 15 OTR"),"SPORT",OR(C1168="FAZZIO CONNECTED LUX OTR",C1168="FAZZIO CONNECTED NEO OTR",C1168="FAZZIO NEO HYBRID OTR",C1168="GRAND FILANO LUX OTR",C1168="GRAND FILANO NEO HYBRID OTR"),"CLASSY",OR(C1168="FREE GO 125 C OTR",C1168="FREE GO 125 OTR",C1168="GEAR 125 S OTR",C1168="GEAR 125 OTR",C1168="NEW MIO M3 CW OTR"),"MATIC",OR(C1168="WR 155 R OTR"),"OFFROAD",OR(C1168="VEGA FORCE DB CW OTR",C1168="JUPITER Z CW FI OTR",C1168="MX KING 150 OTR"),"MOPED")</f>
        <v>MAXI</v>
      </c>
      <c r="E1168">
        <v>6</v>
      </c>
      <c r="F1168" s="3" t="s">
        <v>44</v>
      </c>
      <c r="G1168" s="7">
        <v>35475000</v>
      </c>
      <c r="H1168">
        <f t="shared" si="38"/>
        <v>3547500</v>
      </c>
      <c r="I1168" s="3" t="s">
        <v>32</v>
      </c>
    </row>
    <row r="1169" spans="1:9" x14ac:dyDescent="0.3">
      <c r="A1169" s="1">
        <v>1168</v>
      </c>
      <c r="B1169" s="2">
        <f t="shared" ca="1" si="37"/>
        <v>774</v>
      </c>
      <c r="C1169" s="6" t="s">
        <v>28</v>
      </c>
      <c r="D1169" t="str" cm="1">
        <f t="array" ref="D1169">_xlfn.IFS(OR(C1169="ALL NEW AEROX 155 C ABS OTR",C1169="ALL NEW AEROX 155 CIBERCITY OTR",C1169="ALL NEW AEROX 155 OTR",C1169="ALL NEW NMAX 155 ABS OTR",C1169="ALL NEW NMAX 155 CONNECTED OTR",C1169="ALL NEW NMAX 155 OTR",C1169="ALL NEW NMAX 155 S OTR",C1169="LEXI LX 155 CONNECTED ABS OTR",C1169="LEXI LX 155 OTR",C1169="LEXI LX 155 S OTR",C1169="LEXI OTR"),"MAXI",OR(C1169="ALL NEW R15 CONNECTED OTR",C1169="ALL NEW VIXION OTR",C1169="ALL NEW VIXION R OTR",C1169="ALL NEW XSR 155 OTR",C1169="MT 15 OTR"),"SPORT",OR(C1169="FAZZIO CONNECTED LUX OTR",C1169="FAZZIO CONNECTED NEO OTR",C1169="FAZZIO NEO HYBRID OTR",C1169="GRAND FILANO LUX OTR",C1169="GRAND FILANO NEO HYBRID OTR"),"CLASSY",OR(C1169="FREE GO 125 C OTR",C1169="FREE GO 125 OTR",C1169="GEAR 125 S OTR",C1169="GEAR 125 OTR",C1169="NEW MIO M3 CW OTR"),"MATIC",OR(C1169="WR 155 R OTR"),"OFFROAD",OR(C1169="VEGA FORCE DB CW OTR",C1169="JUPITER Z CW FI OTR",C1169="MX KING 150 OTR"),"MOPED")</f>
        <v>OFFROAD</v>
      </c>
      <c r="E1169">
        <v>6</v>
      </c>
      <c r="F1169" s="3" t="s">
        <v>44</v>
      </c>
      <c r="G1169" s="7">
        <v>42860000</v>
      </c>
      <c r="H1169">
        <f t="shared" si="38"/>
        <v>4286000</v>
      </c>
      <c r="I1169" s="3" t="s">
        <v>32</v>
      </c>
    </row>
    <row r="1170" spans="1:9" x14ac:dyDescent="0.3">
      <c r="A1170" s="1">
        <v>1169</v>
      </c>
      <c r="B1170" s="2">
        <f t="shared" ca="1" si="37"/>
        <v>872</v>
      </c>
      <c r="C1170" s="6" t="s">
        <v>28</v>
      </c>
      <c r="D1170" t="str" cm="1">
        <f t="array" ref="D1170">_xlfn.IFS(OR(C1170="ALL NEW AEROX 155 C ABS OTR",C1170="ALL NEW AEROX 155 CIBERCITY OTR",C1170="ALL NEW AEROX 155 OTR",C1170="ALL NEW NMAX 155 ABS OTR",C1170="ALL NEW NMAX 155 CONNECTED OTR",C1170="ALL NEW NMAX 155 OTR",C1170="ALL NEW NMAX 155 S OTR",C1170="LEXI LX 155 CONNECTED ABS OTR",C1170="LEXI LX 155 OTR",C1170="LEXI LX 155 S OTR",C1170="LEXI OTR"),"MAXI",OR(C1170="ALL NEW R15 CONNECTED OTR",C1170="ALL NEW VIXION OTR",C1170="ALL NEW VIXION R OTR",C1170="ALL NEW XSR 155 OTR",C1170="MT 15 OTR"),"SPORT",OR(C1170="FAZZIO CONNECTED LUX OTR",C1170="FAZZIO CONNECTED NEO OTR",C1170="FAZZIO NEO HYBRID OTR",C1170="GRAND FILANO LUX OTR",C1170="GRAND FILANO NEO HYBRID OTR"),"CLASSY",OR(C1170="FREE GO 125 C OTR",C1170="FREE GO 125 OTR",C1170="GEAR 125 S OTR",C1170="GEAR 125 OTR",C1170="NEW MIO M3 CW OTR"),"MATIC",OR(C1170="WR 155 R OTR"),"OFFROAD",OR(C1170="VEGA FORCE DB CW OTR",C1170="JUPITER Z CW FI OTR",C1170="MX KING 150 OTR"),"MOPED")</f>
        <v>OFFROAD</v>
      </c>
      <c r="E1170">
        <v>6</v>
      </c>
      <c r="F1170" s="3" t="s">
        <v>44</v>
      </c>
      <c r="G1170" s="7">
        <v>42860000</v>
      </c>
      <c r="H1170">
        <f t="shared" si="38"/>
        <v>4286000</v>
      </c>
      <c r="I1170" s="3" t="s">
        <v>32</v>
      </c>
    </row>
    <row r="1171" spans="1:9" x14ac:dyDescent="0.3">
      <c r="A1171" s="1">
        <v>1170</v>
      </c>
      <c r="B1171" s="2">
        <f t="shared" ca="1" si="37"/>
        <v>373</v>
      </c>
      <c r="C1171" s="6" t="s">
        <v>18</v>
      </c>
      <c r="D1171" t="str" cm="1">
        <f t="array" ref="D1171">_xlfn.IFS(OR(C1171="ALL NEW AEROX 155 C ABS OTR",C1171="ALL NEW AEROX 155 CIBERCITY OTR",C1171="ALL NEW AEROX 155 OTR",C1171="ALL NEW NMAX 155 ABS OTR",C1171="ALL NEW NMAX 155 CONNECTED OTR",C1171="ALL NEW NMAX 155 OTR",C1171="ALL NEW NMAX 155 S OTR",C1171="LEXI LX 155 CONNECTED ABS OTR",C1171="LEXI LX 155 OTR",C1171="LEXI LX 155 S OTR",C1171="LEXI OTR"),"MAXI",OR(C1171="ALL NEW R15 CONNECTED OTR",C1171="ALL NEW VIXION OTR",C1171="ALL NEW VIXION R OTR",C1171="ALL NEW XSR 155 OTR",C1171="MT 15 OTR"),"SPORT",OR(C1171="FAZZIO CONNECTED LUX OTR",C1171="FAZZIO CONNECTED NEO OTR",C1171="FAZZIO NEO HYBRID OTR",C1171="GRAND FILANO LUX OTR",C1171="GRAND FILANO NEO HYBRID OTR"),"CLASSY",OR(C1171="FREE GO 125 C OTR",C1171="FREE GO 125 OTR",C1171="GEAR 125 S OTR",C1171="GEAR 125 OTR",C1171="NEW MIO M3 CW OTR"),"MATIC",OR(C1171="WR 155 R OTR"),"OFFROAD",OR(C1171="VEGA FORCE DB CW OTR",C1171="JUPITER Z CW FI OTR",C1171="MX KING 150 OTR"),"MOPED")</f>
        <v>MATIC</v>
      </c>
      <c r="E1171">
        <v>6</v>
      </c>
      <c r="F1171" s="3" t="s">
        <v>44</v>
      </c>
      <c r="G1171" s="7">
        <v>25800000</v>
      </c>
      <c r="H1171">
        <f t="shared" si="38"/>
        <v>2580000</v>
      </c>
      <c r="I1171" s="3" t="s">
        <v>32</v>
      </c>
    </row>
    <row r="1172" spans="1:9" x14ac:dyDescent="0.3">
      <c r="A1172" s="1">
        <v>1171</v>
      </c>
      <c r="B1172" s="2">
        <f t="shared" ca="1" si="37"/>
        <v>441</v>
      </c>
      <c r="C1172" s="6" t="s">
        <v>7</v>
      </c>
      <c r="D1172" t="str" cm="1">
        <f t="array" ref="D1172">_xlfn.IFS(OR(C1172="ALL NEW AEROX 155 C ABS OTR",C1172="ALL NEW AEROX 155 CIBERCITY OTR",C1172="ALL NEW AEROX 155 OTR",C1172="ALL NEW NMAX 155 ABS OTR",C1172="ALL NEW NMAX 155 CONNECTED OTR",C1172="ALL NEW NMAX 155 OTR",C1172="ALL NEW NMAX 155 S OTR",C1172="LEXI LX 155 CONNECTED ABS OTR",C1172="LEXI LX 155 OTR",C1172="LEXI LX 155 S OTR",C1172="LEXI OTR"),"MAXI",OR(C1172="ALL NEW R15 CONNECTED OTR",C1172="ALL NEW VIXION OTR",C1172="ALL NEW VIXION R OTR",C1172="ALL NEW XSR 155 OTR",C1172="MT 15 OTR"),"SPORT",OR(C1172="FAZZIO CONNECTED LUX OTR",C1172="FAZZIO CONNECTED NEO OTR",C1172="FAZZIO NEO HYBRID OTR",C1172="GRAND FILANO LUX OTR",C1172="GRAND FILANO NEO HYBRID OTR"),"CLASSY",OR(C1172="FREE GO 125 C OTR",C1172="FREE GO 125 OTR",C1172="GEAR 125 S OTR",C1172="GEAR 125 OTR",C1172="NEW MIO M3 CW OTR"),"MATIC",OR(C1172="WR 155 R OTR"),"OFFROAD",OR(C1172="VEGA FORCE DB CW OTR",C1172="JUPITER Z CW FI OTR",C1172="MX KING 150 OTR"),"MOPED")</f>
        <v>CLASSY</v>
      </c>
      <c r="E1172">
        <v>6</v>
      </c>
      <c r="F1172" s="3" t="s">
        <v>44</v>
      </c>
      <c r="G1172" s="7">
        <v>24965000</v>
      </c>
      <c r="H1172">
        <f t="shared" si="38"/>
        <v>2496500</v>
      </c>
      <c r="I1172" s="3" t="s">
        <v>32</v>
      </c>
    </row>
    <row r="1173" spans="1:9" x14ac:dyDescent="0.3">
      <c r="A1173" s="1">
        <v>1172</v>
      </c>
      <c r="B1173" s="2">
        <f t="shared" ca="1" si="37"/>
        <v>1133</v>
      </c>
      <c r="C1173" s="6" t="s">
        <v>10</v>
      </c>
      <c r="D1173" t="str" cm="1">
        <f t="array" ref="D1173">_xlfn.IFS(OR(C1173="ALL NEW AEROX 155 C ABS OTR",C1173="ALL NEW AEROX 155 CIBERCITY OTR",C1173="ALL NEW AEROX 155 OTR",C1173="ALL NEW NMAX 155 ABS OTR",C1173="ALL NEW NMAX 155 CONNECTED OTR",C1173="ALL NEW NMAX 155 OTR",C1173="ALL NEW NMAX 155 S OTR",C1173="LEXI LX 155 CONNECTED ABS OTR",C1173="LEXI LX 155 OTR",C1173="LEXI LX 155 S OTR",C1173="LEXI OTR"),"MAXI",OR(C1173="ALL NEW R15 CONNECTED OTR",C1173="ALL NEW VIXION OTR",C1173="ALL NEW VIXION R OTR",C1173="ALL NEW XSR 155 OTR",C1173="MT 15 OTR"),"SPORT",OR(C1173="FAZZIO CONNECTED LUX OTR",C1173="FAZZIO CONNECTED NEO OTR",C1173="FAZZIO NEO HYBRID OTR",C1173="GRAND FILANO LUX OTR",C1173="GRAND FILANO NEO HYBRID OTR"),"CLASSY",OR(C1173="FREE GO 125 C OTR",C1173="FREE GO 125 OTR",C1173="GEAR 125 S OTR",C1173="GEAR 125 OTR",C1173="NEW MIO M3 CW OTR"),"MATIC",OR(C1173="WR 155 R OTR"),"OFFROAD",OR(C1173="VEGA FORCE DB CW OTR",C1173="JUPITER Z CW FI OTR",C1173="MX KING 150 OTR"),"MOPED")</f>
        <v>MATIC</v>
      </c>
      <c r="E1173">
        <v>6</v>
      </c>
      <c r="F1173" s="3" t="s">
        <v>5</v>
      </c>
      <c r="G1173" s="7">
        <v>20725000</v>
      </c>
      <c r="H1173">
        <f t="shared" si="38"/>
        <v>2072500</v>
      </c>
      <c r="I1173" s="3" t="s">
        <v>32</v>
      </c>
    </row>
    <row r="1174" spans="1:9" x14ac:dyDescent="0.3">
      <c r="A1174" s="1">
        <v>1173</v>
      </c>
      <c r="B1174" s="2">
        <f t="shared" ca="1" si="37"/>
        <v>260</v>
      </c>
      <c r="C1174" s="6" t="s">
        <v>10</v>
      </c>
      <c r="D1174" t="str" cm="1">
        <f t="array" ref="D1174">_xlfn.IFS(OR(C1174="ALL NEW AEROX 155 C ABS OTR",C1174="ALL NEW AEROX 155 CIBERCITY OTR",C1174="ALL NEW AEROX 155 OTR",C1174="ALL NEW NMAX 155 ABS OTR",C1174="ALL NEW NMAX 155 CONNECTED OTR",C1174="ALL NEW NMAX 155 OTR",C1174="ALL NEW NMAX 155 S OTR",C1174="LEXI LX 155 CONNECTED ABS OTR",C1174="LEXI LX 155 OTR",C1174="LEXI LX 155 S OTR",C1174="LEXI OTR"),"MAXI",OR(C1174="ALL NEW R15 CONNECTED OTR",C1174="ALL NEW VIXION OTR",C1174="ALL NEW VIXION R OTR",C1174="ALL NEW XSR 155 OTR",C1174="MT 15 OTR"),"SPORT",OR(C1174="FAZZIO CONNECTED LUX OTR",C1174="FAZZIO CONNECTED NEO OTR",C1174="FAZZIO NEO HYBRID OTR",C1174="GRAND FILANO LUX OTR",C1174="GRAND FILANO NEO HYBRID OTR"),"CLASSY",OR(C1174="FREE GO 125 C OTR",C1174="FREE GO 125 OTR",C1174="GEAR 125 S OTR",C1174="GEAR 125 OTR",C1174="NEW MIO M3 CW OTR"),"MATIC",OR(C1174="WR 155 R OTR"),"OFFROAD",OR(C1174="VEGA FORCE DB CW OTR",C1174="JUPITER Z CW FI OTR",C1174="MX KING 150 OTR"),"MOPED")</f>
        <v>MATIC</v>
      </c>
      <c r="E1174">
        <v>6</v>
      </c>
      <c r="F1174" s="3" t="s">
        <v>5</v>
      </c>
      <c r="G1174" s="7">
        <v>20725000</v>
      </c>
      <c r="H1174">
        <f t="shared" si="38"/>
        <v>2072500</v>
      </c>
      <c r="I1174" s="3" t="s">
        <v>32</v>
      </c>
    </row>
    <row r="1175" spans="1:9" x14ac:dyDescent="0.3">
      <c r="A1175" s="1">
        <v>1174</v>
      </c>
      <c r="B1175" s="2">
        <f t="shared" ca="1" si="37"/>
        <v>1097</v>
      </c>
      <c r="C1175" s="6" t="s">
        <v>15</v>
      </c>
      <c r="D1175" t="str" cm="1">
        <f t="array" ref="D1175">_xlfn.IFS(OR(C1175="ALL NEW AEROX 155 C ABS OTR",C1175="ALL NEW AEROX 155 CIBERCITY OTR",C1175="ALL NEW AEROX 155 OTR",C1175="ALL NEW NMAX 155 ABS OTR",C1175="ALL NEW NMAX 155 CONNECTED OTR",C1175="ALL NEW NMAX 155 OTR",C1175="ALL NEW NMAX 155 S OTR",C1175="LEXI LX 155 CONNECTED ABS OTR",C1175="LEXI LX 155 OTR",C1175="LEXI LX 155 S OTR",C1175="LEXI OTR"),"MAXI",OR(C1175="ALL NEW R15 CONNECTED OTR",C1175="ALL NEW VIXION OTR",C1175="ALL NEW VIXION R OTR",C1175="ALL NEW XSR 155 OTR",C1175="MT 15 OTR"),"SPORT",OR(C1175="FAZZIO CONNECTED LUX OTR",C1175="FAZZIO CONNECTED NEO OTR",C1175="FAZZIO NEO HYBRID OTR",C1175="GRAND FILANO LUX OTR",C1175="GRAND FILANO NEO HYBRID OTR"),"CLASSY",OR(C1175="FREE GO 125 C OTR",C1175="FREE GO 125 OTR",C1175="GEAR 125 S OTR",C1175="GEAR 125 OTR",C1175="NEW MIO M3 CW OTR"),"MATIC",OR(C1175="WR 155 R OTR"),"OFFROAD",OR(C1175="VEGA FORCE DB CW OTR",C1175="JUPITER Z CW FI OTR",C1175="MX KING 150 OTR"),"MOPED")</f>
        <v>MOPED</v>
      </c>
      <c r="E1175">
        <v>6</v>
      </c>
      <c r="F1175" s="3" t="s">
        <v>5</v>
      </c>
      <c r="G1175" s="7">
        <v>28505000</v>
      </c>
      <c r="H1175">
        <f t="shared" si="38"/>
        <v>2850500</v>
      </c>
      <c r="I1175" s="3" t="s">
        <v>32</v>
      </c>
    </row>
    <row r="1176" spans="1:9" x14ac:dyDescent="0.3">
      <c r="A1176" s="1">
        <v>1175</v>
      </c>
      <c r="B1176" s="2">
        <f t="shared" ca="1" si="37"/>
        <v>364</v>
      </c>
      <c r="C1176" s="6" t="s">
        <v>11</v>
      </c>
      <c r="D1176" t="str" cm="1">
        <f t="array" ref="D1176">_xlfn.IFS(OR(C1176="ALL NEW AEROX 155 C ABS OTR",C1176="ALL NEW AEROX 155 CIBERCITY OTR",C1176="ALL NEW AEROX 155 OTR",C1176="ALL NEW NMAX 155 ABS OTR",C1176="ALL NEW NMAX 155 CONNECTED OTR",C1176="ALL NEW NMAX 155 OTR",C1176="ALL NEW NMAX 155 S OTR",C1176="LEXI LX 155 CONNECTED ABS OTR",C1176="LEXI LX 155 OTR",C1176="LEXI LX 155 S OTR",C1176="LEXI OTR"),"MAXI",OR(C1176="ALL NEW R15 CONNECTED OTR",C1176="ALL NEW VIXION OTR",C1176="ALL NEW VIXION R OTR",C1176="ALL NEW XSR 155 OTR",C1176="MT 15 OTR"),"SPORT",OR(C1176="FAZZIO CONNECTED LUX OTR",C1176="FAZZIO CONNECTED NEO OTR",C1176="FAZZIO NEO HYBRID OTR",C1176="GRAND FILANO LUX OTR",C1176="GRAND FILANO NEO HYBRID OTR"),"CLASSY",OR(C1176="FREE GO 125 C OTR",C1176="FREE GO 125 OTR",C1176="GEAR 125 S OTR",C1176="GEAR 125 OTR",C1176="NEW MIO M3 CW OTR"),"MATIC",OR(C1176="WR 155 R OTR"),"OFFROAD",OR(C1176="VEGA FORCE DB CW OTR",C1176="JUPITER Z CW FI OTR",C1176="MX KING 150 OTR"),"MOPED")</f>
        <v>MOPED</v>
      </c>
      <c r="E1176">
        <v>6</v>
      </c>
      <c r="F1176" s="3" t="s">
        <v>5</v>
      </c>
      <c r="G1176" s="7">
        <v>22855000</v>
      </c>
      <c r="H1176">
        <f t="shared" si="38"/>
        <v>2285500</v>
      </c>
      <c r="I1176" s="3" t="s">
        <v>34</v>
      </c>
    </row>
    <row r="1177" spans="1:9" x14ac:dyDescent="0.3">
      <c r="A1177" s="1">
        <v>1176</v>
      </c>
      <c r="B1177" s="2">
        <f t="shared" ca="1" si="37"/>
        <v>799</v>
      </c>
      <c r="C1177" s="6" t="s">
        <v>27</v>
      </c>
      <c r="D1177" t="str" cm="1">
        <f t="array" ref="D1177">_xlfn.IFS(OR(C1177="ALL NEW AEROX 155 C ABS OTR",C1177="ALL NEW AEROX 155 CIBERCITY OTR",C1177="ALL NEW AEROX 155 OTR",C1177="ALL NEW NMAX 155 ABS OTR",C1177="ALL NEW NMAX 155 CONNECTED OTR",C1177="ALL NEW NMAX 155 OTR",C1177="ALL NEW NMAX 155 S OTR",C1177="LEXI LX 155 CONNECTED ABS OTR",C1177="LEXI LX 155 OTR",C1177="LEXI LX 155 S OTR",C1177="LEXI OTR"),"MAXI",OR(C1177="ALL NEW R15 CONNECTED OTR",C1177="ALL NEW VIXION OTR",C1177="ALL NEW VIXION R OTR",C1177="ALL NEW XSR 155 OTR",C1177="MT 15 OTR"),"SPORT",OR(C1177="FAZZIO CONNECTED LUX OTR",C1177="FAZZIO CONNECTED NEO OTR",C1177="FAZZIO NEO HYBRID OTR",C1177="GRAND FILANO LUX OTR",C1177="GRAND FILANO NEO HYBRID OTR"),"CLASSY",OR(C1177="FREE GO 125 C OTR",C1177="FREE GO 125 OTR",C1177="GEAR 125 S OTR",C1177="GEAR 125 OTR",C1177="NEW MIO M3 CW OTR"),"MATIC",OR(C1177="WR 155 R OTR"),"OFFROAD",OR(C1177="VEGA FORCE DB CW OTR",C1177="JUPITER Z CW FI OTR",C1177="MX KING 150 OTR"),"MOPED")</f>
        <v>CLASSY</v>
      </c>
      <c r="E1177">
        <v>6</v>
      </c>
      <c r="F1177" s="2" t="s">
        <v>44</v>
      </c>
      <c r="G1177" s="7">
        <v>30380000</v>
      </c>
      <c r="H1177">
        <f t="shared" si="38"/>
        <v>3038000</v>
      </c>
      <c r="I1177" s="3" t="s">
        <v>34</v>
      </c>
    </row>
    <row r="1178" spans="1:9" x14ac:dyDescent="0.3">
      <c r="A1178" s="1">
        <v>1177</v>
      </c>
      <c r="B1178" s="2">
        <f t="shared" ca="1" si="37"/>
        <v>347</v>
      </c>
      <c r="C1178" s="6" t="s">
        <v>9</v>
      </c>
      <c r="D1178" t="str" cm="1">
        <f t="array" ref="D1178">_xlfn.IFS(OR(C1178="ALL NEW AEROX 155 C ABS OTR",C1178="ALL NEW AEROX 155 CIBERCITY OTR",C1178="ALL NEW AEROX 155 OTR",C1178="ALL NEW NMAX 155 ABS OTR",C1178="ALL NEW NMAX 155 CONNECTED OTR",C1178="ALL NEW NMAX 155 OTR",C1178="ALL NEW NMAX 155 S OTR",C1178="LEXI LX 155 CONNECTED ABS OTR",C1178="LEXI LX 155 OTR",C1178="LEXI LX 155 S OTR",C1178="LEXI OTR"),"MAXI",OR(C1178="ALL NEW R15 CONNECTED OTR",C1178="ALL NEW VIXION OTR",C1178="ALL NEW VIXION R OTR",C1178="ALL NEW XSR 155 OTR",C1178="MT 15 OTR"),"SPORT",OR(C1178="FAZZIO CONNECTED LUX OTR",C1178="FAZZIO CONNECTED NEO OTR",C1178="FAZZIO NEO HYBRID OTR",C1178="GRAND FILANO LUX OTR",C1178="GRAND FILANO NEO HYBRID OTR"),"CLASSY",OR(C1178="FREE GO 125 C OTR",C1178="FREE GO 125 OTR",C1178="GEAR 125 S OTR",C1178="GEAR 125 OTR",C1178="NEW MIO M3 CW OTR"),"MATIC",OR(C1178="WR 155 R OTR"),"OFFROAD",OR(C1178="VEGA FORCE DB CW OTR",C1178="JUPITER Z CW FI OTR",C1178="MX KING 150 OTR"),"MOPED")</f>
        <v>MAXI</v>
      </c>
      <c r="E1178">
        <v>6</v>
      </c>
      <c r="F1178" s="3" t="s">
        <v>4</v>
      </c>
      <c r="G1178" s="7">
        <v>35475000</v>
      </c>
      <c r="H1178">
        <f t="shared" si="38"/>
        <v>3547500</v>
      </c>
      <c r="I1178" s="3" t="s">
        <v>33</v>
      </c>
    </row>
    <row r="1179" spans="1:9" x14ac:dyDescent="0.3">
      <c r="A1179" s="1">
        <v>1178</v>
      </c>
      <c r="B1179" s="2">
        <f t="shared" ca="1" si="37"/>
        <v>118</v>
      </c>
      <c r="C1179" s="6" t="s">
        <v>11</v>
      </c>
      <c r="D1179" t="str" cm="1">
        <f t="array" ref="D1179">_xlfn.IFS(OR(C1179="ALL NEW AEROX 155 C ABS OTR",C1179="ALL NEW AEROX 155 CIBERCITY OTR",C1179="ALL NEW AEROX 155 OTR",C1179="ALL NEW NMAX 155 ABS OTR",C1179="ALL NEW NMAX 155 CONNECTED OTR",C1179="ALL NEW NMAX 155 OTR",C1179="ALL NEW NMAX 155 S OTR",C1179="LEXI LX 155 CONNECTED ABS OTR",C1179="LEXI LX 155 OTR",C1179="LEXI LX 155 S OTR",C1179="LEXI OTR"),"MAXI",OR(C1179="ALL NEW R15 CONNECTED OTR",C1179="ALL NEW VIXION OTR",C1179="ALL NEW VIXION R OTR",C1179="ALL NEW XSR 155 OTR",C1179="MT 15 OTR"),"SPORT",OR(C1179="FAZZIO CONNECTED LUX OTR",C1179="FAZZIO CONNECTED NEO OTR",C1179="FAZZIO NEO HYBRID OTR",C1179="GRAND FILANO LUX OTR",C1179="GRAND FILANO NEO HYBRID OTR"),"CLASSY",OR(C1179="FREE GO 125 C OTR",C1179="FREE GO 125 OTR",C1179="GEAR 125 S OTR",C1179="GEAR 125 OTR",C1179="NEW MIO M3 CW OTR"),"MATIC",OR(C1179="WR 155 R OTR"),"OFFROAD",OR(C1179="VEGA FORCE DB CW OTR",C1179="JUPITER Z CW FI OTR",C1179="MX KING 150 OTR"),"MOPED")</f>
        <v>MOPED</v>
      </c>
      <c r="E1179">
        <v>6</v>
      </c>
      <c r="F1179" s="3" t="s">
        <v>44</v>
      </c>
      <c r="G1179" s="7">
        <v>22855000</v>
      </c>
      <c r="H1179">
        <f t="shared" si="38"/>
        <v>2285500</v>
      </c>
      <c r="I1179" s="3" t="s">
        <v>34</v>
      </c>
    </row>
    <row r="1180" spans="1:9" x14ac:dyDescent="0.3">
      <c r="A1180" s="1">
        <v>1179</v>
      </c>
      <c r="B1180" s="2">
        <f t="shared" ca="1" si="37"/>
        <v>1049</v>
      </c>
      <c r="C1180" s="6" t="s">
        <v>15</v>
      </c>
      <c r="D1180" t="str" cm="1">
        <f t="array" ref="D1180">_xlfn.IFS(OR(C1180="ALL NEW AEROX 155 C ABS OTR",C1180="ALL NEW AEROX 155 CIBERCITY OTR",C1180="ALL NEW AEROX 155 OTR",C1180="ALL NEW NMAX 155 ABS OTR",C1180="ALL NEW NMAX 155 CONNECTED OTR",C1180="ALL NEW NMAX 155 OTR",C1180="ALL NEW NMAX 155 S OTR",C1180="LEXI LX 155 CONNECTED ABS OTR",C1180="LEXI LX 155 OTR",C1180="LEXI LX 155 S OTR",C1180="LEXI OTR"),"MAXI",OR(C1180="ALL NEW R15 CONNECTED OTR",C1180="ALL NEW VIXION OTR",C1180="ALL NEW VIXION R OTR",C1180="ALL NEW XSR 155 OTR",C1180="MT 15 OTR"),"SPORT",OR(C1180="FAZZIO CONNECTED LUX OTR",C1180="FAZZIO CONNECTED NEO OTR",C1180="FAZZIO NEO HYBRID OTR",C1180="GRAND FILANO LUX OTR",C1180="GRAND FILANO NEO HYBRID OTR"),"CLASSY",OR(C1180="FREE GO 125 C OTR",C1180="FREE GO 125 OTR",C1180="GEAR 125 S OTR",C1180="GEAR 125 OTR",C1180="NEW MIO M3 CW OTR"),"MATIC",OR(C1180="WR 155 R OTR"),"OFFROAD",OR(C1180="VEGA FORCE DB CW OTR",C1180="JUPITER Z CW FI OTR",C1180="MX KING 150 OTR"),"MOPED")</f>
        <v>MOPED</v>
      </c>
      <c r="E1180">
        <v>6</v>
      </c>
      <c r="F1180" s="3" t="s">
        <v>44</v>
      </c>
      <c r="G1180" s="7">
        <v>28255000</v>
      </c>
      <c r="H1180">
        <f t="shared" si="38"/>
        <v>2825500</v>
      </c>
      <c r="I1180" s="3" t="s">
        <v>34</v>
      </c>
    </row>
    <row r="1181" spans="1:9" x14ac:dyDescent="0.3">
      <c r="A1181" s="1">
        <v>1180</v>
      </c>
      <c r="B1181" s="2">
        <f t="shared" ca="1" si="37"/>
        <v>767</v>
      </c>
      <c r="C1181" s="6" t="s">
        <v>11</v>
      </c>
      <c r="D1181" t="str" cm="1">
        <f t="array" ref="D1181">_xlfn.IFS(OR(C1181="ALL NEW AEROX 155 C ABS OTR",C1181="ALL NEW AEROX 155 CIBERCITY OTR",C1181="ALL NEW AEROX 155 OTR",C1181="ALL NEW NMAX 155 ABS OTR",C1181="ALL NEW NMAX 155 CONNECTED OTR",C1181="ALL NEW NMAX 155 OTR",C1181="ALL NEW NMAX 155 S OTR",C1181="LEXI LX 155 CONNECTED ABS OTR",C1181="LEXI LX 155 OTR",C1181="LEXI LX 155 S OTR",C1181="LEXI OTR"),"MAXI",OR(C1181="ALL NEW R15 CONNECTED OTR",C1181="ALL NEW VIXION OTR",C1181="ALL NEW VIXION R OTR",C1181="ALL NEW XSR 155 OTR",C1181="MT 15 OTR"),"SPORT",OR(C1181="FAZZIO CONNECTED LUX OTR",C1181="FAZZIO CONNECTED NEO OTR",C1181="FAZZIO NEO HYBRID OTR",C1181="GRAND FILANO LUX OTR",C1181="GRAND FILANO NEO HYBRID OTR"),"CLASSY",OR(C1181="FREE GO 125 C OTR",C1181="FREE GO 125 OTR",C1181="GEAR 125 S OTR",C1181="GEAR 125 OTR",C1181="NEW MIO M3 CW OTR"),"MATIC",OR(C1181="WR 155 R OTR"),"OFFROAD",OR(C1181="VEGA FORCE DB CW OTR",C1181="JUPITER Z CW FI OTR",C1181="MX KING 150 OTR"),"MOPED")</f>
        <v>MOPED</v>
      </c>
      <c r="E1181">
        <v>6</v>
      </c>
      <c r="F1181" s="3" t="s">
        <v>44</v>
      </c>
      <c r="G1181" s="7">
        <v>22605000</v>
      </c>
      <c r="H1181">
        <f t="shared" si="38"/>
        <v>2260500</v>
      </c>
      <c r="I1181" s="3" t="s">
        <v>32</v>
      </c>
    </row>
    <row r="1182" spans="1:9" x14ac:dyDescent="0.3">
      <c r="A1182" s="1">
        <v>1181</v>
      </c>
      <c r="B1182" s="2">
        <f t="shared" ca="1" si="37"/>
        <v>468</v>
      </c>
      <c r="C1182" s="6" t="s">
        <v>13</v>
      </c>
      <c r="D1182" t="str" cm="1">
        <f t="array" ref="D1182">_xlfn.IFS(OR(C1182="ALL NEW AEROX 155 C ABS OTR",C1182="ALL NEW AEROX 155 CIBERCITY OTR",C1182="ALL NEW AEROX 155 OTR",C1182="ALL NEW NMAX 155 ABS OTR",C1182="ALL NEW NMAX 155 CONNECTED OTR",C1182="ALL NEW NMAX 155 OTR",C1182="ALL NEW NMAX 155 S OTR",C1182="LEXI LX 155 CONNECTED ABS OTR",C1182="LEXI LX 155 OTR",C1182="LEXI LX 155 S OTR",C1182="LEXI OTR"),"MAXI",OR(C1182="ALL NEW R15 CONNECTED OTR",C1182="ALL NEW VIXION OTR",C1182="ALL NEW VIXION R OTR",C1182="ALL NEW XSR 155 OTR",C1182="MT 15 OTR"),"SPORT",OR(C1182="FAZZIO CONNECTED LUX OTR",C1182="FAZZIO CONNECTED NEO OTR",C1182="FAZZIO NEO HYBRID OTR",C1182="GRAND FILANO LUX OTR",C1182="GRAND FILANO NEO HYBRID OTR"),"CLASSY",OR(C1182="FREE GO 125 C OTR",C1182="FREE GO 125 OTR",C1182="GEAR 125 S OTR",C1182="GEAR 125 OTR",C1182="NEW MIO M3 CW OTR"),"MATIC",OR(C1182="WR 155 R OTR"),"OFFROAD",OR(C1182="VEGA FORCE DB CW OTR",C1182="JUPITER Z CW FI OTR",C1182="MX KING 150 OTR"),"MOPED")</f>
        <v>MAXI</v>
      </c>
      <c r="E1182">
        <v>6</v>
      </c>
      <c r="F1182" s="3" t="s">
        <v>44</v>
      </c>
      <c r="G1182" s="7">
        <v>36690000</v>
      </c>
      <c r="H1182">
        <f t="shared" si="38"/>
        <v>3669000</v>
      </c>
      <c r="I1182" s="3" t="s">
        <v>34</v>
      </c>
    </row>
    <row r="1183" spans="1:9" x14ac:dyDescent="0.3">
      <c r="A1183" s="1">
        <v>1182</v>
      </c>
      <c r="B1183" s="2">
        <f t="shared" ca="1" si="37"/>
        <v>13</v>
      </c>
      <c r="C1183" s="6" t="s">
        <v>27</v>
      </c>
      <c r="D1183" t="str" cm="1">
        <f t="array" ref="D1183">_xlfn.IFS(OR(C1183="ALL NEW AEROX 155 C ABS OTR",C1183="ALL NEW AEROX 155 CIBERCITY OTR",C1183="ALL NEW AEROX 155 OTR",C1183="ALL NEW NMAX 155 ABS OTR",C1183="ALL NEW NMAX 155 CONNECTED OTR",C1183="ALL NEW NMAX 155 OTR",C1183="ALL NEW NMAX 155 S OTR",C1183="LEXI LX 155 CONNECTED ABS OTR",C1183="LEXI LX 155 OTR",C1183="LEXI LX 155 S OTR",C1183="LEXI OTR"),"MAXI",OR(C1183="ALL NEW R15 CONNECTED OTR",C1183="ALL NEW VIXION OTR",C1183="ALL NEW VIXION R OTR",C1183="ALL NEW XSR 155 OTR",C1183="MT 15 OTR"),"SPORT",OR(C1183="FAZZIO CONNECTED LUX OTR",C1183="FAZZIO CONNECTED NEO OTR",C1183="FAZZIO NEO HYBRID OTR",C1183="GRAND FILANO LUX OTR",C1183="GRAND FILANO NEO HYBRID OTR"),"CLASSY",OR(C1183="FREE GO 125 C OTR",C1183="FREE GO 125 OTR",C1183="GEAR 125 S OTR",C1183="GEAR 125 OTR",C1183="NEW MIO M3 CW OTR"),"MATIC",OR(C1183="WR 155 R OTR"),"OFFROAD",OR(C1183="VEGA FORCE DB CW OTR",C1183="JUPITER Z CW FI OTR",C1183="MX KING 150 OTR"),"MOPED")</f>
        <v>CLASSY</v>
      </c>
      <c r="E1183">
        <v>6</v>
      </c>
      <c r="F1183" s="3" t="s">
        <v>44</v>
      </c>
      <c r="G1183" s="7">
        <v>30130000</v>
      </c>
      <c r="H1183">
        <f t="shared" si="38"/>
        <v>3013000</v>
      </c>
      <c r="I1183" s="3" t="s">
        <v>32</v>
      </c>
    </row>
    <row r="1184" spans="1:9" x14ac:dyDescent="0.3">
      <c r="A1184" s="1">
        <v>1183</v>
      </c>
      <c r="B1184" s="2">
        <f t="shared" ca="1" si="37"/>
        <v>1067</v>
      </c>
      <c r="C1184" s="6" t="s">
        <v>15</v>
      </c>
      <c r="D1184" t="str" cm="1">
        <f t="array" ref="D1184">_xlfn.IFS(OR(C1184="ALL NEW AEROX 155 C ABS OTR",C1184="ALL NEW AEROX 155 CIBERCITY OTR",C1184="ALL NEW AEROX 155 OTR",C1184="ALL NEW NMAX 155 ABS OTR",C1184="ALL NEW NMAX 155 CONNECTED OTR",C1184="ALL NEW NMAX 155 OTR",C1184="ALL NEW NMAX 155 S OTR",C1184="LEXI LX 155 CONNECTED ABS OTR",C1184="LEXI LX 155 OTR",C1184="LEXI LX 155 S OTR",C1184="LEXI OTR"),"MAXI",OR(C1184="ALL NEW R15 CONNECTED OTR",C1184="ALL NEW VIXION OTR",C1184="ALL NEW VIXION R OTR",C1184="ALL NEW XSR 155 OTR",C1184="MT 15 OTR"),"SPORT",OR(C1184="FAZZIO CONNECTED LUX OTR",C1184="FAZZIO CONNECTED NEO OTR",C1184="FAZZIO NEO HYBRID OTR",C1184="GRAND FILANO LUX OTR",C1184="GRAND FILANO NEO HYBRID OTR"),"CLASSY",OR(C1184="FREE GO 125 C OTR",C1184="FREE GO 125 OTR",C1184="GEAR 125 S OTR",C1184="GEAR 125 OTR",C1184="NEW MIO M3 CW OTR"),"MATIC",OR(C1184="WR 155 R OTR"),"OFFROAD",OR(C1184="VEGA FORCE DB CW OTR",C1184="JUPITER Z CW FI OTR",C1184="MX KING 150 OTR"),"MOPED")</f>
        <v>MOPED</v>
      </c>
      <c r="E1184">
        <v>6</v>
      </c>
      <c r="F1184" s="3" t="s">
        <v>44</v>
      </c>
      <c r="G1184" s="7">
        <v>28255000</v>
      </c>
      <c r="H1184">
        <f t="shared" si="38"/>
        <v>2825500</v>
      </c>
      <c r="I1184" s="3" t="s">
        <v>34</v>
      </c>
    </row>
    <row r="1185" spans="1:9" x14ac:dyDescent="0.3">
      <c r="A1185" s="1">
        <v>1184</v>
      </c>
      <c r="B1185" s="2">
        <f t="shared" ca="1" si="37"/>
        <v>577</v>
      </c>
      <c r="C1185" s="6" t="s">
        <v>12</v>
      </c>
      <c r="D1185" t="str" cm="1">
        <f t="array" ref="D1185">_xlfn.IFS(OR(C1185="ALL NEW AEROX 155 C ABS OTR",C1185="ALL NEW AEROX 155 CIBERCITY OTR",C1185="ALL NEW AEROX 155 OTR",C1185="ALL NEW NMAX 155 ABS OTR",C1185="ALL NEW NMAX 155 CONNECTED OTR",C1185="ALL NEW NMAX 155 OTR",C1185="ALL NEW NMAX 155 S OTR",C1185="LEXI LX 155 CONNECTED ABS OTR",C1185="LEXI LX 155 OTR",C1185="LEXI LX 155 S OTR",C1185="LEXI OTR"),"MAXI",OR(C1185="ALL NEW R15 CONNECTED OTR",C1185="ALL NEW VIXION OTR",C1185="ALL NEW VIXION R OTR",C1185="ALL NEW XSR 155 OTR",C1185="MT 15 OTR"),"SPORT",OR(C1185="FAZZIO CONNECTED LUX OTR",C1185="FAZZIO CONNECTED NEO OTR",C1185="FAZZIO NEO HYBRID OTR",C1185="GRAND FILANO LUX OTR",C1185="GRAND FILANO NEO HYBRID OTR"),"CLASSY",OR(C1185="FREE GO 125 C OTR",C1185="FREE GO 125 OTR",C1185="GEAR 125 S OTR",C1185="GEAR 125 OTR",C1185="NEW MIO M3 CW OTR"),"MATIC",OR(C1185="WR 155 R OTR"),"OFFROAD",OR(C1185="VEGA FORCE DB CW OTR",C1185="JUPITER Z CW FI OTR",C1185="MX KING 150 OTR"),"MOPED")</f>
        <v>MATIC</v>
      </c>
      <c r="E1185">
        <v>6</v>
      </c>
      <c r="F1185" s="3" t="s">
        <v>44</v>
      </c>
      <c r="G1185" s="7">
        <v>19745000</v>
      </c>
      <c r="H1185">
        <f t="shared" si="38"/>
        <v>1974500</v>
      </c>
      <c r="I1185" s="3" t="s">
        <v>32</v>
      </c>
    </row>
    <row r="1186" spans="1:9" x14ac:dyDescent="0.3">
      <c r="A1186" s="1">
        <v>1185</v>
      </c>
      <c r="B1186" s="2">
        <f t="shared" ca="1" si="37"/>
        <v>936</v>
      </c>
      <c r="C1186" s="6" t="s">
        <v>8</v>
      </c>
      <c r="D1186" t="str" cm="1">
        <f t="array" ref="D1186">_xlfn.IFS(OR(C1186="ALL NEW AEROX 155 C ABS OTR",C1186="ALL NEW AEROX 155 CIBERCITY OTR",C1186="ALL NEW AEROX 155 OTR",C1186="ALL NEW NMAX 155 ABS OTR",C1186="ALL NEW NMAX 155 CONNECTED OTR",C1186="ALL NEW NMAX 155 OTR",C1186="ALL NEW NMAX 155 S OTR",C1186="LEXI LX 155 CONNECTED ABS OTR",C1186="LEXI LX 155 OTR",C1186="LEXI LX 155 S OTR",C1186="LEXI OTR"),"MAXI",OR(C1186="ALL NEW R15 CONNECTED OTR",C1186="ALL NEW VIXION OTR",C1186="ALL NEW VIXION R OTR",C1186="ALL NEW XSR 155 OTR",C1186="MT 15 OTR"),"SPORT",OR(C1186="FAZZIO CONNECTED LUX OTR",C1186="FAZZIO CONNECTED NEO OTR",C1186="FAZZIO NEO HYBRID OTR",C1186="GRAND FILANO LUX OTR",C1186="GRAND FILANO NEO HYBRID OTR"),"CLASSY",OR(C1186="FREE GO 125 C OTR",C1186="FREE GO 125 OTR",C1186="GEAR 125 S OTR",C1186="GEAR 125 OTR",C1186="NEW MIO M3 CW OTR"),"MATIC",OR(C1186="WR 155 R OTR"),"OFFROAD",OR(C1186="VEGA FORCE DB CW OTR",C1186="JUPITER Z CW FI OTR",C1186="MX KING 150 OTR"),"MOPED")</f>
        <v>CLASSY</v>
      </c>
      <c r="E1186">
        <v>6</v>
      </c>
      <c r="F1186" s="3" t="s">
        <v>44</v>
      </c>
      <c r="G1186" s="7">
        <v>25615000</v>
      </c>
      <c r="H1186">
        <f t="shared" si="38"/>
        <v>2561500</v>
      </c>
      <c r="I1186" s="3" t="s">
        <v>32</v>
      </c>
    </row>
    <row r="1187" spans="1:9" x14ac:dyDescent="0.3">
      <c r="A1187" s="1">
        <v>1186</v>
      </c>
      <c r="B1187" s="2">
        <f t="shared" ca="1" si="37"/>
        <v>871</v>
      </c>
      <c r="C1187" s="6" t="s">
        <v>11</v>
      </c>
      <c r="D1187" t="str" cm="1">
        <f t="array" ref="D1187">_xlfn.IFS(OR(C1187="ALL NEW AEROX 155 C ABS OTR",C1187="ALL NEW AEROX 155 CIBERCITY OTR",C1187="ALL NEW AEROX 155 OTR",C1187="ALL NEW NMAX 155 ABS OTR",C1187="ALL NEW NMAX 155 CONNECTED OTR",C1187="ALL NEW NMAX 155 OTR",C1187="ALL NEW NMAX 155 S OTR",C1187="LEXI LX 155 CONNECTED ABS OTR",C1187="LEXI LX 155 OTR",C1187="LEXI LX 155 S OTR",C1187="LEXI OTR"),"MAXI",OR(C1187="ALL NEW R15 CONNECTED OTR",C1187="ALL NEW VIXION OTR",C1187="ALL NEW VIXION R OTR",C1187="ALL NEW XSR 155 OTR",C1187="MT 15 OTR"),"SPORT",OR(C1187="FAZZIO CONNECTED LUX OTR",C1187="FAZZIO CONNECTED NEO OTR",C1187="FAZZIO NEO HYBRID OTR",C1187="GRAND FILANO LUX OTR",C1187="GRAND FILANO NEO HYBRID OTR"),"CLASSY",OR(C1187="FREE GO 125 C OTR",C1187="FREE GO 125 OTR",C1187="GEAR 125 S OTR",C1187="GEAR 125 OTR",C1187="NEW MIO M3 CW OTR"),"MATIC",OR(C1187="WR 155 R OTR"),"OFFROAD",OR(C1187="VEGA FORCE DB CW OTR",C1187="JUPITER Z CW FI OTR",C1187="MX KING 150 OTR"),"MOPED")</f>
        <v>MOPED</v>
      </c>
      <c r="E1187">
        <v>6</v>
      </c>
      <c r="F1187" s="3" t="s">
        <v>44</v>
      </c>
      <c r="G1187" s="7">
        <v>22605000</v>
      </c>
      <c r="H1187">
        <f t="shared" si="38"/>
        <v>2260500</v>
      </c>
      <c r="I1187" s="3" t="s">
        <v>32</v>
      </c>
    </row>
    <row r="1188" spans="1:9" x14ac:dyDescent="0.3">
      <c r="A1188" s="1">
        <v>1187</v>
      </c>
      <c r="B1188" s="2">
        <f t="shared" ca="1" si="37"/>
        <v>538</v>
      </c>
      <c r="C1188" s="6" t="s">
        <v>15</v>
      </c>
      <c r="D1188" t="str" cm="1">
        <f t="array" ref="D1188">_xlfn.IFS(OR(C1188="ALL NEW AEROX 155 C ABS OTR",C1188="ALL NEW AEROX 155 CIBERCITY OTR",C1188="ALL NEW AEROX 155 OTR",C1188="ALL NEW NMAX 155 ABS OTR",C1188="ALL NEW NMAX 155 CONNECTED OTR",C1188="ALL NEW NMAX 155 OTR",C1188="ALL NEW NMAX 155 S OTR",C1188="LEXI LX 155 CONNECTED ABS OTR",C1188="LEXI LX 155 OTR",C1188="LEXI LX 155 S OTR",C1188="LEXI OTR"),"MAXI",OR(C1188="ALL NEW R15 CONNECTED OTR",C1188="ALL NEW VIXION OTR",C1188="ALL NEW VIXION R OTR",C1188="ALL NEW XSR 155 OTR",C1188="MT 15 OTR"),"SPORT",OR(C1188="FAZZIO CONNECTED LUX OTR",C1188="FAZZIO CONNECTED NEO OTR",C1188="FAZZIO NEO HYBRID OTR",C1188="GRAND FILANO LUX OTR",C1188="GRAND FILANO NEO HYBRID OTR"),"CLASSY",OR(C1188="FREE GO 125 C OTR",C1188="FREE GO 125 OTR",C1188="GEAR 125 S OTR",C1188="GEAR 125 OTR",C1188="NEW MIO M3 CW OTR"),"MATIC",OR(C1188="WR 155 R OTR"),"OFFROAD",OR(C1188="VEGA FORCE DB CW OTR",C1188="JUPITER Z CW FI OTR",C1188="MX KING 150 OTR"),"MOPED")</f>
        <v>MOPED</v>
      </c>
      <c r="E1188">
        <v>6</v>
      </c>
      <c r="F1188" s="3" t="s">
        <v>44</v>
      </c>
      <c r="G1188" s="7">
        <v>28505000</v>
      </c>
      <c r="H1188">
        <f t="shared" si="38"/>
        <v>2850500</v>
      </c>
      <c r="I1188" s="3" t="s">
        <v>32</v>
      </c>
    </row>
    <row r="1189" spans="1:9" x14ac:dyDescent="0.3">
      <c r="A1189" s="1">
        <v>1188</v>
      </c>
      <c r="B1189" s="2">
        <f t="shared" ca="1" si="37"/>
        <v>783</v>
      </c>
      <c r="C1189" s="6" t="s">
        <v>10</v>
      </c>
      <c r="D1189" t="str" cm="1">
        <f t="array" ref="D1189">_xlfn.IFS(OR(C1189="ALL NEW AEROX 155 C ABS OTR",C1189="ALL NEW AEROX 155 CIBERCITY OTR",C1189="ALL NEW AEROX 155 OTR",C1189="ALL NEW NMAX 155 ABS OTR",C1189="ALL NEW NMAX 155 CONNECTED OTR",C1189="ALL NEW NMAX 155 OTR",C1189="ALL NEW NMAX 155 S OTR",C1189="LEXI LX 155 CONNECTED ABS OTR",C1189="LEXI LX 155 OTR",C1189="LEXI LX 155 S OTR",C1189="LEXI OTR"),"MAXI",OR(C1189="ALL NEW R15 CONNECTED OTR",C1189="ALL NEW VIXION OTR",C1189="ALL NEW VIXION R OTR",C1189="ALL NEW XSR 155 OTR",C1189="MT 15 OTR"),"SPORT",OR(C1189="FAZZIO CONNECTED LUX OTR",C1189="FAZZIO CONNECTED NEO OTR",C1189="FAZZIO NEO HYBRID OTR",C1189="GRAND FILANO LUX OTR",C1189="GRAND FILANO NEO HYBRID OTR"),"CLASSY",OR(C1189="FREE GO 125 C OTR",C1189="FREE GO 125 OTR",C1189="GEAR 125 S OTR",C1189="GEAR 125 OTR",C1189="NEW MIO M3 CW OTR"),"MATIC",OR(C1189="WR 155 R OTR"),"OFFROAD",OR(C1189="VEGA FORCE DB CW OTR",C1189="JUPITER Z CW FI OTR",C1189="MX KING 150 OTR"),"MOPED")</f>
        <v>MATIC</v>
      </c>
      <c r="E1189">
        <v>6</v>
      </c>
      <c r="F1189" s="3" t="s">
        <v>44</v>
      </c>
      <c r="G1189" s="7">
        <v>20725000</v>
      </c>
      <c r="H1189">
        <f t="shared" si="38"/>
        <v>2072500</v>
      </c>
      <c r="I1189" s="3" t="s">
        <v>32</v>
      </c>
    </row>
    <row r="1190" spans="1:9" x14ac:dyDescent="0.3">
      <c r="A1190" s="1">
        <v>1189</v>
      </c>
      <c r="B1190" s="2">
        <f t="shared" ca="1" si="37"/>
        <v>248</v>
      </c>
      <c r="C1190" s="6" t="s">
        <v>9</v>
      </c>
      <c r="D1190" t="str" cm="1">
        <f t="array" ref="D1190">_xlfn.IFS(OR(C1190="ALL NEW AEROX 155 C ABS OTR",C1190="ALL NEW AEROX 155 CIBERCITY OTR",C1190="ALL NEW AEROX 155 OTR",C1190="ALL NEW NMAX 155 ABS OTR",C1190="ALL NEW NMAX 155 CONNECTED OTR",C1190="ALL NEW NMAX 155 OTR",C1190="ALL NEW NMAX 155 S OTR",C1190="LEXI LX 155 CONNECTED ABS OTR",C1190="LEXI LX 155 OTR",C1190="LEXI LX 155 S OTR",C1190="LEXI OTR"),"MAXI",OR(C1190="ALL NEW R15 CONNECTED OTR",C1190="ALL NEW VIXION OTR",C1190="ALL NEW VIXION R OTR",C1190="ALL NEW XSR 155 OTR",C1190="MT 15 OTR"),"SPORT",OR(C1190="FAZZIO CONNECTED LUX OTR",C1190="FAZZIO CONNECTED NEO OTR",C1190="FAZZIO NEO HYBRID OTR",C1190="GRAND FILANO LUX OTR",C1190="GRAND FILANO NEO HYBRID OTR"),"CLASSY",OR(C1190="FREE GO 125 C OTR",C1190="FREE GO 125 OTR",C1190="GEAR 125 S OTR",C1190="GEAR 125 OTR",C1190="NEW MIO M3 CW OTR"),"MATIC",OR(C1190="WR 155 R OTR"),"OFFROAD",OR(C1190="VEGA FORCE DB CW OTR",C1190="JUPITER Z CW FI OTR",C1190="MX KING 150 OTR"),"MOPED")</f>
        <v>MAXI</v>
      </c>
      <c r="E1190">
        <v>6</v>
      </c>
      <c r="F1190" s="3" t="s">
        <v>44</v>
      </c>
      <c r="G1190" s="7">
        <v>35475000</v>
      </c>
      <c r="H1190">
        <f t="shared" si="38"/>
        <v>3547500</v>
      </c>
      <c r="I1190" s="3" t="s">
        <v>34</v>
      </c>
    </row>
    <row r="1191" spans="1:9" x14ac:dyDescent="0.3">
      <c r="A1191" s="1">
        <v>1190</v>
      </c>
      <c r="B1191" s="2">
        <f t="shared" ca="1" si="37"/>
        <v>779</v>
      </c>
      <c r="C1191" s="6" t="s">
        <v>15</v>
      </c>
      <c r="D1191" t="str" cm="1">
        <f t="array" ref="D1191">_xlfn.IFS(OR(C1191="ALL NEW AEROX 155 C ABS OTR",C1191="ALL NEW AEROX 155 CIBERCITY OTR",C1191="ALL NEW AEROX 155 OTR",C1191="ALL NEW NMAX 155 ABS OTR",C1191="ALL NEW NMAX 155 CONNECTED OTR",C1191="ALL NEW NMAX 155 OTR",C1191="ALL NEW NMAX 155 S OTR",C1191="LEXI LX 155 CONNECTED ABS OTR",C1191="LEXI LX 155 OTR",C1191="LEXI LX 155 S OTR",C1191="LEXI OTR"),"MAXI",OR(C1191="ALL NEW R15 CONNECTED OTR",C1191="ALL NEW VIXION OTR",C1191="ALL NEW VIXION R OTR",C1191="ALL NEW XSR 155 OTR",C1191="MT 15 OTR"),"SPORT",OR(C1191="FAZZIO CONNECTED LUX OTR",C1191="FAZZIO CONNECTED NEO OTR",C1191="FAZZIO NEO HYBRID OTR",C1191="GRAND FILANO LUX OTR",C1191="GRAND FILANO NEO HYBRID OTR"),"CLASSY",OR(C1191="FREE GO 125 C OTR",C1191="FREE GO 125 OTR",C1191="GEAR 125 S OTR",C1191="GEAR 125 OTR",C1191="NEW MIO M3 CW OTR"),"MATIC",OR(C1191="WR 155 R OTR"),"OFFROAD",OR(C1191="VEGA FORCE DB CW OTR",C1191="JUPITER Z CW FI OTR",C1191="MX KING 150 OTR"),"MOPED")</f>
        <v>MOPED</v>
      </c>
      <c r="E1191">
        <v>6</v>
      </c>
      <c r="F1191" s="3" t="s">
        <v>5</v>
      </c>
      <c r="G1191" s="7">
        <v>28255000</v>
      </c>
      <c r="H1191">
        <f t="shared" si="38"/>
        <v>2825500</v>
      </c>
      <c r="I1191" s="3" t="s">
        <v>32</v>
      </c>
    </row>
    <row r="1192" spans="1:9" x14ac:dyDescent="0.3">
      <c r="A1192" s="1">
        <v>1191</v>
      </c>
      <c r="B1192" s="2">
        <f t="shared" ca="1" si="37"/>
        <v>685</v>
      </c>
      <c r="C1192" s="6" t="s">
        <v>21</v>
      </c>
      <c r="D1192" t="str" cm="1">
        <f t="array" ref="D1192">_xlfn.IFS(OR(C1192="ALL NEW AEROX 155 C ABS OTR",C1192="ALL NEW AEROX 155 CIBERCITY OTR",C1192="ALL NEW AEROX 155 OTR",C1192="ALL NEW NMAX 155 ABS OTR",C1192="ALL NEW NMAX 155 CONNECTED OTR",C1192="ALL NEW NMAX 155 OTR",C1192="ALL NEW NMAX 155 S OTR",C1192="LEXI LX 155 CONNECTED ABS OTR",C1192="LEXI LX 155 OTR",C1192="LEXI LX 155 S OTR",C1192="LEXI OTR"),"MAXI",OR(C1192="ALL NEW R15 CONNECTED OTR",C1192="ALL NEW VIXION OTR",C1192="ALL NEW VIXION R OTR",C1192="ALL NEW XSR 155 OTR",C1192="MT 15 OTR"),"SPORT",OR(C1192="FAZZIO CONNECTED LUX OTR",C1192="FAZZIO CONNECTED NEO OTR",C1192="FAZZIO NEO HYBRID OTR",C1192="GRAND FILANO LUX OTR",C1192="GRAND FILANO NEO HYBRID OTR"),"CLASSY",OR(C1192="FREE GO 125 C OTR",C1192="FREE GO 125 OTR",C1192="GEAR 125 S OTR",C1192="GEAR 125 OTR",C1192="NEW MIO M3 CW OTR"),"MATIC",OR(C1192="WR 155 R OTR"),"OFFROAD",OR(C1192="VEGA FORCE DB CW OTR",C1192="JUPITER Z CW FI OTR",C1192="MX KING 150 OTR"),"MOPED")</f>
        <v>MAXI</v>
      </c>
      <c r="E1192">
        <v>6</v>
      </c>
      <c r="F1192" s="3" t="s">
        <v>5</v>
      </c>
      <c r="G1192" s="7">
        <v>30650000</v>
      </c>
      <c r="H1192">
        <f t="shared" si="38"/>
        <v>3065000</v>
      </c>
      <c r="I1192" s="3" t="s">
        <v>34</v>
      </c>
    </row>
    <row r="1193" spans="1:9" x14ac:dyDescent="0.3">
      <c r="A1193" s="1">
        <v>1192</v>
      </c>
      <c r="B1193" s="2">
        <f t="shared" ca="1" si="37"/>
        <v>1035</v>
      </c>
      <c r="C1193" s="6" t="s">
        <v>7</v>
      </c>
      <c r="D1193" t="str" cm="1">
        <f t="array" ref="D1193">_xlfn.IFS(OR(C1193="ALL NEW AEROX 155 C ABS OTR",C1193="ALL NEW AEROX 155 CIBERCITY OTR",C1193="ALL NEW AEROX 155 OTR",C1193="ALL NEW NMAX 155 ABS OTR",C1193="ALL NEW NMAX 155 CONNECTED OTR",C1193="ALL NEW NMAX 155 OTR",C1193="ALL NEW NMAX 155 S OTR",C1193="LEXI LX 155 CONNECTED ABS OTR",C1193="LEXI LX 155 OTR",C1193="LEXI LX 155 S OTR",C1193="LEXI OTR"),"MAXI",OR(C1193="ALL NEW R15 CONNECTED OTR",C1193="ALL NEW VIXION OTR",C1193="ALL NEW VIXION R OTR",C1193="ALL NEW XSR 155 OTR",C1193="MT 15 OTR"),"SPORT",OR(C1193="FAZZIO CONNECTED LUX OTR",C1193="FAZZIO CONNECTED NEO OTR",C1193="FAZZIO NEO HYBRID OTR",C1193="GRAND FILANO LUX OTR",C1193="GRAND FILANO NEO HYBRID OTR"),"CLASSY",OR(C1193="FREE GO 125 C OTR",C1193="FREE GO 125 OTR",C1193="GEAR 125 S OTR",C1193="GEAR 125 OTR",C1193="NEW MIO M3 CW OTR"),"MATIC",OR(C1193="WR 155 R OTR"),"OFFROAD",OR(C1193="VEGA FORCE DB CW OTR",C1193="JUPITER Z CW FI OTR",C1193="MX KING 150 OTR"),"MOPED")</f>
        <v>CLASSY</v>
      </c>
      <c r="E1193">
        <v>6</v>
      </c>
      <c r="F1193" s="3" t="s">
        <v>5</v>
      </c>
      <c r="G1193" s="7">
        <v>24965000</v>
      </c>
      <c r="H1193">
        <f t="shared" si="38"/>
        <v>2496500</v>
      </c>
      <c r="I1193" s="3" t="s">
        <v>32</v>
      </c>
    </row>
    <row r="1194" spans="1:9" x14ac:dyDescent="0.3">
      <c r="A1194" s="1">
        <v>1193</v>
      </c>
      <c r="B1194" s="2">
        <f t="shared" ca="1" si="37"/>
        <v>920</v>
      </c>
      <c r="C1194" s="6" t="s">
        <v>28</v>
      </c>
      <c r="D1194" t="str" cm="1">
        <f t="array" ref="D1194">_xlfn.IFS(OR(C1194="ALL NEW AEROX 155 C ABS OTR",C1194="ALL NEW AEROX 155 CIBERCITY OTR",C1194="ALL NEW AEROX 155 OTR",C1194="ALL NEW NMAX 155 ABS OTR",C1194="ALL NEW NMAX 155 CONNECTED OTR",C1194="ALL NEW NMAX 155 OTR",C1194="ALL NEW NMAX 155 S OTR",C1194="LEXI LX 155 CONNECTED ABS OTR",C1194="LEXI LX 155 OTR",C1194="LEXI LX 155 S OTR",C1194="LEXI OTR"),"MAXI",OR(C1194="ALL NEW R15 CONNECTED OTR",C1194="ALL NEW VIXION OTR",C1194="ALL NEW VIXION R OTR",C1194="ALL NEW XSR 155 OTR",C1194="MT 15 OTR"),"SPORT",OR(C1194="FAZZIO CONNECTED LUX OTR",C1194="FAZZIO CONNECTED NEO OTR",C1194="FAZZIO NEO HYBRID OTR",C1194="GRAND FILANO LUX OTR",C1194="GRAND FILANO NEO HYBRID OTR"),"CLASSY",OR(C1194="FREE GO 125 C OTR",C1194="FREE GO 125 OTR",C1194="GEAR 125 S OTR",C1194="GEAR 125 OTR",C1194="NEW MIO M3 CW OTR"),"MATIC",OR(C1194="WR 155 R OTR"),"OFFROAD",OR(C1194="VEGA FORCE DB CW OTR",C1194="JUPITER Z CW FI OTR",C1194="MX KING 150 OTR"),"MOPED")</f>
        <v>OFFROAD</v>
      </c>
      <c r="E1194">
        <v>6</v>
      </c>
      <c r="F1194" s="3" t="s">
        <v>4</v>
      </c>
      <c r="G1194" s="7">
        <v>42860000</v>
      </c>
      <c r="H1194">
        <f t="shared" si="38"/>
        <v>4286000</v>
      </c>
      <c r="I1194" s="3" t="s">
        <v>32</v>
      </c>
    </row>
    <row r="1195" spans="1:9" x14ac:dyDescent="0.3">
      <c r="A1195" s="1">
        <v>1194</v>
      </c>
      <c r="B1195" s="2">
        <f t="shared" ca="1" si="37"/>
        <v>616</v>
      </c>
      <c r="C1195" s="6" t="s">
        <v>11</v>
      </c>
      <c r="D1195" t="str" cm="1">
        <f t="array" ref="D1195">_xlfn.IFS(OR(C1195="ALL NEW AEROX 155 C ABS OTR",C1195="ALL NEW AEROX 155 CIBERCITY OTR",C1195="ALL NEW AEROX 155 OTR",C1195="ALL NEW NMAX 155 ABS OTR",C1195="ALL NEW NMAX 155 CONNECTED OTR",C1195="ALL NEW NMAX 155 OTR",C1195="ALL NEW NMAX 155 S OTR",C1195="LEXI LX 155 CONNECTED ABS OTR",C1195="LEXI LX 155 OTR",C1195="LEXI LX 155 S OTR",C1195="LEXI OTR"),"MAXI",OR(C1195="ALL NEW R15 CONNECTED OTR",C1195="ALL NEW VIXION OTR",C1195="ALL NEW VIXION R OTR",C1195="ALL NEW XSR 155 OTR",C1195="MT 15 OTR"),"SPORT",OR(C1195="FAZZIO CONNECTED LUX OTR",C1195="FAZZIO CONNECTED NEO OTR",C1195="FAZZIO NEO HYBRID OTR",C1195="GRAND FILANO LUX OTR",C1195="GRAND FILANO NEO HYBRID OTR"),"CLASSY",OR(C1195="FREE GO 125 C OTR",C1195="FREE GO 125 OTR",C1195="GEAR 125 S OTR",C1195="GEAR 125 OTR",C1195="NEW MIO M3 CW OTR"),"MATIC",OR(C1195="WR 155 R OTR"),"OFFROAD",OR(C1195="VEGA FORCE DB CW OTR",C1195="JUPITER Z CW FI OTR",C1195="MX KING 150 OTR"),"MOPED")</f>
        <v>MOPED</v>
      </c>
      <c r="E1195">
        <v>6</v>
      </c>
      <c r="F1195" s="3" t="s">
        <v>4</v>
      </c>
      <c r="G1195" s="7">
        <v>22605000</v>
      </c>
      <c r="H1195">
        <f t="shared" si="38"/>
        <v>2260500</v>
      </c>
      <c r="I1195" s="3" t="s">
        <v>32</v>
      </c>
    </row>
    <row r="1196" spans="1:9" x14ac:dyDescent="0.3">
      <c r="A1196" s="1">
        <v>1195</v>
      </c>
      <c r="B1196" s="2">
        <f t="shared" ca="1" si="37"/>
        <v>567</v>
      </c>
      <c r="C1196" s="6" t="s">
        <v>9</v>
      </c>
      <c r="D1196" t="str" cm="1">
        <f t="array" ref="D1196">_xlfn.IFS(OR(C1196="ALL NEW AEROX 155 C ABS OTR",C1196="ALL NEW AEROX 155 CIBERCITY OTR",C1196="ALL NEW AEROX 155 OTR",C1196="ALL NEW NMAX 155 ABS OTR",C1196="ALL NEW NMAX 155 CONNECTED OTR",C1196="ALL NEW NMAX 155 OTR",C1196="ALL NEW NMAX 155 S OTR",C1196="LEXI LX 155 CONNECTED ABS OTR",C1196="LEXI LX 155 OTR",C1196="LEXI LX 155 S OTR",C1196="LEXI OTR"),"MAXI",OR(C1196="ALL NEW R15 CONNECTED OTR",C1196="ALL NEW VIXION OTR",C1196="ALL NEW VIXION R OTR",C1196="ALL NEW XSR 155 OTR",C1196="MT 15 OTR"),"SPORT",OR(C1196="FAZZIO CONNECTED LUX OTR",C1196="FAZZIO CONNECTED NEO OTR",C1196="FAZZIO NEO HYBRID OTR",C1196="GRAND FILANO LUX OTR",C1196="GRAND FILANO NEO HYBRID OTR"),"CLASSY",OR(C1196="FREE GO 125 C OTR",C1196="FREE GO 125 OTR",C1196="GEAR 125 S OTR",C1196="GEAR 125 OTR",C1196="NEW MIO M3 CW OTR"),"MATIC",OR(C1196="WR 155 R OTR"),"OFFROAD",OR(C1196="VEGA FORCE DB CW OTR",C1196="JUPITER Z CW FI OTR",C1196="MX KING 150 OTR"),"MOPED")</f>
        <v>MAXI</v>
      </c>
      <c r="E1196">
        <v>6</v>
      </c>
      <c r="F1196" s="3" t="s">
        <v>44</v>
      </c>
      <c r="G1196" s="7">
        <v>35475000</v>
      </c>
      <c r="H1196">
        <f t="shared" si="38"/>
        <v>3547500</v>
      </c>
      <c r="I1196" s="3" t="s">
        <v>32</v>
      </c>
    </row>
    <row r="1197" spans="1:9" x14ac:dyDescent="0.3">
      <c r="A1197" s="1">
        <v>1196</v>
      </c>
      <c r="B1197" s="2">
        <f t="shared" ca="1" si="37"/>
        <v>1057</v>
      </c>
      <c r="C1197" s="6" t="s">
        <v>20</v>
      </c>
      <c r="D1197" t="str" cm="1">
        <f t="array" ref="D1197">_xlfn.IFS(OR(C1197="ALL NEW AEROX 155 C ABS OTR",C1197="ALL NEW AEROX 155 CIBERCITY OTR",C1197="ALL NEW AEROX 155 OTR",C1197="ALL NEW NMAX 155 ABS OTR",C1197="ALL NEW NMAX 155 CONNECTED OTR",C1197="ALL NEW NMAX 155 OTR",C1197="ALL NEW NMAX 155 S OTR",C1197="LEXI LX 155 CONNECTED ABS OTR",C1197="LEXI LX 155 OTR",C1197="LEXI LX 155 S OTR",C1197="LEXI OTR"),"MAXI",OR(C1197="ALL NEW R15 CONNECTED OTR",C1197="ALL NEW VIXION OTR",C1197="ALL NEW VIXION R OTR",C1197="ALL NEW XSR 155 OTR",C1197="MT 15 OTR"),"SPORT",OR(C1197="FAZZIO CONNECTED LUX OTR",C1197="FAZZIO CONNECTED NEO OTR",C1197="FAZZIO NEO HYBRID OTR",C1197="GRAND FILANO LUX OTR",C1197="GRAND FILANO NEO HYBRID OTR"),"CLASSY",OR(C1197="FREE GO 125 C OTR",C1197="FREE GO 125 OTR",C1197="GEAR 125 S OTR",C1197="GEAR 125 OTR",C1197="NEW MIO M3 CW OTR"),"MATIC",OR(C1197="WR 155 R OTR"),"OFFROAD",OR(C1197="VEGA FORCE DB CW OTR",C1197="JUPITER Z CW FI OTR",C1197="MX KING 150 OTR"),"MOPED")</f>
        <v>MAXI</v>
      </c>
      <c r="E1197">
        <v>6</v>
      </c>
      <c r="F1197" s="3" t="s">
        <v>44</v>
      </c>
      <c r="G1197" s="7">
        <v>30200000</v>
      </c>
      <c r="H1197">
        <f t="shared" si="38"/>
        <v>3020000</v>
      </c>
      <c r="I1197" s="3" t="s">
        <v>32</v>
      </c>
    </row>
    <row r="1198" spans="1:9" x14ac:dyDescent="0.3">
      <c r="A1198" s="1">
        <v>1197</v>
      </c>
      <c r="B1198" s="2">
        <f t="shared" ca="1" si="37"/>
        <v>642</v>
      </c>
      <c r="C1198" s="6" t="s">
        <v>20</v>
      </c>
      <c r="D1198" t="str" cm="1">
        <f t="array" ref="D1198">_xlfn.IFS(OR(C1198="ALL NEW AEROX 155 C ABS OTR",C1198="ALL NEW AEROX 155 CIBERCITY OTR",C1198="ALL NEW AEROX 155 OTR",C1198="ALL NEW NMAX 155 ABS OTR",C1198="ALL NEW NMAX 155 CONNECTED OTR",C1198="ALL NEW NMAX 155 OTR",C1198="ALL NEW NMAX 155 S OTR",C1198="LEXI LX 155 CONNECTED ABS OTR",C1198="LEXI LX 155 OTR",C1198="LEXI LX 155 S OTR",C1198="LEXI OTR"),"MAXI",OR(C1198="ALL NEW R15 CONNECTED OTR",C1198="ALL NEW VIXION OTR",C1198="ALL NEW VIXION R OTR",C1198="ALL NEW XSR 155 OTR",C1198="MT 15 OTR"),"SPORT",OR(C1198="FAZZIO CONNECTED LUX OTR",C1198="FAZZIO CONNECTED NEO OTR",C1198="FAZZIO NEO HYBRID OTR",C1198="GRAND FILANO LUX OTR",C1198="GRAND FILANO NEO HYBRID OTR"),"CLASSY",OR(C1198="FREE GO 125 C OTR",C1198="FREE GO 125 OTR",C1198="GEAR 125 S OTR",C1198="GEAR 125 OTR",C1198="NEW MIO M3 CW OTR"),"MATIC",OR(C1198="WR 155 R OTR"),"OFFROAD",OR(C1198="VEGA FORCE DB CW OTR",C1198="JUPITER Z CW FI OTR",C1198="MX KING 150 OTR"),"MOPED")</f>
        <v>MAXI</v>
      </c>
      <c r="E1198">
        <v>6</v>
      </c>
      <c r="F1198" s="3" t="s">
        <v>44</v>
      </c>
      <c r="G1198" s="7">
        <v>30200000</v>
      </c>
      <c r="H1198">
        <f t="shared" si="38"/>
        <v>3020000</v>
      </c>
      <c r="I1198" s="3" t="s">
        <v>32</v>
      </c>
    </row>
    <row r="1199" spans="1:9" x14ac:dyDescent="0.3">
      <c r="A1199" s="1">
        <v>1198</v>
      </c>
      <c r="B1199" s="2">
        <f t="shared" ca="1" si="37"/>
        <v>651</v>
      </c>
      <c r="C1199" s="6" t="s">
        <v>9</v>
      </c>
      <c r="D1199" t="str" cm="1">
        <f t="array" ref="D1199">_xlfn.IFS(OR(C1199="ALL NEW AEROX 155 C ABS OTR",C1199="ALL NEW AEROX 155 CIBERCITY OTR",C1199="ALL NEW AEROX 155 OTR",C1199="ALL NEW NMAX 155 ABS OTR",C1199="ALL NEW NMAX 155 CONNECTED OTR",C1199="ALL NEW NMAX 155 OTR",C1199="ALL NEW NMAX 155 S OTR",C1199="LEXI LX 155 CONNECTED ABS OTR",C1199="LEXI LX 155 OTR",C1199="LEXI LX 155 S OTR",C1199="LEXI OTR"),"MAXI",OR(C1199="ALL NEW R15 CONNECTED OTR",C1199="ALL NEW VIXION OTR",C1199="ALL NEW VIXION R OTR",C1199="ALL NEW XSR 155 OTR",C1199="MT 15 OTR"),"SPORT",OR(C1199="FAZZIO CONNECTED LUX OTR",C1199="FAZZIO CONNECTED NEO OTR",C1199="FAZZIO NEO HYBRID OTR",C1199="GRAND FILANO LUX OTR",C1199="GRAND FILANO NEO HYBRID OTR"),"CLASSY",OR(C1199="FREE GO 125 C OTR",C1199="FREE GO 125 OTR",C1199="GEAR 125 S OTR",C1199="GEAR 125 OTR",C1199="NEW MIO M3 CW OTR"),"MATIC",OR(C1199="WR 155 R OTR"),"OFFROAD",OR(C1199="VEGA FORCE DB CW OTR",C1199="JUPITER Z CW FI OTR",C1199="MX KING 150 OTR"),"MOPED")</f>
        <v>MAXI</v>
      </c>
      <c r="E1199">
        <v>6</v>
      </c>
      <c r="F1199" s="3" t="s">
        <v>44</v>
      </c>
      <c r="G1199" s="7">
        <v>35475000</v>
      </c>
      <c r="H1199">
        <f t="shared" si="38"/>
        <v>3547500</v>
      </c>
      <c r="I1199" s="3" t="s">
        <v>33</v>
      </c>
    </row>
    <row r="1200" spans="1:9" x14ac:dyDescent="0.3">
      <c r="A1200" s="1">
        <v>1199</v>
      </c>
      <c r="B1200" s="2">
        <f t="shared" ca="1" si="37"/>
        <v>574</v>
      </c>
      <c r="C1200" s="6" t="s">
        <v>15</v>
      </c>
      <c r="D1200" t="str" cm="1">
        <f t="array" ref="D1200">_xlfn.IFS(OR(C1200="ALL NEW AEROX 155 C ABS OTR",C1200="ALL NEW AEROX 155 CIBERCITY OTR",C1200="ALL NEW AEROX 155 OTR",C1200="ALL NEW NMAX 155 ABS OTR",C1200="ALL NEW NMAX 155 CONNECTED OTR",C1200="ALL NEW NMAX 155 OTR",C1200="ALL NEW NMAX 155 S OTR",C1200="LEXI LX 155 CONNECTED ABS OTR",C1200="LEXI LX 155 OTR",C1200="LEXI LX 155 S OTR",C1200="LEXI OTR"),"MAXI",OR(C1200="ALL NEW R15 CONNECTED OTR",C1200="ALL NEW VIXION OTR",C1200="ALL NEW VIXION R OTR",C1200="ALL NEW XSR 155 OTR",C1200="MT 15 OTR"),"SPORT",OR(C1200="FAZZIO CONNECTED LUX OTR",C1200="FAZZIO CONNECTED NEO OTR",C1200="FAZZIO NEO HYBRID OTR",C1200="GRAND FILANO LUX OTR",C1200="GRAND FILANO NEO HYBRID OTR"),"CLASSY",OR(C1200="FREE GO 125 C OTR",C1200="FREE GO 125 OTR",C1200="GEAR 125 S OTR",C1200="GEAR 125 OTR",C1200="NEW MIO M3 CW OTR"),"MATIC",OR(C1200="WR 155 R OTR"),"OFFROAD",OR(C1200="VEGA FORCE DB CW OTR",C1200="JUPITER Z CW FI OTR",C1200="MX KING 150 OTR"),"MOPED")</f>
        <v>MOPED</v>
      </c>
      <c r="E1200">
        <v>6</v>
      </c>
      <c r="F1200" s="3" t="s">
        <v>44</v>
      </c>
      <c r="G1200" s="7">
        <v>28255000</v>
      </c>
      <c r="H1200">
        <f t="shared" si="38"/>
        <v>2825500</v>
      </c>
      <c r="I1200" s="3" t="s">
        <v>32</v>
      </c>
    </row>
    <row r="1201" spans="1:9" x14ac:dyDescent="0.3">
      <c r="A1201" s="1">
        <v>1200</v>
      </c>
      <c r="B1201" s="2">
        <f t="shared" ca="1" si="37"/>
        <v>556</v>
      </c>
      <c r="C1201" s="6" t="s">
        <v>29</v>
      </c>
      <c r="D1201" t="str" cm="1">
        <f t="array" ref="D1201">_xlfn.IFS(OR(C1201="ALL NEW AEROX 155 C ABS OTR",C1201="ALL NEW AEROX 155 CIBERCITY OTR",C1201="ALL NEW AEROX 155 OTR",C1201="ALL NEW NMAX 155 ABS OTR",C1201="ALL NEW NMAX 155 CONNECTED OTR",C1201="ALL NEW NMAX 155 OTR",C1201="ALL NEW NMAX 155 S OTR",C1201="LEXI LX 155 CONNECTED ABS OTR",C1201="LEXI LX 155 OTR",C1201="LEXI LX 155 S OTR",C1201="LEXI OTR"),"MAXI",OR(C1201="ALL NEW R15 CONNECTED OTR",C1201="ALL NEW VIXION OTR",C1201="ALL NEW VIXION R OTR",C1201="ALL NEW XSR 155 OTR",C1201="MT 15 OTR"),"SPORT",OR(C1201="FAZZIO CONNECTED LUX OTR",C1201="FAZZIO CONNECTED NEO OTR",C1201="FAZZIO NEO HYBRID OTR",C1201="GRAND FILANO LUX OTR",C1201="GRAND FILANO NEO HYBRID OTR"),"CLASSY",OR(C1201="FREE GO 125 C OTR",C1201="FREE GO 125 OTR",C1201="GEAR 125 S OTR",C1201="GEAR 125 OTR",C1201="NEW MIO M3 CW OTR"),"MATIC",OR(C1201="WR 155 R OTR"),"OFFROAD",OR(C1201="VEGA FORCE DB CW OTR",C1201="JUPITER Z CW FI OTR",C1201="MX KING 150 OTR"),"MOPED")</f>
        <v>MAXI</v>
      </c>
      <c r="E1201">
        <v>6</v>
      </c>
      <c r="F1201" s="4" t="s">
        <v>5</v>
      </c>
      <c r="G1201" s="7">
        <v>39625000</v>
      </c>
      <c r="H1201">
        <f t="shared" si="38"/>
        <v>3962500</v>
      </c>
      <c r="I1201" s="3" t="s">
        <v>32</v>
      </c>
    </row>
    <row r="1202" spans="1:9" x14ac:dyDescent="0.3">
      <c r="C1202" s="12"/>
      <c r="D1202" s="12"/>
      <c r="G1202" s="13"/>
      <c r="I1202" s="11"/>
    </row>
    <row r="1203" spans="1:9" x14ac:dyDescent="0.3">
      <c r="C1203" s="12"/>
      <c r="D1203" s="12"/>
      <c r="G1203" s="13"/>
    </row>
  </sheetData>
  <autoFilter ref="C1:C1201" xr:uid="{DECC51F9-5997-49E6-BE8D-0B5272F56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86D7-3AFD-4A2B-92EE-95FA182E32A6}">
  <dimension ref="A1:C5"/>
  <sheetViews>
    <sheetView workbookViewId="0">
      <selection sqref="A1:A5"/>
    </sheetView>
  </sheetViews>
  <sheetFormatPr defaultRowHeight="14.4" x14ac:dyDescent="0.3"/>
  <cols>
    <col min="2" max="2" width="20.44140625" customWidth="1"/>
  </cols>
  <sheetData>
    <row r="1" spans="1:3" x14ac:dyDescent="0.3">
      <c r="A1" t="s">
        <v>2</v>
      </c>
      <c r="B1" t="s">
        <v>47</v>
      </c>
      <c r="C1" t="s">
        <v>46</v>
      </c>
    </row>
    <row r="2" spans="1:3" x14ac:dyDescent="0.3">
      <c r="A2">
        <v>3</v>
      </c>
      <c r="B2">
        <v>11589239500</v>
      </c>
    </row>
    <row r="3" spans="1:3" x14ac:dyDescent="0.3">
      <c r="A3">
        <v>4</v>
      </c>
      <c r="B3">
        <f>SUMIF('General Data'!E:E,4,'General Data'!G:G)</f>
        <v>11673043600</v>
      </c>
      <c r="C3" s="14">
        <f>(B3-B2)/B2*100%</f>
        <v>7.2311992516851517E-3</v>
      </c>
    </row>
    <row r="4" spans="1:3" x14ac:dyDescent="0.3">
      <c r="A4">
        <v>5</v>
      </c>
      <c r="B4">
        <f>SUMIF('General Data'!E:E,5,'General Data'!G:G)</f>
        <v>11494583800</v>
      </c>
      <c r="C4" s="14">
        <f t="shared" ref="C4:C5" si="0">(B4-B3)/B3*100%</f>
        <v>-1.5288197844133813E-2</v>
      </c>
    </row>
    <row r="5" spans="1:3" x14ac:dyDescent="0.3">
      <c r="A5">
        <v>6</v>
      </c>
      <c r="B5">
        <f>SUMIF('General Data'!E:E,6,'General Data'!G:G)</f>
        <v>11459636000</v>
      </c>
      <c r="C5" s="14">
        <f t="shared" si="0"/>
        <v>-3.0403710658927904E-3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03A6-608A-4B3C-B0AA-2155225EC9BA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2</v>
      </c>
      <c r="B1" t="s">
        <v>48</v>
      </c>
    </row>
    <row r="2" spans="1:2" x14ac:dyDescent="0.3">
      <c r="A2">
        <v>4</v>
      </c>
      <c r="B2">
        <v>501250675</v>
      </c>
    </row>
    <row r="3" spans="1:2" x14ac:dyDescent="0.3">
      <c r="A3">
        <v>5</v>
      </c>
      <c r="B3">
        <v>498225350</v>
      </c>
    </row>
    <row r="4" spans="1:2" x14ac:dyDescent="0.3">
      <c r="A4">
        <v>6</v>
      </c>
      <c r="B4">
        <v>500750900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MoM</vt:lpstr>
      <vt:lpstr>Clean 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Khanis Satya Nugraha</dc:creator>
  <cp:lastModifiedBy>Khanis Satya Nugraha</cp:lastModifiedBy>
  <dcterms:created xsi:type="dcterms:W3CDTF">2024-08-18T16:43:11Z</dcterms:created>
  <dcterms:modified xsi:type="dcterms:W3CDTF">2024-08-21T08:05:27Z</dcterms:modified>
</cp:coreProperties>
</file>