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5.xml" ContentType="application/vnd.openxmlformats-officedocument.drawingml.chartshapes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6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7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8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219D53B8-55EE-4682-BF6B-7C9E1C102365}" xr6:coauthVersionLast="41" xr6:coauthVersionMax="41" xr10:uidLastSave="{00000000-0000-0000-0000-000000000000}"/>
  <bookViews>
    <workbookView xWindow="-108" yWindow="-108" windowWidth="23256" windowHeight="12576" activeTab="6" xr2:uid="{D43A00FB-7EF8-49E0-B060-0E458E1CF464}"/>
  </bookViews>
  <sheets>
    <sheet name="TDR" sheetId="2" r:id="rId1"/>
    <sheet name="FDR" sheetId="7" r:id="rId2"/>
    <sheet name="FICR" sheetId="9" r:id="rId3"/>
    <sheet name="7d stats" sheetId="1" r:id="rId4"/>
    <sheet name="5d stats" sheetId="4" r:id="rId5"/>
    <sheet name="3d stats" sheetId="6" r:id="rId6"/>
    <sheet name="Plots" sheetId="10" r:id="rId7"/>
  </sheets>
  <externalReferences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1" i="1" l="1"/>
  <c r="M21" i="1"/>
  <c r="N21" i="1"/>
  <c r="O21" i="1"/>
  <c r="P21" i="1"/>
  <c r="L22" i="1"/>
  <c r="M22" i="1"/>
  <c r="N22" i="1"/>
  <c r="O22" i="1"/>
  <c r="P22" i="1"/>
  <c r="L23" i="1"/>
  <c r="M23" i="1"/>
  <c r="N23" i="1"/>
  <c r="O23" i="1"/>
  <c r="P23" i="1"/>
  <c r="L24" i="1"/>
  <c r="M24" i="1"/>
  <c r="N24" i="1"/>
  <c r="O24" i="1"/>
  <c r="P24" i="1"/>
  <c r="L25" i="1"/>
  <c r="M25" i="1"/>
  <c r="N25" i="1"/>
  <c r="O25" i="1"/>
  <c r="P25" i="1"/>
  <c r="L26" i="1"/>
  <c r="M26" i="1"/>
  <c r="N26" i="1"/>
  <c r="O26" i="1"/>
  <c r="P26" i="1"/>
  <c r="K22" i="1"/>
  <c r="K23" i="1"/>
  <c r="K24" i="1"/>
  <c r="K25" i="1"/>
  <c r="K26" i="1"/>
  <c r="K21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B22" i="1"/>
  <c r="B23" i="1"/>
  <c r="B24" i="1"/>
  <c r="B25" i="1"/>
  <c r="B26" i="1"/>
  <c r="B21" i="1"/>
  <c r="L20" i="4"/>
  <c r="M20" i="4"/>
  <c r="N20" i="4"/>
  <c r="O20" i="4"/>
  <c r="P20" i="4"/>
  <c r="L21" i="4"/>
  <c r="M21" i="4"/>
  <c r="N21" i="4"/>
  <c r="O21" i="4"/>
  <c r="P21" i="4"/>
  <c r="L22" i="4"/>
  <c r="M22" i="4"/>
  <c r="N22" i="4"/>
  <c r="O22" i="4"/>
  <c r="P22" i="4"/>
  <c r="L23" i="4"/>
  <c r="M23" i="4"/>
  <c r="N23" i="4"/>
  <c r="O23" i="4"/>
  <c r="P23" i="4"/>
  <c r="L24" i="4"/>
  <c r="M24" i="4"/>
  <c r="N24" i="4"/>
  <c r="O24" i="4"/>
  <c r="P24" i="4"/>
  <c r="L25" i="4"/>
  <c r="M25" i="4"/>
  <c r="N25" i="4"/>
  <c r="O25" i="4"/>
  <c r="P25" i="4"/>
  <c r="K21" i="4"/>
  <c r="K22" i="4"/>
  <c r="K23" i="4"/>
  <c r="K24" i="4"/>
  <c r="K25" i="4"/>
  <c r="K20" i="4"/>
  <c r="C20" i="4"/>
  <c r="D20" i="4"/>
  <c r="E20" i="4"/>
  <c r="F20" i="4"/>
  <c r="G20" i="4"/>
  <c r="H20" i="4"/>
  <c r="I20" i="4"/>
  <c r="J20" i="4"/>
  <c r="C21" i="4"/>
  <c r="D21" i="4"/>
  <c r="E21" i="4"/>
  <c r="F21" i="4"/>
  <c r="G21" i="4"/>
  <c r="H21" i="4"/>
  <c r="I21" i="4"/>
  <c r="J21" i="4"/>
  <c r="C22" i="4"/>
  <c r="D22" i="4"/>
  <c r="E22" i="4"/>
  <c r="F22" i="4"/>
  <c r="G22" i="4"/>
  <c r="H22" i="4"/>
  <c r="I22" i="4"/>
  <c r="J22" i="4"/>
  <c r="C23" i="4"/>
  <c r="D23" i="4"/>
  <c r="E23" i="4"/>
  <c r="F23" i="4"/>
  <c r="G23" i="4"/>
  <c r="H23" i="4"/>
  <c r="I23" i="4"/>
  <c r="J23" i="4"/>
  <c r="C24" i="4"/>
  <c r="D24" i="4"/>
  <c r="E24" i="4"/>
  <c r="F24" i="4"/>
  <c r="G24" i="4"/>
  <c r="H24" i="4"/>
  <c r="I24" i="4"/>
  <c r="J24" i="4"/>
  <c r="C25" i="4"/>
  <c r="D25" i="4"/>
  <c r="E25" i="4"/>
  <c r="F25" i="4"/>
  <c r="G25" i="4"/>
  <c r="H25" i="4"/>
  <c r="I25" i="4"/>
  <c r="J25" i="4"/>
  <c r="B21" i="4"/>
  <c r="B22" i="4"/>
  <c r="B23" i="4"/>
  <c r="B24" i="4"/>
  <c r="B25" i="4"/>
  <c r="B20" i="4"/>
  <c r="L20" i="6"/>
  <c r="M20" i="6"/>
  <c r="N20" i="6"/>
  <c r="O20" i="6"/>
  <c r="P20" i="6"/>
  <c r="L21" i="6"/>
  <c r="M21" i="6"/>
  <c r="N21" i="6"/>
  <c r="O21" i="6"/>
  <c r="P21" i="6"/>
  <c r="L22" i="6"/>
  <c r="M22" i="6"/>
  <c r="N22" i="6"/>
  <c r="O22" i="6"/>
  <c r="P22" i="6"/>
  <c r="L23" i="6"/>
  <c r="M23" i="6"/>
  <c r="N23" i="6"/>
  <c r="O23" i="6"/>
  <c r="P23" i="6"/>
  <c r="L24" i="6"/>
  <c r="M24" i="6"/>
  <c r="N24" i="6"/>
  <c r="O24" i="6"/>
  <c r="P24" i="6"/>
  <c r="L25" i="6"/>
  <c r="M25" i="6"/>
  <c r="N25" i="6"/>
  <c r="O25" i="6"/>
  <c r="P25" i="6"/>
  <c r="K21" i="6"/>
  <c r="K22" i="6"/>
  <c r="K23" i="6"/>
  <c r="K24" i="6"/>
  <c r="K25" i="6"/>
  <c r="K20" i="6"/>
  <c r="C20" i="6"/>
  <c r="D20" i="6"/>
  <c r="E20" i="6"/>
  <c r="F20" i="6"/>
  <c r="G20" i="6"/>
  <c r="H20" i="6"/>
  <c r="I20" i="6"/>
  <c r="J20" i="6"/>
  <c r="C21" i="6"/>
  <c r="D21" i="6"/>
  <c r="E21" i="6"/>
  <c r="F21" i="6"/>
  <c r="G21" i="6"/>
  <c r="H21" i="6"/>
  <c r="I21" i="6"/>
  <c r="J21" i="6"/>
  <c r="C22" i="6"/>
  <c r="D22" i="6"/>
  <c r="E22" i="6"/>
  <c r="F22" i="6"/>
  <c r="G22" i="6"/>
  <c r="H22" i="6"/>
  <c r="I22" i="6"/>
  <c r="J22" i="6"/>
  <c r="C23" i="6"/>
  <c r="D23" i="6"/>
  <c r="E23" i="6"/>
  <c r="F23" i="6"/>
  <c r="G23" i="6"/>
  <c r="H23" i="6"/>
  <c r="I23" i="6"/>
  <c r="J23" i="6"/>
  <c r="C24" i="6"/>
  <c r="D24" i="6"/>
  <c r="E24" i="6"/>
  <c r="F24" i="6"/>
  <c r="G24" i="6"/>
  <c r="H24" i="6"/>
  <c r="I24" i="6"/>
  <c r="J24" i="6"/>
  <c r="C25" i="6"/>
  <c r="D25" i="6"/>
  <c r="E25" i="6"/>
  <c r="F25" i="6"/>
  <c r="G25" i="6"/>
  <c r="H25" i="6"/>
  <c r="I25" i="6"/>
  <c r="J25" i="6"/>
  <c r="B21" i="6"/>
  <c r="B22" i="6"/>
  <c r="B23" i="6"/>
  <c r="B24" i="6"/>
  <c r="B25" i="6"/>
  <c r="B20" i="6"/>
  <c r="B6" i="7" l="1"/>
  <c r="B7" i="7"/>
  <c r="B8" i="7"/>
  <c r="B9" i="7"/>
  <c r="B10" i="7"/>
  <c r="B11" i="7"/>
  <c r="B29" i="4" l="1"/>
  <c r="B2" i="4" s="1"/>
  <c r="C29" i="4"/>
  <c r="C2" i="4" s="1"/>
  <c r="D29" i="4"/>
  <c r="D2" i="4" s="1"/>
  <c r="E29" i="4"/>
  <c r="E2" i="4" s="1"/>
  <c r="F29" i="4"/>
  <c r="F2" i="4" s="1"/>
  <c r="G29" i="4"/>
  <c r="G2" i="4" s="1"/>
  <c r="H29" i="4"/>
  <c r="H2" i="4" s="1"/>
  <c r="I29" i="4"/>
  <c r="I2" i="4" s="1"/>
  <c r="J29" i="4"/>
  <c r="J2" i="4" s="1"/>
  <c r="K29" i="4"/>
  <c r="K2" i="4" s="1"/>
  <c r="L29" i="4"/>
  <c r="L2" i="4" s="1"/>
  <c r="M29" i="4"/>
  <c r="N29" i="4"/>
  <c r="O29" i="4"/>
  <c r="P29" i="4"/>
  <c r="B30" i="4"/>
  <c r="B3" i="4" s="1"/>
  <c r="E7" i="7" s="1"/>
  <c r="C30" i="4"/>
  <c r="C3" i="4" s="1"/>
  <c r="F7" i="7" s="1"/>
  <c r="D30" i="4"/>
  <c r="D3" i="4" s="1"/>
  <c r="G7" i="7" s="1"/>
  <c r="E30" i="4"/>
  <c r="E3" i="4" s="1"/>
  <c r="H7" i="7" s="1"/>
  <c r="F30" i="4"/>
  <c r="F3" i="4" s="1"/>
  <c r="I7" i="7" s="1"/>
  <c r="G30" i="4"/>
  <c r="G3" i="4" s="1"/>
  <c r="J7" i="7" s="1"/>
  <c r="H30" i="4"/>
  <c r="H3" i="4" s="1"/>
  <c r="K7" i="7" s="1"/>
  <c r="I30" i="4"/>
  <c r="I3" i="4" s="1"/>
  <c r="L7" i="7" s="1"/>
  <c r="J30" i="4"/>
  <c r="J3" i="4" s="1"/>
  <c r="M7" i="7" s="1"/>
  <c r="K30" i="4"/>
  <c r="K3" i="4" s="1"/>
  <c r="N7" i="7" s="1"/>
  <c r="L30" i="4"/>
  <c r="L3" i="4" s="1"/>
  <c r="O7" i="7" s="1"/>
  <c r="M30" i="4"/>
  <c r="M3" i="4" s="1"/>
  <c r="P7" i="7" s="1"/>
  <c r="N30" i="4"/>
  <c r="N3" i="4" s="1"/>
  <c r="Q7" i="7" s="1"/>
  <c r="O30" i="4"/>
  <c r="O3" i="4" s="1"/>
  <c r="R7" i="7" s="1"/>
  <c r="P30" i="4"/>
  <c r="P3" i="4" s="1"/>
  <c r="S7" i="7" s="1"/>
  <c r="B31" i="4"/>
  <c r="B4" i="4" s="1"/>
  <c r="C31" i="4"/>
  <c r="C4" i="4" s="1"/>
  <c r="D31" i="4"/>
  <c r="D4" i="4" s="1"/>
  <c r="E31" i="4"/>
  <c r="E4" i="4" s="1"/>
  <c r="F31" i="4"/>
  <c r="F4" i="4" s="1"/>
  <c r="G31" i="4"/>
  <c r="G4" i="4" s="1"/>
  <c r="H31" i="4"/>
  <c r="H4" i="4" s="1"/>
  <c r="I31" i="4"/>
  <c r="I4" i="4" s="1"/>
  <c r="J31" i="4"/>
  <c r="J4" i="4" s="1"/>
  <c r="K31" i="4"/>
  <c r="K4" i="4" s="1"/>
  <c r="L31" i="4"/>
  <c r="L4" i="4" s="1"/>
  <c r="M31" i="4"/>
  <c r="M4" i="4" s="1"/>
  <c r="N31" i="4"/>
  <c r="N4" i="4" s="1"/>
  <c r="O31" i="4"/>
  <c r="O4" i="4" s="1"/>
  <c r="P31" i="4"/>
  <c r="P4" i="4" s="1"/>
  <c r="B32" i="4"/>
  <c r="B5" i="4" s="1"/>
  <c r="C32" i="4"/>
  <c r="C5" i="4" s="1"/>
  <c r="D32" i="4"/>
  <c r="D5" i="4" s="1"/>
  <c r="E32" i="4"/>
  <c r="E5" i="4" s="1"/>
  <c r="F32" i="4"/>
  <c r="F5" i="4" s="1"/>
  <c r="G32" i="4"/>
  <c r="G5" i="4" s="1"/>
  <c r="H32" i="4"/>
  <c r="H5" i="4" s="1"/>
  <c r="I32" i="4"/>
  <c r="I5" i="4" s="1"/>
  <c r="J32" i="4"/>
  <c r="J5" i="4" s="1"/>
  <c r="K32" i="4"/>
  <c r="K5" i="4" s="1"/>
  <c r="L32" i="4"/>
  <c r="L5" i="4" s="1"/>
  <c r="M32" i="4"/>
  <c r="N32" i="4"/>
  <c r="O32" i="4"/>
  <c r="P32" i="4"/>
  <c r="B33" i="4"/>
  <c r="B6" i="4" s="1"/>
  <c r="E10" i="7" s="1"/>
  <c r="C33" i="4"/>
  <c r="C6" i="4" s="1"/>
  <c r="F10" i="7" s="1"/>
  <c r="D33" i="4"/>
  <c r="D6" i="4" s="1"/>
  <c r="G10" i="7" s="1"/>
  <c r="E33" i="4"/>
  <c r="E6" i="4" s="1"/>
  <c r="H10" i="7" s="1"/>
  <c r="F33" i="4"/>
  <c r="F6" i="4" s="1"/>
  <c r="I10" i="7" s="1"/>
  <c r="G33" i="4"/>
  <c r="G6" i="4" s="1"/>
  <c r="J10" i="7" s="1"/>
  <c r="H33" i="4"/>
  <c r="H6" i="4" s="1"/>
  <c r="K10" i="7" s="1"/>
  <c r="I33" i="4"/>
  <c r="I6" i="4" s="1"/>
  <c r="L10" i="7" s="1"/>
  <c r="J33" i="4"/>
  <c r="J6" i="4" s="1"/>
  <c r="M10" i="7" s="1"/>
  <c r="K33" i="4"/>
  <c r="K6" i="4" s="1"/>
  <c r="N10" i="7" s="1"/>
  <c r="L33" i="4"/>
  <c r="L6" i="4" s="1"/>
  <c r="O10" i="7" s="1"/>
  <c r="M33" i="4"/>
  <c r="M6" i="4" s="1"/>
  <c r="P10" i="7" s="1"/>
  <c r="N33" i="4"/>
  <c r="N6" i="4" s="1"/>
  <c r="Q10" i="7" s="1"/>
  <c r="O33" i="4"/>
  <c r="O6" i="4" s="1"/>
  <c r="R10" i="7" s="1"/>
  <c r="P33" i="4"/>
  <c r="P6" i="4" s="1"/>
  <c r="S10" i="7" s="1"/>
  <c r="B34" i="4"/>
  <c r="B7" i="4" s="1"/>
  <c r="C34" i="4"/>
  <c r="C7" i="4" s="1"/>
  <c r="D34" i="4"/>
  <c r="D7" i="4" s="1"/>
  <c r="E34" i="4"/>
  <c r="E7" i="4" s="1"/>
  <c r="F34" i="4"/>
  <c r="F7" i="4" s="1"/>
  <c r="G34" i="4"/>
  <c r="G7" i="4" s="1"/>
  <c r="H34" i="4"/>
  <c r="H7" i="4" s="1"/>
  <c r="I34" i="4"/>
  <c r="I7" i="4" s="1"/>
  <c r="J34" i="4"/>
  <c r="J7" i="4" s="1"/>
  <c r="K34" i="4"/>
  <c r="K7" i="4" s="1"/>
  <c r="L34" i="4"/>
  <c r="L7" i="4" s="1"/>
  <c r="M34" i="4"/>
  <c r="M7" i="4" s="1"/>
  <c r="N34" i="4"/>
  <c r="N7" i="4" s="1"/>
  <c r="O34" i="4"/>
  <c r="O7" i="4" s="1"/>
  <c r="P34" i="4"/>
  <c r="P7" i="4" s="1"/>
  <c r="L30" i="1"/>
  <c r="L2" i="1" s="1"/>
  <c r="O6" i="2" s="1"/>
  <c r="M30" i="1"/>
  <c r="M2" i="1" s="1"/>
  <c r="P6" i="2" s="1"/>
  <c r="N30" i="1"/>
  <c r="N2" i="1" s="1"/>
  <c r="Q6" i="2" s="1"/>
  <c r="O30" i="1"/>
  <c r="O2" i="1" s="1"/>
  <c r="R6" i="2" s="1"/>
  <c r="P30" i="1"/>
  <c r="P2" i="1" s="1"/>
  <c r="S6" i="2" s="1"/>
  <c r="L31" i="1"/>
  <c r="L3" i="1" s="1"/>
  <c r="O6" i="7" s="1"/>
  <c r="M31" i="1"/>
  <c r="M3" i="1" s="1"/>
  <c r="P6" i="7" s="1"/>
  <c r="N31" i="1"/>
  <c r="N3" i="1" s="1"/>
  <c r="Q6" i="7" s="1"/>
  <c r="O31" i="1"/>
  <c r="O3" i="1" s="1"/>
  <c r="R6" i="7" s="1"/>
  <c r="P31" i="1"/>
  <c r="P3" i="1" s="1"/>
  <c r="S6" i="7" s="1"/>
  <c r="L32" i="1"/>
  <c r="L4" i="1" s="1"/>
  <c r="M32" i="1"/>
  <c r="M4" i="1" s="1"/>
  <c r="N32" i="1"/>
  <c r="N4" i="1" s="1"/>
  <c r="O32" i="1"/>
  <c r="O4" i="1" s="1"/>
  <c r="P32" i="1"/>
  <c r="P4" i="1" s="1"/>
  <c r="L33" i="1"/>
  <c r="L5" i="1" s="1"/>
  <c r="O9" i="2" s="1"/>
  <c r="M33" i="1"/>
  <c r="M5" i="1" s="1"/>
  <c r="P9" i="2" s="1"/>
  <c r="N33" i="1"/>
  <c r="N5" i="1" s="1"/>
  <c r="Q9" i="2" s="1"/>
  <c r="O33" i="1"/>
  <c r="O5" i="1" s="1"/>
  <c r="R9" i="2" s="1"/>
  <c r="P33" i="1"/>
  <c r="P5" i="1" s="1"/>
  <c r="S9" i="2" s="1"/>
  <c r="L34" i="1"/>
  <c r="L6" i="1" s="1"/>
  <c r="O9" i="7" s="1"/>
  <c r="M34" i="1"/>
  <c r="M6" i="1" s="1"/>
  <c r="P9" i="7" s="1"/>
  <c r="N34" i="1"/>
  <c r="N6" i="1" s="1"/>
  <c r="Q9" i="7" s="1"/>
  <c r="O34" i="1"/>
  <c r="O6" i="1" s="1"/>
  <c r="R9" i="7" s="1"/>
  <c r="P34" i="1"/>
  <c r="P6" i="1" s="1"/>
  <c r="S9" i="7" s="1"/>
  <c r="L35" i="1"/>
  <c r="L7" i="1" s="1"/>
  <c r="M35" i="1"/>
  <c r="M7" i="1" s="1"/>
  <c r="N35" i="1"/>
  <c r="N7" i="1" s="1"/>
  <c r="O35" i="1"/>
  <c r="O7" i="1" s="1"/>
  <c r="P35" i="1"/>
  <c r="P7" i="1" s="1"/>
  <c r="K31" i="1"/>
  <c r="K3" i="1" s="1"/>
  <c r="N6" i="7" s="1"/>
  <c r="K32" i="1"/>
  <c r="K4" i="1" s="1"/>
  <c r="K33" i="1"/>
  <c r="K5" i="1" s="1"/>
  <c r="N9" i="2" s="1"/>
  <c r="K34" i="1"/>
  <c r="K6" i="1" s="1"/>
  <c r="N9" i="7" s="1"/>
  <c r="K35" i="1"/>
  <c r="K7" i="1" s="1"/>
  <c r="K30" i="1"/>
  <c r="K2" i="1" s="1"/>
  <c r="N6" i="2" s="1"/>
  <c r="L29" i="6"/>
  <c r="L2" i="6" s="1"/>
  <c r="M29" i="6"/>
  <c r="N29" i="6"/>
  <c r="O29" i="6"/>
  <c r="P29" i="6"/>
  <c r="L30" i="6"/>
  <c r="L3" i="6" s="1"/>
  <c r="O8" i="7" s="1"/>
  <c r="M30" i="6"/>
  <c r="M3" i="6" s="1"/>
  <c r="P8" i="7" s="1"/>
  <c r="N30" i="6"/>
  <c r="N3" i="6" s="1"/>
  <c r="Q8" i="7" s="1"/>
  <c r="O30" i="6"/>
  <c r="O3" i="6" s="1"/>
  <c r="R8" i="7" s="1"/>
  <c r="P30" i="6"/>
  <c r="P3" i="6" s="1"/>
  <c r="S8" i="7" s="1"/>
  <c r="L31" i="6"/>
  <c r="L4" i="6" s="1"/>
  <c r="M31" i="6"/>
  <c r="M4" i="6" s="1"/>
  <c r="N31" i="6"/>
  <c r="N4" i="6" s="1"/>
  <c r="O31" i="6"/>
  <c r="O4" i="6" s="1"/>
  <c r="P31" i="6"/>
  <c r="P4" i="6" s="1"/>
  <c r="L32" i="6"/>
  <c r="L5" i="6" s="1"/>
  <c r="M32" i="6"/>
  <c r="N32" i="6"/>
  <c r="O32" i="6"/>
  <c r="P32" i="6"/>
  <c r="L33" i="6"/>
  <c r="L6" i="6" s="1"/>
  <c r="O11" i="7" s="1"/>
  <c r="M33" i="6"/>
  <c r="M6" i="6" s="1"/>
  <c r="P11" i="7" s="1"/>
  <c r="N33" i="6"/>
  <c r="N6" i="6" s="1"/>
  <c r="Q11" i="7" s="1"/>
  <c r="O33" i="6"/>
  <c r="O6" i="6" s="1"/>
  <c r="R11" i="7" s="1"/>
  <c r="P33" i="6"/>
  <c r="P6" i="6" s="1"/>
  <c r="S11" i="7" s="1"/>
  <c r="L34" i="6"/>
  <c r="L7" i="6" s="1"/>
  <c r="M34" i="6"/>
  <c r="M7" i="6" s="1"/>
  <c r="N34" i="6"/>
  <c r="N7" i="6" s="1"/>
  <c r="O34" i="6"/>
  <c r="O7" i="6" s="1"/>
  <c r="P34" i="6"/>
  <c r="P7" i="6" s="1"/>
  <c r="K30" i="6"/>
  <c r="K3" i="6" s="1"/>
  <c r="N8" i="7" s="1"/>
  <c r="K31" i="6"/>
  <c r="K4" i="6" s="1"/>
  <c r="K32" i="6"/>
  <c r="K5" i="6" s="1"/>
  <c r="K33" i="6"/>
  <c r="K6" i="6" s="1"/>
  <c r="N11" i="7" s="1"/>
  <c r="K34" i="6"/>
  <c r="K7" i="6" s="1"/>
  <c r="K29" i="6"/>
  <c r="K2" i="6" s="1"/>
  <c r="B29" i="6"/>
  <c r="B2" i="6" s="1"/>
  <c r="T7" i="7" l="1" a="1"/>
  <c r="T7" i="7" s="1"/>
  <c r="T10" i="7" a="1"/>
  <c r="T10" i="7" s="1"/>
  <c r="N2" i="4"/>
  <c r="Q7" i="2" s="1"/>
  <c r="O2" i="4"/>
  <c r="R7" i="2" s="1"/>
  <c r="P5" i="4"/>
  <c r="S10" i="2" s="1"/>
  <c r="M2" i="4"/>
  <c r="P7" i="2" s="1"/>
  <c r="P2" i="6"/>
  <c r="S8" i="2" s="1"/>
  <c r="O5" i="4"/>
  <c r="R10" i="2" s="1"/>
  <c r="P5" i="6"/>
  <c r="S11" i="2" s="1"/>
  <c r="O2" i="6"/>
  <c r="R8" i="2" s="1"/>
  <c r="N5" i="4"/>
  <c r="Q10" i="2" s="1"/>
  <c r="O5" i="6"/>
  <c r="R11" i="2" s="1"/>
  <c r="M5" i="4"/>
  <c r="P10" i="2" s="1"/>
  <c r="M2" i="6"/>
  <c r="P8" i="2" s="1"/>
  <c r="N2" i="6"/>
  <c r="Q8" i="2" s="1"/>
  <c r="N5" i="6"/>
  <c r="Q11" i="2" s="1"/>
  <c r="M5" i="6"/>
  <c r="P11" i="2" s="1"/>
  <c r="P2" i="4"/>
  <c r="S7" i="2" s="1"/>
  <c r="C30" i="1"/>
  <c r="C2" i="1" s="1"/>
  <c r="F6" i="2" s="1"/>
  <c r="D30" i="1"/>
  <c r="D2" i="1" s="1"/>
  <c r="G6" i="2" s="1"/>
  <c r="E30" i="1"/>
  <c r="E2" i="1" s="1"/>
  <c r="H6" i="2" s="1"/>
  <c r="F30" i="1"/>
  <c r="F2" i="1" s="1"/>
  <c r="I6" i="2" s="1"/>
  <c r="G30" i="1"/>
  <c r="G2" i="1" s="1"/>
  <c r="J6" i="2" s="1"/>
  <c r="H30" i="1"/>
  <c r="H2" i="1" s="1"/>
  <c r="K6" i="2" s="1"/>
  <c r="I30" i="1"/>
  <c r="I2" i="1" s="1"/>
  <c r="L6" i="2" s="1"/>
  <c r="J30" i="1"/>
  <c r="J2" i="1" s="1"/>
  <c r="M6" i="2" s="1"/>
  <c r="C31" i="1"/>
  <c r="C3" i="1" s="1"/>
  <c r="F6" i="7" s="1"/>
  <c r="D31" i="1"/>
  <c r="D3" i="1" s="1"/>
  <c r="G6" i="7" s="1"/>
  <c r="E31" i="1"/>
  <c r="E3" i="1" s="1"/>
  <c r="H6" i="7" s="1"/>
  <c r="F31" i="1"/>
  <c r="F3" i="1" s="1"/>
  <c r="I6" i="7" s="1"/>
  <c r="G31" i="1"/>
  <c r="G3" i="1" s="1"/>
  <c r="J6" i="7" s="1"/>
  <c r="H31" i="1"/>
  <c r="H3" i="1" s="1"/>
  <c r="K6" i="7" s="1"/>
  <c r="I31" i="1"/>
  <c r="I3" i="1" s="1"/>
  <c r="L6" i="7" s="1"/>
  <c r="J31" i="1"/>
  <c r="J3" i="1" s="1"/>
  <c r="M6" i="7" s="1"/>
  <c r="C32" i="1"/>
  <c r="C4" i="1" s="1"/>
  <c r="D32" i="1"/>
  <c r="D4" i="1" s="1"/>
  <c r="E32" i="1"/>
  <c r="E4" i="1" s="1"/>
  <c r="F32" i="1"/>
  <c r="F4" i="1" s="1"/>
  <c r="G32" i="1"/>
  <c r="G4" i="1" s="1"/>
  <c r="H32" i="1"/>
  <c r="H4" i="1" s="1"/>
  <c r="I32" i="1"/>
  <c r="I4" i="1" s="1"/>
  <c r="J32" i="1"/>
  <c r="J4" i="1" s="1"/>
  <c r="C33" i="1"/>
  <c r="C5" i="1" s="1"/>
  <c r="F9" i="2" s="1"/>
  <c r="D33" i="1"/>
  <c r="D5" i="1" s="1"/>
  <c r="G9" i="2" s="1"/>
  <c r="E33" i="1"/>
  <c r="E5" i="1" s="1"/>
  <c r="H9" i="2" s="1"/>
  <c r="F33" i="1"/>
  <c r="F5" i="1" s="1"/>
  <c r="I9" i="2" s="1"/>
  <c r="G33" i="1"/>
  <c r="G5" i="1" s="1"/>
  <c r="J9" i="2" s="1"/>
  <c r="H33" i="1"/>
  <c r="H5" i="1" s="1"/>
  <c r="K9" i="2" s="1"/>
  <c r="I33" i="1"/>
  <c r="I5" i="1" s="1"/>
  <c r="L9" i="2" s="1"/>
  <c r="J33" i="1"/>
  <c r="J5" i="1" s="1"/>
  <c r="M9" i="2" s="1"/>
  <c r="C34" i="1"/>
  <c r="C6" i="1" s="1"/>
  <c r="F9" i="7" s="1"/>
  <c r="D34" i="1"/>
  <c r="D6" i="1" s="1"/>
  <c r="G9" i="7" s="1"/>
  <c r="E34" i="1"/>
  <c r="E6" i="1" s="1"/>
  <c r="H9" i="7" s="1"/>
  <c r="F34" i="1"/>
  <c r="F6" i="1" s="1"/>
  <c r="I9" i="7" s="1"/>
  <c r="G34" i="1"/>
  <c r="G6" i="1" s="1"/>
  <c r="J9" i="7" s="1"/>
  <c r="H34" i="1"/>
  <c r="H6" i="1" s="1"/>
  <c r="K9" i="7" s="1"/>
  <c r="I34" i="1"/>
  <c r="I6" i="1" s="1"/>
  <c r="L9" i="7" s="1"/>
  <c r="J34" i="1"/>
  <c r="J6" i="1" s="1"/>
  <c r="M9" i="7" s="1"/>
  <c r="C35" i="1"/>
  <c r="C7" i="1" s="1"/>
  <c r="D35" i="1"/>
  <c r="D7" i="1" s="1"/>
  <c r="E35" i="1"/>
  <c r="E7" i="1" s="1"/>
  <c r="F35" i="1"/>
  <c r="F7" i="1" s="1"/>
  <c r="G35" i="1"/>
  <c r="G7" i="1" s="1"/>
  <c r="H35" i="1"/>
  <c r="H7" i="1" s="1"/>
  <c r="I35" i="1"/>
  <c r="I7" i="1" s="1"/>
  <c r="J35" i="1"/>
  <c r="J7" i="1" s="1"/>
  <c r="B31" i="1"/>
  <c r="B3" i="1" s="1"/>
  <c r="E6" i="7" s="1"/>
  <c r="B32" i="1"/>
  <c r="B4" i="1" s="1"/>
  <c r="B33" i="1"/>
  <c r="B34" i="1"/>
  <c r="B35" i="1"/>
  <c r="B7" i="1" s="1"/>
  <c r="B30" i="1"/>
  <c r="B2" i="1" s="1"/>
  <c r="E6" i="2" s="1"/>
  <c r="C29" i="6"/>
  <c r="C2" i="6" s="1"/>
  <c r="D29" i="6"/>
  <c r="D2" i="6" s="1"/>
  <c r="E29" i="6"/>
  <c r="E2" i="6" s="1"/>
  <c r="F29" i="6"/>
  <c r="F2" i="6" s="1"/>
  <c r="G29" i="6"/>
  <c r="G2" i="6" s="1"/>
  <c r="H29" i="6"/>
  <c r="H2" i="6" s="1"/>
  <c r="I29" i="6"/>
  <c r="I2" i="6" s="1"/>
  <c r="J29" i="6"/>
  <c r="J2" i="6" s="1"/>
  <c r="C30" i="6"/>
  <c r="C3" i="6" s="1"/>
  <c r="F8" i="7" s="1"/>
  <c r="D30" i="6"/>
  <c r="D3" i="6" s="1"/>
  <c r="G8" i="7" s="1"/>
  <c r="E30" i="6"/>
  <c r="E3" i="6" s="1"/>
  <c r="H8" i="7" s="1"/>
  <c r="F30" i="6"/>
  <c r="F3" i="6" s="1"/>
  <c r="I8" i="7" s="1"/>
  <c r="G30" i="6"/>
  <c r="G3" i="6" s="1"/>
  <c r="J8" i="7" s="1"/>
  <c r="H30" i="6"/>
  <c r="H3" i="6" s="1"/>
  <c r="K8" i="7" s="1"/>
  <c r="I30" i="6"/>
  <c r="I3" i="6" s="1"/>
  <c r="L8" i="7" s="1"/>
  <c r="J30" i="6"/>
  <c r="J3" i="6" s="1"/>
  <c r="M8" i="7" s="1"/>
  <c r="C31" i="6"/>
  <c r="C4" i="6" s="1"/>
  <c r="D31" i="6"/>
  <c r="D4" i="6" s="1"/>
  <c r="E31" i="6"/>
  <c r="E4" i="6" s="1"/>
  <c r="F31" i="6"/>
  <c r="F4" i="6" s="1"/>
  <c r="G31" i="6"/>
  <c r="G4" i="6" s="1"/>
  <c r="H31" i="6"/>
  <c r="H4" i="6" s="1"/>
  <c r="I31" i="6"/>
  <c r="I4" i="6" s="1"/>
  <c r="J31" i="6"/>
  <c r="J4" i="6" s="1"/>
  <c r="C32" i="6"/>
  <c r="C5" i="6" s="1"/>
  <c r="D32" i="6"/>
  <c r="D5" i="6" s="1"/>
  <c r="E32" i="6"/>
  <c r="E5" i="6" s="1"/>
  <c r="F32" i="6"/>
  <c r="F5" i="6" s="1"/>
  <c r="G32" i="6"/>
  <c r="G5" i="6" s="1"/>
  <c r="H32" i="6"/>
  <c r="H5" i="6" s="1"/>
  <c r="I32" i="6"/>
  <c r="I5" i="6" s="1"/>
  <c r="J32" i="6"/>
  <c r="J5" i="6" s="1"/>
  <c r="C33" i="6"/>
  <c r="C6" i="6" s="1"/>
  <c r="F11" i="7" s="1"/>
  <c r="D33" i="6"/>
  <c r="D6" i="6" s="1"/>
  <c r="G11" i="7" s="1"/>
  <c r="E33" i="6"/>
  <c r="E6" i="6" s="1"/>
  <c r="H11" i="7" s="1"/>
  <c r="F33" i="6"/>
  <c r="F6" i="6" s="1"/>
  <c r="I11" i="7" s="1"/>
  <c r="G33" i="6"/>
  <c r="G6" i="6" s="1"/>
  <c r="J11" i="7" s="1"/>
  <c r="H33" i="6"/>
  <c r="H6" i="6" s="1"/>
  <c r="K11" i="7" s="1"/>
  <c r="I33" i="6"/>
  <c r="I6" i="6" s="1"/>
  <c r="L11" i="7" s="1"/>
  <c r="J33" i="6"/>
  <c r="J6" i="6" s="1"/>
  <c r="M11" i="7" s="1"/>
  <c r="C34" i="6"/>
  <c r="C7" i="6" s="1"/>
  <c r="D34" i="6"/>
  <c r="D7" i="6" s="1"/>
  <c r="E34" i="6"/>
  <c r="E7" i="6" s="1"/>
  <c r="F34" i="6"/>
  <c r="F7" i="6" s="1"/>
  <c r="G34" i="6"/>
  <c r="G7" i="6" s="1"/>
  <c r="H34" i="6"/>
  <c r="H7" i="6" s="1"/>
  <c r="I34" i="6"/>
  <c r="I7" i="6" s="1"/>
  <c r="J34" i="6"/>
  <c r="J7" i="6" s="1"/>
  <c r="B30" i="6"/>
  <c r="B3" i="6" s="1"/>
  <c r="E8" i="7" s="1"/>
  <c r="B31" i="6"/>
  <c r="B4" i="6" s="1"/>
  <c r="B32" i="6"/>
  <c r="B5" i="6" s="1"/>
  <c r="B33" i="6"/>
  <c r="B6" i="6" s="1"/>
  <c r="E11" i="7" s="1"/>
  <c r="B34" i="6"/>
  <c r="B7" i="6" s="1"/>
  <c r="T8" i="7" l="1" a="1"/>
  <c r="T8" i="7" s="1"/>
  <c r="B5" i="1"/>
  <c r="E9" i="2" s="1"/>
  <c r="B6" i="1"/>
  <c r="E9" i="7" s="1"/>
  <c r="T9" i="7" s="1" a="1"/>
  <c r="T9" i="7" s="1"/>
  <c r="T11" i="7" a="1"/>
  <c r="T11" i="7" s="1"/>
  <c r="T6" i="7" a="1"/>
  <c r="T6" i="7" s="1"/>
  <c r="B2" i="9"/>
  <c r="C2" i="9"/>
  <c r="D2" i="9"/>
  <c r="E2" i="9"/>
  <c r="F2" i="9"/>
  <c r="G2" i="9"/>
  <c r="H2" i="9"/>
  <c r="I2" i="9"/>
  <c r="J2" i="9"/>
  <c r="K2" i="9"/>
  <c r="L2" i="9"/>
  <c r="M2" i="9"/>
  <c r="N2" i="9"/>
  <c r="B3" i="9"/>
  <c r="C3" i="9"/>
  <c r="D3" i="9"/>
  <c r="E3" i="9"/>
  <c r="F3" i="9"/>
  <c r="G3" i="9"/>
  <c r="H3" i="9"/>
  <c r="I3" i="9"/>
  <c r="J3" i="9"/>
  <c r="K3" i="9"/>
  <c r="L3" i="9"/>
  <c r="M3" i="9"/>
  <c r="N3" i="9"/>
  <c r="B4" i="9"/>
  <c r="C4" i="9"/>
  <c r="D4" i="9"/>
  <c r="E4" i="9"/>
  <c r="F4" i="9"/>
  <c r="G4" i="9"/>
  <c r="H4" i="9"/>
  <c r="I4" i="9"/>
  <c r="J4" i="9"/>
  <c r="K4" i="9"/>
  <c r="L4" i="9"/>
  <c r="M4" i="9"/>
  <c r="N4" i="9"/>
  <c r="B5" i="9"/>
  <c r="C5" i="9"/>
  <c r="D5" i="9"/>
  <c r="E5" i="9"/>
  <c r="F5" i="9"/>
  <c r="G5" i="9"/>
  <c r="H5" i="9"/>
  <c r="I5" i="9"/>
  <c r="J5" i="9"/>
  <c r="K5" i="9"/>
  <c r="L5" i="9"/>
  <c r="M5" i="9"/>
  <c r="N5" i="9"/>
  <c r="B6" i="9"/>
  <c r="C6" i="9"/>
  <c r="D6" i="9"/>
  <c r="E6" i="9"/>
  <c r="F6" i="9"/>
  <c r="G6" i="9"/>
  <c r="H6" i="9"/>
  <c r="I6" i="9"/>
  <c r="J6" i="9"/>
  <c r="K6" i="9"/>
  <c r="L6" i="9"/>
  <c r="M6" i="9"/>
  <c r="N6" i="9"/>
  <c r="B7" i="9"/>
  <c r="C7" i="9"/>
  <c r="D7" i="9"/>
  <c r="E7" i="9"/>
  <c r="F7" i="9"/>
  <c r="G7" i="9"/>
  <c r="H7" i="9"/>
  <c r="I7" i="9"/>
  <c r="J7" i="9"/>
  <c r="K7" i="9"/>
  <c r="L7" i="9"/>
  <c r="M7" i="9"/>
  <c r="N7" i="9"/>
  <c r="M1" i="9"/>
  <c r="L1" i="9"/>
  <c r="K1" i="9"/>
  <c r="J1" i="9"/>
  <c r="I1" i="9"/>
  <c r="H1" i="9"/>
  <c r="G1" i="9"/>
  <c r="F1" i="9"/>
  <c r="E1" i="9"/>
  <c r="D1" i="9"/>
  <c r="C1" i="9"/>
  <c r="B1" i="9"/>
  <c r="A6" i="7" l="1"/>
  <c r="A7" i="7"/>
  <c r="A8" i="7"/>
  <c r="A9" i="7"/>
  <c r="A10" i="7"/>
  <c r="A11" i="7"/>
  <c r="O8" i="2"/>
  <c r="O11" i="2"/>
  <c r="E11" i="2"/>
  <c r="F11" i="2"/>
  <c r="G11" i="2"/>
  <c r="H11" i="2"/>
  <c r="I11" i="2"/>
  <c r="J11" i="2"/>
  <c r="K11" i="2"/>
  <c r="L11" i="2"/>
  <c r="M11" i="2"/>
  <c r="N11" i="2"/>
  <c r="B11" i="2"/>
  <c r="E8" i="2"/>
  <c r="F8" i="2"/>
  <c r="G8" i="2"/>
  <c r="H8" i="2"/>
  <c r="I8" i="2"/>
  <c r="J8" i="2"/>
  <c r="K8" i="2"/>
  <c r="L8" i="2"/>
  <c r="M8" i="2"/>
  <c r="N8" i="2"/>
  <c r="B8" i="2"/>
  <c r="E10" i="2"/>
  <c r="F10" i="2"/>
  <c r="G10" i="2"/>
  <c r="H10" i="2"/>
  <c r="I10" i="2"/>
  <c r="J10" i="2"/>
  <c r="K10" i="2"/>
  <c r="L10" i="2"/>
  <c r="M10" i="2"/>
  <c r="N10" i="2"/>
  <c r="O10" i="2"/>
  <c r="B10" i="2"/>
  <c r="O7" i="2"/>
  <c r="E7" i="2"/>
  <c r="F7" i="2"/>
  <c r="G7" i="2"/>
  <c r="H7" i="2"/>
  <c r="I7" i="2"/>
  <c r="J7" i="2"/>
  <c r="K7" i="2"/>
  <c r="L7" i="2"/>
  <c r="M7" i="2"/>
  <c r="N7" i="2"/>
  <c r="B7" i="2"/>
  <c r="A10" i="2"/>
  <c r="A11" i="2"/>
  <c r="A7" i="2"/>
  <c r="A8" i="2"/>
  <c r="A9" i="2"/>
  <c r="A6" i="2"/>
  <c r="B9" i="2"/>
  <c r="B6" i="2"/>
</calcChain>
</file>

<file path=xl/sharedStrings.xml><?xml version="1.0" encoding="utf-8"?>
<sst xmlns="http://schemas.openxmlformats.org/spreadsheetml/2006/main" count="466" uniqueCount="63">
  <si>
    <t>Statistic</t>
  </si>
  <si>
    <t>SS PCA</t>
  </si>
  <si>
    <t>SS BR PCA</t>
  </si>
  <si>
    <t>SS MT PCA</t>
  </si>
  <si>
    <t>SS D-PCA</t>
  </si>
  <si>
    <t>SS BR D-PCA</t>
  </si>
  <si>
    <t>SS MT D-PCA</t>
  </si>
  <si>
    <t>SS AD-PCA</t>
  </si>
  <si>
    <t>SS BR AD-PCA</t>
  </si>
  <si>
    <t>SS MT AD-PCA</t>
  </si>
  <si>
    <t>MS BR AD-PCA</t>
  </si>
  <si>
    <t>MS MT AD-PCA</t>
  </si>
  <si>
    <t>TDR-T2</t>
  </si>
  <si>
    <t>FDR-T2</t>
  </si>
  <si>
    <t>FICR-T2</t>
  </si>
  <si>
    <t>TDR-SPE</t>
  </si>
  <si>
    <t>FDR-SPE</t>
  </si>
  <si>
    <t>FICR-SPE</t>
  </si>
  <si>
    <t>7d</t>
  </si>
  <si>
    <t>5d</t>
  </si>
  <si>
    <t>3d</t>
  </si>
  <si>
    <t>labelCol</t>
  </si>
  <si>
    <t>Training Window</t>
  </si>
  <si>
    <t>22 days</t>
  </si>
  <si>
    <t>14 days</t>
  </si>
  <si>
    <t>23 days</t>
  </si>
  <si>
    <t>4320 training</t>
  </si>
  <si>
    <t>30213 testing</t>
  </si>
  <si>
    <t>1800 faults</t>
  </si>
  <si>
    <t>MS BR PCA</t>
  </si>
  <si>
    <t>MS MT PCA</t>
  </si>
  <si>
    <t xml:space="preserve">MS BR D-PCA </t>
  </si>
  <si>
    <t>MS MT D-PCA</t>
  </si>
  <si>
    <t>SS</t>
  </si>
  <si>
    <t>MS</t>
  </si>
  <si>
    <t>BR</t>
  </si>
  <si>
    <t>MT</t>
  </si>
  <si>
    <t>PCA</t>
  </si>
  <si>
    <t>D-PCA</t>
  </si>
  <si>
    <t>AD-PCA</t>
  </si>
  <si>
    <t>SPE</t>
  </si>
  <si>
    <r>
      <t>T</t>
    </r>
    <r>
      <rPr>
        <vertAlign val="superscript"/>
        <sz val="11"/>
        <rFont val="Times New Roman"/>
        <family val="1"/>
      </rPr>
      <t>2</t>
    </r>
  </si>
  <si>
    <t>BR/
MT</t>
  </si>
  <si>
    <t>Method (State, Subsystem, PCA configuration)</t>
  </si>
  <si>
    <t>1471 faults</t>
  </si>
  <si>
    <t>7200 training</t>
  </si>
  <si>
    <t>14400 testing</t>
  </si>
  <si>
    <t>17280 testing</t>
  </si>
  <si>
    <t>11521 testing</t>
  </si>
  <si>
    <t>10079 training</t>
  </si>
  <si>
    <t>7175 training</t>
  </si>
  <si>
    <t>27358 testing</t>
  </si>
  <si>
    <t>10056 training</t>
  </si>
  <si>
    <t>24477 testing</t>
  </si>
  <si>
    <t>1800 fault</t>
  </si>
  <si>
    <t>10080 training</t>
  </si>
  <si>
    <t>23041 testing</t>
  </si>
  <si>
    <t>2491 fault</t>
  </si>
  <si>
    <t>7200 train</t>
  </si>
  <si>
    <t>25921 testing</t>
  </si>
  <si>
    <t>4320 train</t>
  </si>
  <si>
    <t>28801 test</t>
  </si>
  <si>
    <t>Min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</si>
</sst>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4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  <font>
      <b/>
      <sz val="20"/>
      <color theme="1"/>
      <name val="Calibri"/>
      <family val="2"/>
      <scheme val="minor"/>
    </font>
    <font>
      <sz val="12"/>
      <color rgb="FFEAEAEA"/>
      <name val="Lucida Console"/>
      <family val="3"/>
    </font>
    <font>
      <sz val="10"/>
      <name val="Calibri"/>
      <family val="2"/>
      <scheme val="minor"/>
    </font>
    <font>
      <b/>
      <sz val="11"/>
      <name val="Times New Roman"/>
      <family val="1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E9EBF5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17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Fill="1" applyAlignment="1"/>
    <xf numFmtId="0" fontId="0" fillId="0" borderId="0" xfId="0" applyFill="1"/>
    <xf numFmtId="165" fontId="0" fillId="0" borderId="0" xfId="0" applyNumberFormat="1"/>
    <xf numFmtId="0" fontId="0" fillId="0" borderId="0" xfId="0" applyFont="1"/>
    <xf numFmtId="164" fontId="6" fillId="0" borderId="0" xfId="0" applyNumberFormat="1" applyFont="1" applyFill="1" applyBorder="1" applyAlignment="1">
      <alignment horizontal="left" vertical="center" wrapText="1" readingOrder="1"/>
    </xf>
    <xf numFmtId="0" fontId="0" fillId="0" borderId="0" xfId="0" applyFont="1" applyFill="1"/>
    <xf numFmtId="0" fontId="7" fillId="0" borderId="0" xfId="0" applyFont="1" applyFill="1" applyAlignment="1"/>
    <xf numFmtId="0" fontId="8" fillId="0" borderId="0" xfId="0" applyFont="1" applyFill="1" applyBorder="1" applyAlignment="1">
      <alignment horizontal="left" vertical="center" readingOrder="1"/>
    </xf>
    <xf numFmtId="164" fontId="9" fillId="0" borderId="0" xfId="0" applyNumberFormat="1" applyFont="1" applyFill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164" fontId="9" fillId="0" borderId="5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 wrapText="1" readingOrder="1"/>
    </xf>
    <xf numFmtId="164" fontId="6" fillId="0" borderId="4" xfId="0" applyNumberFormat="1" applyFont="1" applyFill="1" applyBorder="1" applyAlignment="1">
      <alignment horizontal="center" vertical="center" wrapText="1" readingOrder="1"/>
    </xf>
    <xf numFmtId="164" fontId="6" fillId="0" borderId="0" xfId="0" applyNumberFormat="1" applyFont="1" applyFill="1" applyBorder="1" applyAlignment="1">
      <alignment horizontal="center" vertical="center" wrapText="1" readingOrder="1"/>
    </xf>
    <xf numFmtId="164" fontId="6" fillId="0" borderId="6" xfId="0" applyNumberFormat="1" applyFont="1" applyFill="1" applyBorder="1" applyAlignment="1">
      <alignment horizontal="center" vertical="center" wrapText="1" readingOrder="1"/>
    </xf>
    <xf numFmtId="164" fontId="6" fillId="0" borderId="5" xfId="0" applyNumberFormat="1" applyFont="1" applyFill="1" applyBorder="1" applyAlignment="1">
      <alignment horizontal="center" wrapText="1" readingOrder="1"/>
    </xf>
    <xf numFmtId="164" fontId="6" fillId="0" borderId="7" xfId="0" applyNumberFormat="1" applyFont="1" applyFill="1" applyBorder="1" applyAlignment="1">
      <alignment horizontal="center" wrapText="1" readingOrder="1"/>
    </xf>
  </cellXfs>
  <cellStyles count="2">
    <cellStyle name="Normal" xfId="0" builtinId="0"/>
    <cellStyle name="Normal 2" xfId="1" xr:uid="{86D3CC42-74C5-49C9-ABCF-C74C4432D0AD}"/>
  </cellStyles>
  <dxfs count="3">
    <dxf>
      <font>
        <strike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TDR!$A$6</c:f>
              <c:strCache>
                <c:ptCount val="1"/>
                <c:pt idx="0">
                  <c:v>7d / 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TDR!$E$1:$S$1</c:f>
              <c:strCache>
                <c:ptCount val="15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  <c:pt idx="11">
                  <c:v>MS BR D-PCA </c:v>
                </c:pt>
                <c:pt idx="12">
                  <c:v>MS MT D-PCA</c:v>
                </c:pt>
                <c:pt idx="13">
                  <c:v>MS BR AD-PCA</c:v>
                </c:pt>
                <c:pt idx="14">
                  <c:v>MS MT AD-PCA</c:v>
                </c:pt>
              </c:strCache>
            </c:strRef>
          </c:cat>
          <c:val>
            <c:numRef>
              <c:f>TDR!$E$6:$S$6</c:f>
              <c:numCache>
                <c:formatCode>0.000</c:formatCode>
                <c:ptCount val="15"/>
                <c:pt idx="0">
                  <c:v>0.10760152724748351</c:v>
                </c:pt>
                <c:pt idx="1">
                  <c:v>0.18326969802152029</c:v>
                </c:pt>
                <c:pt idx="2">
                  <c:v>6.1263450190905941E-2</c:v>
                </c:pt>
                <c:pt idx="3">
                  <c:v>0.12148559527941687</c:v>
                </c:pt>
                <c:pt idx="4">
                  <c:v>0.26292953835473792</c:v>
                </c:pt>
                <c:pt idx="5">
                  <c:v>6.3693162096494269E-2</c:v>
                </c:pt>
                <c:pt idx="6">
                  <c:v>9.5452967719541815E-2</c:v>
                </c:pt>
                <c:pt idx="7">
                  <c:v>1.2148559527941688E-3</c:v>
                </c:pt>
                <c:pt idx="8">
                  <c:v>9.0419993057965969E-2</c:v>
                </c:pt>
                <c:pt idx="9">
                  <c:v>0.20872202635332227</c:v>
                </c:pt>
                <c:pt idx="10">
                  <c:v>4.3088486995655248E-2</c:v>
                </c:pt>
                <c:pt idx="11">
                  <c:v>0.21769016116997869</c:v>
                </c:pt>
                <c:pt idx="12">
                  <c:v>3.2316365246741433E-2</c:v>
                </c:pt>
                <c:pt idx="13">
                  <c:v>0.13774744661603172</c:v>
                </c:pt>
                <c:pt idx="14">
                  <c:v>1.6158182623370716E-2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D-4FE5-980B-DB23210DFC03}"/>
            </c:ext>
          </c:extLst>
        </c:ser>
        <c:ser>
          <c:idx val="1"/>
          <c:order val="1"/>
          <c:tx>
            <c:strRef>
              <c:f>TDR!$A$7</c:f>
              <c:strCache>
                <c:ptCount val="1"/>
                <c:pt idx="0">
                  <c:v>5d / 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TDR!$E$1:$S$1</c:f>
              <c:strCache>
                <c:ptCount val="15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  <c:pt idx="11">
                  <c:v>MS BR D-PCA </c:v>
                </c:pt>
                <c:pt idx="12">
                  <c:v>MS MT D-PCA</c:v>
                </c:pt>
                <c:pt idx="13">
                  <c:v>MS BR AD-PCA</c:v>
                </c:pt>
                <c:pt idx="14">
                  <c:v>MS MT AD-PCA</c:v>
                </c:pt>
              </c:strCache>
            </c:strRef>
          </c:cat>
          <c:val>
            <c:numRef>
              <c:f>TDR!$E$7:$S$7</c:f>
              <c:numCache>
                <c:formatCode>0.000</c:formatCode>
                <c:ptCount val="15"/>
                <c:pt idx="0">
                  <c:v>0.21225269003818117</c:v>
                </c:pt>
                <c:pt idx="1">
                  <c:v>0.16747657063519611</c:v>
                </c:pt>
                <c:pt idx="2">
                  <c:v>6.9420340159666777E-2</c:v>
                </c:pt>
                <c:pt idx="3">
                  <c:v>0.23238458868448453</c:v>
                </c:pt>
                <c:pt idx="4">
                  <c:v>0.27299548767788961</c:v>
                </c:pt>
                <c:pt idx="5">
                  <c:v>6.6817077403679287E-2</c:v>
                </c:pt>
                <c:pt idx="6">
                  <c:v>9.5973620270739329E-2</c:v>
                </c:pt>
                <c:pt idx="7">
                  <c:v>1.2148559527941688E-3</c:v>
                </c:pt>
                <c:pt idx="8">
                  <c:v>9.1634849010760161E-2</c:v>
                </c:pt>
                <c:pt idx="9">
                  <c:v>0.23738386872136988</c:v>
                </c:pt>
                <c:pt idx="10">
                  <c:v>0.25490220299183708</c:v>
                </c:pt>
                <c:pt idx="11">
                  <c:v>0.26537191003800203</c:v>
                </c:pt>
                <c:pt idx="12">
                  <c:v>0.27085061297680418</c:v>
                </c:pt>
                <c:pt idx="13">
                  <c:v>0.19940185999942805</c:v>
                </c:pt>
                <c:pt idx="14">
                  <c:v>0.1825078848774212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7D-4FE5-980B-DB23210DFC03}"/>
            </c:ext>
          </c:extLst>
        </c:ser>
        <c:ser>
          <c:idx val="2"/>
          <c:order val="2"/>
          <c:tx>
            <c:strRef>
              <c:f>TDR!$A$8</c:f>
              <c:strCache>
                <c:ptCount val="1"/>
                <c:pt idx="0">
                  <c:v>3d / 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TDR!$E$1:$S$1</c:f>
              <c:strCache>
                <c:ptCount val="15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  <c:pt idx="11">
                  <c:v>MS BR D-PCA </c:v>
                </c:pt>
                <c:pt idx="12">
                  <c:v>MS MT D-PCA</c:v>
                </c:pt>
                <c:pt idx="13">
                  <c:v>MS BR AD-PCA</c:v>
                </c:pt>
                <c:pt idx="14">
                  <c:v>MS MT AD-PCA</c:v>
                </c:pt>
              </c:strCache>
            </c:strRef>
          </c:cat>
          <c:val>
            <c:numRef>
              <c:f>TDR!$E$8:$S$8</c:f>
              <c:numCache>
                <c:formatCode>0.000</c:formatCode>
                <c:ptCount val="15"/>
                <c:pt idx="0">
                  <c:v>0.3978084258273073</c:v>
                </c:pt>
                <c:pt idx="1">
                  <c:v>0.52535758592409532</c:v>
                </c:pt>
                <c:pt idx="2">
                  <c:v>0.16527124691788864</c:v>
                </c:pt>
                <c:pt idx="3">
                  <c:v>0.4361686385557566</c:v>
                </c:pt>
                <c:pt idx="4">
                  <c:v>0.52952280633367532</c:v>
                </c:pt>
                <c:pt idx="5">
                  <c:v>0.34222561798258988</c:v>
                </c:pt>
                <c:pt idx="6">
                  <c:v>0.11527647925312598</c:v>
                </c:pt>
                <c:pt idx="7">
                  <c:v>1.2148559527941688E-3</c:v>
                </c:pt>
                <c:pt idx="8">
                  <c:v>9.8252619022330706E-2</c:v>
                </c:pt>
                <c:pt idx="9">
                  <c:v>0.50105504790072131</c:v>
                </c:pt>
                <c:pt idx="10">
                  <c:v>0.34121279656218306</c:v>
                </c:pt>
                <c:pt idx="11">
                  <c:v>0.42954172548041664</c:v>
                </c:pt>
                <c:pt idx="12">
                  <c:v>0.52493513344988851</c:v>
                </c:pt>
                <c:pt idx="13">
                  <c:v>0.26880282804991301</c:v>
                </c:pt>
                <c:pt idx="14">
                  <c:v>0.17855561999328182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7D-4FE5-980B-DB23210DF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1563069640154586"/>
          <c:h val="0.2311660015100852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TDR!$A$9</c:f>
              <c:strCache>
                <c:ptCount val="1"/>
                <c:pt idx="0">
                  <c:v>7d / SPE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TDR!$E$1:$S$1</c:f>
              <c:strCache>
                <c:ptCount val="15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  <c:pt idx="11">
                  <c:v>MS BR D-PCA </c:v>
                </c:pt>
                <c:pt idx="12">
                  <c:v>MS MT D-PCA</c:v>
                </c:pt>
                <c:pt idx="13">
                  <c:v>MS BR AD-PCA</c:v>
                </c:pt>
                <c:pt idx="14">
                  <c:v>MS MT AD-PCA</c:v>
                </c:pt>
              </c:strCache>
            </c:strRef>
          </c:cat>
          <c:val>
            <c:numRef>
              <c:f>TDR!$E$9:$S$9</c:f>
              <c:numCache>
                <c:formatCode>0.000</c:formatCode>
                <c:ptCount val="15"/>
                <c:pt idx="0">
                  <c:v>0.39586948976049985</c:v>
                </c:pt>
                <c:pt idx="1">
                  <c:v>0.37434918431100311</c:v>
                </c:pt>
                <c:pt idx="2">
                  <c:v>0.16782367233599443</c:v>
                </c:pt>
                <c:pt idx="3">
                  <c:v>0.23516140229087124</c:v>
                </c:pt>
                <c:pt idx="4">
                  <c:v>0.38649774383894475</c:v>
                </c:pt>
                <c:pt idx="5">
                  <c:v>6.1784102742103442E-2</c:v>
                </c:pt>
                <c:pt idx="6">
                  <c:v>0.13103089205137106</c:v>
                </c:pt>
                <c:pt idx="7">
                  <c:v>0.16435265532801108</c:v>
                </c:pt>
                <c:pt idx="8">
                  <c:v>2.6032627559875041E-2</c:v>
                </c:pt>
                <c:pt idx="9">
                  <c:v>0.19903956211319559</c:v>
                </c:pt>
                <c:pt idx="10">
                  <c:v>0</c:v>
                </c:pt>
                <c:pt idx="11">
                  <c:v>0.12134894106650414</c:v>
                </c:pt>
                <c:pt idx="12">
                  <c:v>1.6158182623370716E-2</c:v>
                </c:pt>
                <c:pt idx="13">
                  <c:v>0.1106899124593112</c:v>
                </c:pt>
                <c:pt idx="14">
                  <c:v>1.0772121748913812E-2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D-4FE5-980B-DB23210DFC03}"/>
            </c:ext>
          </c:extLst>
        </c:ser>
        <c:ser>
          <c:idx val="1"/>
          <c:order val="1"/>
          <c:tx>
            <c:strRef>
              <c:f>TDR!$A$10</c:f>
              <c:strCache>
                <c:ptCount val="1"/>
                <c:pt idx="0">
                  <c:v>5d / 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TDR!$E$1:$S$1</c:f>
              <c:strCache>
                <c:ptCount val="15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  <c:pt idx="11">
                  <c:v>MS BR D-PCA </c:v>
                </c:pt>
                <c:pt idx="12">
                  <c:v>MS MT D-PCA</c:v>
                </c:pt>
                <c:pt idx="13">
                  <c:v>MS BR AD-PCA</c:v>
                </c:pt>
                <c:pt idx="14">
                  <c:v>MS MT AD-PCA</c:v>
                </c:pt>
              </c:strCache>
            </c:strRef>
          </c:cat>
          <c:val>
            <c:numRef>
              <c:f>TDR!$E$10:$S$10</c:f>
              <c:numCache>
                <c:formatCode>0.000</c:formatCode>
                <c:ptCount val="15"/>
                <c:pt idx="0">
                  <c:v>0.47934744880249913</c:v>
                </c:pt>
                <c:pt idx="1">
                  <c:v>0.37834085387018401</c:v>
                </c:pt>
                <c:pt idx="2">
                  <c:v>9.6147171121138492E-2</c:v>
                </c:pt>
                <c:pt idx="3">
                  <c:v>0.25442554668517875</c:v>
                </c:pt>
                <c:pt idx="4">
                  <c:v>0.39153071850052068</c:v>
                </c:pt>
                <c:pt idx="5">
                  <c:v>6.9420340159666791E-2</c:v>
                </c:pt>
                <c:pt idx="6">
                  <c:v>0.13103089205137106</c:v>
                </c:pt>
                <c:pt idx="7">
                  <c:v>0.16435265532801108</c:v>
                </c:pt>
                <c:pt idx="8">
                  <c:v>2.6032627559875041E-2</c:v>
                </c:pt>
                <c:pt idx="9">
                  <c:v>0.33282090971109601</c:v>
                </c:pt>
                <c:pt idx="10">
                  <c:v>0.25393843592273746</c:v>
                </c:pt>
                <c:pt idx="11">
                  <c:v>0.31382217449569549</c:v>
                </c:pt>
                <c:pt idx="12">
                  <c:v>0.18492892735424879</c:v>
                </c:pt>
                <c:pt idx="13">
                  <c:v>0.31022649420080572</c:v>
                </c:pt>
                <c:pt idx="14">
                  <c:v>8.3353454636557536E-2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7D-4FE5-980B-DB23210DFC03}"/>
            </c:ext>
          </c:extLst>
        </c:ser>
        <c:ser>
          <c:idx val="2"/>
          <c:order val="2"/>
          <c:tx>
            <c:strRef>
              <c:f>TDR!$A$11</c:f>
              <c:strCache>
                <c:ptCount val="1"/>
                <c:pt idx="0">
                  <c:v>3d / SPE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TDR!$E$1:$S$1</c:f>
              <c:strCache>
                <c:ptCount val="15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  <c:pt idx="11">
                  <c:v>MS BR D-PCA </c:v>
                </c:pt>
                <c:pt idx="12">
                  <c:v>MS MT D-PCA</c:v>
                </c:pt>
                <c:pt idx="13">
                  <c:v>MS BR AD-PCA</c:v>
                </c:pt>
                <c:pt idx="14">
                  <c:v>MS MT AD-PCA</c:v>
                </c:pt>
              </c:strCache>
            </c:strRef>
          </c:cat>
          <c:val>
            <c:numRef>
              <c:f>TDR!$E$11:$S$11</c:f>
              <c:numCache>
                <c:formatCode>0.000</c:formatCode>
                <c:ptCount val="15"/>
                <c:pt idx="0">
                  <c:v>0.61032633034665273</c:v>
                </c:pt>
                <c:pt idx="1">
                  <c:v>0.47092104273167629</c:v>
                </c:pt>
                <c:pt idx="2">
                  <c:v>0.50073041522842621</c:v>
                </c:pt>
                <c:pt idx="3">
                  <c:v>0.43978919554840112</c:v>
                </c:pt>
                <c:pt idx="4">
                  <c:v>0.46409820272021995</c:v>
                </c:pt>
                <c:pt idx="5">
                  <c:v>0.26885443455662567</c:v>
                </c:pt>
                <c:pt idx="6">
                  <c:v>0.16663446968600829</c:v>
                </c:pt>
                <c:pt idx="7">
                  <c:v>0.16873538133243565</c:v>
                </c:pt>
                <c:pt idx="8">
                  <c:v>3.1676197755054439E-2</c:v>
                </c:pt>
                <c:pt idx="9">
                  <c:v>0.54560915963735268</c:v>
                </c:pt>
                <c:pt idx="10">
                  <c:v>9.156183461495232E-2</c:v>
                </c:pt>
                <c:pt idx="11">
                  <c:v>0.38006391725348293</c:v>
                </c:pt>
                <c:pt idx="12">
                  <c:v>9.0994780103692025E-2</c:v>
                </c:pt>
                <c:pt idx="13">
                  <c:v>0.25408170962203308</c:v>
                </c:pt>
                <c:pt idx="14">
                  <c:v>6.7471247894799552E-2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7D-4FE5-980B-DB23210DF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1574081364829396"/>
          <c:h val="0.2339125161034008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TDR!$E$6:$O$6</c:f>
              <c:numCache>
                <c:formatCode>0.000</c:formatCode>
                <c:ptCount val="11"/>
                <c:pt idx="0">
                  <c:v>0.10760152724748351</c:v>
                </c:pt>
                <c:pt idx="1">
                  <c:v>0.18326969802152029</c:v>
                </c:pt>
                <c:pt idx="2">
                  <c:v>6.1263450190905941E-2</c:v>
                </c:pt>
                <c:pt idx="3">
                  <c:v>0.12148559527941687</c:v>
                </c:pt>
                <c:pt idx="4">
                  <c:v>0.26292953835473792</c:v>
                </c:pt>
                <c:pt idx="5">
                  <c:v>6.3693162096494269E-2</c:v>
                </c:pt>
                <c:pt idx="6">
                  <c:v>9.5452967719541815E-2</c:v>
                </c:pt>
                <c:pt idx="7">
                  <c:v>1.2148559527941688E-3</c:v>
                </c:pt>
                <c:pt idx="8">
                  <c:v>9.0419993057965969E-2</c:v>
                </c:pt>
                <c:pt idx="9">
                  <c:v>0.20872202635332227</c:v>
                </c:pt>
                <c:pt idx="10">
                  <c:v>4.3088486995655248E-2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F-4747-A43F-A854E67E5D1D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TDR!$E$9:$O$9</c:f>
              <c:numCache>
                <c:formatCode>0.000</c:formatCode>
                <c:ptCount val="11"/>
                <c:pt idx="0">
                  <c:v>0.39586948976049985</c:v>
                </c:pt>
                <c:pt idx="1">
                  <c:v>0.37434918431100311</c:v>
                </c:pt>
                <c:pt idx="2">
                  <c:v>0.16782367233599443</c:v>
                </c:pt>
                <c:pt idx="3">
                  <c:v>0.23516140229087124</c:v>
                </c:pt>
                <c:pt idx="4">
                  <c:v>0.38649774383894475</c:v>
                </c:pt>
                <c:pt idx="5">
                  <c:v>6.1784102742103442E-2</c:v>
                </c:pt>
                <c:pt idx="6">
                  <c:v>0.13103089205137106</c:v>
                </c:pt>
                <c:pt idx="7">
                  <c:v>0.16435265532801108</c:v>
                </c:pt>
                <c:pt idx="8">
                  <c:v>2.6032627559875041E-2</c:v>
                </c:pt>
                <c:pt idx="9">
                  <c:v>0.19903956211319559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1F-4747-A43F-A854E67E5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TDR!$E$7:$O$7</c:f>
              <c:numCache>
                <c:formatCode>0.000</c:formatCode>
                <c:ptCount val="11"/>
                <c:pt idx="0">
                  <c:v>0.21225269003818117</c:v>
                </c:pt>
                <c:pt idx="1">
                  <c:v>0.16747657063519611</c:v>
                </c:pt>
                <c:pt idx="2">
                  <c:v>6.9420340159666777E-2</c:v>
                </c:pt>
                <c:pt idx="3">
                  <c:v>0.23238458868448453</c:v>
                </c:pt>
                <c:pt idx="4">
                  <c:v>0.27299548767788961</c:v>
                </c:pt>
                <c:pt idx="5">
                  <c:v>6.6817077403679287E-2</c:v>
                </c:pt>
                <c:pt idx="6">
                  <c:v>9.5973620270739329E-2</c:v>
                </c:pt>
                <c:pt idx="7">
                  <c:v>1.2148559527941688E-3</c:v>
                </c:pt>
                <c:pt idx="8">
                  <c:v>9.1634849010760161E-2</c:v>
                </c:pt>
                <c:pt idx="9">
                  <c:v>0.23738386872136988</c:v>
                </c:pt>
                <c:pt idx="10">
                  <c:v>0.25490220299183708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F-4747-A43F-A854E67E5D1D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TDR!$E$10:$O$10</c:f>
              <c:numCache>
                <c:formatCode>0.000</c:formatCode>
                <c:ptCount val="11"/>
                <c:pt idx="0">
                  <c:v>0.47934744880249913</c:v>
                </c:pt>
                <c:pt idx="1">
                  <c:v>0.37834085387018401</c:v>
                </c:pt>
                <c:pt idx="2">
                  <c:v>9.6147171121138492E-2</c:v>
                </c:pt>
                <c:pt idx="3">
                  <c:v>0.25442554668517875</c:v>
                </c:pt>
                <c:pt idx="4">
                  <c:v>0.39153071850052068</c:v>
                </c:pt>
                <c:pt idx="5">
                  <c:v>6.9420340159666791E-2</c:v>
                </c:pt>
                <c:pt idx="6">
                  <c:v>0.13103089205137106</c:v>
                </c:pt>
                <c:pt idx="7">
                  <c:v>0.16435265532801108</c:v>
                </c:pt>
                <c:pt idx="8">
                  <c:v>2.6032627559875041E-2</c:v>
                </c:pt>
                <c:pt idx="9">
                  <c:v>0.33282090971109601</c:v>
                </c:pt>
                <c:pt idx="10">
                  <c:v>0.25393843592273746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1F-4747-A43F-A854E67E5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TDR!$E$8:$O$8</c:f>
              <c:numCache>
                <c:formatCode>0.000</c:formatCode>
                <c:ptCount val="11"/>
                <c:pt idx="0">
                  <c:v>0.3978084258273073</c:v>
                </c:pt>
                <c:pt idx="1">
                  <c:v>0.52535758592409532</c:v>
                </c:pt>
                <c:pt idx="2">
                  <c:v>0.16527124691788864</c:v>
                </c:pt>
                <c:pt idx="3">
                  <c:v>0.4361686385557566</c:v>
                </c:pt>
                <c:pt idx="4">
                  <c:v>0.52952280633367532</c:v>
                </c:pt>
                <c:pt idx="5">
                  <c:v>0.34222561798258988</c:v>
                </c:pt>
                <c:pt idx="6">
                  <c:v>0.11527647925312598</c:v>
                </c:pt>
                <c:pt idx="7">
                  <c:v>1.2148559527941688E-3</c:v>
                </c:pt>
                <c:pt idx="8">
                  <c:v>9.8252619022330706E-2</c:v>
                </c:pt>
                <c:pt idx="9">
                  <c:v>0.50105504790072131</c:v>
                </c:pt>
                <c:pt idx="10">
                  <c:v>0.34121279656218306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F-4747-A43F-A854E67E5D1D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TDR!$E$11:$O$11</c:f>
              <c:numCache>
                <c:formatCode>0.000</c:formatCode>
                <c:ptCount val="11"/>
                <c:pt idx="0">
                  <c:v>0.61032633034665273</c:v>
                </c:pt>
                <c:pt idx="1">
                  <c:v>0.47092104273167629</c:v>
                </c:pt>
                <c:pt idx="2">
                  <c:v>0.50073041522842621</c:v>
                </c:pt>
                <c:pt idx="3">
                  <c:v>0.43978919554840112</c:v>
                </c:pt>
                <c:pt idx="4">
                  <c:v>0.46409820272021995</c:v>
                </c:pt>
                <c:pt idx="5">
                  <c:v>0.26885443455662567</c:v>
                </c:pt>
                <c:pt idx="6">
                  <c:v>0.16663446968600829</c:v>
                </c:pt>
                <c:pt idx="7">
                  <c:v>0.16873538133243565</c:v>
                </c:pt>
                <c:pt idx="8">
                  <c:v>3.1676197755054439E-2</c:v>
                </c:pt>
                <c:pt idx="9">
                  <c:v>0.54560915963735268</c:v>
                </c:pt>
                <c:pt idx="10">
                  <c:v>9.156183461495232E-2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1F-4747-A43F-A854E67E5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TDR!$A$6</c:f>
              <c:strCache>
                <c:ptCount val="1"/>
                <c:pt idx="0">
                  <c:v>7d / 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(TDR!$E$1,TDR!$H$1,TDR!$K$1)</c:f>
              <c:strCache>
                <c:ptCount val="3"/>
                <c:pt idx="0">
                  <c:v>SS PCA</c:v>
                </c:pt>
                <c:pt idx="1">
                  <c:v>SS D-PCA</c:v>
                </c:pt>
                <c:pt idx="2">
                  <c:v>SS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TDR!$E$6:$S$6</c15:sqref>
                  </c15:fullRef>
                </c:ext>
              </c:extLst>
              <c:f>(TDR!$E$6,TDR!$H$6,TDR!$K$6)</c:f>
              <c:numCache>
                <c:formatCode>0.000</c:formatCode>
                <c:ptCount val="3"/>
                <c:pt idx="0">
                  <c:v>0.10760152724748351</c:v>
                </c:pt>
                <c:pt idx="1">
                  <c:v>0.12148559527941687</c:v>
                </c:pt>
                <c:pt idx="2">
                  <c:v>9.5452967719541815E-2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D-4FE5-980B-DB23210DFC03}"/>
            </c:ext>
          </c:extLst>
        </c:ser>
        <c:ser>
          <c:idx val="1"/>
          <c:order val="1"/>
          <c:tx>
            <c:strRef>
              <c:f>TDR!$A$7</c:f>
              <c:strCache>
                <c:ptCount val="1"/>
                <c:pt idx="0">
                  <c:v>5d / 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(TDR!$E$1,TDR!$H$1,TDR!$K$1)</c:f>
              <c:strCache>
                <c:ptCount val="3"/>
                <c:pt idx="0">
                  <c:v>SS PCA</c:v>
                </c:pt>
                <c:pt idx="1">
                  <c:v>SS D-PCA</c:v>
                </c:pt>
                <c:pt idx="2">
                  <c:v>SS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TDR!$E$7:$S$7</c15:sqref>
                  </c15:fullRef>
                </c:ext>
              </c:extLst>
              <c:f>(TDR!$E$7,TDR!$H$7,TDR!$K$7)</c:f>
              <c:numCache>
                <c:formatCode>0.000</c:formatCode>
                <c:ptCount val="3"/>
                <c:pt idx="0">
                  <c:v>0.21225269003818117</c:v>
                </c:pt>
                <c:pt idx="1">
                  <c:v>0.23238458868448453</c:v>
                </c:pt>
                <c:pt idx="2">
                  <c:v>9.5973620270739329E-2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7D-4FE5-980B-DB23210DFC03}"/>
            </c:ext>
          </c:extLst>
        </c:ser>
        <c:ser>
          <c:idx val="2"/>
          <c:order val="2"/>
          <c:tx>
            <c:strRef>
              <c:f>TDR!$A$8</c:f>
              <c:strCache>
                <c:ptCount val="1"/>
                <c:pt idx="0">
                  <c:v>3d / 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(TDR!$E$1,TDR!$H$1,TDR!$K$1)</c:f>
              <c:strCache>
                <c:ptCount val="3"/>
                <c:pt idx="0">
                  <c:v>SS PCA</c:v>
                </c:pt>
                <c:pt idx="1">
                  <c:v>SS D-PCA</c:v>
                </c:pt>
                <c:pt idx="2">
                  <c:v>SS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TDR!$E$8:$S$8</c15:sqref>
                  </c15:fullRef>
                </c:ext>
              </c:extLst>
              <c:f>(TDR!$E$8,TDR!$H$8,TDR!$K$8)</c:f>
              <c:numCache>
                <c:formatCode>0.000</c:formatCode>
                <c:ptCount val="3"/>
                <c:pt idx="0">
                  <c:v>0.3978084258273073</c:v>
                </c:pt>
                <c:pt idx="1">
                  <c:v>0.4361686385557566</c:v>
                </c:pt>
                <c:pt idx="2">
                  <c:v>0.11527647925312598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7D-4FE5-980B-DB23210DF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1563069640154586"/>
          <c:h val="0.2311660015100852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TDR!$A$9</c:f>
              <c:strCache>
                <c:ptCount val="1"/>
                <c:pt idx="0">
                  <c:v>7d / SPE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TDR!$E$1:$O$1</c15:sqref>
                  </c15:fullRef>
                </c:ext>
              </c:extLst>
              <c:f>(TDR!$E$1,TDR!$H$1,TDR!$K$1)</c:f>
              <c:strCache>
                <c:ptCount val="3"/>
                <c:pt idx="0">
                  <c:v>SS PCA</c:v>
                </c:pt>
                <c:pt idx="1">
                  <c:v>SS D-PCA</c:v>
                </c:pt>
                <c:pt idx="2">
                  <c:v>SS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TDR!$E$9:$O$9</c15:sqref>
                  </c15:fullRef>
                </c:ext>
              </c:extLst>
              <c:f>(TDR!$E$9,TDR!$H$9,TDR!$K$9)</c:f>
              <c:numCache>
                <c:formatCode>0.000</c:formatCode>
                <c:ptCount val="3"/>
                <c:pt idx="0">
                  <c:v>0.39586948976049985</c:v>
                </c:pt>
                <c:pt idx="1">
                  <c:v>0.23516140229087124</c:v>
                </c:pt>
                <c:pt idx="2">
                  <c:v>0.13103089205137106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D-4FE5-980B-DB23210DFC03}"/>
            </c:ext>
          </c:extLst>
        </c:ser>
        <c:ser>
          <c:idx val="1"/>
          <c:order val="1"/>
          <c:tx>
            <c:strRef>
              <c:f>TDR!$A$10</c:f>
              <c:strCache>
                <c:ptCount val="1"/>
                <c:pt idx="0">
                  <c:v>5d / 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TDR!$E$1:$O$1</c15:sqref>
                  </c15:fullRef>
                </c:ext>
              </c:extLst>
              <c:f>(TDR!$E$1,TDR!$H$1,TDR!$K$1)</c:f>
              <c:strCache>
                <c:ptCount val="3"/>
                <c:pt idx="0">
                  <c:v>SS PCA</c:v>
                </c:pt>
                <c:pt idx="1">
                  <c:v>SS D-PCA</c:v>
                </c:pt>
                <c:pt idx="2">
                  <c:v>SS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TDR!$E$10:$O$10</c15:sqref>
                  </c15:fullRef>
                </c:ext>
              </c:extLst>
              <c:f>(TDR!$E$10,TDR!$H$10,TDR!$K$10)</c:f>
              <c:numCache>
                <c:formatCode>0.000</c:formatCode>
                <c:ptCount val="3"/>
                <c:pt idx="0">
                  <c:v>0.47934744880249913</c:v>
                </c:pt>
                <c:pt idx="1">
                  <c:v>0.25442554668517875</c:v>
                </c:pt>
                <c:pt idx="2">
                  <c:v>0.13103089205137106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7D-4FE5-980B-DB23210DFC03}"/>
            </c:ext>
          </c:extLst>
        </c:ser>
        <c:ser>
          <c:idx val="2"/>
          <c:order val="2"/>
          <c:tx>
            <c:strRef>
              <c:f>TDR!$A$11</c:f>
              <c:strCache>
                <c:ptCount val="1"/>
                <c:pt idx="0">
                  <c:v>3d / SPE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TDR!$E$1:$O$1</c15:sqref>
                  </c15:fullRef>
                </c:ext>
              </c:extLst>
              <c:f>(TDR!$E$1,TDR!$H$1,TDR!$K$1)</c:f>
              <c:strCache>
                <c:ptCount val="3"/>
                <c:pt idx="0">
                  <c:v>SS PCA</c:v>
                </c:pt>
                <c:pt idx="1">
                  <c:v>SS D-PCA</c:v>
                </c:pt>
                <c:pt idx="2">
                  <c:v>SS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TDR!$E$11:$O$11</c15:sqref>
                  </c15:fullRef>
                </c:ext>
              </c:extLst>
              <c:f>(TDR!$E$11,TDR!$H$11,TDR!$K$11)</c:f>
              <c:numCache>
                <c:formatCode>0.000</c:formatCode>
                <c:ptCount val="3"/>
                <c:pt idx="0">
                  <c:v>0.61032633034665273</c:v>
                </c:pt>
                <c:pt idx="1">
                  <c:v>0.43978919554840112</c:v>
                </c:pt>
                <c:pt idx="2">
                  <c:v>0.16663446968600829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7D-4FE5-980B-DB23210DF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1574081364829396"/>
          <c:h val="0.2339125161034008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(TDR!$F$1,TDR!$I$1,TDR!$L$1,TDR!$N$1,TDR!$P$1,TDR!$R$1)</c:f>
              <c:strCache>
                <c:ptCount val="6"/>
                <c:pt idx="0">
                  <c:v>SS BR PCA</c:v>
                </c:pt>
                <c:pt idx="1">
                  <c:v>SS BR D-PCA</c:v>
                </c:pt>
                <c:pt idx="2">
                  <c:v>SS BR AD-PCA</c:v>
                </c:pt>
                <c:pt idx="3">
                  <c:v>MS BR PCA</c:v>
                </c:pt>
                <c:pt idx="4">
                  <c:v>MS BR D-PCA </c:v>
                </c:pt>
                <c:pt idx="5">
                  <c:v>MS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TDR!$E$6:$S$6</c15:sqref>
                  </c15:fullRef>
                </c:ext>
              </c:extLst>
              <c:f>(TDR!$F$6,TDR!$I$6,TDR!$L$6,TDR!$N$6,TDR!$P$6,TDR!$R$6)</c:f>
              <c:numCache>
                <c:formatCode>0.000</c:formatCode>
                <c:ptCount val="6"/>
                <c:pt idx="0">
                  <c:v>0.18326969802152029</c:v>
                </c:pt>
                <c:pt idx="1">
                  <c:v>0.26292953835473792</c:v>
                </c:pt>
                <c:pt idx="2">
                  <c:v>1.2148559527941688E-3</c:v>
                </c:pt>
                <c:pt idx="3">
                  <c:v>0.20872202635332227</c:v>
                </c:pt>
                <c:pt idx="4">
                  <c:v>0.21769016116997869</c:v>
                </c:pt>
                <c:pt idx="5">
                  <c:v>0.13774744661603172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F-4747-A43F-A854E67E5D1D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(TDR!$F$1,TDR!$I$1,TDR!$L$1,TDR!$N$1,TDR!$P$1,TDR!$R$1)</c:f>
              <c:strCache>
                <c:ptCount val="6"/>
                <c:pt idx="0">
                  <c:v>SS BR PCA</c:v>
                </c:pt>
                <c:pt idx="1">
                  <c:v>SS BR D-PCA</c:v>
                </c:pt>
                <c:pt idx="2">
                  <c:v>SS BR AD-PCA</c:v>
                </c:pt>
                <c:pt idx="3">
                  <c:v>MS BR PCA</c:v>
                </c:pt>
                <c:pt idx="4">
                  <c:v>MS BR D-PCA </c:v>
                </c:pt>
                <c:pt idx="5">
                  <c:v>MS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TDR!$E$9:$S$9</c15:sqref>
                  </c15:fullRef>
                </c:ext>
              </c:extLst>
              <c:f>(TDR!$F$9,TDR!$I$9,TDR!$L$9,TDR!$N$9,TDR!$P$9,TDR!$R$9)</c:f>
              <c:numCache>
                <c:formatCode>0.000</c:formatCode>
                <c:ptCount val="6"/>
                <c:pt idx="0">
                  <c:v>0.37434918431100311</c:v>
                </c:pt>
                <c:pt idx="1">
                  <c:v>0.38649774383894475</c:v>
                </c:pt>
                <c:pt idx="2">
                  <c:v>0.16435265532801108</c:v>
                </c:pt>
                <c:pt idx="3">
                  <c:v>0.19903956211319559</c:v>
                </c:pt>
                <c:pt idx="4">
                  <c:v>0.12134894106650414</c:v>
                </c:pt>
                <c:pt idx="5">
                  <c:v>0.1106899124593112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1F-4747-A43F-A854E67E5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TDR!$E$1:$O$1</c15:sqref>
                  </c15:fullRef>
                </c:ext>
              </c:extLst>
              <c:f>(TDR!$F$1,TDR!$I$1,TDR!$L$1)</c:f>
              <c:strCache>
                <c:ptCount val="3"/>
                <c:pt idx="0">
                  <c:v>SS BR PCA</c:v>
                </c:pt>
                <c:pt idx="1">
                  <c:v>SS BR D-PCA</c:v>
                </c:pt>
                <c:pt idx="2">
                  <c:v>SS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TDR!$E$7:$O$7</c15:sqref>
                  </c15:fullRef>
                </c:ext>
              </c:extLst>
              <c:f>(TDR!$F$7,TDR!$I$7,TDR!$L$7)</c:f>
              <c:numCache>
                <c:formatCode>0.000</c:formatCode>
                <c:ptCount val="3"/>
                <c:pt idx="0">
                  <c:v>0.16747657063519611</c:v>
                </c:pt>
                <c:pt idx="1">
                  <c:v>0.27299548767788961</c:v>
                </c:pt>
                <c:pt idx="2">
                  <c:v>1.2148559527941688E-3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F-4747-A43F-A854E67E5D1D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TDR!$E$1:$O$1</c15:sqref>
                  </c15:fullRef>
                </c:ext>
              </c:extLst>
              <c:f>(TDR!$F$1,TDR!$I$1,TDR!$L$1)</c:f>
              <c:strCache>
                <c:ptCount val="3"/>
                <c:pt idx="0">
                  <c:v>SS BR PCA</c:v>
                </c:pt>
                <c:pt idx="1">
                  <c:v>SS BR D-PCA</c:v>
                </c:pt>
                <c:pt idx="2">
                  <c:v>SS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TDR!$E$10:$O$10</c15:sqref>
                  </c15:fullRef>
                </c:ext>
              </c:extLst>
              <c:f>(TDR!$F$10,TDR!$I$10,TDR!$L$10)</c:f>
              <c:numCache>
                <c:formatCode>0.000</c:formatCode>
                <c:ptCount val="3"/>
                <c:pt idx="0">
                  <c:v>0.37834085387018401</c:v>
                </c:pt>
                <c:pt idx="1">
                  <c:v>0.39153071850052068</c:v>
                </c:pt>
                <c:pt idx="2">
                  <c:v>0.16435265532801108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1F-4747-A43F-A854E67E5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TDR!$E$1:$O$1</c15:sqref>
                  </c15:fullRef>
                </c:ext>
              </c:extLst>
              <c:f>(TDR!$F$1,TDR!$I$1,TDR!$L$1)</c:f>
              <c:strCache>
                <c:ptCount val="3"/>
                <c:pt idx="0">
                  <c:v>SS BR PCA</c:v>
                </c:pt>
                <c:pt idx="1">
                  <c:v>SS BR D-PCA</c:v>
                </c:pt>
                <c:pt idx="2">
                  <c:v>SS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TDR!$E$8:$O$8</c15:sqref>
                  </c15:fullRef>
                </c:ext>
              </c:extLst>
              <c:f>(TDR!$F$8,TDR!$I$8,TDR!$L$8)</c:f>
              <c:numCache>
                <c:formatCode>0.000</c:formatCode>
                <c:ptCount val="3"/>
                <c:pt idx="0">
                  <c:v>0.52535758592409532</c:v>
                </c:pt>
                <c:pt idx="1">
                  <c:v>0.52952280633367532</c:v>
                </c:pt>
                <c:pt idx="2">
                  <c:v>1.2148559527941688E-3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F-4747-A43F-A854E67E5D1D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TDR!$E$1:$O$1</c15:sqref>
                  </c15:fullRef>
                </c:ext>
              </c:extLst>
              <c:f>(TDR!$F$1,TDR!$I$1,TDR!$L$1)</c:f>
              <c:strCache>
                <c:ptCount val="3"/>
                <c:pt idx="0">
                  <c:v>SS BR PCA</c:v>
                </c:pt>
                <c:pt idx="1">
                  <c:v>SS BR D-PCA</c:v>
                </c:pt>
                <c:pt idx="2">
                  <c:v>SS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TDR!$E$11:$O$11</c15:sqref>
                  </c15:fullRef>
                </c:ext>
              </c:extLst>
              <c:f>(TDR!$F$11,TDR!$I$11,TDR!$L$11)</c:f>
              <c:numCache>
                <c:formatCode>0.000</c:formatCode>
                <c:ptCount val="3"/>
                <c:pt idx="0">
                  <c:v>0.47092104273167629</c:v>
                </c:pt>
                <c:pt idx="1">
                  <c:v>0.46409820272021995</c:v>
                </c:pt>
                <c:pt idx="2">
                  <c:v>0.16873538133243565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1F-4747-A43F-A854E67E5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dirty="0"/>
              <a:t>T2 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211351240262693"/>
          <c:w val="0.90315026246719166"/>
          <c:h val="0.483282058866321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TDR!$A$6</c:f>
              <c:strCache>
                <c:ptCount val="1"/>
                <c:pt idx="0">
                  <c:v>7d / 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(TDR!$E$1:$F$1,TDR!$I$1:$J$1,TDR!$N$1,TDR!$P$1:$Q$1)</c:f>
              <c:strCache>
                <c:ptCount val="7"/>
                <c:pt idx="0">
                  <c:v>SS PCA</c:v>
                </c:pt>
                <c:pt idx="1">
                  <c:v>SS BR PCA</c:v>
                </c:pt>
                <c:pt idx="2">
                  <c:v>SS BR D-PCA</c:v>
                </c:pt>
                <c:pt idx="3">
                  <c:v>SS MT D-PCA</c:v>
                </c:pt>
                <c:pt idx="4">
                  <c:v>MS BR PCA</c:v>
                </c:pt>
                <c:pt idx="5">
                  <c:v>MS BR D-PCA </c:v>
                </c:pt>
                <c:pt idx="6">
                  <c:v>MS MT 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TDR!$E$6:$S$6</c15:sqref>
                  </c15:fullRef>
                </c:ext>
              </c:extLst>
              <c:f>(TDR!$E$6:$F$6,TDR!$I$6:$J$6,TDR!$N$6,TDR!$P$6:$Q$6)</c:f>
              <c:numCache>
                <c:formatCode>0.000</c:formatCode>
                <c:ptCount val="7"/>
                <c:pt idx="0">
                  <c:v>0.10760152724748351</c:v>
                </c:pt>
                <c:pt idx="1">
                  <c:v>0.18326969802152029</c:v>
                </c:pt>
                <c:pt idx="2">
                  <c:v>0.26292953835473792</c:v>
                </c:pt>
                <c:pt idx="3">
                  <c:v>6.3693162096494269E-2</c:v>
                </c:pt>
                <c:pt idx="4">
                  <c:v>0.20872202635332227</c:v>
                </c:pt>
                <c:pt idx="5">
                  <c:v>0.21769016116997869</c:v>
                </c:pt>
                <c:pt idx="6">
                  <c:v>3.2316365246741433E-2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A-4080-AE28-126E866F77AD}"/>
            </c:ext>
          </c:extLst>
        </c:ser>
        <c:ser>
          <c:idx val="1"/>
          <c:order val="1"/>
          <c:tx>
            <c:strRef>
              <c:f>TDR!$A$7</c:f>
              <c:strCache>
                <c:ptCount val="1"/>
                <c:pt idx="0">
                  <c:v>5d / 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(TDR!$E$1:$F$1,TDR!$I$1:$J$1,TDR!$N$1,TDR!$P$1:$Q$1)</c:f>
              <c:strCache>
                <c:ptCount val="7"/>
                <c:pt idx="0">
                  <c:v>SS PCA</c:v>
                </c:pt>
                <c:pt idx="1">
                  <c:v>SS BR PCA</c:v>
                </c:pt>
                <c:pt idx="2">
                  <c:v>SS BR D-PCA</c:v>
                </c:pt>
                <c:pt idx="3">
                  <c:v>SS MT D-PCA</c:v>
                </c:pt>
                <c:pt idx="4">
                  <c:v>MS BR PCA</c:v>
                </c:pt>
                <c:pt idx="5">
                  <c:v>MS BR D-PCA </c:v>
                </c:pt>
                <c:pt idx="6">
                  <c:v>MS MT 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TDR!$E$7:$S$7</c15:sqref>
                  </c15:fullRef>
                </c:ext>
              </c:extLst>
              <c:f>(TDR!$E$7:$F$7,TDR!$I$7:$J$7,TDR!$N$7,TDR!$P$7:$Q$7)</c:f>
              <c:numCache>
                <c:formatCode>0.000</c:formatCode>
                <c:ptCount val="7"/>
                <c:pt idx="0">
                  <c:v>0.21225269003818117</c:v>
                </c:pt>
                <c:pt idx="1">
                  <c:v>0.16747657063519611</c:v>
                </c:pt>
                <c:pt idx="2">
                  <c:v>0.27299548767788961</c:v>
                </c:pt>
                <c:pt idx="3">
                  <c:v>6.6817077403679287E-2</c:v>
                </c:pt>
                <c:pt idx="4">
                  <c:v>0.23738386872136988</c:v>
                </c:pt>
                <c:pt idx="5">
                  <c:v>0.26537191003800203</c:v>
                </c:pt>
                <c:pt idx="6">
                  <c:v>0.27085061297680418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AA-4080-AE28-126E866F77AD}"/>
            </c:ext>
          </c:extLst>
        </c:ser>
        <c:ser>
          <c:idx val="2"/>
          <c:order val="2"/>
          <c:tx>
            <c:strRef>
              <c:f>TDR!$A$8</c:f>
              <c:strCache>
                <c:ptCount val="1"/>
                <c:pt idx="0">
                  <c:v>3d / 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(TDR!$E$1:$F$1,TDR!$I$1:$J$1,TDR!$N$1,TDR!$P$1:$Q$1)</c:f>
              <c:strCache>
                <c:ptCount val="7"/>
                <c:pt idx="0">
                  <c:v>SS PCA</c:v>
                </c:pt>
                <c:pt idx="1">
                  <c:v>SS BR PCA</c:v>
                </c:pt>
                <c:pt idx="2">
                  <c:v>SS BR D-PCA</c:v>
                </c:pt>
                <c:pt idx="3">
                  <c:v>SS MT D-PCA</c:v>
                </c:pt>
                <c:pt idx="4">
                  <c:v>MS BR PCA</c:v>
                </c:pt>
                <c:pt idx="5">
                  <c:v>MS BR D-PCA </c:v>
                </c:pt>
                <c:pt idx="6">
                  <c:v>MS MT 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TDR!$E$8:$S$8</c15:sqref>
                  </c15:fullRef>
                </c:ext>
              </c:extLst>
              <c:f>(TDR!$E$8:$F$8,TDR!$I$8:$J$8,TDR!$N$8,TDR!$P$8:$Q$8)</c:f>
              <c:numCache>
                <c:formatCode>0.000</c:formatCode>
                <c:ptCount val="7"/>
                <c:pt idx="0">
                  <c:v>0.3978084258273073</c:v>
                </c:pt>
                <c:pt idx="1">
                  <c:v>0.52535758592409532</c:v>
                </c:pt>
                <c:pt idx="2">
                  <c:v>0.52952280633367532</c:v>
                </c:pt>
                <c:pt idx="3">
                  <c:v>0.34222561798258988</c:v>
                </c:pt>
                <c:pt idx="4">
                  <c:v>0.50105504790072131</c:v>
                </c:pt>
                <c:pt idx="5">
                  <c:v>0.42954172548041664</c:v>
                </c:pt>
                <c:pt idx="6">
                  <c:v>0.52493513344988851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AA-4080-AE28-126E866F7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878167504550779"/>
          <c:y val="0.10342180839851281"/>
          <c:w val="0.50993605965459976"/>
          <c:h val="9.303518755314914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dirty="0"/>
              <a:t>SPE 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211351240262693"/>
          <c:w val="0.90315026246719166"/>
          <c:h val="0.483282058866321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TDR!$A$9</c:f>
              <c:strCache>
                <c:ptCount val="1"/>
                <c:pt idx="0">
                  <c:v>7d / SPE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(TDR!$E$1:$F$1,TDR!$H$1:$I$1)</c:f>
              <c:strCache>
                <c:ptCount val="4"/>
                <c:pt idx="0">
                  <c:v>SS PCA</c:v>
                </c:pt>
                <c:pt idx="1">
                  <c:v>SS BR PCA</c:v>
                </c:pt>
                <c:pt idx="2">
                  <c:v>SS D-PCA</c:v>
                </c:pt>
                <c:pt idx="3">
                  <c:v>SS BR 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TDR!$E$9:$S$9</c15:sqref>
                  </c15:fullRef>
                </c:ext>
              </c:extLst>
              <c:f>(TDR!$E$9:$F$9,TDR!$H$9:$I$9)</c:f>
              <c:numCache>
                <c:formatCode>0.000</c:formatCode>
                <c:ptCount val="4"/>
                <c:pt idx="0">
                  <c:v>0.39586948976049985</c:v>
                </c:pt>
                <c:pt idx="1">
                  <c:v>0.37434918431100311</c:v>
                </c:pt>
                <c:pt idx="2">
                  <c:v>0.23516140229087124</c:v>
                </c:pt>
                <c:pt idx="3">
                  <c:v>0.38649774383894475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A-4080-AE28-126E866F77AD}"/>
            </c:ext>
          </c:extLst>
        </c:ser>
        <c:ser>
          <c:idx val="1"/>
          <c:order val="1"/>
          <c:tx>
            <c:strRef>
              <c:f>TDR!$A$10</c:f>
              <c:strCache>
                <c:ptCount val="1"/>
                <c:pt idx="0">
                  <c:v>5d / 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(TDR!$E$1:$F$1,TDR!$H$1:$I$1)</c:f>
              <c:strCache>
                <c:ptCount val="4"/>
                <c:pt idx="0">
                  <c:v>SS PCA</c:v>
                </c:pt>
                <c:pt idx="1">
                  <c:v>SS BR PCA</c:v>
                </c:pt>
                <c:pt idx="2">
                  <c:v>SS D-PCA</c:v>
                </c:pt>
                <c:pt idx="3">
                  <c:v>SS BR 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TDR!$E$10:$S$10</c15:sqref>
                  </c15:fullRef>
                </c:ext>
              </c:extLst>
              <c:f>(TDR!$E$10:$F$10,TDR!$H$10:$I$10)</c:f>
              <c:numCache>
                <c:formatCode>0.000</c:formatCode>
                <c:ptCount val="4"/>
                <c:pt idx="0">
                  <c:v>0.47934744880249913</c:v>
                </c:pt>
                <c:pt idx="1">
                  <c:v>0.37834085387018401</c:v>
                </c:pt>
                <c:pt idx="2">
                  <c:v>0.25442554668517875</c:v>
                </c:pt>
                <c:pt idx="3">
                  <c:v>0.39153071850052068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AA-4080-AE28-126E866F77AD}"/>
            </c:ext>
          </c:extLst>
        </c:ser>
        <c:ser>
          <c:idx val="2"/>
          <c:order val="2"/>
          <c:tx>
            <c:strRef>
              <c:f>TDR!$A$11</c:f>
              <c:strCache>
                <c:ptCount val="1"/>
                <c:pt idx="0">
                  <c:v>3d / SPE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(TDR!$E$1:$F$1,TDR!$H$1:$I$1)</c:f>
              <c:strCache>
                <c:ptCount val="4"/>
                <c:pt idx="0">
                  <c:v>SS PCA</c:v>
                </c:pt>
                <c:pt idx="1">
                  <c:v>SS BR PCA</c:v>
                </c:pt>
                <c:pt idx="2">
                  <c:v>SS D-PCA</c:v>
                </c:pt>
                <c:pt idx="3">
                  <c:v>SS BR 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TDR!$E$11:$S$11</c15:sqref>
                  </c15:fullRef>
                </c:ext>
              </c:extLst>
              <c:f>(TDR!$E$11:$F$11,TDR!$H$11:$I$11)</c:f>
              <c:numCache>
                <c:formatCode>0.000</c:formatCode>
                <c:ptCount val="4"/>
                <c:pt idx="0">
                  <c:v>0.61032633034665273</c:v>
                </c:pt>
                <c:pt idx="1">
                  <c:v>0.47092104273167629</c:v>
                </c:pt>
                <c:pt idx="2">
                  <c:v>0.43978919554840112</c:v>
                </c:pt>
                <c:pt idx="3">
                  <c:v>0.46409820272021995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AA-4080-AE28-126E866F7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59913181062112"/>
          <c:y val="0.10952000472490174"/>
          <c:w val="0.59862385931261808"/>
          <c:h val="9.303518755314914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</a:t>
            </a:r>
            <a:r>
              <a:rPr lang="en-US" baseline="0"/>
              <a:t> Detection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FDR!$A$6</c:f>
              <c:strCache>
                <c:ptCount val="1"/>
                <c:pt idx="0">
                  <c:v>7d / 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FDR!$E$6:$O$6</c:f>
              <c:numCache>
                <c:formatCode>0.000</c:formatCode>
                <c:ptCount val="11"/>
                <c:pt idx="0">
                  <c:v>9.7308552499636761E-4</c:v>
                </c:pt>
                <c:pt idx="1">
                  <c:v>7.3053606660545389E-2</c:v>
                </c:pt>
                <c:pt idx="2">
                  <c:v>7.1133569770533264E-4</c:v>
                </c:pt>
                <c:pt idx="3">
                  <c:v>1.0376715243891339E-3</c:v>
                </c:pt>
                <c:pt idx="4">
                  <c:v>0.13028253245743779</c:v>
                </c:pt>
                <c:pt idx="5">
                  <c:v>7.7592169709809881E-4</c:v>
                </c:pt>
                <c:pt idx="6">
                  <c:v>2.7552613399056322E-4</c:v>
                </c:pt>
                <c:pt idx="7">
                  <c:v>1.653156803943379E-4</c:v>
                </c:pt>
                <c:pt idx="8">
                  <c:v>6.4585999392766195E-5</c:v>
                </c:pt>
                <c:pt idx="9">
                  <c:v>3.5299874388885896E-3</c:v>
                </c:pt>
                <c:pt idx="10">
                  <c:v>5.1388431870721075E-3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0-43E4-B17B-D7C291E2BC81}"/>
            </c:ext>
          </c:extLst>
        </c:ser>
        <c:ser>
          <c:idx val="1"/>
          <c:order val="1"/>
          <c:tx>
            <c:strRef>
              <c:f>FDR!$A$7</c:f>
              <c:strCache>
                <c:ptCount val="1"/>
                <c:pt idx="0">
                  <c:v>5d / 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FDR!$E$7:$O$7</c:f>
              <c:numCache>
                <c:formatCode>0.000</c:formatCode>
                <c:ptCount val="11"/>
                <c:pt idx="0">
                  <c:v>1.0907511709021046E-3</c:v>
                </c:pt>
                <c:pt idx="1">
                  <c:v>6.4260846997057433E-2</c:v>
                </c:pt>
                <c:pt idx="2">
                  <c:v>1.1885377751885233E-3</c:v>
                </c:pt>
                <c:pt idx="3">
                  <c:v>1.6069554987503103E-3</c:v>
                </c:pt>
                <c:pt idx="4">
                  <c:v>0.13511664047275912</c:v>
                </c:pt>
                <c:pt idx="5">
                  <c:v>1.0691291751750071E-3</c:v>
                </c:pt>
                <c:pt idx="6">
                  <c:v>2.8113648732345392E-4</c:v>
                </c:pt>
                <c:pt idx="7">
                  <c:v>1.4667990642962812E-4</c:v>
                </c:pt>
                <c:pt idx="8">
                  <c:v>7.2030204532575403E-4</c:v>
                </c:pt>
                <c:pt idx="9">
                  <c:v>6.913173972993257E-3</c:v>
                </c:pt>
                <c:pt idx="10">
                  <c:v>2.361275866446946E-2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90-43E4-B17B-D7C291E2BC81}"/>
            </c:ext>
          </c:extLst>
        </c:ser>
        <c:ser>
          <c:idx val="2"/>
          <c:order val="2"/>
          <c:tx>
            <c:strRef>
              <c:f>FDR!$A$8</c:f>
              <c:strCache>
                <c:ptCount val="1"/>
                <c:pt idx="0">
                  <c:v>3d / 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FDR!$E$8:$O$8</c:f>
              <c:numCache>
                <c:formatCode>0.000</c:formatCode>
                <c:ptCount val="11"/>
                <c:pt idx="0">
                  <c:v>1.9452533235575137E-2</c:v>
                </c:pt>
                <c:pt idx="1">
                  <c:v>0.37067315484863705</c:v>
                </c:pt>
                <c:pt idx="2">
                  <c:v>9.6882694639185678E-3</c:v>
                </c:pt>
                <c:pt idx="3">
                  <c:v>6.0351094208961197E-2</c:v>
                </c:pt>
                <c:pt idx="4">
                  <c:v>0.37206506543129414</c:v>
                </c:pt>
                <c:pt idx="5">
                  <c:v>4.6061579537282515E-2</c:v>
                </c:pt>
                <c:pt idx="6">
                  <c:v>3.5688098580616116E-4</c:v>
                </c:pt>
                <c:pt idx="7">
                  <c:v>8.1462446531837887E-3</c:v>
                </c:pt>
                <c:pt idx="8">
                  <c:v>8.1238464396777372E-4</c:v>
                </c:pt>
                <c:pt idx="9">
                  <c:v>5.9896529953557412E-3</c:v>
                </c:pt>
                <c:pt idx="10">
                  <c:v>2.7929117495291398E-2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90-43E4-B17B-D7C291E2B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1563069640154586"/>
          <c:h val="0.2311660015100852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</a:t>
            </a:r>
            <a:r>
              <a:rPr lang="en-US" baseline="0"/>
              <a:t> Detection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FDR!$A$9</c:f>
              <c:strCache>
                <c:ptCount val="1"/>
                <c:pt idx="0">
                  <c:v>7d / SPE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FDR!$E$9:$O$9</c:f>
              <c:numCache>
                <c:formatCode>0.000</c:formatCode>
                <c:ptCount val="11"/>
                <c:pt idx="0">
                  <c:v>0.24858879050059815</c:v>
                </c:pt>
                <c:pt idx="1">
                  <c:v>0.25506831854176382</c:v>
                </c:pt>
                <c:pt idx="2">
                  <c:v>9.6349341289447513E-2</c:v>
                </c:pt>
                <c:pt idx="3">
                  <c:v>2.4056468968813506E-2</c:v>
                </c:pt>
                <c:pt idx="4">
                  <c:v>0.2370902382988796</c:v>
                </c:pt>
                <c:pt idx="5">
                  <c:v>2.5404846346619021E-5</c:v>
                </c:pt>
                <c:pt idx="6">
                  <c:v>2.8715467363765398E-4</c:v>
                </c:pt>
                <c:pt idx="7">
                  <c:v>0</c:v>
                </c:pt>
                <c:pt idx="8">
                  <c:v>2.5404846346619021E-5</c:v>
                </c:pt>
                <c:pt idx="9">
                  <c:v>4.4399147684178943E-2</c:v>
                </c:pt>
                <c:pt idx="10">
                  <c:v>4.0108044386904254E-4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0-43E4-B17B-D7C291E2BC81}"/>
            </c:ext>
          </c:extLst>
        </c:ser>
        <c:ser>
          <c:idx val="1"/>
          <c:order val="1"/>
          <c:tx>
            <c:strRef>
              <c:f>FDR!$A$10</c:f>
              <c:strCache>
                <c:ptCount val="1"/>
                <c:pt idx="0">
                  <c:v>5d / 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FDR!$E$10:$O$10</c:f>
              <c:numCache>
                <c:formatCode>0.000</c:formatCode>
                <c:ptCount val="11"/>
                <c:pt idx="0">
                  <c:v>5.2582922318141732E-2</c:v>
                </c:pt>
                <c:pt idx="1">
                  <c:v>0.24681338921892093</c:v>
                </c:pt>
                <c:pt idx="2">
                  <c:v>1.3823121183170037E-4</c:v>
                </c:pt>
                <c:pt idx="3">
                  <c:v>4.3383558610520599E-3</c:v>
                </c:pt>
                <c:pt idx="4">
                  <c:v>0.21662177514548914</c:v>
                </c:pt>
                <c:pt idx="5">
                  <c:v>3.7111916277882654E-3</c:v>
                </c:pt>
                <c:pt idx="6">
                  <c:v>2.7643715222780641E-4</c:v>
                </c:pt>
                <c:pt idx="7">
                  <c:v>0</c:v>
                </c:pt>
                <c:pt idx="8">
                  <c:v>1.9747315975957194E-5</c:v>
                </c:pt>
                <c:pt idx="9">
                  <c:v>0.27799679240556185</c:v>
                </c:pt>
                <c:pt idx="10">
                  <c:v>2.00060723928431E-3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90-43E4-B17B-D7C291E2BC81}"/>
            </c:ext>
          </c:extLst>
        </c:ser>
        <c:ser>
          <c:idx val="2"/>
          <c:order val="2"/>
          <c:tx>
            <c:strRef>
              <c:f>FDR!$A$11</c:f>
              <c:strCache>
                <c:ptCount val="1"/>
                <c:pt idx="0">
                  <c:v>3d / SPE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FDR!$E$11:$O$11</c:f>
              <c:numCache>
                <c:formatCode>0.000</c:formatCode>
                <c:ptCount val="11"/>
                <c:pt idx="0">
                  <c:v>0.28743410554754445</c:v>
                </c:pt>
                <c:pt idx="1">
                  <c:v>0.27880970135120536</c:v>
                </c:pt>
                <c:pt idx="2">
                  <c:v>0.27102591956545818</c:v>
                </c:pt>
                <c:pt idx="3">
                  <c:v>0.25581603940065295</c:v>
                </c:pt>
                <c:pt idx="4">
                  <c:v>0.1998676272908825</c:v>
                </c:pt>
                <c:pt idx="5">
                  <c:v>0.10094209241281292</c:v>
                </c:pt>
                <c:pt idx="6">
                  <c:v>3.4448013377220814E-4</c:v>
                </c:pt>
                <c:pt idx="7">
                  <c:v>0</c:v>
                </c:pt>
                <c:pt idx="8">
                  <c:v>1.6149626830539891E-5</c:v>
                </c:pt>
                <c:pt idx="9">
                  <c:v>0.35839713237494941</c:v>
                </c:pt>
                <c:pt idx="10">
                  <c:v>1.7534836141153191E-3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90-43E4-B17B-D7C291E2B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1563069640154586"/>
          <c:h val="0.2311660015100852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FDR!$E$6:$O$6</c:f>
              <c:numCache>
                <c:formatCode>0.000</c:formatCode>
                <c:ptCount val="11"/>
                <c:pt idx="0">
                  <c:v>9.7308552499636761E-4</c:v>
                </c:pt>
                <c:pt idx="1">
                  <c:v>7.3053606660545389E-2</c:v>
                </c:pt>
                <c:pt idx="2">
                  <c:v>7.1133569770533264E-4</c:v>
                </c:pt>
                <c:pt idx="3">
                  <c:v>1.0376715243891339E-3</c:v>
                </c:pt>
                <c:pt idx="4">
                  <c:v>0.13028253245743779</c:v>
                </c:pt>
                <c:pt idx="5">
                  <c:v>7.7592169709809881E-4</c:v>
                </c:pt>
                <c:pt idx="6">
                  <c:v>2.7552613399056322E-4</c:v>
                </c:pt>
                <c:pt idx="7">
                  <c:v>1.653156803943379E-4</c:v>
                </c:pt>
                <c:pt idx="8">
                  <c:v>6.4585999392766195E-5</c:v>
                </c:pt>
                <c:pt idx="9">
                  <c:v>3.5299874388885896E-3</c:v>
                </c:pt>
                <c:pt idx="10">
                  <c:v>5.1388431870721075E-3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3-4D05-82CA-FD0D521B4E10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FDR!$E$9:$O$9</c:f>
              <c:numCache>
                <c:formatCode>0.000</c:formatCode>
                <c:ptCount val="11"/>
                <c:pt idx="0">
                  <c:v>0.24858879050059815</c:v>
                </c:pt>
                <c:pt idx="1">
                  <c:v>0.25506831854176382</c:v>
                </c:pt>
                <c:pt idx="2">
                  <c:v>9.6349341289447513E-2</c:v>
                </c:pt>
                <c:pt idx="3">
                  <c:v>2.4056468968813506E-2</c:v>
                </c:pt>
                <c:pt idx="4">
                  <c:v>0.2370902382988796</c:v>
                </c:pt>
                <c:pt idx="5">
                  <c:v>2.5404846346619021E-5</c:v>
                </c:pt>
                <c:pt idx="6">
                  <c:v>2.8715467363765398E-4</c:v>
                </c:pt>
                <c:pt idx="7">
                  <c:v>0</c:v>
                </c:pt>
                <c:pt idx="8">
                  <c:v>2.5404846346619021E-5</c:v>
                </c:pt>
                <c:pt idx="9">
                  <c:v>4.4399147684178943E-2</c:v>
                </c:pt>
                <c:pt idx="10">
                  <c:v>4.0108044386904254E-4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3-4D05-82CA-FD0D521B4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FDR!$E$7:$O$7</c:f>
              <c:numCache>
                <c:formatCode>0.000</c:formatCode>
                <c:ptCount val="11"/>
                <c:pt idx="0">
                  <c:v>1.0907511709021046E-3</c:v>
                </c:pt>
                <c:pt idx="1">
                  <c:v>6.4260846997057433E-2</c:v>
                </c:pt>
                <c:pt idx="2">
                  <c:v>1.1885377751885233E-3</c:v>
                </c:pt>
                <c:pt idx="3">
                  <c:v>1.6069554987503103E-3</c:v>
                </c:pt>
                <c:pt idx="4">
                  <c:v>0.13511664047275912</c:v>
                </c:pt>
                <c:pt idx="5">
                  <c:v>1.0691291751750071E-3</c:v>
                </c:pt>
                <c:pt idx="6">
                  <c:v>2.8113648732345392E-4</c:v>
                </c:pt>
                <c:pt idx="7">
                  <c:v>1.4667990642962812E-4</c:v>
                </c:pt>
                <c:pt idx="8">
                  <c:v>7.2030204532575403E-4</c:v>
                </c:pt>
                <c:pt idx="9">
                  <c:v>6.913173972993257E-3</c:v>
                </c:pt>
                <c:pt idx="10">
                  <c:v>2.361275866446946E-2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6-4F71-93C8-714DDF4E1E58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FDR!$E$10:$O$10</c:f>
              <c:numCache>
                <c:formatCode>0.000</c:formatCode>
                <c:ptCount val="11"/>
                <c:pt idx="0">
                  <c:v>5.2582922318141732E-2</c:v>
                </c:pt>
                <c:pt idx="1">
                  <c:v>0.24681338921892093</c:v>
                </c:pt>
                <c:pt idx="2">
                  <c:v>1.3823121183170037E-4</c:v>
                </c:pt>
                <c:pt idx="3">
                  <c:v>4.3383558610520599E-3</c:v>
                </c:pt>
                <c:pt idx="4">
                  <c:v>0.21662177514548914</c:v>
                </c:pt>
                <c:pt idx="5">
                  <c:v>3.7111916277882654E-3</c:v>
                </c:pt>
                <c:pt idx="6">
                  <c:v>2.7643715222780641E-4</c:v>
                </c:pt>
                <c:pt idx="7">
                  <c:v>0</c:v>
                </c:pt>
                <c:pt idx="8">
                  <c:v>1.9747315975957194E-5</c:v>
                </c:pt>
                <c:pt idx="9">
                  <c:v>0.27799679240556185</c:v>
                </c:pt>
                <c:pt idx="10">
                  <c:v>2.00060723928431E-3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6-4F71-93C8-714DDF4E1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FDR!$E$8:$O$8</c:f>
              <c:numCache>
                <c:formatCode>0.000</c:formatCode>
                <c:ptCount val="11"/>
                <c:pt idx="0">
                  <c:v>1.9452533235575137E-2</c:v>
                </c:pt>
                <c:pt idx="1">
                  <c:v>0.37067315484863705</c:v>
                </c:pt>
                <c:pt idx="2">
                  <c:v>9.6882694639185678E-3</c:v>
                </c:pt>
                <c:pt idx="3">
                  <c:v>6.0351094208961197E-2</c:v>
                </c:pt>
                <c:pt idx="4">
                  <c:v>0.37206506543129414</c:v>
                </c:pt>
                <c:pt idx="5">
                  <c:v>4.6061579537282515E-2</c:v>
                </c:pt>
                <c:pt idx="6">
                  <c:v>3.5688098580616116E-4</c:v>
                </c:pt>
                <c:pt idx="7">
                  <c:v>8.1462446531837887E-3</c:v>
                </c:pt>
                <c:pt idx="8">
                  <c:v>8.1238464396777372E-4</c:v>
                </c:pt>
                <c:pt idx="9">
                  <c:v>5.9896529953557412E-3</c:v>
                </c:pt>
                <c:pt idx="10">
                  <c:v>2.7929117495291398E-2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D-4660-8C5E-9BA7467E7EA0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FDR!$E$11:$O$11</c:f>
              <c:numCache>
                <c:formatCode>0.000</c:formatCode>
                <c:ptCount val="11"/>
                <c:pt idx="0">
                  <c:v>0.28743410554754445</c:v>
                </c:pt>
                <c:pt idx="1">
                  <c:v>0.27880970135120536</c:v>
                </c:pt>
                <c:pt idx="2">
                  <c:v>0.27102591956545818</c:v>
                </c:pt>
                <c:pt idx="3">
                  <c:v>0.25581603940065295</c:v>
                </c:pt>
                <c:pt idx="4">
                  <c:v>0.1998676272908825</c:v>
                </c:pt>
                <c:pt idx="5">
                  <c:v>0.10094209241281292</c:v>
                </c:pt>
                <c:pt idx="6">
                  <c:v>3.4448013377220814E-4</c:v>
                </c:pt>
                <c:pt idx="7">
                  <c:v>0</c:v>
                </c:pt>
                <c:pt idx="8">
                  <c:v>1.6149626830539891E-5</c:v>
                </c:pt>
                <c:pt idx="9">
                  <c:v>0.35839713237494941</c:v>
                </c:pt>
                <c:pt idx="10">
                  <c:v>1.7534836141153191E-3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D-4660-8C5E-9BA7467E7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dirty="0"/>
              <a:t>T2 False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FDR!$A$6</c:f>
              <c:strCache>
                <c:ptCount val="1"/>
                <c:pt idx="0">
                  <c:v>7d / 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FDR!$E$1:$S$1</c15:sqref>
                  </c15:fullRef>
                </c:ext>
              </c:extLst>
              <c:f>(FDR!$E$1,FDR!$R$1)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FDR!$E$6:$S$6</c15:sqref>
                  </c15:fullRef>
                </c:ext>
              </c:extLst>
              <c:f>(FDR!$E$6,FDR!$R$6)</c:f>
              <c:numCache>
                <c:formatCode>0.000</c:formatCode>
                <c:ptCount val="2"/>
                <c:pt idx="0">
                  <c:v>9.7308552499636761E-4</c:v>
                </c:pt>
                <c:pt idx="1">
                  <c:v>4.8407093488538611E-3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58-4A1C-8A85-9E1B13418F6A}"/>
            </c:ext>
          </c:extLst>
        </c:ser>
        <c:ser>
          <c:idx val="1"/>
          <c:order val="1"/>
          <c:tx>
            <c:strRef>
              <c:f>FDR!$A$7</c:f>
              <c:strCache>
                <c:ptCount val="1"/>
                <c:pt idx="0">
                  <c:v>5d / 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FDR!$E$1:$S$1</c15:sqref>
                  </c15:fullRef>
                </c:ext>
              </c:extLst>
              <c:f>(FDR!$E$1,FDR!$R$1)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FDR!$E$7:$S$7</c15:sqref>
                  </c15:fullRef>
                </c:ext>
              </c:extLst>
              <c:f>(FDR!$E$7,FDR!$R$7)</c:f>
              <c:numCache>
                <c:formatCode>0.000</c:formatCode>
                <c:ptCount val="2"/>
                <c:pt idx="0">
                  <c:v>1.0907511709021046E-3</c:v>
                </c:pt>
                <c:pt idx="1">
                  <c:v>3.9536677417974765E-2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58-4A1C-8A85-9E1B13418F6A}"/>
            </c:ext>
          </c:extLst>
        </c:ser>
        <c:ser>
          <c:idx val="2"/>
          <c:order val="2"/>
          <c:tx>
            <c:strRef>
              <c:f>FDR!$A$8</c:f>
              <c:strCache>
                <c:ptCount val="1"/>
                <c:pt idx="0">
                  <c:v>3d / 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FDR!$E$1:$S$1</c15:sqref>
                  </c15:fullRef>
                </c:ext>
              </c:extLst>
              <c:f>(FDR!$E$1,FDR!$R$1)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FDR!$E$8:$S$8</c15:sqref>
                  </c15:fullRef>
                </c:ext>
              </c:extLst>
              <c:f>(FDR!$E$8,FDR!$R$8)</c:f>
              <c:numCache>
                <c:formatCode>0.000</c:formatCode>
                <c:ptCount val="2"/>
                <c:pt idx="0">
                  <c:v>1.9452533235575137E-2</c:v>
                </c:pt>
                <c:pt idx="1">
                  <c:v>6.2679352634864446E-2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58-4A1C-8A85-9E1B13418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233311111775247"/>
          <c:y val="0.16745297462817149"/>
          <c:w val="0.2476668888822475"/>
          <c:h val="0.208435853540977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dirty="0"/>
              <a:t>SPE False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FDR!$A$9</c:f>
              <c:strCache>
                <c:ptCount val="1"/>
                <c:pt idx="0">
                  <c:v>7d / SPE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FDR!$E$1:$S$1</c15:sqref>
                  </c15:fullRef>
                </c:ext>
              </c:extLst>
              <c:f>(FDR!$E$1,FDR!$R$1)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FDR!$E$9:$S$9</c15:sqref>
                  </c15:fullRef>
                </c:ext>
              </c:extLst>
              <c:f>(FDR!$E$9,FDR!$R$9)</c:f>
              <c:numCache>
                <c:formatCode>0.000</c:formatCode>
                <c:ptCount val="2"/>
                <c:pt idx="0">
                  <c:v>0.24858879050059815</c:v>
                </c:pt>
                <c:pt idx="1">
                  <c:v>1.1339195871972744E-2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58-4A1C-8A85-9E1B13418F6A}"/>
            </c:ext>
          </c:extLst>
        </c:ser>
        <c:ser>
          <c:idx val="1"/>
          <c:order val="1"/>
          <c:tx>
            <c:strRef>
              <c:f>FDR!$A$10</c:f>
              <c:strCache>
                <c:ptCount val="1"/>
                <c:pt idx="0">
                  <c:v>5d / 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FDR!$E$1:$S$1</c15:sqref>
                  </c15:fullRef>
                </c:ext>
              </c:extLst>
              <c:f>(FDR!$E$1,FDR!$R$1)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FDR!$E$10:$S$10</c15:sqref>
                  </c15:fullRef>
                </c:ext>
              </c:extLst>
              <c:f>(FDR!$E$10,FDR!$R$10)</c:f>
              <c:numCache>
                <c:formatCode>0.000</c:formatCode>
                <c:ptCount val="2"/>
                <c:pt idx="0">
                  <c:v>5.2582922318141732E-2</c:v>
                </c:pt>
                <c:pt idx="1">
                  <c:v>0.22666715969228207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58-4A1C-8A85-9E1B13418F6A}"/>
            </c:ext>
          </c:extLst>
        </c:ser>
        <c:ser>
          <c:idx val="2"/>
          <c:order val="2"/>
          <c:tx>
            <c:strRef>
              <c:f>FDR!$A$11</c:f>
              <c:strCache>
                <c:ptCount val="1"/>
                <c:pt idx="0">
                  <c:v>3d / SPE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FDR!$E$1:$S$1</c15:sqref>
                  </c15:fullRef>
                </c:ext>
              </c:extLst>
              <c:f>(FDR!$E$1,FDR!$R$1)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FDR!$E$11:$S$11</c15:sqref>
                  </c15:fullRef>
                </c:ext>
              </c:extLst>
              <c:f>(FDR!$E$11,FDR!$R$11)</c:f>
              <c:numCache>
                <c:formatCode>0.000</c:formatCode>
                <c:ptCount val="2"/>
                <c:pt idx="0">
                  <c:v>0.28743410554754445</c:v>
                </c:pt>
                <c:pt idx="1">
                  <c:v>0.18872294148299365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58-4A1C-8A85-9E1B13418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233311111775247"/>
          <c:y val="0.16745297462817149"/>
          <c:w val="0.2476668888822475"/>
          <c:h val="0.208435853540977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</a:t>
            </a:r>
            <a:r>
              <a:rPr lang="en-US" baseline="0"/>
              <a:t> In-Control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FICR!$N$2</c:f>
              <c:strCache>
                <c:ptCount val="1"/>
                <c:pt idx="0">
                  <c:v>7d / 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FICR!$C$2:$M$2</c:f>
              <c:numCache>
                <c:formatCode>General</c:formatCode>
                <c:ptCount val="11"/>
                <c:pt idx="0">
                  <c:v>9.7308552499636761E-4</c:v>
                </c:pt>
                <c:pt idx="1">
                  <c:v>7.3053606660545389E-2</c:v>
                </c:pt>
                <c:pt idx="2">
                  <c:v>7.1133569770533264E-4</c:v>
                </c:pt>
                <c:pt idx="3">
                  <c:v>1.0376715243891339E-3</c:v>
                </c:pt>
                <c:pt idx="4">
                  <c:v>0.13028253245743779</c:v>
                </c:pt>
                <c:pt idx="5">
                  <c:v>7.7592169709809881E-4</c:v>
                </c:pt>
                <c:pt idx="6">
                  <c:v>2.7552613399056322E-4</c:v>
                </c:pt>
                <c:pt idx="7">
                  <c:v>1.653156803943379E-4</c:v>
                </c:pt>
                <c:pt idx="8">
                  <c:v>6.4585999392766195E-5</c:v>
                </c:pt>
                <c:pt idx="9">
                  <c:v>3.5299874388885896E-3</c:v>
                </c:pt>
                <c:pt idx="10">
                  <c:v>5.1388431870721075E-3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F-40EE-B2ED-E0E362AC33B3}"/>
            </c:ext>
          </c:extLst>
        </c:ser>
        <c:ser>
          <c:idx val="1"/>
          <c:order val="1"/>
          <c:tx>
            <c:strRef>
              <c:f>FICR!$N$3</c:f>
              <c:strCache>
                <c:ptCount val="1"/>
                <c:pt idx="0">
                  <c:v>5d / 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FICR!$C$3:$M$3</c:f>
              <c:numCache>
                <c:formatCode>General</c:formatCode>
                <c:ptCount val="11"/>
                <c:pt idx="0">
                  <c:v>0.35543214161749392</c:v>
                </c:pt>
                <c:pt idx="1">
                  <c:v>0.40020826102047902</c:v>
                </c:pt>
                <c:pt idx="2">
                  <c:v>0.49826449149600827</c:v>
                </c:pt>
                <c:pt idx="3">
                  <c:v>0.33530024297119054</c:v>
                </c:pt>
                <c:pt idx="4">
                  <c:v>0.29468934397778551</c:v>
                </c:pt>
                <c:pt idx="5">
                  <c:v>0.50086775425199592</c:v>
                </c:pt>
                <c:pt idx="6">
                  <c:v>0.47171121138493577</c:v>
                </c:pt>
                <c:pt idx="7">
                  <c:v>0.56646997570288093</c:v>
                </c:pt>
                <c:pt idx="8">
                  <c:v>0.47604998264491494</c:v>
                </c:pt>
                <c:pt idx="9">
                  <c:v>0.33030096293430522</c:v>
                </c:pt>
                <c:pt idx="10">
                  <c:v>0.31278262866383805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BF-40EE-B2ED-E0E362AC33B3}"/>
            </c:ext>
          </c:extLst>
        </c:ser>
        <c:ser>
          <c:idx val="2"/>
          <c:order val="2"/>
          <c:tx>
            <c:strRef>
              <c:f>FICR!$N$4</c:f>
              <c:strCache>
                <c:ptCount val="1"/>
                <c:pt idx="0">
                  <c:v>3d / 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FICR!$C$4:$M$4</c:f>
              <c:numCache>
                <c:formatCode>General</c:formatCode>
                <c:ptCount val="11"/>
                <c:pt idx="0">
                  <c:v>0.26307297785885336</c:v>
                </c:pt>
                <c:pt idx="1">
                  <c:v>0.13552381776206529</c:v>
                </c:pt>
                <c:pt idx="2">
                  <c:v>0.49561015676827203</c:v>
                </c:pt>
                <c:pt idx="3">
                  <c:v>0.22471276513040403</c:v>
                </c:pt>
                <c:pt idx="4">
                  <c:v>0.13135859735248528</c:v>
                </c:pt>
                <c:pt idx="5">
                  <c:v>0.31865578570357078</c:v>
                </c:pt>
                <c:pt idx="6">
                  <c:v>0.54560492443303465</c:v>
                </c:pt>
                <c:pt idx="7">
                  <c:v>0.65966654773336653</c:v>
                </c:pt>
                <c:pt idx="8">
                  <c:v>0.56262878466382982</c:v>
                </c:pt>
                <c:pt idx="9">
                  <c:v>0.1598263557854393</c:v>
                </c:pt>
                <c:pt idx="10">
                  <c:v>0.31966860712397749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BF-40EE-B2ED-E0E362AC3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951324645627564"/>
          <c:y val="7.5043576048253624E-2"/>
          <c:w val="0.39649988107607376"/>
          <c:h val="0.12027498660247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</a:t>
            </a:r>
            <a:r>
              <a:rPr lang="en-US" baseline="0"/>
              <a:t> In-Control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FICR!$N$5</c:f>
              <c:strCache>
                <c:ptCount val="1"/>
                <c:pt idx="0">
                  <c:v>7d / SPE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FICR!$C$5:$M$5</c:f>
              <c:numCache>
                <c:formatCode>General</c:formatCode>
                <c:ptCount val="11"/>
                <c:pt idx="0">
                  <c:v>0.24858879050059815</c:v>
                </c:pt>
                <c:pt idx="1">
                  <c:v>0.25506831854176382</c:v>
                </c:pt>
                <c:pt idx="2">
                  <c:v>9.6349341289447513E-2</c:v>
                </c:pt>
                <c:pt idx="3">
                  <c:v>2.4056468968813506E-2</c:v>
                </c:pt>
                <c:pt idx="4">
                  <c:v>0.2370902382988796</c:v>
                </c:pt>
                <c:pt idx="5">
                  <c:v>2.5404846346619021E-5</c:v>
                </c:pt>
                <c:pt idx="6">
                  <c:v>2.8715467363765398E-4</c:v>
                </c:pt>
                <c:pt idx="7">
                  <c:v>0</c:v>
                </c:pt>
                <c:pt idx="8">
                  <c:v>2.5404846346619021E-5</c:v>
                </c:pt>
                <c:pt idx="9">
                  <c:v>4.4399147684178943E-2</c:v>
                </c:pt>
                <c:pt idx="10">
                  <c:v>4.0108044386904254E-4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5-4BCC-8FDA-36BF77650F58}"/>
            </c:ext>
          </c:extLst>
        </c:ser>
        <c:ser>
          <c:idx val="1"/>
          <c:order val="1"/>
          <c:tx>
            <c:strRef>
              <c:f>FICR!$N$6</c:f>
              <c:strCache>
                <c:ptCount val="1"/>
                <c:pt idx="0">
                  <c:v>5d / 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FICR!$C$6:$M$6</c:f>
              <c:numCache>
                <c:formatCode>General</c:formatCode>
                <c:ptCount val="11"/>
                <c:pt idx="0">
                  <c:v>8.833738285317598E-2</c:v>
                </c:pt>
                <c:pt idx="1">
                  <c:v>0.18934397778549114</c:v>
                </c:pt>
                <c:pt idx="2">
                  <c:v>0.47153766053453661</c:v>
                </c:pt>
                <c:pt idx="3">
                  <c:v>0.31325928497049638</c:v>
                </c:pt>
                <c:pt idx="4">
                  <c:v>0.17615411315515445</c:v>
                </c:pt>
                <c:pt idx="5">
                  <c:v>0.49826449149600832</c:v>
                </c:pt>
                <c:pt idx="6">
                  <c:v>0.4366539396043041</c:v>
                </c:pt>
                <c:pt idx="7">
                  <c:v>0.40333217632766405</c:v>
                </c:pt>
                <c:pt idx="8">
                  <c:v>0.54165220409580006</c:v>
                </c:pt>
                <c:pt idx="9">
                  <c:v>0.23486392194457911</c:v>
                </c:pt>
                <c:pt idx="10">
                  <c:v>0.31374639573293767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E5-4BCC-8FDA-36BF77650F58}"/>
            </c:ext>
          </c:extLst>
        </c:ser>
        <c:ser>
          <c:idx val="2"/>
          <c:order val="2"/>
          <c:tx>
            <c:strRef>
              <c:f>FICR!$N$7</c:f>
              <c:strCache>
                <c:ptCount val="1"/>
                <c:pt idx="0">
                  <c:v>3d / SPE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FICR!$C$7:$M$7</c:f>
              <c:numCache>
                <c:formatCode>General</c:formatCode>
                <c:ptCount val="11"/>
                <c:pt idx="0">
                  <c:v>5.0555073339507851E-2</c:v>
                </c:pt>
                <c:pt idx="1">
                  <c:v>0.18996036095448429</c:v>
                </c:pt>
                <c:pt idx="2">
                  <c:v>0.1601509884577344</c:v>
                </c:pt>
                <c:pt idx="3">
                  <c:v>0.22109220813775948</c:v>
                </c:pt>
                <c:pt idx="4">
                  <c:v>0.19678320096594071</c:v>
                </c:pt>
                <c:pt idx="5">
                  <c:v>0.39202696912953494</c:v>
                </c:pt>
                <c:pt idx="6">
                  <c:v>0.4942469340001524</c:v>
                </c:pt>
                <c:pt idx="7">
                  <c:v>0.49214602235372495</c:v>
                </c:pt>
                <c:pt idx="8">
                  <c:v>0.62920520593110618</c:v>
                </c:pt>
                <c:pt idx="9">
                  <c:v>0.1152722440488079</c:v>
                </c:pt>
                <c:pt idx="10">
                  <c:v>0.56931956907120829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E5-4BCC-8FDA-36BF77650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3241648328425016E-2"/>
          <c:y val="0.16745281216949598"/>
          <c:w val="0.11563069640154586"/>
          <c:h val="0.2311660015100852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FICR!$C$2:$M$2</c:f>
              <c:numCache>
                <c:formatCode>General</c:formatCode>
                <c:ptCount val="11"/>
                <c:pt idx="0">
                  <c:v>9.7308552499636761E-4</c:v>
                </c:pt>
                <c:pt idx="1">
                  <c:v>7.3053606660545389E-2</c:v>
                </c:pt>
                <c:pt idx="2">
                  <c:v>7.1133569770533264E-4</c:v>
                </c:pt>
                <c:pt idx="3">
                  <c:v>1.0376715243891339E-3</c:v>
                </c:pt>
                <c:pt idx="4">
                  <c:v>0.13028253245743779</c:v>
                </c:pt>
                <c:pt idx="5">
                  <c:v>7.7592169709809881E-4</c:v>
                </c:pt>
                <c:pt idx="6">
                  <c:v>2.7552613399056322E-4</c:v>
                </c:pt>
                <c:pt idx="7">
                  <c:v>1.653156803943379E-4</c:v>
                </c:pt>
                <c:pt idx="8">
                  <c:v>6.4585999392766195E-5</c:v>
                </c:pt>
                <c:pt idx="9">
                  <c:v>3.5299874388885896E-3</c:v>
                </c:pt>
                <c:pt idx="10">
                  <c:v>5.1388431870721075E-3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C-440D-831A-0505D7056584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FICR!$C$5:$M$5</c:f>
              <c:numCache>
                <c:formatCode>General</c:formatCode>
                <c:ptCount val="11"/>
                <c:pt idx="0">
                  <c:v>0.24858879050059815</c:v>
                </c:pt>
                <c:pt idx="1">
                  <c:v>0.25506831854176382</c:v>
                </c:pt>
                <c:pt idx="2">
                  <c:v>9.6349341289447513E-2</c:v>
                </c:pt>
                <c:pt idx="3">
                  <c:v>2.4056468968813506E-2</c:v>
                </c:pt>
                <c:pt idx="4">
                  <c:v>0.2370902382988796</c:v>
                </c:pt>
                <c:pt idx="5">
                  <c:v>2.5404846346619021E-5</c:v>
                </c:pt>
                <c:pt idx="6">
                  <c:v>2.8715467363765398E-4</c:v>
                </c:pt>
                <c:pt idx="7">
                  <c:v>0</c:v>
                </c:pt>
                <c:pt idx="8">
                  <c:v>2.5404846346619021E-5</c:v>
                </c:pt>
                <c:pt idx="9">
                  <c:v>4.4399147684178943E-2</c:v>
                </c:pt>
                <c:pt idx="10">
                  <c:v>4.0108044386904254E-4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C-440D-831A-0505D7056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In-Control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FICR!$C$3:$M$3</c:f>
              <c:numCache>
                <c:formatCode>General</c:formatCode>
                <c:ptCount val="11"/>
                <c:pt idx="0">
                  <c:v>0.35543214161749392</c:v>
                </c:pt>
                <c:pt idx="1">
                  <c:v>0.40020826102047902</c:v>
                </c:pt>
                <c:pt idx="2">
                  <c:v>0.49826449149600827</c:v>
                </c:pt>
                <c:pt idx="3">
                  <c:v>0.33530024297119054</c:v>
                </c:pt>
                <c:pt idx="4">
                  <c:v>0.29468934397778551</c:v>
                </c:pt>
                <c:pt idx="5">
                  <c:v>0.50086775425199592</c:v>
                </c:pt>
                <c:pt idx="6">
                  <c:v>0.47171121138493577</c:v>
                </c:pt>
                <c:pt idx="7">
                  <c:v>0.56646997570288093</c:v>
                </c:pt>
                <c:pt idx="8">
                  <c:v>0.47604998264491494</c:v>
                </c:pt>
                <c:pt idx="9">
                  <c:v>0.33030096293430522</c:v>
                </c:pt>
                <c:pt idx="10">
                  <c:v>0.31278262866383805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2-4BE0-9D71-4729E2DA7DC2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FICR!$C$6:$M$6</c:f>
              <c:numCache>
                <c:formatCode>General</c:formatCode>
                <c:ptCount val="11"/>
                <c:pt idx="0">
                  <c:v>8.833738285317598E-2</c:v>
                </c:pt>
                <c:pt idx="1">
                  <c:v>0.18934397778549114</c:v>
                </c:pt>
                <c:pt idx="2">
                  <c:v>0.47153766053453661</c:v>
                </c:pt>
                <c:pt idx="3">
                  <c:v>0.31325928497049638</c:v>
                </c:pt>
                <c:pt idx="4">
                  <c:v>0.17615411315515445</c:v>
                </c:pt>
                <c:pt idx="5">
                  <c:v>0.49826449149600832</c:v>
                </c:pt>
                <c:pt idx="6">
                  <c:v>0.4366539396043041</c:v>
                </c:pt>
                <c:pt idx="7">
                  <c:v>0.40333217632766405</c:v>
                </c:pt>
                <c:pt idx="8">
                  <c:v>0.54165220409580006</c:v>
                </c:pt>
                <c:pt idx="9">
                  <c:v>0.23486392194457911</c:v>
                </c:pt>
                <c:pt idx="10">
                  <c:v>0.31374639573293767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2-4BE0-9D71-4729E2DA7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In-Control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FICR!$C$4:$M$4</c:f>
              <c:numCache>
                <c:formatCode>General</c:formatCode>
                <c:ptCount val="11"/>
                <c:pt idx="0">
                  <c:v>0.26307297785885336</c:v>
                </c:pt>
                <c:pt idx="1">
                  <c:v>0.13552381776206529</c:v>
                </c:pt>
                <c:pt idx="2">
                  <c:v>0.49561015676827203</c:v>
                </c:pt>
                <c:pt idx="3">
                  <c:v>0.22471276513040403</c:v>
                </c:pt>
                <c:pt idx="4">
                  <c:v>0.13135859735248528</c:v>
                </c:pt>
                <c:pt idx="5">
                  <c:v>0.31865578570357078</c:v>
                </c:pt>
                <c:pt idx="6">
                  <c:v>0.54560492443303465</c:v>
                </c:pt>
                <c:pt idx="7">
                  <c:v>0.65966654773336653</c:v>
                </c:pt>
                <c:pt idx="8">
                  <c:v>0.56262878466382982</c:v>
                </c:pt>
                <c:pt idx="9">
                  <c:v>0.1598263557854393</c:v>
                </c:pt>
                <c:pt idx="10">
                  <c:v>0.31966860712397749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4-4CDC-BB7D-48C011C56637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FICR!$C$7:$M$7</c:f>
              <c:numCache>
                <c:formatCode>General</c:formatCode>
                <c:ptCount val="11"/>
                <c:pt idx="0">
                  <c:v>5.0555073339507851E-2</c:v>
                </c:pt>
                <c:pt idx="1">
                  <c:v>0.18996036095448429</c:v>
                </c:pt>
                <c:pt idx="2">
                  <c:v>0.1601509884577344</c:v>
                </c:pt>
                <c:pt idx="3">
                  <c:v>0.22109220813775948</c:v>
                </c:pt>
                <c:pt idx="4">
                  <c:v>0.19678320096594071</c:v>
                </c:pt>
                <c:pt idx="5">
                  <c:v>0.39202696912953494</c:v>
                </c:pt>
                <c:pt idx="6">
                  <c:v>0.4942469340001524</c:v>
                </c:pt>
                <c:pt idx="7">
                  <c:v>0.49214602235372495</c:v>
                </c:pt>
                <c:pt idx="8">
                  <c:v>0.62920520593110618</c:v>
                </c:pt>
                <c:pt idx="9">
                  <c:v>0.1152722440488079</c:v>
                </c:pt>
                <c:pt idx="10">
                  <c:v>0.56931956907120829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84-4CDC-BB7D-48C011C56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In-Control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'7d stats'!$A$2</c:f>
              <c:strCache>
                <c:ptCount val="1"/>
                <c:pt idx="0">
                  <c:v>TDR-T2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'7d stats'!#REF!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C-4204-8616-5790A3F3BCD4}"/>
            </c:ext>
          </c:extLst>
        </c:ser>
        <c:ser>
          <c:idx val="1"/>
          <c:order val="1"/>
          <c:tx>
            <c:strRef>
              <c:f>'7d stats'!$A$5</c:f>
              <c:strCache>
                <c:ptCount val="1"/>
                <c:pt idx="0">
                  <c:v>TDR-SPE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'7d stats'!$B$4:$L$4</c:f>
              <c:numCache>
                <c:formatCode>General</c:formatCode>
                <c:ptCount val="11"/>
                <c:pt idx="0">
                  <c:v>0.46008330440819156</c:v>
                </c:pt>
                <c:pt idx="1">
                  <c:v>0.3844151336341548</c:v>
                </c:pt>
                <c:pt idx="2">
                  <c:v>0.50642138146476912</c:v>
                </c:pt>
                <c:pt idx="3">
                  <c:v>0.44619923637625825</c:v>
                </c:pt>
                <c:pt idx="4">
                  <c:v>0.3047552933009372</c:v>
                </c:pt>
                <c:pt idx="5">
                  <c:v>0.50399166955918084</c:v>
                </c:pt>
                <c:pt idx="6">
                  <c:v>0.47223186393613331</c:v>
                </c:pt>
                <c:pt idx="7">
                  <c:v>0.56646997570288093</c:v>
                </c:pt>
                <c:pt idx="8">
                  <c:v>0.47726483859770918</c:v>
                </c:pt>
                <c:pt idx="9">
                  <c:v>0.35896280530235281</c:v>
                </c:pt>
                <c:pt idx="10">
                  <c:v>0.26930304372284525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C-4204-8616-5790A3F3B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59416774022672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'7d stats'!$A$3</c:f>
              <c:strCache>
                <c:ptCount val="1"/>
                <c:pt idx="0">
                  <c:v>FDR-T2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'7d stats'!$B$2:$L$2</c:f>
              <c:numCache>
                <c:formatCode>General</c:formatCode>
                <c:ptCount val="11"/>
                <c:pt idx="0">
                  <c:v>0.10760152724748351</c:v>
                </c:pt>
                <c:pt idx="1">
                  <c:v>0.18326969802152029</c:v>
                </c:pt>
                <c:pt idx="2">
                  <c:v>6.1263450190905941E-2</c:v>
                </c:pt>
                <c:pt idx="3">
                  <c:v>0.12148559527941687</c:v>
                </c:pt>
                <c:pt idx="4">
                  <c:v>0.26292953835473792</c:v>
                </c:pt>
                <c:pt idx="5">
                  <c:v>6.3693162096494269E-2</c:v>
                </c:pt>
                <c:pt idx="6">
                  <c:v>9.5452967719541815E-2</c:v>
                </c:pt>
                <c:pt idx="7">
                  <c:v>1.2148559527941688E-3</c:v>
                </c:pt>
                <c:pt idx="8">
                  <c:v>9.0419993057965969E-2</c:v>
                </c:pt>
                <c:pt idx="9">
                  <c:v>0.20872202635332227</c:v>
                </c:pt>
                <c:pt idx="10">
                  <c:v>4.3088486995655248E-2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C-4204-8616-5790A3F3BCD4}"/>
            </c:ext>
          </c:extLst>
        </c:ser>
        <c:ser>
          <c:idx val="1"/>
          <c:order val="1"/>
          <c:tx>
            <c:strRef>
              <c:f>'7d stats'!$A$6</c:f>
              <c:strCache>
                <c:ptCount val="1"/>
                <c:pt idx="0">
                  <c:v>FDR-SPE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'7d stats'!$B$5:$L$5</c:f>
              <c:numCache>
                <c:formatCode>General</c:formatCode>
                <c:ptCount val="11"/>
                <c:pt idx="0">
                  <c:v>0.39586948976049985</c:v>
                </c:pt>
                <c:pt idx="1">
                  <c:v>0.37434918431100311</c:v>
                </c:pt>
                <c:pt idx="2">
                  <c:v>0.16782367233599443</c:v>
                </c:pt>
                <c:pt idx="3">
                  <c:v>0.23516140229087124</c:v>
                </c:pt>
                <c:pt idx="4">
                  <c:v>0.38649774383894475</c:v>
                </c:pt>
                <c:pt idx="5">
                  <c:v>6.1784102742103442E-2</c:v>
                </c:pt>
                <c:pt idx="6">
                  <c:v>0.13103089205137106</c:v>
                </c:pt>
                <c:pt idx="7">
                  <c:v>0.16435265532801108</c:v>
                </c:pt>
                <c:pt idx="8">
                  <c:v>2.6032627559875041E-2</c:v>
                </c:pt>
                <c:pt idx="9">
                  <c:v>0.19903956211319559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C-4204-8616-5790A3F3B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6251093613298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In-Control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'7d stats'!$A$4</c:f>
              <c:strCache>
                <c:ptCount val="1"/>
                <c:pt idx="0">
                  <c:v>FICR-T2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'7d stats'!$B$3:$L$3</c:f>
              <c:numCache>
                <c:formatCode>General</c:formatCode>
                <c:ptCount val="11"/>
                <c:pt idx="0">
                  <c:v>9.7308552499636761E-4</c:v>
                </c:pt>
                <c:pt idx="1">
                  <c:v>7.3053606660545389E-2</c:v>
                </c:pt>
                <c:pt idx="2">
                  <c:v>7.1133569770533264E-4</c:v>
                </c:pt>
                <c:pt idx="3">
                  <c:v>1.0376715243891339E-3</c:v>
                </c:pt>
                <c:pt idx="4">
                  <c:v>0.13028253245743779</c:v>
                </c:pt>
                <c:pt idx="5">
                  <c:v>7.7592169709809881E-4</c:v>
                </c:pt>
                <c:pt idx="6">
                  <c:v>2.7552613399056322E-4</c:v>
                </c:pt>
                <c:pt idx="7">
                  <c:v>1.653156803943379E-4</c:v>
                </c:pt>
                <c:pt idx="8">
                  <c:v>6.4585999392766195E-5</c:v>
                </c:pt>
                <c:pt idx="9">
                  <c:v>3.5299874388885896E-3</c:v>
                </c:pt>
                <c:pt idx="10">
                  <c:v>5.1388431870721075E-3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C-4204-8616-5790A3F3BCD4}"/>
            </c:ext>
          </c:extLst>
        </c:ser>
        <c:ser>
          <c:idx val="1"/>
          <c:order val="1"/>
          <c:tx>
            <c:strRef>
              <c:f>'7d stats'!$A$7</c:f>
              <c:strCache>
                <c:ptCount val="1"/>
                <c:pt idx="0">
                  <c:v>FICR-SPE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'7d stats'!$B$6:$L$6</c:f>
              <c:numCache>
                <c:formatCode>General</c:formatCode>
                <c:ptCount val="11"/>
                <c:pt idx="0">
                  <c:v>0.24858879050059815</c:v>
                </c:pt>
                <c:pt idx="1">
                  <c:v>0.25506831854176382</c:v>
                </c:pt>
                <c:pt idx="2">
                  <c:v>9.6349341289447513E-2</c:v>
                </c:pt>
                <c:pt idx="3">
                  <c:v>2.4056468968813506E-2</c:v>
                </c:pt>
                <c:pt idx="4">
                  <c:v>0.2370902382988796</c:v>
                </c:pt>
                <c:pt idx="5">
                  <c:v>2.5404846346619021E-5</c:v>
                </c:pt>
                <c:pt idx="6">
                  <c:v>2.8715467363765398E-4</c:v>
                </c:pt>
                <c:pt idx="7">
                  <c:v>0</c:v>
                </c:pt>
                <c:pt idx="8">
                  <c:v>2.5404846346619021E-5</c:v>
                </c:pt>
                <c:pt idx="9">
                  <c:v>4.4399147684178943E-2</c:v>
                </c:pt>
                <c:pt idx="10">
                  <c:v>4.0108044386904254E-4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C-4204-8616-5790A3F3B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6251093613298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'5d stats'!$A$2</c:f>
              <c:strCache>
                <c:ptCount val="1"/>
                <c:pt idx="0">
                  <c:v>TDR-T2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'5d stats'!$B$2:$L$2</c:f>
              <c:numCache>
                <c:formatCode>General</c:formatCode>
                <c:ptCount val="11"/>
                <c:pt idx="0">
                  <c:v>0.21225269003818117</c:v>
                </c:pt>
                <c:pt idx="1">
                  <c:v>0.16747657063519611</c:v>
                </c:pt>
                <c:pt idx="2">
                  <c:v>6.9420340159666777E-2</c:v>
                </c:pt>
                <c:pt idx="3">
                  <c:v>0.23238458868448453</c:v>
                </c:pt>
                <c:pt idx="4">
                  <c:v>0.27299548767788961</c:v>
                </c:pt>
                <c:pt idx="5">
                  <c:v>6.6817077403679287E-2</c:v>
                </c:pt>
                <c:pt idx="6">
                  <c:v>9.5973620270739329E-2</c:v>
                </c:pt>
                <c:pt idx="7">
                  <c:v>1.2148559527941688E-3</c:v>
                </c:pt>
                <c:pt idx="8">
                  <c:v>9.1634849010760161E-2</c:v>
                </c:pt>
                <c:pt idx="9">
                  <c:v>0.23738386872136988</c:v>
                </c:pt>
                <c:pt idx="10">
                  <c:v>0.25490220299183708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2-4007-A6D9-0C581A1D02E8}"/>
            </c:ext>
          </c:extLst>
        </c:ser>
        <c:ser>
          <c:idx val="1"/>
          <c:order val="1"/>
          <c:tx>
            <c:strRef>
              <c:f>'5d stats'!$A$5</c:f>
              <c:strCache>
                <c:ptCount val="1"/>
                <c:pt idx="0">
                  <c:v>TDR-SPE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'5d stats'!$B$5:$L$5</c:f>
              <c:numCache>
                <c:formatCode>General</c:formatCode>
                <c:ptCount val="11"/>
                <c:pt idx="0">
                  <c:v>0.47934744880249913</c:v>
                </c:pt>
                <c:pt idx="1">
                  <c:v>0.37834085387018401</c:v>
                </c:pt>
                <c:pt idx="2">
                  <c:v>9.6147171121138492E-2</c:v>
                </c:pt>
                <c:pt idx="3">
                  <c:v>0.25442554668517875</c:v>
                </c:pt>
                <c:pt idx="4">
                  <c:v>0.39153071850052068</c:v>
                </c:pt>
                <c:pt idx="5">
                  <c:v>6.9420340159666791E-2</c:v>
                </c:pt>
                <c:pt idx="6">
                  <c:v>0.13103089205137106</c:v>
                </c:pt>
                <c:pt idx="7">
                  <c:v>0.16435265532801108</c:v>
                </c:pt>
                <c:pt idx="8">
                  <c:v>2.6032627559875041E-2</c:v>
                </c:pt>
                <c:pt idx="9">
                  <c:v>0.33282090971109601</c:v>
                </c:pt>
                <c:pt idx="10">
                  <c:v>0.25393843592273746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2-4007-A6D9-0C581A1D0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59416774022672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'5d stats'!$A$3</c:f>
              <c:strCache>
                <c:ptCount val="1"/>
                <c:pt idx="0">
                  <c:v>FDR-T2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'5d stats'!$B$3:$L$3</c:f>
              <c:numCache>
                <c:formatCode>General</c:formatCode>
                <c:ptCount val="11"/>
                <c:pt idx="0">
                  <c:v>1.0907511709021046E-3</c:v>
                </c:pt>
                <c:pt idx="1">
                  <c:v>6.4260846997057433E-2</c:v>
                </c:pt>
                <c:pt idx="2">
                  <c:v>1.1885377751885233E-3</c:v>
                </c:pt>
                <c:pt idx="3">
                  <c:v>1.6069554987503103E-3</c:v>
                </c:pt>
                <c:pt idx="4">
                  <c:v>0.13511664047275912</c:v>
                </c:pt>
                <c:pt idx="5">
                  <c:v>1.0691291751750071E-3</c:v>
                </c:pt>
                <c:pt idx="6">
                  <c:v>2.8113648732345392E-4</c:v>
                </c:pt>
                <c:pt idx="7">
                  <c:v>1.4667990642962812E-4</c:v>
                </c:pt>
                <c:pt idx="8">
                  <c:v>7.2030204532575403E-4</c:v>
                </c:pt>
                <c:pt idx="9">
                  <c:v>6.913173972993257E-3</c:v>
                </c:pt>
                <c:pt idx="10">
                  <c:v>2.361275866446946E-2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6-44CD-B6E4-61E43AD375B0}"/>
            </c:ext>
          </c:extLst>
        </c:ser>
        <c:ser>
          <c:idx val="1"/>
          <c:order val="1"/>
          <c:tx>
            <c:strRef>
              <c:f>'5d stats'!$A$6</c:f>
              <c:strCache>
                <c:ptCount val="1"/>
                <c:pt idx="0">
                  <c:v>FDR-SPE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'5d stats'!$B$6:$L$6</c:f>
              <c:numCache>
                <c:formatCode>General</c:formatCode>
                <c:ptCount val="11"/>
                <c:pt idx="0">
                  <c:v>5.2582922318141732E-2</c:v>
                </c:pt>
                <c:pt idx="1">
                  <c:v>0.24681338921892093</c:v>
                </c:pt>
                <c:pt idx="2">
                  <c:v>1.3823121183170037E-4</c:v>
                </c:pt>
                <c:pt idx="3">
                  <c:v>4.3383558610520599E-3</c:v>
                </c:pt>
                <c:pt idx="4">
                  <c:v>0.21662177514548914</c:v>
                </c:pt>
                <c:pt idx="5">
                  <c:v>3.7111916277882654E-3</c:v>
                </c:pt>
                <c:pt idx="6">
                  <c:v>2.7643715222780641E-4</c:v>
                </c:pt>
                <c:pt idx="7">
                  <c:v>0</c:v>
                </c:pt>
                <c:pt idx="8">
                  <c:v>1.9747315975957194E-5</c:v>
                </c:pt>
                <c:pt idx="9">
                  <c:v>0.27799679240556185</c:v>
                </c:pt>
                <c:pt idx="10">
                  <c:v>2.00060723928431E-3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96-44CD-B6E4-61E43AD37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6251093613298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In-Control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'5d stats'!$A$4</c:f>
              <c:strCache>
                <c:ptCount val="1"/>
                <c:pt idx="0">
                  <c:v>FICR-T2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'5d stats'!$B$4:$L$4</c:f>
              <c:numCache>
                <c:formatCode>General</c:formatCode>
                <c:ptCount val="11"/>
                <c:pt idx="0">
                  <c:v>0.35543214161749392</c:v>
                </c:pt>
                <c:pt idx="1">
                  <c:v>0.40020826102047902</c:v>
                </c:pt>
                <c:pt idx="2">
                  <c:v>0.49826449149600827</c:v>
                </c:pt>
                <c:pt idx="3">
                  <c:v>0.33530024297119054</c:v>
                </c:pt>
                <c:pt idx="4">
                  <c:v>0.29468934397778551</c:v>
                </c:pt>
                <c:pt idx="5">
                  <c:v>0.50086775425199592</c:v>
                </c:pt>
                <c:pt idx="6">
                  <c:v>0.47171121138493577</c:v>
                </c:pt>
                <c:pt idx="7">
                  <c:v>0.56646997570288093</c:v>
                </c:pt>
                <c:pt idx="8">
                  <c:v>0.47604998264491494</c:v>
                </c:pt>
                <c:pt idx="9">
                  <c:v>0.33030096293430522</c:v>
                </c:pt>
                <c:pt idx="10">
                  <c:v>0.31278262866383805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6-4CF5-A6ED-39D30BE4C5E3}"/>
            </c:ext>
          </c:extLst>
        </c:ser>
        <c:ser>
          <c:idx val="1"/>
          <c:order val="1"/>
          <c:tx>
            <c:strRef>
              <c:f>'5d stats'!$A$7</c:f>
              <c:strCache>
                <c:ptCount val="1"/>
                <c:pt idx="0">
                  <c:v>FICR-SPE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'5d stats'!$B$7:$L$7</c:f>
              <c:numCache>
                <c:formatCode>General</c:formatCode>
                <c:ptCount val="11"/>
                <c:pt idx="0">
                  <c:v>8.833738285317598E-2</c:v>
                </c:pt>
                <c:pt idx="1">
                  <c:v>0.18934397778549114</c:v>
                </c:pt>
                <c:pt idx="2">
                  <c:v>0.47153766053453661</c:v>
                </c:pt>
                <c:pt idx="3">
                  <c:v>0.31325928497049638</c:v>
                </c:pt>
                <c:pt idx="4">
                  <c:v>0.17615411315515445</c:v>
                </c:pt>
                <c:pt idx="5">
                  <c:v>0.49826449149600832</c:v>
                </c:pt>
                <c:pt idx="6">
                  <c:v>0.4366539396043041</c:v>
                </c:pt>
                <c:pt idx="7">
                  <c:v>0.40333217632766405</c:v>
                </c:pt>
                <c:pt idx="8">
                  <c:v>0.54165220409580006</c:v>
                </c:pt>
                <c:pt idx="9">
                  <c:v>0.23486392194457911</c:v>
                </c:pt>
                <c:pt idx="10">
                  <c:v>0.31374639573293767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6-4CF5-A6ED-39D30BE4C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6251093613298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Day 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'3d stats'!$A$2</c:f>
              <c:strCache>
                <c:ptCount val="1"/>
                <c:pt idx="0">
                  <c:v>TDR-T2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'3d stats'!$B$2:$L$2</c:f>
              <c:numCache>
                <c:formatCode>General</c:formatCode>
                <c:ptCount val="11"/>
                <c:pt idx="0">
                  <c:v>0.3978084258273073</c:v>
                </c:pt>
                <c:pt idx="1">
                  <c:v>0.52535758592409532</c:v>
                </c:pt>
                <c:pt idx="2">
                  <c:v>0.16527124691788864</c:v>
                </c:pt>
                <c:pt idx="3">
                  <c:v>0.4361686385557566</c:v>
                </c:pt>
                <c:pt idx="4">
                  <c:v>0.52952280633367532</c:v>
                </c:pt>
                <c:pt idx="5">
                  <c:v>0.34222561798258988</c:v>
                </c:pt>
                <c:pt idx="6">
                  <c:v>0.11527647925312598</c:v>
                </c:pt>
                <c:pt idx="7">
                  <c:v>1.2148559527941688E-3</c:v>
                </c:pt>
                <c:pt idx="8">
                  <c:v>9.8252619022330706E-2</c:v>
                </c:pt>
                <c:pt idx="9">
                  <c:v>0.50105504790072131</c:v>
                </c:pt>
                <c:pt idx="10">
                  <c:v>0.34121279656218306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0-4BF3-8D98-A15FE0836466}"/>
            </c:ext>
          </c:extLst>
        </c:ser>
        <c:ser>
          <c:idx val="1"/>
          <c:order val="1"/>
          <c:tx>
            <c:strRef>
              <c:f>'3d stats'!$A$5</c:f>
              <c:strCache>
                <c:ptCount val="1"/>
                <c:pt idx="0">
                  <c:v>TDR-SPE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'3d stats'!$B$5:$L$5</c:f>
              <c:numCache>
                <c:formatCode>General</c:formatCode>
                <c:ptCount val="11"/>
                <c:pt idx="0">
                  <c:v>0.61032633034665273</c:v>
                </c:pt>
                <c:pt idx="1">
                  <c:v>0.47092104273167629</c:v>
                </c:pt>
                <c:pt idx="2">
                  <c:v>0.50073041522842621</c:v>
                </c:pt>
                <c:pt idx="3">
                  <c:v>0.43978919554840112</c:v>
                </c:pt>
                <c:pt idx="4">
                  <c:v>0.46409820272021995</c:v>
                </c:pt>
                <c:pt idx="5">
                  <c:v>0.26885443455662567</c:v>
                </c:pt>
                <c:pt idx="6">
                  <c:v>0.16663446968600829</c:v>
                </c:pt>
                <c:pt idx="7">
                  <c:v>0.16873538133243565</c:v>
                </c:pt>
                <c:pt idx="8">
                  <c:v>3.1676197755054439E-2</c:v>
                </c:pt>
                <c:pt idx="9">
                  <c:v>0.54560915963735268</c:v>
                </c:pt>
                <c:pt idx="10">
                  <c:v>9.156183461495232E-2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70-4BF3-8D98-A15FE0836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59416774022672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3 Day </a:t>
            </a:r>
            <a:r>
              <a:rPr lang="en-US"/>
              <a:t>False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'3d stats'!$A$3</c:f>
              <c:strCache>
                <c:ptCount val="1"/>
                <c:pt idx="0">
                  <c:v>FDR-T2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'3d stats'!$B$3:$L$3</c:f>
              <c:numCache>
                <c:formatCode>General</c:formatCode>
                <c:ptCount val="11"/>
                <c:pt idx="0">
                  <c:v>1.9452533235575137E-2</c:v>
                </c:pt>
                <c:pt idx="1">
                  <c:v>0.37067315484863705</c:v>
                </c:pt>
                <c:pt idx="2">
                  <c:v>9.6882694639185678E-3</c:v>
                </c:pt>
                <c:pt idx="3">
                  <c:v>6.0351094208961197E-2</c:v>
                </c:pt>
                <c:pt idx="4">
                  <c:v>0.37206506543129414</c:v>
                </c:pt>
                <c:pt idx="5">
                  <c:v>4.6061579537282515E-2</c:v>
                </c:pt>
                <c:pt idx="6">
                  <c:v>3.5688098580616116E-4</c:v>
                </c:pt>
                <c:pt idx="7">
                  <c:v>8.1462446531837887E-3</c:v>
                </c:pt>
                <c:pt idx="8">
                  <c:v>8.1238464396777372E-4</c:v>
                </c:pt>
                <c:pt idx="9">
                  <c:v>5.9896529953557412E-3</c:v>
                </c:pt>
                <c:pt idx="10">
                  <c:v>2.7929117495291398E-2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7-4359-868C-C1B96BBD7F95}"/>
            </c:ext>
          </c:extLst>
        </c:ser>
        <c:ser>
          <c:idx val="1"/>
          <c:order val="1"/>
          <c:tx>
            <c:strRef>
              <c:f>'3d stats'!$A$6</c:f>
              <c:strCache>
                <c:ptCount val="1"/>
                <c:pt idx="0">
                  <c:v>FDR-SPE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'3d stats'!$B$6:$L$6</c:f>
              <c:numCache>
                <c:formatCode>General</c:formatCode>
                <c:ptCount val="11"/>
                <c:pt idx="0">
                  <c:v>0.28743410554754445</c:v>
                </c:pt>
                <c:pt idx="1">
                  <c:v>0.27880970135120536</c:v>
                </c:pt>
                <c:pt idx="2">
                  <c:v>0.27102591956545818</c:v>
                </c:pt>
                <c:pt idx="3">
                  <c:v>0.25581603940065295</c:v>
                </c:pt>
                <c:pt idx="4">
                  <c:v>0.1998676272908825</c:v>
                </c:pt>
                <c:pt idx="5">
                  <c:v>0.10094209241281292</c:v>
                </c:pt>
                <c:pt idx="6">
                  <c:v>3.4448013377220814E-4</c:v>
                </c:pt>
                <c:pt idx="7">
                  <c:v>0</c:v>
                </c:pt>
                <c:pt idx="8">
                  <c:v>1.6149626830539891E-5</c:v>
                </c:pt>
                <c:pt idx="9">
                  <c:v>0.35839713237494941</c:v>
                </c:pt>
                <c:pt idx="10">
                  <c:v>1.7534836141153191E-3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17-4359-868C-C1B96BBD7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6251093613298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3 Day </a:t>
            </a:r>
            <a:r>
              <a:rPr lang="en-US"/>
              <a:t>False In-Control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'3d stats'!$A$4</c:f>
              <c:strCache>
                <c:ptCount val="1"/>
                <c:pt idx="0">
                  <c:v>FICR-T2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'3d stats'!$B$4:$L$4</c:f>
              <c:numCache>
                <c:formatCode>General</c:formatCode>
                <c:ptCount val="11"/>
                <c:pt idx="0">
                  <c:v>0.26307297785885336</c:v>
                </c:pt>
                <c:pt idx="1">
                  <c:v>0.13552381776206529</c:v>
                </c:pt>
                <c:pt idx="2">
                  <c:v>0.49561015676827203</c:v>
                </c:pt>
                <c:pt idx="3">
                  <c:v>0.22471276513040403</c:v>
                </c:pt>
                <c:pt idx="4">
                  <c:v>0.13135859735248528</c:v>
                </c:pt>
                <c:pt idx="5">
                  <c:v>0.31865578570357078</c:v>
                </c:pt>
                <c:pt idx="6">
                  <c:v>0.54560492443303465</c:v>
                </c:pt>
                <c:pt idx="7">
                  <c:v>0.65966654773336653</c:v>
                </c:pt>
                <c:pt idx="8">
                  <c:v>0.56262878466382982</c:v>
                </c:pt>
                <c:pt idx="9">
                  <c:v>0.1598263557854393</c:v>
                </c:pt>
                <c:pt idx="10">
                  <c:v>0.31966860712397749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6-456F-A1DD-DDC92DC9F536}"/>
            </c:ext>
          </c:extLst>
        </c:ser>
        <c:ser>
          <c:idx val="1"/>
          <c:order val="1"/>
          <c:tx>
            <c:strRef>
              <c:f>'3d stats'!$A$7</c:f>
              <c:strCache>
                <c:ptCount val="1"/>
                <c:pt idx="0">
                  <c:v>FICR-SPE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'3d stats'!$B$7:$L$7</c:f>
              <c:numCache>
                <c:formatCode>General</c:formatCode>
                <c:ptCount val="11"/>
                <c:pt idx="0">
                  <c:v>5.0555073339507851E-2</c:v>
                </c:pt>
                <c:pt idx="1">
                  <c:v>0.18996036095448429</c:v>
                </c:pt>
                <c:pt idx="2">
                  <c:v>0.1601509884577344</c:v>
                </c:pt>
                <c:pt idx="3">
                  <c:v>0.22109220813775948</c:v>
                </c:pt>
                <c:pt idx="4">
                  <c:v>0.19678320096594071</c:v>
                </c:pt>
                <c:pt idx="5">
                  <c:v>0.39202696912953494</c:v>
                </c:pt>
                <c:pt idx="6">
                  <c:v>0.4942469340001524</c:v>
                </c:pt>
                <c:pt idx="7">
                  <c:v>0.49214602235372495</c:v>
                </c:pt>
                <c:pt idx="8">
                  <c:v>0.62920520593110618</c:v>
                </c:pt>
                <c:pt idx="9">
                  <c:v>0.1152722440488079</c:v>
                </c:pt>
                <c:pt idx="10">
                  <c:v>0.56931956907120829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76-456F-A1DD-DDC92DC9F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6251093613298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v>7d / 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'7d stats'!$B$30:$P$30</c:f>
              <c:numCache>
                <c:formatCode>General</c:formatCode>
                <c:ptCount val="15"/>
                <c:pt idx="0">
                  <c:v>0.16</c:v>
                </c:pt>
                <c:pt idx="1">
                  <c:v>0.58611111111111114</c:v>
                </c:pt>
                <c:pt idx="2">
                  <c:v>5.8333333333333334E-2</c:v>
                </c:pt>
                <c:pt idx="3">
                  <c:v>0.17222222222222222</c:v>
                </c:pt>
                <c:pt idx="4">
                  <c:v>0.84166666666666667</c:v>
                </c:pt>
                <c:pt idx="5">
                  <c:v>5.8333333333333334E-2</c:v>
                </c:pt>
                <c:pt idx="6">
                  <c:v>0.18777777777777777</c:v>
                </c:pt>
                <c:pt idx="7">
                  <c:v>0</c:v>
                </c:pt>
                <c:pt idx="8">
                  <c:v>5.7222222222222223E-2</c:v>
                </c:pt>
                <c:pt idx="9">
                  <c:v>0.59908136482939633</c:v>
                </c:pt>
                <c:pt idx="10">
                  <c:v>0.13793103448275862</c:v>
                </c:pt>
                <c:pt idx="11">
                  <c:v>0.69685039370078738</c:v>
                </c:pt>
                <c:pt idx="12">
                  <c:v>0.10344827586206896</c:v>
                </c:pt>
                <c:pt idx="13">
                  <c:v>0.44094488188976377</c:v>
                </c:pt>
                <c:pt idx="14">
                  <c:v>5.1724137931034482E-2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15-4EE9-BE64-A62A9691A9C4}"/>
            </c:ext>
          </c:extLst>
        </c:ser>
        <c:ser>
          <c:idx val="1"/>
          <c:order val="1"/>
          <c:tx>
            <c:v>5d / T2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'5d stats'!$B$29:$P$29</c:f>
              <c:numCache>
                <c:formatCode>General</c:formatCode>
                <c:ptCount val="15"/>
                <c:pt idx="0">
                  <c:v>0.53611111111111109</c:v>
                </c:pt>
                <c:pt idx="1">
                  <c:v>0.53055555555555556</c:v>
                </c:pt>
                <c:pt idx="2">
                  <c:v>7.7777777777777779E-2</c:v>
                </c:pt>
                <c:pt idx="3">
                  <c:v>0.6</c:v>
                </c:pt>
                <c:pt idx="4">
                  <c:v>0.86777777777777776</c:v>
                </c:pt>
                <c:pt idx="5">
                  <c:v>7.0000000000000007E-2</c:v>
                </c:pt>
                <c:pt idx="6">
                  <c:v>0.18777777777777777</c:v>
                </c:pt>
                <c:pt idx="7">
                  <c:v>0</c:v>
                </c:pt>
                <c:pt idx="8">
                  <c:v>5.5555555555555552E-2</c:v>
                </c:pt>
                <c:pt idx="9">
                  <c:v>0.65464382326420201</c:v>
                </c:pt>
                <c:pt idx="10">
                  <c:v>0.25862068965517243</c:v>
                </c:pt>
                <c:pt idx="11">
                  <c:v>0.78809738503156002</c:v>
                </c:pt>
                <c:pt idx="12">
                  <c:v>0.31034482758620691</c:v>
                </c:pt>
                <c:pt idx="13">
                  <c:v>0.53471596032461677</c:v>
                </c:pt>
                <c:pt idx="14">
                  <c:v>5.1724137931034482E-2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15-4EE9-BE64-A62A9691A9C4}"/>
            </c:ext>
          </c:extLst>
        </c:ser>
        <c:ser>
          <c:idx val="0"/>
          <c:order val="2"/>
          <c:tx>
            <c:v>3d / T2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'3d stats'!$B$28:$P$28</c:f>
              <c:strCache>
                <c:ptCount val="15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  <c:pt idx="11">
                  <c:v>MS BR D-PCA </c:v>
                </c:pt>
                <c:pt idx="12">
                  <c:v>MS MT D-PCA</c:v>
                </c:pt>
                <c:pt idx="13">
                  <c:v>MS BR AD-PCA</c:v>
                </c:pt>
                <c:pt idx="14">
                  <c:v>MS MT AD-PCA</c:v>
                </c:pt>
              </c:strCache>
            </c:strRef>
          </c:cat>
          <c:val>
            <c:numRef>
              <c:f>'3d stats'!$B$29:$P$29</c:f>
              <c:numCache>
                <c:formatCode>General</c:formatCode>
                <c:ptCount val="15"/>
                <c:pt idx="0">
                  <c:v>0.87555555555555553</c:v>
                </c:pt>
                <c:pt idx="1">
                  <c:v>0.92944444444444441</c:v>
                </c:pt>
                <c:pt idx="2">
                  <c:v>0.30222222222222223</c:v>
                </c:pt>
                <c:pt idx="3">
                  <c:v>0.96499999999999997</c:v>
                </c:pt>
                <c:pt idx="4">
                  <c:v>0.92944444444444441</c:v>
                </c:pt>
                <c:pt idx="5">
                  <c:v>0.73166666666666669</c:v>
                </c:pt>
                <c:pt idx="6">
                  <c:v>0.19222222222222221</c:v>
                </c:pt>
                <c:pt idx="7">
                  <c:v>0</c:v>
                </c:pt>
                <c:pt idx="8">
                  <c:v>5.6111111111111112E-2</c:v>
                </c:pt>
                <c:pt idx="9">
                  <c:v>0.8584615384615385</c:v>
                </c:pt>
                <c:pt idx="10">
                  <c:v>0.44117647058823528</c:v>
                </c:pt>
                <c:pt idx="11">
                  <c:v>0.94461538461538463</c:v>
                </c:pt>
                <c:pt idx="12">
                  <c:v>0.94117647058823528</c:v>
                </c:pt>
                <c:pt idx="13">
                  <c:v>0.52923076923076928</c:v>
                </c:pt>
                <c:pt idx="14">
                  <c:v>2.9411764705882353E-2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15-4EE9-BE64-A62A9691A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9114463"/>
        <c:axId val="1819366335"/>
      </c:barChart>
      <c:catAx>
        <c:axId val="181911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366335"/>
        <c:crosses val="autoZero"/>
        <c:auto val="1"/>
        <c:lblAlgn val="ctr"/>
        <c:lblOffset val="100"/>
        <c:noMultiLvlLbl val="0"/>
      </c:catAx>
      <c:valAx>
        <c:axId val="18193663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TDR (T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2.7766208524226017E-3"/>
              <c:y val="0.29781458852913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11446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v>7d / 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'7d stats'!$B$33:$P$33</c:f>
              <c:numCache>
                <c:formatCode>General</c:formatCode>
                <c:ptCount val="15"/>
                <c:pt idx="0">
                  <c:v>0.96944444444444444</c:v>
                </c:pt>
                <c:pt idx="1">
                  <c:v>0.82722222222222219</c:v>
                </c:pt>
                <c:pt idx="2">
                  <c:v>0.36888888888888888</c:v>
                </c:pt>
                <c:pt idx="3">
                  <c:v>0.61055555555555552</c:v>
                </c:pt>
                <c:pt idx="4">
                  <c:v>0.82333333333333336</c:v>
                </c:pt>
                <c:pt idx="5">
                  <c:v>0.06</c:v>
                </c:pt>
                <c:pt idx="6">
                  <c:v>0.38444444444444442</c:v>
                </c:pt>
                <c:pt idx="7">
                  <c:v>4.9444444444444444E-2</c:v>
                </c:pt>
                <c:pt idx="8">
                  <c:v>6.0555555555555557E-2</c:v>
                </c:pt>
                <c:pt idx="9">
                  <c:v>0.58727034120734911</c:v>
                </c:pt>
                <c:pt idx="10">
                  <c:v>0</c:v>
                </c:pt>
                <c:pt idx="11">
                  <c:v>0.3884514435695538</c:v>
                </c:pt>
                <c:pt idx="12">
                  <c:v>5.1724137931034482E-2</c:v>
                </c:pt>
                <c:pt idx="13">
                  <c:v>0.3543307086614173</c:v>
                </c:pt>
                <c:pt idx="14">
                  <c:v>3.4482758620689655E-2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15-4EE9-BE64-A62A9691A9C4}"/>
            </c:ext>
          </c:extLst>
        </c:ser>
        <c:ser>
          <c:idx val="1"/>
          <c:order val="1"/>
          <c:tx>
            <c:v>5d / T2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'5d stats'!$B$32:$P$32</c:f>
              <c:numCache>
                <c:formatCode>General</c:formatCode>
                <c:ptCount val="15"/>
                <c:pt idx="0">
                  <c:v>0.89777777777777779</c:v>
                </c:pt>
                <c:pt idx="1">
                  <c:v>0.92277777777777781</c:v>
                </c:pt>
                <c:pt idx="2">
                  <c:v>7.3333333333333334E-2</c:v>
                </c:pt>
                <c:pt idx="3">
                  <c:v>0.67555555555555558</c:v>
                </c:pt>
                <c:pt idx="4">
                  <c:v>0.85944444444444446</c:v>
                </c:pt>
                <c:pt idx="5">
                  <c:v>8.5000000000000006E-2</c:v>
                </c:pt>
                <c:pt idx="6">
                  <c:v>0.38444444444444442</c:v>
                </c:pt>
                <c:pt idx="7">
                  <c:v>4.9444444444444444E-2</c:v>
                </c:pt>
                <c:pt idx="8">
                  <c:v>6.0555555555555557E-2</c:v>
                </c:pt>
                <c:pt idx="9">
                  <c:v>0.99729486023444547</c:v>
                </c:pt>
                <c:pt idx="10">
                  <c:v>0.39655172413793105</c:v>
                </c:pt>
                <c:pt idx="11">
                  <c:v>0.94319206492335439</c:v>
                </c:pt>
                <c:pt idx="12">
                  <c:v>0.44827586206896552</c:v>
                </c:pt>
                <c:pt idx="13">
                  <c:v>0.94319206492335439</c:v>
                </c:pt>
                <c:pt idx="14">
                  <c:v>3.4482758620689655E-2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15-4EE9-BE64-A62A9691A9C4}"/>
            </c:ext>
          </c:extLst>
        </c:ser>
        <c:ser>
          <c:idx val="0"/>
          <c:order val="2"/>
          <c:tx>
            <c:v>3d / T2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'3d stats'!$B$28:$P$28</c:f>
              <c:strCache>
                <c:ptCount val="15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  <c:pt idx="11">
                  <c:v>MS BR D-PCA </c:v>
                </c:pt>
                <c:pt idx="12">
                  <c:v>MS MT D-PCA</c:v>
                </c:pt>
                <c:pt idx="13">
                  <c:v>MS BR AD-PCA</c:v>
                </c:pt>
                <c:pt idx="14">
                  <c:v>MS MT AD-PCA</c:v>
                </c:pt>
              </c:strCache>
            </c:strRef>
          </c:cat>
          <c:val>
            <c:numRef>
              <c:f>'3d stats'!$B$32:$P$32</c:f>
              <c:numCache>
                <c:formatCode>General</c:formatCode>
                <c:ptCount val="15"/>
                <c:pt idx="0">
                  <c:v>0.99944444444444447</c:v>
                </c:pt>
                <c:pt idx="1">
                  <c:v>0.9505555555555556</c:v>
                </c:pt>
                <c:pt idx="2">
                  <c:v>0.9966666666666667</c:v>
                </c:pt>
                <c:pt idx="3">
                  <c:v>0.97777777777777775</c:v>
                </c:pt>
                <c:pt idx="4">
                  <c:v>0.85499999999999998</c:v>
                </c:pt>
                <c:pt idx="5">
                  <c:v>0.55333333333333334</c:v>
                </c:pt>
                <c:pt idx="6">
                  <c:v>0.38388888888888889</c:v>
                </c:pt>
                <c:pt idx="7">
                  <c:v>4.8888888888888891E-2</c:v>
                </c:pt>
                <c:pt idx="8">
                  <c:v>6.0555555555555557E-2</c:v>
                </c:pt>
                <c:pt idx="9">
                  <c:v>0.99692307692307691</c:v>
                </c:pt>
                <c:pt idx="10">
                  <c:v>2.9411764705882353E-2</c:v>
                </c:pt>
                <c:pt idx="11">
                  <c:v>0.88461538461538458</c:v>
                </c:pt>
                <c:pt idx="12">
                  <c:v>8.8235294117647065E-2</c:v>
                </c:pt>
                <c:pt idx="13">
                  <c:v>0.56923076923076921</c:v>
                </c:pt>
                <c:pt idx="14">
                  <c:v>2.9411764705882353E-2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15-4EE9-BE64-A62A9691A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9114463"/>
        <c:axId val="1819366335"/>
      </c:barChart>
      <c:catAx>
        <c:axId val="181911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366335"/>
        <c:crosses val="autoZero"/>
        <c:auto val="1"/>
        <c:lblAlgn val="ctr"/>
        <c:lblOffset val="100"/>
        <c:noMultiLvlLbl val="0"/>
      </c:catAx>
      <c:valAx>
        <c:axId val="18193663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TDR (SPE)</a:t>
                </a:r>
              </a:p>
            </c:rich>
          </c:tx>
          <c:layout>
            <c:manualLayout>
              <c:xMode val="edge"/>
              <c:yMode val="edge"/>
              <c:x val="2.7766208524226017E-3"/>
              <c:y val="0.29781458852913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11446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v>7d / 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'7d stats'!$B$31:$P$31</c:f>
              <c:numCache>
                <c:formatCode>General</c:formatCode>
                <c:ptCount val="15"/>
                <c:pt idx="0">
                  <c:v>8.3789028047274647E-4</c:v>
                </c:pt>
                <c:pt idx="1">
                  <c:v>0.23377138825189628</c:v>
                </c:pt>
                <c:pt idx="2">
                  <c:v>0</c:v>
                </c:pt>
                <c:pt idx="3">
                  <c:v>8.8198976891868059E-4</c:v>
                </c:pt>
                <c:pt idx="4">
                  <c:v>0.41704886223319809</c:v>
                </c:pt>
                <c:pt idx="5">
                  <c:v>4.4099488445934028E-5</c:v>
                </c:pt>
                <c:pt idx="6">
                  <c:v>8.8198976891868059E-4</c:v>
                </c:pt>
                <c:pt idx="7">
                  <c:v>5.2919386135120831E-4</c:v>
                </c:pt>
                <c:pt idx="8">
                  <c:v>4.4099488445934028E-5</c:v>
                </c:pt>
                <c:pt idx="9">
                  <c:v>7.8539588197834853E-3</c:v>
                </c:pt>
                <c:pt idx="10">
                  <c:v>1.6450008024394159E-2</c:v>
                </c:pt>
                <c:pt idx="11">
                  <c:v>3.6881766079388666E-2</c:v>
                </c:pt>
                <c:pt idx="12">
                  <c:v>7.6231744503290006E-3</c:v>
                </c:pt>
                <c:pt idx="13">
                  <c:v>1.5495648482275526E-2</c:v>
                </c:pt>
                <c:pt idx="14">
                  <c:v>4.8146364949446319E-3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15-4EE9-BE64-A62A9691A9C4}"/>
            </c:ext>
          </c:extLst>
        </c:ser>
        <c:ser>
          <c:idx val="1"/>
          <c:order val="1"/>
          <c:tx>
            <c:v>5d / T2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'5d stats'!$B$30:$P$30</c:f>
              <c:numCache>
                <c:formatCode>General</c:formatCode>
                <c:ptCount val="15"/>
                <c:pt idx="0">
                  <c:v>1.7216418202449426E-3</c:v>
                </c:pt>
                <c:pt idx="1">
                  <c:v>0.2055796846265211</c:v>
                </c:pt>
                <c:pt idx="2">
                  <c:v>2.0346676057440231E-3</c:v>
                </c:pt>
                <c:pt idx="3">
                  <c:v>3.2476425245529599E-3</c:v>
                </c:pt>
                <c:pt idx="4">
                  <c:v>0.43252337911335448</c:v>
                </c:pt>
                <c:pt idx="5">
                  <c:v>1.5260007043080173E-3</c:v>
                </c:pt>
                <c:pt idx="6">
                  <c:v>8.9994913330985636E-4</c:v>
                </c:pt>
                <c:pt idx="7">
                  <c:v>4.6953867824862071E-4</c:v>
                </c:pt>
                <c:pt idx="8">
                  <c:v>1.5651289274954024E-4</c:v>
                </c:pt>
                <c:pt idx="9">
                  <c:v>1.722895512610547E-2</c:v>
                </c:pt>
                <c:pt idx="10">
                  <c:v>7.4207952370827127E-2</c:v>
                </c:pt>
                <c:pt idx="11">
                  <c:v>6.9963969865705869E-2</c:v>
                </c:pt>
                <c:pt idx="12">
                  <c:v>0.14118647671698917</c:v>
                </c:pt>
                <c:pt idx="13">
                  <c:v>0.12322305928594825</c:v>
                </c:pt>
                <c:pt idx="14">
                  <c:v>2.4806860868948899E-2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15-4EE9-BE64-A62A9691A9C4}"/>
            </c:ext>
          </c:extLst>
        </c:ser>
        <c:ser>
          <c:idx val="0"/>
          <c:order val="2"/>
          <c:tx>
            <c:v>3d / T2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'3d stats'!$B$28:$P$28</c:f>
              <c:strCache>
                <c:ptCount val="15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  <c:pt idx="11">
                  <c:v>MS BR D-PCA </c:v>
                </c:pt>
                <c:pt idx="12">
                  <c:v>MS MT D-PCA</c:v>
                </c:pt>
                <c:pt idx="13">
                  <c:v>MS BR AD-PCA</c:v>
                </c:pt>
                <c:pt idx="14">
                  <c:v>MS MT AD-PCA</c:v>
                </c:pt>
              </c:strCache>
            </c:strRef>
          </c:cat>
          <c:val>
            <c:numRef>
              <c:f>'3d stats'!$B$30:$P$30</c:f>
              <c:numCache>
                <c:formatCode>General</c:formatCode>
                <c:ptCount val="15"/>
                <c:pt idx="0">
                  <c:v>4.6846402928340136E-2</c:v>
                </c:pt>
                <c:pt idx="1">
                  <c:v>0.74313670280163313</c:v>
                </c:pt>
                <c:pt idx="2">
                  <c:v>2.2772068140222441E-2</c:v>
                </c:pt>
                <c:pt idx="3">
                  <c:v>0.14768407715049978</c:v>
                </c:pt>
                <c:pt idx="4">
                  <c:v>0.74732507391243141</c:v>
                </c:pt>
                <c:pt idx="5">
                  <c:v>0.11245248486554976</c:v>
                </c:pt>
                <c:pt idx="6">
                  <c:v>8.7990989722652399E-4</c:v>
                </c:pt>
                <c:pt idx="7">
                  <c:v>1.5943967337744613E-2</c:v>
                </c:pt>
                <c:pt idx="8">
                  <c:v>2.1117837533436576E-4</c:v>
                </c:pt>
                <c:pt idx="9">
                  <c:v>1.4406005884143248E-2</c:v>
                </c:pt>
                <c:pt idx="10">
                  <c:v>6.7520946278955149E-2</c:v>
                </c:pt>
                <c:pt idx="11">
                  <c:v>0.34188901288424473</c:v>
                </c:pt>
                <c:pt idx="12">
                  <c:v>0.18137013307047806</c:v>
                </c:pt>
                <c:pt idx="13">
                  <c:v>0.15248047073145987</c:v>
                </c:pt>
                <c:pt idx="14">
                  <c:v>1.0596352883193692E-2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15-4EE9-BE64-A62A9691A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9114463"/>
        <c:axId val="1819366335"/>
      </c:barChart>
      <c:catAx>
        <c:axId val="181911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366335"/>
        <c:crosses val="autoZero"/>
        <c:auto val="1"/>
        <c:lblAlgn val="ctr"/>
        <c:lblOffset val="100"/>
        <c:noMultiLvlLbl val="0"/>
      </c:catAx>
      <c:valAx>
        <c:axId val="18193663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FDR (</a:t>
                </a:r>
                <a:r>
                  <a:rPr lang="en-US" sz="1200" b="0" i="0" u="none" strike="noStrike" baseline="0">
                    <a:effectLst/>
                  </a:rPr>
                  <a:t>T</a:t>
                </a:r>
                <a:r>
                  <a:rPr lang="en-US" sz="1200" b="0" i="0" u="none" strike="noStrike" baseline="30000">
                    <a:effectLst/>
                  </a:rPr>
                  <a:t>2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2.7766208524226017E-3"/>
              <c:y val="0.29781458852913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11446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v>7d / SPE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'7d stats'!$B$34:$P$34</c:f>
              <c:numCache>
                <c:formatCode>General</c:formatCode>
                <c:ptCount val="15"/>
                <c:pt idx="0">
                  <c:v>0.7945404833303934</c:v>
                </c:pt>
                <c:pt idx="1">
                  <c:v>0.81650202857646847</c:v>
                </c:pt>
                <c:pt idx="2">
                  <c:v>0.30834362321397074</c:v>
                </c:pt>
                <c:pt idx="3">
                  <c:v>7.6600811430587404E-2</c:v>
                </c:pt>
                <c:pt idx="4">
                  <c:v>0.75895219615452458</c:v>
                </c:pt>
                <c:pt idx="5">
                  <c:v>0</c:v>
                </c:pt>
                <c:pt idx="6">
                  <c:v>8.3789028047274647E-4</c:v>
                </c:pt>
                <c:pt idx="7">
                  <c:v>0</c:v>
                </c:pt>
                <c:pt idx="8">
                  <c:v>0</c:v>
                </c:pt>
                <c:pt idx="9">
                  <c:v>0.14126512417745701</c:v>
                </c:pt>
                <c:pt idx="10">
                  <c:v>1.2839030653185683E-3</c:v>
                </c:pt>
                <c:pt idx="11">
                  <c:v>4.0384207174697519E-2</c:v>
                </c:pt>
                <c:pt idx="12">
                  <c:v>2.3270743058899051E-3</c:v>
                </c:pt>
                <c:pt idx="13">
                  <c:v>3.6298025896837192E-2</c:v>
                </c:pt>
                <c:pt idx="14">
                  <c:v>1.6048788316482105E-3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15-4EE9-BE64-A62A9691A9C4}"/>
            </c:ext>
          </c:extLst>
        </c:ser>
        <c:ser>
          <c:idx val="1"/>
          <c:order val="1"/>
          <c:tx>
            <c:v>5d / 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'5d stats'!$B$33:$P$33</c:f>
              <c:numCache>
                <c:formatCode>General</c:formatCode>
                <c:ptCount val="15"/>
                <c:pt idx="0">
                  <c:v>0.16649058966232344</c:v>
                </c:pt>
                <c:pt idx="1">
                  <c:v>0.79007708259967913</c:v>
                </c:pt>
                <c:pt idx="2">
                  <c:v>0</c:v>
                </c:pt>
                <c:pt idx="3">
                  <c:v>1.3381852330085691E-2</c:v>
                </c:pt>
                <c:pt idx="4">
                  <c:v>0.69343037132683805</c:v>
                </c:pt>
                <c:pt idx="5">
                  <c:v>1.1816723402590289E-2</c:v>
                </c:pt>
                <c:pt idx="6">
                  <c:v>8.2169268693508624E-4</c:v>
                </c:pt>
                <c:pt idx="7">
                  <c:v>0</c:v>
                </c:pt>
                <c:pt idx="8">
                  <c:v>0</c:v>
                </c:pt>
                <c:pt idx="9">
                  <c:v>0.88889616770389779</c:v>
                </c:pt>
                <c:pt idx="10">
                  <c:v>4.0399744843716773E-3</c:v>
                </c:pt>
                <c:pt idx="11">
                  <c:v>0.73619390763183756</c:v>
                </c:pt>
                <c:pt idx="12">
                  <c:v>9.7809908568998512E-3</c:v>
                </c:pt>
                <c:pt idx="13">
                  <c:v>0.72440222731739268</c:v>
                </c:pt>
                <c:pt idx="14">
                  <c:v>3.5438372669926999E-3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15-4EE9-BE64-A62A9691A9C4}"/>
            </c:ext>
          </c:extLst>
        </c:ser>
        <c:ser>
          <c:idx val="0"/>
          <c:order val="2"/>
          <c:tx>
            <c:v>3d / SPE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'3d stats'!$B$28:$P$28</c:f>
              <c:strCache>
                <c:ptCount val="15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  <c:pt idx="11">
                  <c:v>MS BR D-PCA </c:v>
                </c:pt>
                <c:pt idx="12">
                  <c:v>MS MT D-PCA</c:v>
                </c:pt>
                <c:pt idx="13">
                  <c:v>MS BR AD-PCA</c:v>
                </c:pt>
                <c:pt idx="14">
                  <c:v>MS MT AD-PCA</c:v>
                </c:pt>
              </c:strCache>
            </c:strRef>
          </c:cat>
          <c:val>
            <c:numRef>
              <c:f>'3d stats'!$B$33:$P$33</c:f>
              <c:numCache>
                <c:formatCode>General</c:formatCode>
                <c:ptCount val="15"/>
                <c:pt idx="0">
                  <c:v>0.70772912853723779</c:v>
                </c:pt>
                <c:pt idx="1">
                  <c:v>0.68742080810924966</c:v>
                </c:pt>
                <c:pt idx="2">
                  <c:v>0.66042517246233989</c:v>
                </c:pt>
                <c:pt idx="3">
                  <c:v>0.63064902154019431</c:v>
                </c:pt>
                <c:pt idx="4">
                  <c:v>0.49278473884274249</c:v>
                </c:pt>
                <c:pt idx="5">
                  <c:v>0.248838518935661</c:v>
                </c:pt>
                <c:pt idx="6">
                  <c:v>8.0951710544840212E-4</c:v>
                </c:pt>
                <c:pt idx="7">
                  <c:v>0</c:v>
                </c:pt>
                <c:pt idx="8">
                  <c:v>0</c:v>
                </c:pt>
                <c:pt idx="9">
                  <c:v>0.87846200669574925</c:v>
                </c:pt>
                <c:pt idx="10">
                  <c:v>2.2178413011335633E-3</c:v>
                </c:pt>
                <c:pt idx="11">
                  <c:v>0.36522268438673022</c:v>
                </c:pt>
                <c:pt idx="12">
                  <c:v>6.086742237555446E-2</c:v>
                </c:pt>
                <c:pt idx="13">
                  <c:v>0.46393425991681037</c:v>
                </c:pt>
                <c:pt idx="14">
                  <c:v>1.7496303597831445E-2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15-4EE9-BE64-A62A9691A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9114463"/>
        <c:axId val="1819366335"/>
      </c:barChart>
      <c:catAx>
        <c:axId val="181911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366335"/>
        <c:crosses val="autoZero"/>
        <c:auto val="1"/>
        <c:lblAlgn val="ctr"/>
        <c:lblOffset val="100"/>
        <c:noMultiLvlLbl val="0"/>
      </c:catAx>
      <c:valAx>
        <c:axId val="18193663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FDR (SPE)</a:t>
                </a:r>
              </a:p>
            </c:rich>
          </c:tx>
          <c:layout>
            <c:manualLayout>
              <c:xMode val="edge"/>
              <c:yMode val="edge"/>
              <c:x val="2.7766208524226017E-3"/>
              <c:y val="0.29781458852913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11446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T2 / 3d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('7d stats'!$B$29,'7d stats'!$O$29)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f>('3d stats'!$B$29,'3d stats'!$O$29)</c:f>
              <c:numCache>
                <c:formatCode>General</c:formatCode>
                <c:ptCount val="2"/>
                <c:pt idx="0">
                  <c:v>0.87555555555555553</c:v>
                </c:pt>
                <c:pt idx="1">
                  <c:v>0.52923076923076928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E-437C-85D7-CE0E74944651}"/>
            </c:ext>
          </c:extLst>
        </c:ser>
        <c:ser>
          <c:idx val="2"/>
          <c:order val="1"/>
          <c:tx>
            <c:v>T2 / 5d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('5d stats'!$B$29,'5d stats'!$O$29)</c:f>
              <c:numCache>
                <c:formatCode>General</c:formatCode>
                <c:ptCount val="2"/>
                <c:pt idx="0">
                  <c:v>0.53611111111111109</c:v>
                </c:pt>
                <c:pt idx="1">
                  <c:v>0.53471596032461677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1E-437C-85D7-CE0E74944651}"/>
            </c:ext>
          </c:extLst>
        </c:ser>
        <c:ser>
          <c:idx val="1"/>
          <c:order val="2"/>
          <c:tx>
            <c:v>T2 / 7d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('7d stats'!$B$29,'7d stats'!$O$29)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f>('7d stats'!$B$30,'7d stats'!$O$30)</c:f>
              <c:numCache>
                <c:formatCode>General</c:formatCode>
                <c:ptCount val="2"/>
                <c:pt idx="0">
                  <c:v>0.16</c:v>
                </c:pt>
                <c:pt idx="1">
                  <c:v>0.44094488188976377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1E-437C-85D7-CE0E74944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071935"/>
        <c:axId val="727288319"/>
      </c:barChart>
      <c:catAx>
        <c:axId val="53907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288319"/>
        <c:crosses val="autoZero"/>
        <c:auto val="1"/>
        <c:lblAlgn val="ctr"/>
        <c:lblOffset val="100"/>
        <c:noMultiLvlLbl val="0"/>
      </c:catAx>
      <c:valAx>
        <c:axId val="72728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71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SPE / 3d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('7d stats'!$B$29,'7d stats'!$O$29)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f>('3d stats'!$B$32,'3d stats'!$O$32)</c:f>
              <c:numCache>
                <c:formatCode>General</c:formatCode>
                <c:ptCount val="2"/>
                <c:pt idx="0">
                  <c:v>0.99944444444444447</c:v>
                </c:pt>
                <c:pt idx="1">
                  <c:v>0.56923076923076921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E-437C-85D7-CE0E74944651}"/>
            </c:ext>
          </c:extLst>
        </c:ser>
        <c:ser>
          <c:idx val="2"/>
          <c:order val="1"/>
          <c:tx>
            <c:v>SPE / 5d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('5d stats'!$B$32,'5d stats'!$O$32)</c:f>
              <c:numCache>
                <c:formatCode>General</c:formatCode>
                <c:ptCount val="2"/>
                <c:pt idx="0">
                  <c:v>0.89777777777777779</c:v>
                </c:pt>
                <c:pt idx="1">
                  <c:v>0.94319206492335439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1E-437C-85D7-CE0E74944651}"/>
            </c:ext>
          </c:extLst>
        </c:ser>
        <c:ser>
          <c:idx val="1"/>
          <c:order val="2"/>
          <c:tx>
            <c:v>SPE / 7d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('7d stats'!$B$29,'7d stats'!$O$29)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f>('7d stats'!$B$33,'7d stats'!$O$33)</c:f>
              <c:numCache>
                <c:formatCode>General</c:formatCode>
                <c:ptCount val="2"/>
                <c:pt idx="0">
                  <c:v>0.96944444444444444</c:v>
                </c:pt>
                <c:pt idx="1">
                  <c:v>0.3543307086614173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1E-437C-85D7-CE0E74944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071935"/>
        <c:axId val="727288319"/>
      </c:barChart>
      <c:catAx>
        <c:axId val="53907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288319"/>
        <c:crosses val="autoZero"/>
        <c:auto val="1"/>
        <c:lblAlgn val="ctr"/>
        <c:lblOffset val="100"/>
        <c:noMultiLvlLbl val="0"/>
      </c:catAx>
      <c:valAx>
        <c:axId val="7272883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71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T2 / 3d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('7d stats'!$B$29,'7d stats'!$O$29)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f>('3d stats'!$B$30,'3d stats'!$O$30)</c:f>
              <c:numCache>
                <c:formatCode>General</c:formatCode>
                <c:ptCount val="2"/>
                <c:pt idx="0">
                  <c:v>4.6846402928340136E-2</c:v>
                </c:pt>
                <c:pt idx="1">
                  <c:v>0.15248047073145987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E-437C-85D7-CE0E74944651}"/>
            </c:ext>
          </c:extLst>
        </c:ser>
        <c:ser>
          <c:idx val="2"/>
          <c:order val="1"/>
          <c:tx>
            <c:v>T2 / 5d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('5d stats'!$B$30,'5d stats'!$O$30)</c:f>
              <c:numCache>
                <c:formatCode>General</c:formatCode>
                <c:ptCount val="2"/>
                <c:pt idx="0">
                  <c:v>1.7216418202449426E-3</c:v>
                </c:pt>
                <c:pt idx="1">
                  <c:v>0.12322305928594825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1E-437C-85D7-CE0E74944651}"/>
            </c:ext>
          </c:extLst>
        </c:ser>
        <c:ser>
          <c:idx val="1"/>
          <c:order val="2"/>
          <c:tx>
            <c:v>T2 / 7d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('7d stats'!$B$29,'7d stats'!$O$29)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f>('7d stats'!$B$31,'7d stats'!$O$31)</c:f>
              <c:numCache>
                <c:formatCode>General</c:formatCode>
                <c:ptCount val="2"/>
                <c:pt idx="0">
                  <c:v>8.3789028047274647E-4</c:v>
                </c:pt>
                <c:pt idx="1">
                  <c:v>1.5495648482275526E-2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1E-437C-85D7-CE0E74944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071935"/>
        <c:axId val="727288319"/>
      </c:barChart>
      <c:catAx>
        <c:axId val="53907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288319"/>
        <c:crosses val="autoZero"/>
        <c:auto val="1"/>
        <c:lblAlgn val="ctr"/>
        <c:lblOffset val="100"/>
        <c:noMultiLvlLbl val="0"/>
      </c:catAx>
      <c:valAx>
        <c:axId val="7272883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71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SPE / 3d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('7d stats'!$B$29,'7d stats'!$O$29)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f>('3d stats'!$B$33,'3d stats'!$O$33)</c:f>
              <c:numCache>
                <c:formatCode>General</c:formatCode>
                <c:ptCount val="2"/>
                <c:pt idx="0">
                  <c:v>0.70772912853723779</c:v>
                </c:pt>
                <c:pt idx="1">
                  <c:v>0.46393425991681037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E-437C-85D7-CE0E74944651}"/>
            </c:ext>
          </c:extLst>
        </c:ser>
        <c:ser>
          <c:idx val="2"/>
          <c:order val="1"/>
          <c:tx>
            <c:v>SPE / 5d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('5d stats'!$B$33,'5d stats'!$O$33)</c:f>
              <c:numCache>
                <c:formatCode>General</c:formatCode>
                <c:ptCount val="2"/>
                <c:pt idx="0">
                  <c:v>0.16649058966232344</c:v>
                </c:pt>
                <c:pt idx="1">
                  <c:v>0.72440222731739268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1E-437C-85D7-CE0E74944651}"/>
            </c:ext>
          </c:extLst>
        </c:ser>
        <c:ser>
          <c:idx val="1"/>
          <c:order val="2"/>
          <c:tx>
            <c:v>SPE / 7d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('7d stats'!$B$29,'7d stats'!$O$29)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f>('7d stats'!$B$34,'7d stats'!$O$34)</c:f>
              <c:numCache>
                <c:formatCode>General</c:formatCode>
                <c:ptCount val="2"/>
                <c:pt idx="0">
                  <c:v>0.7945404833303934</c:v>
                </c:pt>
                <c:pt idx="1">
                  <c:v>3.6298025896837192E-2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1E-437C-85D7-CE0E74944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071935"/>
        <c:axId val="727288319"/>
      </c:barChart>
      <c:catAx>
        <c:axId val="53907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288319"/>
        <c:crosses val="autoZero"/>
        <c:auto val="1"/>
        <c:lblAlgn val="ctr"/>
        <c:lblOffset val="100"/>
        <c:noMultiLvlLbl val="0"/>
      </c:catAx>
      <c:valAx>
        <c:axId val="7272883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71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4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22316</xdr:colOff>
      <xdr:row>14</xdr:row>
      <xdr:rowOff>100693</xdr:rowOff>
    </xdr:from>
    <xdr:to>
      <xdr:col>8</xdr:col>
      <xdr:colOff>494756</xdr:colOff>
      <xdr:row>29</xdr:row>
      <xdr:rowOff>106136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502920</xdr:colOff>
      <xdr:row>15</xdr:row>
      <xdr:rowOff>89807</xdr:rowOff>
    </xdr:from>
    <xdr:to>
      <xdr:col>14</xdr:col>
      <xdr:colOff>267788</xdr:colOff>
      <xdr:row>30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370113</xdr:colOff>
      <xdr:row>15</xdr:row>
      <xdr:rowOff>43540</xdr:rowOff>
    </xdr:from>
    <xdr:to>
      <xdr:col>30</xdr:col>
      <xdr:colOff>228599</xdr:colOff>
      <xdr:row>38</xdr:row>
      <xdr:rowOff>32656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522515</xdr:colOff>
      <xdr:row>34</xdr:row>
      <xdr:rowOff>108855</xdr:rowOff>
    </xdr:from>
    <xdr:to>
      <xdr:col>30</xdr:col>
      <xdr:colOff>381000</xdr:colOff>
      <xdr:row>57</xdr:row>
      <xdr:rowOff>97972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517073</xdr:colOff>
      <xdr:row>57</xdr:row>
      <xdr:rowOff>81641</xdr:rowOff>
    </xdr:from>
    <xdr:to>
      <xdr:col>30</xdr:col>
      <xdr:colOff>413658</xdr:colOff>
      <xdr:row>80</xdr:row>
      <xdr:rowOff>70757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22316</xdr:colOff>
      <xdr:row>28</xdr:row>
      <xdr:rowOff>182336</xdr:rowOff>
    </xdr:from>
    <xdr:to>
      <xdr:col>8</xdr:col>
      <xdr:colOff>494756</xdr:colOff>
      <xdr:row>44</xdr:row>
      <xdr:rowOff>2721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533400</xdr:colOff>
      <xdr:row>30</xdr:row>
      <xdr:rowOff>38100</xdr:rowOff>
    </xdr:from>
    <xdr:to>
      <xdr:col>14</xdr:col>
      <xdr:colOff>296363</xdr:colOff>
      <xdr:row>45</xdr:row>
      <xdr:rowOff>39732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500742</xdr:colOff>
      <xdr:row>9</xdr:row>
      <xdr:rowOff>157840</xdr:rowOff>
    </xdr:from>
    <xdr:to>
      <xdr:col>46</xdr:col>
      <xdr:colOff>76199</xdr:colOff>
      <xdr:row>34</xdr:row>
      <xdr:rowOff>146957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478973</xdr:colOff>
      <xdr:row>34</xdr:row>
      <xdr:rowOff>119741</xdr:rowOff>
    </xdr:from>
    <xdr:to>
      <xdr:col>46</xdr:col>
      <xdr:colOff>54429</xdr:colOff>
      <xdr:row>57</xdr:row>
      <xdr:rowOff>108858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462644</xdr:colOff>
      <xdr:row>57</xdr:row>
      <xdr:rowOff>103412</xdr:rowOff>
    </xdr:from>
    <xdr:to>
      <xdr:col>46</xdr:col>
      <xdr:colOff>76200</xdr:colOff>
      <xdr:row>80</xdr:row>
      <xdr:rowOff>92528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119745</xdr:colOff>
      <xdr:row>46</xdr:row>
      <xdr:rowOff>152401</xdr:rowOff>
    </xdr:from>
    <xdr:to>
      <xdr:col>10</xdr:col>
      <xdr:colOff>310244</xdr:colOff>
      <xdr:row>69</xdr:row>
      <xdr:rowOff>61253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125187</xdr:colOff>
      <xdr:row>71</xdr:row>
      <xdr:rowOff>32657</xdr:rowOff>
    </xdr:from>
    <xdr:to>
      <xdr:col>12</xdr:col>
      <xdr:colOff>16328</xdr:colOff>
      <xdr:row>93</xdr:row>
      <xdr:rowOff>126565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169273</xdr:colOff>
      <xdr:row>14</xdr:row>
      <xdr:rowOff>89807</xdr:rowOff>
    </xdr:from>
    <xdr:to>
      <xdr:col>8</xdr:col>
      <xdr:colOff>641713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708117</xdr:colOff>
      <xdr:row>14</xdr:row>
      <xdr:rowOff>73478</xdr:rowOff>
    </xdr:from>
    <xdr:to>
      <xdr:col>14</xdr:col>
      <xdr:colOff>472985</xdr:colOff>
      <xdr:row>29</xdr:row>
      <xdr:rowOff>78921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12</xdr:row>
      <xdr:rowOff>100747</xdr:rowOff>
    </xdr:from>
    <xdr:to>
      <xdr:col>27</xdr:col>
      <xdr:colOff>416921</xdr:colOff>
      <xdr:row>32</xdr:row>
      <xdr:rowOff>113213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35</xdr:row>
      <xdr:rowOff>23461</xdr:rowOff>
    </xdr:from>
    <xdr:to>
      <xdr:col>27</xdr:col>
      <xdr:colOff>406036</xdr:colOff>
      <xdr:row>55</xdr:row>
      <xdr:rowOff>35926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57</xdr:row>
      <xdr:rowOff>131228</xdr:rowOff>
    </xdr:from>
    <xdr:to>
      <xdr:col>27</xdr:col>
      <xdr:colOff>438694</xdr:colOff>
      <xdr:row>77</xdr:row>
      <xdr:rowOff>143694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25400</xdr:colOff>
      <xdr:row>31</xdr:row>
      <xdr:rowOff>67733</xdr:rowOff>
    </xdr:from>
    <xdr:to>
      <xdr:col>8</xdr:col>
      <xdr:colOff>617581</xdr:colOff>
      <xdr:row>55</xdr:row>
      <xdr:rowOff>109858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F6B06F3-C0A4-4AF0-BDC6-DE9364B9B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33867</xdr:colOff>
      <xdr:row>31</xdr:row>
      <xdr:rowOff>16933</xdr:rowOff>
    </xdr:from>
    <xdr:to>
      <xdr:col>14</xdr:col>
      <xdr:colOff>685314</xdr:colOff>
      <xdr:row>55</xdr:row>
      <xdr:rowOff>59058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39B3D9-D0B0-4844-AEB3-EF8FEB824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169273</xdr:colOff>
      <xdr:row>9</xdr:row>
      <xdr:rowOff>89807</xdr:rowOff>
    </xdr:from>
    <xdr:to>
      <xdr:col>6</xdr:col>
      <xdr:colOff>641713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708117</xdr:colOff>
      <xdr:row>9</xdr:row>
      <xdr:rowOff>73478</xdr:rowOff>
    </xdr:from>
    <xdr:to>
      <xdr:col>12</xdr:col>
      <xdr:colOff>472985</xdr:colOff>
      <xdr:row>24</xdr:row>
      <xdr:rowOff>78921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11951</xdr:colOff>
      <xdr:row>9</xdr:row>
      <xdr:rowOff>0</xdr:rowOff>
    </xdr:from>
    <xdr:to>
      <xdr:col>26</xdr:col>
      <xdr:colOff>352671</xdr:colOff>
      <xdr:row>29</xdr:row>
      <xdr:rowOff>56009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1067</xdr:colOff>
      <xdr:row>31</xdr:row>
      <xdr:rowOff>155668</xdr:rowOff>
    </xdr:from>
    <xdr:to>
      <xdr:col>26</xdr:col>
      <xdr:colOff>341786</xdr:colOff>
      <xdr:row>52</xdr:row>
      <xdr:rowOff>28796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54</xdr:row>
      <xdr:rowOff>128453</xdr:rowOff>
    </xdr:from>
    <xdr:to>
      <xdr:col>26</xdr:col>
      <xdr:colOff>374444</xdr:colOff>
      <xdr:row>75</xdr:row>
      <xdr:rowOff>1581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59599</xdr:colOff>
      <xdr:row>0</xdr:row>
      <xdr:rowOff>687432</xdr:rowOff>
    </xdr:from>
    <xdr:to>
      <xdr:col>40</xdr:col>
      <xdr:colOff>397056</xdr:colOff>
      <xdr:row>24</xdr:row>
      <xdr:rowOff>137432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279218</xdr:colOff>
      <xdr:row>0</xdr:row>
      <xdr:rowOff>867591</xdr:rowOff>
    </xdr:from>
    <xdr:to>
      <xdr:col>29</xdr:col>
      <xdr:colOff>616675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491489</xdr:colOff>
      <xdr:row>20</xdr:row>
      <xdr:rowOff>165465</xdr:rowOff>
    </xdr:from>
    <xdr:to>
      <xdr:col>30</xdr:col>
      <xdr:colOff>186689</xdr:colOff>
      <xdr:row>35</xdr:row>
      <xdr:rowOff>152402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0.3714</cdr:x>
      <cdr:y>0.07733</cdr:y>
    </cdr:from>
    <cdr:to>
      <cdr:x>0.62815</cdr:x>
      <cdr:y>0.15588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F9D5D57-50A7-48C9-A1CD-99612E61512F}"/>
            </a:ext>
          </a:extLst>
        </cdr:cNvPr>
        <cdr:cNvSpPr txBox="1"/>
      </cdr:nvSpPr>
      <cdr:spPr>
        <a:xfrm xmlns:a="http://schemas.openxmlformats.org/drawingml/2006/main">
          <a:off x="1795055" y="273232"/>
          <a:ext cx="1240971" cy="2775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/>
            <a:t>7 days</a:t>
          </a:r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17417</xdr:colOff>
      <xdr:row>0</xdr:row>
      <xdr:rowOff>303712</xdr:rowOff>
    </xdr:from>
    <xdr:to>
      <xdr:col>25</xdr:col>
      <xdr:colOff>354874</xdr:colOff>
      <xdr:row>4</xdr:row>
      <xdr:rowOff>37012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545918</xdr:colOff>
      <xdr:row>4</xdr:row>
      <xdr:rowOff>187234</xdr:rowOff>
    </xdr:from>
    <xdr:to>
      <xdr:col>26</xdr:col>
      <xdr:colOff>241118</xdr:colOff>
      <xdr:row>26</xdr:row>
      <xdr:rowOff>27214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181246</xdr:colOff>
      <xdr:row>26</xdr:row>
      <xdr:rowOff>0</xdr:rowOff>
    </xdr:from>
    <xdr:to>
      <xdr:col>25</xdr:col>
      <xdr:colOff>518703</xdr:colOff>
      <xdr:row>38</xdr:row>
      <xdr:rowOff>92530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80918</xdr:colOff>
      <xdr:row>1</xdr:row>
      <xdr:rowOff>133774</xdr:rowOff>
    </xdr:from>
    <xdr:to>
      <xdr:col>27</xdr:col>
      <xdr:colOff>419584</xdr:colOff>
      <xdr:row>9</xdr:row>
      <xdr:rowOff>1009952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426177</xdr:colOff>
      <xdr:row>10</xdr:row>
      <xdr:rowOff>130629</xdr:rowOff>
    </xdr:from>
    <xdr:to>
      <xdr:col>27</xdr:col>
      <xdr:colOff>121377</xdr:colOff>
      <xdr:row>30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404405</xdr:colOff>
      <xdr:row>31</xdr:row>
      <xdr:rowOff>2179</xdr:rowOff>
    </xdr:from>
    <xdr:to>
      <xdr:col>27</xdr:col>
      <xdr:colOff>99605</xdr:colOff>
      <xdr:row>45</xdr:row>
      <xdr:rowOff>174173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592594</xdr:colOff>
      <xdr:row>35</xdr:row>
      <xdr:rowOff>4647</xdr:rowOff>
    </xdr:from>
    <xdr:to>
      <xdr:col>10</xdr:col>
      <xdr:colOff>213732</xdr:colOff>
      <xdr:row>50</xdr:row>
      <xdr:rowOff>163017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9AAC32-E2CB-4A1D-A43A-7E85AA48A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571500</xdr:colOff>
      <xdr:row>50</xdr:row>
      <xdr:rowOff>135162</xdr:rowOff>
    </xdr:from>
    <xdr:to>
      <xdr:col>10</xdr:col>
      <xdr:colOff>201931</xdr:colOff>
      <xdr:row>66</xdr:row>
      <xdr:rowOff>112557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4A59EA-725F-4C4A-AFDF-1FD68E2BB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203573</xdr:colOff>
      <xdr:row>35</xdr:row>
      <xdr:rowOff>5449</xdr:rowOff>
    </xdr:from>
    <xdr:to>
      <xdr:col>18</xdr:col>
      <xdr:colOff>67749</xdr:colOff>
      <xdr:row>50</xdr:row>
      <xdr:rowOff>158104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85995B-491B-4B8C-BC5E-D1A6EB3A1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207544</xdr:colOff>
      <xdr:row>50</xdr:row>
      <xdr:rowOff>131452</xdr:rowOff>
    </xdr:from>
    <xdr:to>
      <xdr:col>18</xdr:col>
      <xdr:colOff>96253</xdr:colOff>
      <xdr:row>66</xdr:row>
      <xdr:rowOff>116467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98BFDDA-F297-4E1A-9F0F-39A55A639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7</xdr:col>
      <xdr:colOff>304800</xdr:colOff>
      <xdr:row>15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78C120-F22F-415B-9B67-7893813EE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297180</xdr:colOff>
      <xdr:row>0</xdr:row>
      <xdr:rowOff>0</xdr:rowOff>
    </xdr:from>
    <xdr:to>
      <xdr:col>14</xdr:col>
      <xdr:colOff>601980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E40573-6D66-465B-9581-08D8A804C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7620</xdr:rowOff>
    </xdr:from>
    <xdr:to>
      <xdr:col>7</xdr:col>
      <xdr:colOff>304800</xdr:colOff>
      <xdr:row>30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3D70A2-B414-4644-B44F-37013D807D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289560</xdr:colOff>
      <xdr:row>14</xdr:row>
      <xdr:rowOff>167640</xdr:rowOff>
    </xdr:from>
    <xdr:to>
      <xdr:col>14</xdr:col>
      <xdr:colOff>594360</xdr:colOff>
      <xdr:row>29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8C3D34-AE09-40F4-9E74-EC8CCD3C3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rch%202018/SS_results_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rch%202018/MS_results_al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January%202018/SS_results_al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January%202018/MS_results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0.1672331747110809</v>
          </cell>
          <cell r="C2">
            <v>0.58123725356900069</v>
          </cell>
          <cell r="D2">
            <v>0.1672331747110809</v>
          </cell>
          <cell r="E2">
            <v>0.17539089055064583</v>
          </cell>
          <cell r="F2">
            <v>0.59755268524813054</v>
          </cell>
          <cell r="G2">
            <v>0.17811012916383412</v>
          </cell>
          <cell r="H2">
            <v>0.14615907545887152</v>
          </cell>
          <cell r="I2">
            <v>4.7586675730795381E-3</v>
          </cell>
          <cell r="J2">
            <v>0.2957171991842284</v>
          </cell>
          <cell r="K2">
            <v>0.17539089055064583</v>
          </cell>
          <cell r="L2">
            <v>6.7980965329707682E-3</v>
          </cell>
          <cell r="M2">
            <v>0.17675050985723997</v>
          </cell>
          <cell r="N2">
            <v>0.17607070020394289</v>
          </cell>
          <cell r="O2">
            <v>7.4779061862678452E-3</v>
          </cell>
          <cell r="P2">
            <v>0.17607070020394289</v>
          </cell>
          <cell r="Q2">
            <v>0.14615907545887152</v>
          </cell>
          <cell r="R2">
            <v>4.7586675730795381E-3</v>
          </cell>
          <cell r="S2">
            <v>0.29095853161114887</v>
          </cell>
          <cell r="T2">
            <v>0.22569680489462951</v>
          </cell>
          <cell r="U2">
            <v>6.7980965329707678E-4</v>
          </cell>
          <cell r="V2">
            <v>0.16859279401767505</v>
          </cell>
          <cell r="W2">
            <v>0.26512576478585997</v>
          </cell>
          <cell r="X2">
            <v>0</v>
          </cell>
          <cell r="Y2">
            <v>0.17811012916383412</v>
          </cell>
          <cell r="Z2">
            <v>0.14411964649898029</v>
          </cell>
          <cell r="AA2">
            <v>4.7586675730795381E-3</v>
          </cell>
          <cell r="AB2">
            <v>0.28416043507817812</v>
          </cell>
        </row>
        <row r="3">
          <cell r="B3">
            <v>1.771255060728745E-3</v>
          </cell>
          <cell r="C3">
            <v>0.27131831983805665</v>
          </cell>
          <cell r="D3">
            <v>1.771255060728745E-3</v>
          </cell>
          <cell r="E3">
            <v>1.771255060728745E-3</v>
          </cell>
          <cell r="F3">
            <v>0.27011639676113358</v>
          </cell>
          <cell r="G3">
            <v>1.771255060728745E-3</v>
          </cell>
          <cell r="H3">
            <v>0</v>
          </cell>
          <cell r="I3">
            <v>6.5789473684210523E-3</v>
          </cell>
          <cell r="J3">
            <v>2.8466599190283401E-3</v>
          </cell>
          <cell r="K3">
            <v>2.165841584158416E-3</v>
          </cell>
          <cell r="L3">
            <v>1.547029702970297E-4</v>
          </cell>
          <cell r="M3">
            <v>2.165841584158416E-3</v>
          </cell>
          <cell r="N3">
            <v>2.3205445544554454E-3</v>
          </cell>
          <cell r="O3">
            <v>0</v>
          </cell>
          <cell r="P3">
            <v>2.3205445544554454E-3</v>
          </cell>
          <cell r="Q3">
            <v>0</v>
          </cell>
          <cell r="R3">
            <v>0</v>
          </cell>
          <cell r="S3">
            <v>2.6299504950495051E-3</v>
          </cell>
          <cell r="T3">
            <v>2.7863469001890733E-3</v>
          </cell>
          <cell r="U3">
            <v>9.9512389292466907E-5</v>
          </cell>
          <cell r="V3">
            <v>2.7863469001890733E-3</v>
          </cell>
          <cell r="W3">
            <v>2.9853716787740072E-3</v>
          </cell>
          <cell r="X3">
            <v>0</v>
          </cell>
          <cell r="Y3">
            <v>2.9853716787740072E-3</v>
          </cell>
          <cell r="Z3">
            <v>0</v>
          </cell>
          <cell r="AA3">
            <v>0</v>
          </cell>
          <cell r="AB3">
            <v>1.9902477858493381E-4</v>
          </cell>
        </row>
        <row r="4">
          <cell r="B4">
            <v>0.8327668252889191</v>
          </cell>
          <cell r="C4">
            <v>0.41876274643099931</v>
          </cell>
          <cell r="D4">
            <v>0.8327668252889191</v>
          </cell>
          <cell r="E4">
            <v>0.82460910944935417</v>
          </cell>
          <cell r="F4">
            <v>0.40244731475186946</v>
          </cell>
          <cell r="G4">
            <v>0.82188987083616583</v>
          </cell>
          <cell r="H4">
            <v>0.85384092454112848</v>
          </cell>
          <cell r="I4">
            <v>0.99524133242692048</v>
          </cell>
          <cell r="J4">
            <v>0.70428280081577155</v>
          </cell>
          <cell r="K4">
            <v>0.82460910944935417</v>
          </cell>
          <cell r="L4">
            <v>0.99320190346702919</v>
          </cell>
          <cell r="M4">
            <v>0.82324949014276005</v>
          </cell>
          <cell r="N4">
            <v>0.82392929979605711</v>
          </cell>
          <cell r="O4">
            <v>0.99252209381373213</v>
          </cell>
          <cell r="P4">
            <v>0.82392929979605711</v>
          </cell>
          <cell r="Q4">
            <v>0.85384092454112848</v>
          </cell>
          <cell r="R4">
            <v>0.99524133242692048</v>
          </cell>
          <cell r="S4">
            <v>0.70904146838885107</v>
          </cell>
          <cell r="T4">
            <v>0.77430319510537049</v>
          </cell>
          <cell r="U4">
            <v>0.99932019034670294</v>
          </cell>
          <cell r="V4">
            <v>0.83140720598232498</v>
          </cell>
          <cell r="W4">
            <v>0.73487423521414008</v>
          </cell>
          <cell r="X4">
            <v>1</v>
          </cell>
          <cell r="Y4">
            <v>0.82188987083616583</v>
          </cell>
          <cell r="Z4">
            <v>0.85588035350101976</v>
          </cell>
          <cell r="AA4">
            <v>0.99524133242692048</v>
          </cell>
          <cell r="AB4">
            <v>0.71583956492182188</v>
          </cell>
        </row>
        <row r="5">
          <cell r="B5">
            <v>0.80285520054384774</v>
          </cell>
          <cell r="C5">
            <v>0.3344663494221618</v>
          </cell>
          <cell r="D5">
            <v>0.37797416723317473</v>
          </cell>
          <cell r="E5">
            <v>0.16927260367097213</v>
          </cell>
          <cell r="F5">
            <v>0.45955132562882395</v>
          </cell>
          <cell r="G5">
            <v>0.17403127124405166</v>
          </cell>
          <cell r="H5">
            <v>4.2828008157715841E-2</v>
          </cell>
          <cell r="I5">
            <v>0.58327668252889187</v>
          </cell>
          <cell r="J5">
            <v>2.7872195785180149E-2</v>
          </cell>
          <cell r="K5">
            <v>0.77906186267845001</v>
          </cell>
          <cell r="L5">
            <v>0.35282121006118289</v>
          </cell>
          <cell r="M5">
            <v>0.28687967369136641</v>
          </cell>
          <cell r="N5">
            <v>0.16995241332426919</v>
          </cell>
          <cell r="O5">
            <v>0.48198504418762744</v>
          </cell>
          <cell r="P5">
            <v>0.16791298436437799</v>
          </cell>
          <cell r="Q5">
            <v>4.2828008157715841E-2</v>
          </cell>
          <cell r="R5">
            <v>0.58327668252889187</v>
          </cell>
          <cell r="S5">
            <v>2.7872195785180149E-2</v>
          </cell>
          <cell r="T5">
            <v>0.36437797416723317</v>
          </cell>
          <cell r="U5">
            <v>0.45411284840244731</v>
          </cell>
          <cell r="V5">
            <v>0.20598232494901428</v>
          </cell>
          <cell r="W5">
            <v>0.17403127124405166</v>
          </cell>
          <cell r="X5">
            <v>0.50645819170632222</v>
          </cell>
          <cell r="Y5">
            <v>0.16859279401767505</v>
          </cell>
          <cell r="Z5">
            <v>4.2828008157715841E-2</v>
          </cell>
          <cell r="AA5">
            <v>0.58327668252889187</v>
          </cell>
          <cell r="AB5">
            <v>2.7872195785180149E-2</v>
          </cell>
        </row>
        <row r="6">
          <cell r="B6">
            <v>1.5182186234817814E-3</v>
          </cell>
          <cell r="C6">
            <v>0</v>
          </cell>
          <cell r="D6">
            <v>1.2398785425101215E-2</v>
          </cell>
          <cell r="E6">
            <v>1.2651821862348178E-4</v>
          </cell>
          <cell r="F6">
            <v>0</v>
          </cell>
          <cell r="G6">
            <v>6.3259109311740891E-5</v>
          </cell>
          <cell r="H6">
            <v>6.3259109311740891E-5</v>
          </cell>
          <cell r="I6">
            <v>0</v>
          </cell>
          <cell r="J6">
            <v>6.3259109311740891E-5</v>
          </cell>
          <cell r="K6">
            <v>2.2431930693069305E-3</v>
          </cell>
          <cell r="L6">
            <v>0</v>
          </cell>
          <cell r="M6">
            <v>5.4146039603960401E-4</v>
          </cell>
          <cell r="N6">
            <v>6.1881188118811882E-4</v>
          </cell>
          <cell r="O6">
            <v>0</v>
          </cell>
          <cell r="P6">
            <v>7.7351485148514852E-5</v>
          </cell>
          <cell r="Q6">
            <v>7.7351485148514852E-5</v>
          </cell>
          <cell r="R6">
            <v>0</v>
          </cell>
          <cell r="S6">
            <v>7.7351485148514852E-5</v>
          </cell>
          <cell r="T6">
            <v>1.4926858393870036E-3</v>
          </cell>
          <cell r="U6">
            <v>0</v>
          </cell>
          <cell r="V6">
            <v>9.9512389292466907E-5</v>
          </cell>
          <cell r="W6">
            <v>4.975619464623346E-4</v>
          </cell>
          <cell r="X6">
            <v>0</v>
          </cell>
          <cell r="Y6">
            <v>9.9512389292466907E-5</v>
          </cell>
          <cell r="Z6">
            <v>9.9512389292466907E-5</v>
          </cell>
          <cell r="AA6">
            <v>0</v>
          </cell>
          <cell r="AB6">
            <v>9.9512389292466907E-5</v>
          </cell>
        </row>
        <row r="7">
          <cell r="B7">
            <v>0.19714479945615226</v>
          </cell>
          <cell r="C7">
            <v>0.6655336505778382</v>
          </cell>
          <cell r="D7">
            <v>0.62202583276682533</v>
          </cell>
          <cell r="E7">
            <v>0.83072739632902792</v>
          </cell>
          <cell r="F7">
            <v>0.54044867437117605</v>
          </cell>
          <cell r="G7">
            <v>0.82596872875594829</v>
          </cell>
          <cell r="H7">
            <v>0.95717199184228419</v>
          </cell>
          <cell r="I7">
            <v>0.41672331747110808</v>
          </cell>
          <cell r="J7">
            <v>0.97212780421481981</v>
          </cell>
          <cell r="K7">
            <v>0.22093813732154996</v>
          </cell>
          <cell r="L7">
            <v>0.64717878993881717</v>
          </cell>
          <cell r="M7">
            <v>0.71312032630863353</v>
          </cell>
          <cell r="N7">
            <v>0.83004758667573075</v>
          </cell>
          <cell r="O7">
            <v>0.51801495581237256</v>
          </cell>
          <cell r="P7">
            <v>0.83208701563562204</v>
          </cell>
          <cell r="Q7">
            <v>0.95717199184228419</v>
          </cell>
          <cell r="R7">
            <v>0.41672331747110808</v>
          </cell>
          <cell r="S7">
            <v>0.97212780421481981</v>
          </cell>
          <cell r="T7">
            <v>0.63562202583276683</v>
          </cell>
          <cell r="U7">
            <v>0.54588715159755263</v>
          </cell>
          <cell r="V7">
            <v>0.79401767505098575</v>
          </cell>
          <cell r="W7">
            <v>0.82596872875594829</v>
          </cell>
          <cell r="X7">
            <v>0.49354180829367778</v>
          </cell>
          <cell r="Y7">
            <v>0.83140720598232498</v>
          </cell>
          <cell r="Z7">
            <v>0.95717199184228419</v>
          </cell>
          <cell r="AA7">
            <v>0.41672331747110808</v>
          </cell>
          <cell r="AB7">
            <v>0.97212780421481981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0.59881422924901184</v>
          </cell>
          <cell r="C2">
            <v>0.63564875491480999</v>
          </cell>
          <cell r="D2">
            <v>0.18181818181818182</v>
          </cell>
          <cell r="E2">
            <v>0.56094364351245085</v>
          </cell>
          <cell r="F2">
            <v>0.21212121212121213</v>
          </cell>
          <cell r="G2">
            <v>0.6526867627785059</v>
          </cell>
          <cell r="H2">
            <v>0.12878787878787878</v>
          </cell>
          <cell r="I2">
            <v>0.68200493015612162</v>
          </cell>
          <cell r="J2">
            <v>7.5117370892018781E-2</v>
          </cell>
          <cell r="K2">
            <v>0.68118323746918652</v>
          </cell>
          <cell r="L2">
            <v>0.12676056338028169</v>
          </cell>
          <cell r="M2">
            <v>0.65160230073952341</v>
          </cell>
          <cell r="N2">
            <v>8.4507042253521125E-2</v>
          </cell>
        </row>
        <row r="3">
          <cell r="B3">
            <v>5.7482276298141406E-4</v>
          </cell>
          <cell r="C3">
            <v>2.1286300745020528E-3</v>
          </cell>
          <cell r="D3">
            <v>4.2251601471991274E-3</v>
          </cell>
          <cell r="E3">
            <v>1.5204500532157519E-3</v>
          </cell>
          <cell r="F3">
            <v>3.2710917268638407E-3</v>
          </cell>
          <cell r="G3">
            <v>3.0409001064315038E-3</v>
          </cell>
          <cell r="H3">
            <v>5.9970014992503746E-3</v>
          </cell>
          <cell r="I3">
            <v>1.6875602700096432E-3</v>
          </cell>
          <cell r="J3">
            <v>4.7437079984187641E-3</v>
          </cell>
          <cell r="K3">
            <v>2.8929604628736743E-3</v>
          </cell>
          <cell r="L3">
            <v>4.0848596653050469E-3</v>
          </cell>
          <cell r="M3">
            <v>2.8929604628736743E-3</v>
          </cell>
          <cell r="N3">
            <v>4.2166293319277903E-3</v>
          </cell>
        </row>
        <row r="4">
          <cell r="B4">
            <v>0.40118577075098816</v>
          </cell>
          <cell r="C4">
            <v>0.36435124508519001</v>
          </cell>
          <cell r="D4">
            <v>0.81818181818181823</v>
          </cell>
          <cell r="E4">
            <v>0.43905635648754915</v>
          </cell>
          <cell r="F4">
            <v>0.78787878787878785</v>
          </cell>
          <cell r="G4">
            <v>0.3473132372214941</v>
          </cell>
          <cell r="H4">
            <v>0.87121212121212122</v>
          </cell>
          <cell r="I4">
            <v>0.31799506984387838</v>
          </cell>
          <cell r="J4">
            <v>0.92488262910798125</v>
          </cell>
          <cell r="K4">
            <v>0.31881676253081348</v>
          </cell>
          <cell r="L4">
            <v>0.87323943661971826</v>
          </cell>
          <cell r="M4">
            <v>0.34839769926047659</v>
          </cell>
          <cell r="N4">
            <v>0.91549295774647887</v>
          </cell>
        </row>
        <row r="5">
          <cell r="B5">
            <v>0.55335968379446643</v>
          </cell>
          <cell r="C5">
            <v>0.31192660550458717</v>
          </cell>
          <cell r="D5">
            <v>8.3333333333333329E-2</v>
          </cell>
          <cell r="E5">
            <v>0.21625163826998689</v>
          </cell>
          <cell r="F5">
            <v>9.0909090909090912E-2</v>
          </cell>
          <cell r="G5">
            <v>0.21756225425950196</v>
          </cell>
          <cell r="H5">
            <v>8.3333333333333329E-2</v>
          </cell>
          <cell r="I5">
            <v>0.50944946589975348</v>
          </cell>
          <cell r="J5">
            <v>7.5117370892018781E-2</v>
          </cell>
          <cell r="K5">
            <v>0.17584223500410848</v>
          </cell>
          <cell r="L5">
            <v>6.1032863849765258E-2</v>
          </cell>
          <cell r="M5">
            <v>0.28430566967953985</v>
          </cell>
          <cell r="N5">
            <v>6.1032863849765258E-2</v>
          </cell>
        </row>
        <row r="6">
          <cell r="B6">
            <v>8.2391262694002688E-3</v>
          </cell>
          <cell r="C6">
            <v>3.3449901170746542E-3</v>
          </cell>
          <cell r="D6">
            <v>2.1807278179092273E-3</v>
          </cell>
          <cell r="E6">
            <v>5.3215751862551314E-3</v>
          </cell>
          <cell r="F6">
            <v>2.1807278179092273E-3</v>
          </cell>
          <cell r="G6">
            <v>5.017485175611981E-3</v>
          </cell>
          <cell r="H6">
            <v>1.2266593975739403E-3</v>
          </cell>
          <cell r="I6">
            <v>2.8929604628736743E-3</v>
          </cell>
          <cell r="J6">
            <v>1.185926999604691E-3</v>
          </cell>
          <cell r="K6">
            <v>3.7367405978784955E-3</v>
          </cell>
          <cell r="L6">
            <v>1.4494663328501779E-3</v>
          </cell>
          <cell r="M6">
            <v>3.6162005785920926E-3</v>
          </cell>
          <cell r="N6">
            <v>1.0541573329819476E-3</v>
          </cell>
        </row>
        <row r="7">
          <cell r="B7">
            <v>0.44664031620553357</v>
          </cell>
          <cell r="C7">
            <v>0.68807339449541283</v>
          </cell>
          <cell r="D7">
            <v>0.91666666666666663</v>
          </cell>
          <cell r="E7">
            <v>0.78374836173001305</v>
          </cell>
          <cell r="F7">
            <v>0.90909090909090906</v>
          </cell>
          <cell r="G7">
            <v>0.78243774574049807</v>
          </cell>
          <cell r="H7">
            <v>0.91666666666666663</v>
          </cell>
          <cell r="I7">
            <v>0.49055053410024652</v>
          </cell>
          <cell r="J7">
            <v>0.92488262910798125</v>
          </cell>
          <cell r="K7">
            <v>0.82415776499589155</v>
          </cell>
          <cell r="L7">
            <v>0.93896713615023475</v>
          </cell>
          <cell r="M7">
            <v>0.71569433032046015</v>
          </cell>
          <cell r="N7">
            <v>0.93896713615023475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S PCA 3 days"/>
      <sheetName val="BR SS PCA 3 days"/>
    </sheetNames>
    <sheetDataSet>
      <sheetData sheetId="0">
        <row r="2">
          <cell r="B2">
            <v>0.87555555555555553</v>
          </cell>
          <cell r="C2">
            <v>0.92944444444444441</v>
          </cell>
          <cell r="D2">
            <v>0.30222222222222223</v>
          </cell>
          <cell r="E2">
            <v>0.96499999999999997</v>
          </cell>
          <cell r="F2">
            <v>0.92944444444444441</v>
          </cell>
          <cell r="G2">
            <v>0.73166666666666669</v>
          </cell>
          <cell r="H2">
            <v>0.19222222222222221</v>
          </cell>
          <cell r="I2">
            <v>0</v>
          </cell>
          <cell r="J2">
            <v>5.6111111111111112E-2</v>
          </cell>
          <cell r="K2">
            <v>0.53611111111111109</v>
          </cell>
          <cell r="L2">
            <v>0.53055555555555556</v>
          </cell>
          <cell r="M2">
            <v>7.7777777777777779E-2</v>
          </cell>
          <cell r="N2">
            <v>0.6</v>
          </cell>
          <cell r="O2">
            <v>0.86777777777777776</v>
          </cell>
          <cell r="P2">
            <v>7.0000000000000007E-2</v>
          </cell>
          <cell r="Q2">
            <v>0.18777777777777777</v>
          </cell>
          <cell r="R2">
            <v>0</v>
          </cell>
          <cell r="S2">
            <v>5.5555555555555552E-2</v>
          </cell>
          <cell r="T2">
            <v>0.16</v>
          </cell>
          <cell r="U2">
            <v>0.58611111111111114</v>
          </cell>
          <cell r="V2">
            <v>5.8333333333333334E-2</v>
          </cell>
          <cell r="W2">
            <v>0.17222222222222222</v>
          </cell>
          <cell r="X2">
            <v>0.84166666666666667</v>
          </cell>
          <cell r="Y2">
            <v>5.8333333333333334E-2</v>
          </cell>
          <cell r="Z2">
            <v>0.18777777777777777</v>
          </cell>
          <cell r="AA2">
            <v>0</v>
          </cell>
          <cell r="AB2">
            <v>5.7222222222222223E-2</v>
          </cell>
        </row>
        <row r="3">
          <cell r="B3">
            <v>4.6846402928340136E-2</v>
          </cell>
          <cell r="C3">
            <v>0.74313670280163313</v>
          </cell>
          <cell r="D3">
            <v>2.2772068140222441E-2</v>
          </cell>
          <cell r="E3">
            <v>0.14768407715049978</v>
          </cell>
          <cell r="F3">
            <v>0.74732507391243141</v>
          </cell>
          <cell r="G3">
            <v>0.11245248486554976</v>
          </cell>
          <cell r="H3">
            <v>8.7990989722652399E-4</v>
          </cell>
          <cell r="I3">
            <v>1.5943967337744613E-2</v>
          </cell>
          <cell r="J3">
            <v>2.1117837533436576E-4</v>
          </cell>
          <cell r="K3">
            <v>1.7216418202449426E-3</v>
          </cell>
          <cell r="L3">
            <v>0.2055796846265211</v>
          </cell>
          <cell r="M3">
            <v>2.0346676057440231E-3</v>
          </cell>
          <cell r="N3">
            <v>3.2476425245529599E-3</v>
          </cell>
          <cell r="O3">
            <v>0.43252337911335448</v>
          </cell>
          <cell r="P3">
            <v>1.5260007043080173E-3</v>
          </cell>
          <cell r="Q3">
            <v>8.9994913330985636E-4</v>
          </cell>
          <cell r="R3">
            <v>4.6953867824862071E-4</v>
          </cell>
          <cell r="S3">
            <v>1.5651289274954024E-4</v>
          </cell>
          <cell r="T3">
            <v>8.3789028047274647E-4</v>
          </cell>
          <cell r="U3">
            <v>0.23377138825189628</v>
          </cell>
          <cell r="V3">
            <v>0</v>
          </cell>
          <cell r="W3">
            <v>8.8198976891868059E-4</v>
          </cell>
          <cell r="X3">
            <v>0.41704886223319809</v>
          </cell>
          <cell r="Y3">
            <v>4.4099488445934028E-5</v>
          </cell>
          <cell r="Z3">
            <v>8.8198976891868059E-4</v>
          </cell>
          <cell r="AA3">
            <v>5.2919386135120831E-4</v>
          </cell>
          <cell r="AB3">
            <v>4.4099488445934028E-5</v>
          </cell>
        </row>
        <row r="4">
          <cell r="B4">
            <v>0.12444444444444444</v>
          </cell>
          <cell r="C4">
            <v>7.0555555555555552E-2</v>
          </cell>
          <cell r="D4">
            <v>0.69777777777777783</v>
          </cell>
          <cell r="E4">
            <v>3.5000000000000003E-2</v>
          </cell>
          <cell r="F4">
            <v>7.0555555555555552E-2</v>
          </cell>
          <cell r="G4">
            <v>0.26833333333333331</v>
          </cell>
          <cell r="H4">
            <v>0.80777777777777782</v>
          </cell>
          <cell r="I4">
            <v>1</v>
          </cell>
          <cell r="J4">
            <v>0.94388888888888889</v>
          </cell>
          <cell r="K4">
            <v>0.46388888888888891</v>
          </cell>
          <cell r="L4">
            <v>0.46944444444444444</v>
          </cell>
          <cell r="M4">
            <v>0.92222222222222228</v>
          </cell>
          <cell r="N4">
            <v>0.4</v>
          </cell>
          <cell r="O4">
            <v>0.13222222222222221</v>
          </cell>
          <cell r="P4">
            <v>0.93</v>
          </cell>
          <cell r="Q4">
            <v>0.81222222222222218</v>
          </cell>
          <cell r="R4">
            <v>1</v>
          </cell>
          <cell r="S4">
            <v>0.94444444444444442</v>
          </cell>
          <cell r="T4">
            <v>0.84</v>
          </cell>
          <cell r="U4">
            <v>0.41388888888888886</v>
          </cell>
          <cell r="V4">
            <v>0.94166666666666665</v>
          </cell>
          <cell r="W4">
            <v>0.82777777777777772</v>
          </cell>
          <cell r="X4">
            <v>0.15833333333333333</v>
          </cell>
          <cell r="Y4">
            <v>0.94166666666666665</v>
          </cell>
          <cell r="Z4">
            <v>0.81222222222222218</v>
          </cell>
          <cell r="AA4">
            <v>1</v>
          </cell>
          <cell r="AB4">
            <v>0.94277777777777783</v>
          </cell>
        </row>
        <row r="5">
          <cell r="B5">
            <v>0.99944444444444447</v>
          </cell>
          <cell r="C5">
            <v>0.9505555555555556</v>
          </cell>
          <cell r="D5">
            <v>0.9966666666666667</v>
          </cell>
          <cell r="E5">
            <v>0.97777777777777775</v>
          </cell>
          <cell r="F5">
            <v>0.85499999999999998</v>
          </cell>
          <cell r="G5">
            <v>0.55333333333333334</v>
          </cell>
          <cell r="H5">
            <v>0.38388888888888889</v>
          </cell>
          <cell r="I5">
            <v>4.8888888888888891E-2</v>
          </cell>
          <cell r="J5">
            <v>6.0555555555555557E-2</v>
          </cell>
          <cell r="K5">
            <v>0.89777777777777779</v>
          </cell>
          <cell r="L5">
            <v>0.92277777777777781</v>
          </cell>
          <cell r="M5">
            <v>7.3333333333333334E-2</v>
          </cell>
          <cell r="N5">
            <v>0.67555555555555558</v>
          </cell>
          <cell r="O5">
            <v>0.85944444444444446</v>
          </cell>
          <cell r="P5">
            <v>8.5000000000000006E-2</v>
          </cell>
          <cell r="Q5">
            <v>0.38444444444444442</v>
          </cell>
          <cell r="R5">
            <v>4.9444444444444444E-2</v>
          </cell>
          <cell r="S5">
            <v>6.0555555555555557E-2</v>
          </cell>
          <cell r="T5">
            <v>0.96944444444444444</v>
          </cell>
          <cell r="U5">
            <v>0.82722222222222219</v>
          </cell>
          <cell r="V5">
            <v>0.36888888888888888</v>
          </cell>
          <cell r="W5">
            <v>0.61055555555555552</v>
          </cell>
          <cell r="X5">
            <v>0.82333333333333336</v>
          </cell>
          <cell r="Y5">
            <v>0.06</v>
          </cell>
          <cell r="Z5">
            <v>0.38444444444444442</v>
          </cell>
          <cell r="AA5">
            <v>4.9444444444444444E-2</v>
          </cell>
          <cell r="AB5">
            <v>6.0555555555555557E-2</v>
          </cell>
        </row>
        <row r="6">
          <cell r="B6">
            <v>0.70772912853723779</v>
          </cell>
          <cell r="C6">
            <v>0.68742080810924966</v>
          </cell>
          <cell r="D6">
            <v>0.66042517246233989</v>
          </cell>
          <cell r="E6">
            <v>0.63064902154019431</v>
          </cell>
          <cell r="F6">
            <v>0.49278473884274249</v>
          </cell>
          <cell r="G6">
            <v>0.248838518935661</v>
          </cell>
          <cell r="H6">
            <v>8.0951710544840212E-4</v>
          </cell>
          <cell r="I6">
            <v>0</v>
          </cell>
          <cell r="J6">
            <v>0</v>
          </cell>
          <cell r="K6">
            <v>0.16649058966232344</v>
          </cell>
          <cell r="L6">
            <v>0.79007708259967913</v>
          </cell>
          <cell r="M6">
            <v>0</v>
          </cell>
          <cell r="N6">
            <v>1.3381852330085691E-2</v>
          </cell>
          <cell r="O6">
            <v>0.69343037132683805</v>
          </cell>
          <cell r="P6">
            <v>1.1816723402590289E-2</v>
          </cell>
          <cell r="Q6">
            <v>8.2169268693508624E-4</v>
          </cell>
          <cell r="R6">
            <v>0</v>
          </cell>
          <cell r="S6">
            <v>0</v>
          </cell>
          <cell r="T6">
            <v>0.7945404833303934</v>
          </cell>
          <cell r="U6">
            <v>0.81650202857646847</v>
          </cell>
          <cell r="V6">
            <v>0.30834362321397074</v>
          </cell>
          <cell r="W6">
            <v>7.6600811430587404E-2</v>
          </cell>
          <cell r="X6">
            <v>0.75895219615452458</v>
          </cell>
          <cell r="Y6">
            <v>0</v>
          </cell>
          <cell r="Z6">
            <v>8.3789028047274647E-4</v>
          </cell>
          <cell r="AA6">
            <v>0</v>
          </cell>
          <cell r="AB6">
            <v>0</v>
          </cell>
        </row>
        <row r="7">
          <cell r="B7">
            <v>5.5555555555555556E-4</v>
          </cell>
          <cell r="C7">
            <v>4.9444444444444444E-2</v>
          </cell>
          <cell r="D7">
            <v>3.3333333333333335E-3</v>
          </cell>
          <cell r="E7">
            <v>2.2222222222222223E-2</v>
          </cell>
          <cell r="F7">
            <v>0.14499999999999999</v>
          </cell>
          <cell r="G7">
            <v>0.44666666666666666</v>
          </cell>
          <cell r="H7">
            <v>0.61611111111111116</v>
          </cell>
          <cell r="I7">
            <v>0.95111111111111113</v>
          </cell>
          <cell r="J7">
            <v>0.93944444444444442</v>
          </cell>
          <cell r="K7">
            <v>0.10222222222222223</v>
          </cell>
          <cell r="L7">
            <v>7.722222222222222E-2</v>
          </cell>
          <cell r="M7">
            <v>0.92666666666666664</v>
          </cell>
          <cell r="N7">
            <v>0.32444444444444442</v>
          </cell>
          <cell r="O7">
            <v>0.14055555555555554</v>
          </cell>
          <cell r="P7">
            <v>0.91500000000000004</v>
          </cell>
          <cell r="Q7">
            <v>0.61555555555555552</v>
          </cell>
          <cell r="R7">
            <v>0.9505555555555556</v>
          </cell>
          <cell r="S7">
            <v>0.93944444444444442</v>
          </cell>
          <cell r="T7">
            <v>3.0555555555555555E-2</v>
          </cell>
          <cell r="U7">
            <v>0.17277777777777778</v>
          </cell>
          <cell r="V7">
            <v>0.63111111111111107</v>
          </cell>
          <cell r="W7">
            <v>0.38944444444444443</v>
          </cell>
          <cell r="X7">
            <v>0.17666666666666667</v>
          </cell>
          <cell r="Y7">
            <v>0.94</v>
          </cell>
          <cell r="Z7">
            <v>0.61555555555555552</v>
          </cell>
          <cell r="AA7">
            <v>0.9505555555555556</v>
          </cell>
          <cell r="AB7">
            <v>0.93944444444444442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S BR PCA 3 days"/>
      <sheetName val="MS MT PCA 3 days"/>
      <sheetName val="MS BR D-PCA 3 days"/>
      <sheetName val="MS MT D-PCA 3 days"/>
      <sheetName val="MS BR AD-PCA 3 days "/>
      <sheetName val="MS MT AD-PCA 3 days "/>
      <sheetName val="MS BR PCA 5 days "/>
      <sheetName val="MS MT PCA 5 days "/>
      <sheetName val="MS BR D-PCA 5 days "/>
      <sheetName val="MS MT D-PCA 5 days "/>
      <sheetName val="MS BR AD-PCA 5 days "/>
      <sheetName val="MS MT AD-PCA 5 days "/>
      <sheetName val="MS MT PCA 7 days "/>
    </sheetNames>
    <sheetDataSet>
      <sheetData sheetId="0">
        <row r="2">
          <cell r="B2">
            <v>0.8584615384615385</v>
          </cell>
          <cell r="C2">
            <v>0.44117647058823528</v>
          </cell>
          <cell r="D2">
            <v>0.94461538461538463</v>
          </cell>
          <cell r="E2">
            <v>0.94117647058823528</v>
          </cell>
          <cell r="F2">
            <v>0.52923076923076928</v>
          </cell>
          <cell r="G2">
            <v>2.9411764705882353E-2</v>
          </cell>
          <cell r="H2">
            <v>0.65464382326420201</v>
          </cell>
          <cell r="I2">
            <v>0.25862068965517243</v>
          </cell>
          <cell r="J2">
            <v>0.78809738503156002</v>
          </cell>
          <cell r="K2">
            <v>0.31034482758620691</v>
          </cell>
          <cell r="L2">
            <v>0.53471596032461677</v>
          </cell>
          <cell r="M2">
            <v>5.1724137931034482E-2</v>
          </cell>
          <cell r="N2">
            <v>0.59908136482939633</v>
          </cell>
          <cell r="O2">
            <v>0.13793103448275862</v>
          </cell>
          <cell r="P2">
            <v>0.69685039370078738</v>
          </cell>
          <cell r="Q2">
            <v>0.10344827586206896</v>
          </cell>
          <cell r="R2">
            <v>0.44094488188976377</v>
          </cell>
          <cell r="S2">
            <v>5.1724137931034482E-2</v>
          </cell>
        </row>
        <row r="3">
          <cell r="B3">
            <v>1.4406005884143248E-2</v>
          </cell>
          <cell r="C3">
            <v>6.7520946278955149E-2</v>
          </cell>
          <cell r="D3">
            <v>0.34188901288424473</v>
          </cell>
          <cell r="E3">
            <v>0.18137013307047806</v>
          </cell>
          <cell r="F3">
            <v>0.15248047073145987</v>
          </cell>
          <cell r="G3">
            <v>1.0596352883193692E-2</v>
          </cell>
          <cell r="H3">
            <v>1.722895512610547E-2</v>
          </cell>
          <cell r="I3">
            <v>7.4207952370827127E-2</v>
          </cell>
          <cell r="J3">
            <v>6.9963969865705869E-2</v>
          </cell>
          <cell r="K3">
            <v>0.14118647671698917</v>
          </cell>
          <cell r="L3">
            <v>0.12322305928594825</v>
          </cell>
          <cell r="M3">
            <v>2.4806860868948899E-2</v>
          </cell>
          <cell r="N3">
            <v>7.8539588197834853E-3</v>
          </cell>
          <cell r="O3">
            <v>1.6450008024394159E-2</v>
          </cell>
          <cell r="P3">
            <v>3.6881766079388666E-2</v>
          </cell>
          <cell r="Q3">
            <v>7.6231744503290006E-3</v>
          </cell>
          <cell r="R3">
            <v>1.5495648482275526E-2</v>
          </cell>
          <cell r="S3">
            <v>4.8146364949446319E-3</v>
          </cell>
        </row>
        <row r="4">
          <cell r="B4">
            <v>0.14153846153846153</v>
          </cell>
          <cell r="C4">
            <v>0.55882352941176472</v>
          </cell>
          <cell r="D4">
            <v>5.5384615384615386E-2</v>
          </cell>
          <cell r="E4">
            <v>5.8823529411764705E-2</v>
          </cell>
          <cell r="F4">
            <v>0.47076923076923077</v>
          </cell>
          <cell r="G4">
            <v>0.97058823529411764</v>
          </cell>
          <cell r="H4">
            <v>0.34535617673579799</v>
          </cell>
          <cell r="I4">
            <v>0.74137931034482762</v>
          </cell>
          <cell r="J4">
            <v>0.21190261496844004</v>
          </cell>
          <cell r="K4">
            <v>0.68965517241379315</v>
          </cell>
          <cell r="L4">
            <v>0.46528403967538323</v>
          </cell>
          <cell r="M4">
            <v>0.94827586206896552</v>
          </cell>
          <cell r="N4">
            <v>0.40091863517060367</v>
          </cell>
          <cell r="O4">
            <v>0.86206896551724133</v>
          </cell>
          <cell r="P4">
            <v>0.30314960629921262</v>
          </cell>
          <cell r="Q4">
            <v>0.89655172413793105</v>
          </cell>
          <cell r="R4">
            <v>0.55905511811023623</v>
          </cell>
          <cell r="S4">
            <v>0.94827586206896552</v>
          </cell>
        </row>
        <row r="5">
          <cell r="B5">
            <v>0.99692307692307691</v>
          </cell>
          <cell r="C5">
            <v>2.9411764705882353E-2</v>
          </cell>
          <cell r="D5">
            <v>0.88461538461538458</v>
          </cell>
          <cell r="E5">
            <v>8.8235294117647065E-2</v>
          </cell>
          <cell r="F5">
            <v>0.56923076923076921</v>
          </cell>
          <cell r="G5">
            <v>2.9411764705882353E-2</v>
          </cell>
          <cell r="H5">
            <v>0.99729486023444547</v>
          </cell>
          <cell r="I5">
            <v>0.39655172413793105</v>
          </cell>
          <cell r="J5">
            <v>0.94319206492335439</v>
          </cell>
          <cell r="K5">
            <v>0.44827586206896552</v>
          </cell>
          <cell r="L5">
            <v>0.94319206492335439</v>
          </cell>
          <cell r="M5">
            <v>3.4482758620689655E-2</v>
          </cell>
          <cell r="N5">
            <v>0.58727034120734911</v>
          </cell>
          <cell r="O5">
            <v>0</v>
          </cell>
          <cell r="P5">
            <v>0.3884514435695538</v>
          </cell>
          <cell r="Q5">
            <v>5.1724137931034482E-2</v>
          </cell>
          <cell r="R5">
            <v>0.3543307086614173</v>
          </cell>
          <cell r="S5">
            <v>3.4482758620689655E-2</v>
          </cell>
        </row>
        <row r="6">
          <cell r="B6">
            <v>0.87846200669574925</v>
          </cell>
          <cell r="C6">
            <v>2.2178413011335633E-3</v>
          </cell>
          <cell r="D6">
            <v>0.36522268438673022</v>
          </cell>
          <cell r="E6">
            <v>6.086742237555446E-2</v>
          </cell>
          <cell r="F6">
            <v>0.46393425991681037</v>
          </cell>
          <cell r="G6">
            <v>1.7496303597831445E-2</v>
          </cell>
          <cell r="H6">
            <v>0.88889616770389779</v>
          </cell>
          <cell r="I6">
            <v>4.0399744843716773E-3</v>
          </cell>
          <cell r="J6">
            <v>0.73619390763183756</v>
          </cell>
          <cell r="K6">
            <v>9.7809908568998512E-3</v>
          </cell>
          <cell r="L6">
            <v>0.72440222731739268</v>
          </cell>
          <cell r="M6">
            <v>3.5438372669926999E-3</v>
          </cell>
          <cell r="N6">
            <v>0.14126512417745701</v>
          </cell>
          <cell r="O6">
            <v>1.2839030653185683E-3</v>
          </cell>
          <cell r="P6">
            <v>4.0384207174697519E-2</v>
          </cell>
          <cell r="Q6">
            <v>2.3270743058899051E-3</v>
          </cell>
          <cell r="R6">
            <v>3.6298025896837192E-2</v>
          </cell>
          <cell r="S6">
            <v>1.6048788316482105E-3</v>
          </cell>
        </row>
        <row r="7">
          <cell r="B7">
            <v>3.0769230769230769E-3</v>
          </cell>
          <cell r="C7">
            <v>0.97058823529411764</v>
          </cell>
          <cell r="D7">
            <v>0.11538461538461539</v>
          </cell>
          <cell r="E7">
            <v>0.91176470588235292</v>
          </cell>
          <cell r="F7">
            <v>0.43076923076923079</v>
          </cell>
          <cell r="G7">
            <v>0.97058823529411764</v>
          </cell>
          <cell r="H7">
            <v>2.7051397655545538E-3</v>
          </cell>
          <cell r="I7">
            <v>0.60344827586206895</v>
          </cell>
          <cell r="J7">
            <v>5.6807935076645624E-2</v>
          </cell>
          <cell r="K7">
            <v>0.55172413793103448</v>
          </cell>
          <cell r="L7">
            <v>5.6807935076645624E-2</v>
          </cell>
          <cell r="M7">
            <v>0.96551724137931039</v>
          </cell>
          <cell r="N7">
            <v>0.41272965879265094</v>
          </cell>
          <cell r="O7">
            <v>1</v>
          </cell>
          <cell r="P7">
            <v>0.61154855643044614</v>
          </cell>
          <cell r="Q7">
            <v>0.94827586206896552</v>
          </cell>
          <cell r="R7">
            <v>0.64566929133858264</v>
          </cell>
          <cell r="S7">
            <v>0.96551724137931039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D792-207E-4902-9B33-96B3A9D78BA3}">
  <sheetPr>
    <tabColor rgb="FF00B050"/>
  </sheetPr>
  <dimension ref="A1:U11"/>
  <sheetViews>
    <sheetView zoomScale="70" zoomScaleNormal="70" workbookViewId="0">
      <selection activeCell="U8" sqref="U8"/>
    </sheetView>
  </sheetViews>
  <sheetFormatPr defaultRowHeight="14.4" x14ac:dyDescent="0.3"/>
  <cols>
    <col min="1" max="1" width="7.33203125" bestFit="1" customWidth="1"/>
    <col min="2" max="2" width="10.21875" customWidth="1"/>
    <col min="3" max="4" width="9.109375" customWidth="1"/>
    <col min="5" max="11" width="8.6640625" customWidth="1"/>
    <col min="12" max="13" width="9.5546875" customWidth="1"/>
    <col min="14" max="17" width="8.6640625" customWidth="1"/>
    <col min="18" max="19" width="9.5546875" customWidth="1"/>
    <col min="20" max="20" width="13" style="8" bestFit="1" customWidth="1"/>
    <col min="21" max="21" width="8.88671875" style="7" customWidth="1"/>
  </cols>
  <sheetData>
    <row r="1" spans="1:21" ht="27.6" x14ac:dyDescent="0.3">
      <c r="A1" s="10"/>
      <c r="B1" s="10"/>
      <c r="C1" s="10"/>
      <c r="D1" s="10"/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29</v>
      </c>
      <c r="O1" s="11" t="s">
        <v>30</v>
      </c>
      <c r="P1" s="11" t="s">
        <v>31</v>
      </c>
      <c r="Q1" s="11" t="s">
        <v>32</v>
      </c>
      <c r="R1" s="11" t="s">
        <v>10</v>
      </c>
      <c r="S1" s="11" t="s">
        <v>11</v>
      </c>
      <c r="T1" s="12"/>
      <c r="U1" s="13"/>
    </row>
    <row r="2" spans="1:21" ht="17.399999999999999" customHeight="1" x14ac:dyDescent="0.3">
      <c r="A2" s="10"/>
      <c r="B2" s="10"/>
      <c r="C2" s="26" t="s">
        <v>22</v>
      </c>
      <c r="D2" s="26" t="s">
        <v>0</v>
      </c>
      <c r="E2" s="23" t="s">
        <v>43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5"/>
      <c r="T2" s="12"/>
      <c r="U2" s="13"/>
    </row>
    <row r="3" spans="1:21" ht="17.399999999999999" customHeight="1" x14ac:dyDescent="0.3">
      <c r="A3" s="10"/>
      <c r="B3" s="10"/>
      <c r="C3" s="26"/>
      <c r="D3" s="26"/>
      <c r="E3" s="19" t="s">
        <v>33</v>
      </c>
      <c r="F3" s="19" t="s">
        <v>33</v>
      </c>
      <c r="G3" s="19" t="s">
        <v>33</v>
      </c>
      <c r="H3" s="19" t="s">
        <v>33</v>
      </c>
      <c r="I3" s="19" t="s">
        <v>33</v>
      </c>
      <c r="J3" s="19" t="s">
        <v>33</v>
      </c>
      <c r="K3" s="19" t="s">
        <v>33</v>
      </c>
      <c r="L3" s="19" t="s">
        <v>33</v>
      </c>
      <c r="M3" s="19" t="s">
        <v>33</v>
      </c>
      <c r="N3" s="19" t="s">
        <v>34</v>
      </c>
      <c r="O3" s="19" t="s">
        <v>34</v>
      </c>
      <c r="P3" s="19" t="s">
        <v>34</v>
      </c>
      <c r="Q3" s="19" t="s">
        <v>34</v>
      </c>
      <c r="R3" s="19" t="s">
        <v>34</v>
      </c>
      <c r="S3" s="19" t="s">
        <v>34</v>
      </c>
      <c r="T3" s="17"/>
      <c r="U3" s="13"/>
    </row>
    <row r="4" spans="1:21" ht="27.6" x14ac:dyDescent="0.3">
      <c r="A4" s="10"/>
      <c r="B4" s="10"/>
      <c r="C4" s="26"/>
      <c r="D4" s="26"/>
      <c r="E4" s="20" t="s">
        <v>42</v>
      </c>
      <c r="F4" s="19" t="s">
        <v>35</v>
      </c>
      <c r="G4" s="19" t="s">
        <v>36</v>
      </c>
      <c r="H4" s="20" t="s">
        <v>42</v>
      </c>
      <c r="I4" s="19" t="s">
        <v>35</v>
      </c>
      <c r="J4" s="19" t="s">
        <v>36</v>
      </c>
      <c r="K4" s="20" t="s">
        <v>42</v>
      </c>
      <c r="L4" s="19" t="s">
        <v>35</v>
      </c>
      <c r="M4" s="19" t="s">
        <v>36</v>
      </c>
      <c r="N4" s="19" t="s">
        <v>35</v>
      </c>
      <c r="O4" s="19" t="s">
        <v>36</v>
      </c>
      <c r="P4" s="19" t="s">
        <v>35</v>
      </c>
      <c r="Q4" s="19" t="s">
        <v>36</v>
      </c>
      <c r="R4" s="19" t="s">
        <v>35</v>
      </c>
      <c r="S4" s="19" t="s">
        <v>36</v>
      </c>
      <c r="T4" s="17"/>
      <c r="U4" s="13"/>
    </row>
    <row r="5" spans="1:21" ht="17.399999999999999" customHeight="1" x14ac:dyDescent="0.3">
      <c r="A5" s="10" t="s">
        <v>21</v>
      </c>
      <c r="B5" s="11" t="s">
        <v>0</v>
      </c>
      <c r="C5" s="27"/>
      <c r="D5" s="27"/>
      <c r="E5" s="21" t="s">
        <v>37</v>
      </c>
      <c r="F5" s="21" t="s">
        <v>37</v>
      </c>
      <c r="G5" s="21" t="s">
        <v>37</v>
      </c>
      <c r="H5" s="21" t="s">
        <v>38</v>
      </c>
      <c r="I5" s="21" t="s">
        <v>38</v>
      </c>
      <c r="J5" s="21" t="s">
        <v>38</v>
      </c>
      <c r="K5" s="21" t="s">
        <v>39</v>
      </c>
      <c r="L5" s="21" t="s">
        <v>39</v>
      </c>
      <c r="M5" s="21" t="s">
        <v>39</v>
      </c>
      <c r="N5" s="21" t="s">
        <v>37</v>
      </c>
      <c r="O5" s="21" t="s">
        <v>37</v>
      </c>
      <c r="P5" s="21" t="s">
        <v>38</v>
      </c>
      <c r="Q5" s="21" t="s">
        <v>38</v>
      </c>
      <c r="R5" s="21" t="s">
        <v>39</v>
      </c>
      <c r="S5" s="21" t="s">
        <v>39</v>
      </c>
      <c r="T5" s="17"/>
      <c r="U5" s="14"/>
    </row>
    <row r="6" spans="1:21" ht="17.399999999999999" customHeight="1" x14ac:dyDescent="0.3">
      <c r="A6" s="10" t="str">
        <f>_xlfn.CONCAT(C6," / T2")</f>
        <v>7d / T2</v>
      </c>
      <c r="B6" s="15" t="str">
        <f>'7d stats'!A2</f>
        <v>TDR-T2</v>
      </c>
      <c r="C6" s="18" t="s">
        <v>18</v>
      </c>
      <c r="D6" s="18" t="s">
        <v>41</v>
      </c>
      <c r="E6" s="18">
        <f>'7d stats'!B2</f>
        <v>0.10760152724748351</v>
      </c>
      <c r="F6" s="18">
        <f>'7d stats'!C2</f>
        <v>0.18326969802152029</v>
      </c>
      <c r="G6" s="18">
        <f>'7d stats'!D2</f>
        <v>6.1263450190905941E-2</v>
      </c>
      <c r="H6" s="18">
        <f>'7d stats'!E2</f>
        <v>0.12148559527941687</v>
      </c>
      <c r="I6" s="18">
        <f>'7d stats'!F2</f>
        <v>0.26292953835473792</v>
      </c>
      <c r="J6" s="18">
        <f>'7d stats'!G2</f>
        <v>6.3693162096494269E-2</v>
      </c>
      <c r="K6" s="18">
        <f>'7d stats'!H2</f>
        <v>9.5452967719541815E-2</v>
      </c>
      <c r="L6" s="18">
        <f>'7d stats'!I2</f>
        <v>1.2148559527941688E-3</v>
      </c>
      <c r="M6" s="18">
        <f>'7d stats'!J2</f>
        <v>9.0419993057965969E-2</v>
      </c>
      <c r="N6" s="18">
        <f>'7d stats'!K2</f>
        <v>0.20872202635332227</v>
      </c>
      <c r="O6" s="18">
        <f>'7d stats'!L2</f>
        <v>4.3088486995655248E-2</v>
      </c>
      <c r="P6" s="18">
        <f>'7d stats'!M2</f>
        <v>0.21769016116997869</v>
      </c>
      <c r="Q6" s="18">
        <f>'7d stats'!N2</f>
        <v>3.2316365246741433E-2</v>
      </c>
      <c r="R6" s="18">
        <f>'7d stats'!O2</f>
        <v>0.13774744661603172</v>
      </c>
      <c r="S6" s="18">
        <f>'7d stats'!P2</f>
        <v>1.6158182623370716E-2</v>
      </c>
      <c r="T6" s="12"/>
      <c r="U6" s="13"/>
    </row>
    <row r="7" spans="1:21" ht="17.399999999999999" customHeight="1" x14ac:dyDescent="0.3">
      <c r="A7" s="10" t="str">
        <f>_xlfn.CONCAT(C7," / T2")</f>
        <v>5d / T2</v>
      </c>
      <c r="B7" s="15" t="str">
        <f>'5d stats'!A2</f>
        <v>TDR-T2</v>
      </c>
      <c r="C7" s="18" t="s">
        <v>19</v>
      </c>
      <c r="D7" s="18" t="s">
        <v>41</v>
      </c>
      <c r="E7" s="18">
        <f>'5d stats'!B2</f>
        <v>0.21225269003818117</v>
      </c>
      <c r="F7" s="18">
        <f>'5d stats'!C2</f>
        <v>0.16747657063519611</v>
      </c>
      <c r="G7" s="18">
        <f>'5d stats'!D2</f>
        <v>6.9420340159666777E-2</v>
      </c>
      <c r="H7" s="18">
        <f>'5d stats'!E2</f>
        <v>0.23238458868448453</v>
      </c>
      <c r="I7" s="18">
        <f>'5d stats'!F2</f>
        <v>0.27299548767788961</v>
      </c>
      <c r="J7" s="18">
        <f>'5d stats'!G2</f>
        <v>6.6817077403679287E-2</v>
      </c>
      <c r="K7" s="18">
        <f>'5d stats'!H2</f>
        <v>9.5973620270739329E-2</v>
      </c>
      <c r="L7" s="18">
        <f>'5d stats'!I2</f>
        <v>1.2148559527941688E-3</v>
      </c>
      <c r="M7" s="18">
        <f>'5d stats'!J2</f>
        <v>9.1634849010760161E-2</v>
      </c>
      <c r="N7" s="18">
        <f>'5d stats'!K2</f>
        <v>0.23738386872136988</v>
      </c>
      <c r="O7" s="18">
        <f>'5d stats'!L2</f>
        <v>0.25490220299183708</v>
      </c>
      <c r="P7" s="18">
        <f>'5d stats'!M2</f>
        <v>0.26537191003800203</v>
      </c>
      <c r="Q7" s="18">
        <f>'5d stats'!N2</f>
        <v>0.27085061297680418</v>
      </c>
      <c r="R7" s="18">
        <f>'5d stats'!O2</f>
        <v>0.19940185999942805</v>
      </c>
      <c r="S7" s="18">
        <f>'5d stats'!P2</f>
        <v>0.1825078848774212</v>
      </c>
      <c r="T7" s="12"/>
      <c r="U7" s="13"/>
    </row>
    <row r="8" spans="1:21" ht="17.399999999999999" customHeight="1" x14ac:dyDescent="0.3">
      <c r="A8" s="10" t="str">
        <f>_xlfn.CONCAT(C8," / T2")</f>
        <v>3d / T2</v>
      </c>
      <c r="B8" s="15" t="str">
        <f>'3d stats'!A2</f>
        <v>TDR-T2</v>
      </c>
      <c r="C8" s="18" t="s">
        <v>20</v>
      </c>
      <c r="D8" s="18" t="s">
        <v>41</v>
      </c>
      <c r="E8" s="18">
        <f>'3d stats'!B2</f>
        <v>0.3978084258273073</v>
      </c>
      <c r="F8" s="18">
        <f>'3d stats'!C2</f>
        <v>0.52535758592409532</v>
      </c>
      <c r="G8" s="18">
        <f>'3d stats'!D2</f>
        <v>0.16527124691788864</v>
      </c>
      <c r="H8" s="18">
        <f>'3d stats'!E2</f>
        <v>0.4361686385557566</v>
      </c>
      <c r="I8" s="18">
        <f>'3d stats'!F2</f>
        <v>0.52952280633367532</v>
      </c>
      <c r="J8" s="18">
        <f>'3d stats'!G2</f>
        <v>0.34222561798258988</v>
      </c>
      <c r="K8" s="18">
        <f>'3d stats'!H2</f>
        <v>0.11527647925312598</v>
      </c>
      <c r="L8" s="18">
        <f>'3d stats'!I2</f>
        <v>1.2148559527941688E-3</v>
      </c>
      <c r="M8" s="18">
        <f>'3d stats'!J2</f>
        <v>9.8252619022330706E-2</v>
      </c>
      <c r="N8" s="18">
        <f>'3d stats'!K2</f>
        <v>0.50105504790072131</v>
      </c>
      <c r="O8" s="18">
        <f>'3d stats'!L2</f>
        <v>0.34121279656218306</v>
      </c>
      <c r="P8" s="18">
        <f>'3d stats'!M2</f>
        <v>0.42954172548041664</v>
      </c>
      <c r="Q8" s="18">
        <f>'3d stats'!N2</f>
        <v>0.52493513344988851</v>
      </c>
      <c r="R8" s="18">
        <f>'3d stats'!O2</f>
        <v>0.26880282804991301</v>
      </c>
      <c r="S8" s="18">
        <f>'3d stats'!P2</f>
        <v>0.17855561999328182</v>
      </c>
      <c r="T8" s="12"/>
      <c r="U8" s="13"/>
    </row>
    <row r="9" spans="1:21" ht="17.399999999999999" customHeight="1" x14ac:dyDescent="0.3">
      <c r="A9" s="10" t="str">
        <f>_xlfn.CONCAT(C9," / SPE")</f>
        <v>7d / SPE</v>
      </c>
      <c r="B9" s="15" t="str">
        <f>'7d stats'!A5</f>
        <v>TDR-SPE</v>
      </c>
      <c r="C9" s="18" t="s">
        <v>18</v>
      </c>
      <c r="D9" s="18" t="s">
        <v>40</v>
      </c>
      <c r="E9" s="18">
        <f>'7d stats'!B5</f>
        <v>0.39586948976049985</v>
      </c>
      <c r="F9" s="18">
        <f>'7d stats'!C5</f>
        <v>0.37434918431100311</v>
      </c>
      <c r="G9" s="18">
        <f>'7d stats'!D5</f>
        <v>0.16782367233599443</v>
      </c>
      <c r="H9" s="18">
        <f>'7d stats'!E5</f>
        <v>0.23516140229087124</v>
      </c>
      <c r="I9" s="18">
        <f>'7d stats'!F5</f>
        <v>0.38649774383894475</v>
      </c>
      <c r="J9" s="18">
        <f>'7d stats'!G5</f>
        <v>6.1784102742103442E-2</v>
      </c>
      <c r="K9" s="18">
        <f>'7d stats'!H5</f>
        <v>0.13103089205137106</v>
      </c>
      <c r="L9" s="18">
        <f>'7d stats'!I5</f>
        <v>0.16435265532801108</v>
      </c>
      <c r="M9" s="18">
        <f>'7d stats'!J5</f>
        <v>2.6032627559875041E-2</v>
      </c>
      <c r="N9" s="18">
        <f>'7d stats'!K5</f>
        <v>0.19903956211319559</v>
      </c>
      <c r="O9" s="18">
        <f>'7d stats'!L5</f>
        <v>0</v>
      </c>
      <c r="P9" s="18">
        <f>'7d stats'!M5</f>
        <v>0.12134894106650414</v>
      </c>
      <c r="Q9" s="18">
        <f>'7d stats'!N5</f>
        <v>1.6158182623370716E-2</v>
      </c>
      <c r="R9" s="18">
        <f>'7d stats'!O5</f>
        <v>0.1106899124593112</v>
      </c>
      <c r="S9" s="18">
        <f>'7d stats'!P5</f>
        <v>1.0772121748913812E-2</v>
      </c>
      <c r="T9" s="12"/>
      <c r="U9" s="13"/>
    </row>
    <row r="10" spans="1:21" ht="17.399999999999999" customHeight="1" x14ac:dyDescent="0.3">
      <c r="A10" s="10" t="str">
        <f>_xlfn.CONCAT(C10," / SPE")</f>
        <v>5d / SPE</v>
      </c>
      <c r="B10" s="15" t="str">
        <f>'5d stats'!A5</f>
        <v>TDR-SPE</v>
      </c>
      <c r="C10" s="18" t="s">
        <v>19</v>
      </c>
      <c r="D10" s="18" t="s">
        <v>40</v>
      </c>
      <c r="E10" s="18">
        <f>'5d stats'!B5</f>
        <v>0.47934744880249913</v>
      </c>
      <c r="F10" s="18">
        <f>'5d stats'!C5</f>
        <v>0.37834085387018401</v>
      </c>
      <c r="G10" s="18">
        <f>'5d stats'!D5</f>
        <v>9.6147171121138492E-2</v>
      </c>
      <c r="H10" s="18">
        <f>'5d stats'!E5</f>
        <v>0.25442554668517875</v>
      </c>
      <c r="I10" s="18">
        <f>'5d stats'!F5</f>
        <v>0.39153071850052068</v>
      </c>
      <c r="J10" s="18">
        <f>'5d stats'!G5</f>
        <v>6.9420340159666791E-2</v>
      </c>
      <c r="K10" s="18">
        <f>'5d stats'!H5</f>
        <v>0.13103089205137106</v>
      </c>
      <c r="L10" s="18">
        <f>'5d stats'!I5</f>
        <v>0.16435265532801108</v>
      </c>
      <c r="M10" s="18">
        <f>'5d stats'!J5</f>
        <v>2.6032627559875041E-2</v>
      </c>
      <c r="N10" s="18">
        <f>'5d stats'!K5</f>
        <v>0.33282090971109601</v>
      </c>
      <c r="O10" s="18">
        <f>'5d stats'!L5</f>
        <v>0.25393843592273746</v>
      </c>
      <c r="P10" s="18">
        <f>'5d stats'!M5</f>
        <v>0.31382217449569549</v>
      </c>
      <c r="Q10" s="18">
        <f>'5d stats'!N5</f>
        <v>0.18492892735424879</v>
      </c>
      <c r="R10" s="18">
        <f>'5d stats'!O5</f>
        <v>0.31022649420080572</v>
      </c>
      <c r="S10" s="18">
        <f>'5d stats'!P5</f>
        <v>8.3353454636557536E-2</v>
      </c>
      <c r="T10" s="12"/>
      <c r="U10" s="13"/>
    </row>
    <row r="11" spans="1:21" ht="17.399999999999999" customHeight="1" x14ac:dyDescent="0.3">
      <c r="A11" s="10" t="str">
        <f>_xlfn.CONCAT(C11," / SPE")</f>
        <v>3d / SPE</v>
      </c>
      <c r="B11" s="15" t="str">
        <f>'3d stats'!A5</f>
        <v>TDR-SPE</v>
      </c>
      <c r="C11" s="18" t="s">
        <v>20</v>
      </c>
      <c r="D11" s="18" t="s">
        <v>40</v>
      </c>
      <c r="E11" s="18">
        <f>'3d stats'!B5</f>
        <v>0.61032633034665273</v>
      </c>
      <c r="F11" s="18">
        <f>'3d stats'!C5</f>
        <v>0.47092104273167629</v>
      </c>
      <c r="G11" s="18">
        <f>'3d stats'!D5</f>
        <v>0.50073041522842621</v>
      </c>
      <c r="H11" s="18">
        <f>'3d stats'!E5</f>
        <v>0.43978919554840112</v>
      </c>
      <c r="I11" s="18">
        <f>'3d stats'!F5</f>
        <v>0.46409820272021995</v>
      </c>
      <c r="J11" s="18">
        <f>'3d stats'!G5</f>
        <v>0.26885443455662567</v>
      </c>
      <c r="K11" s="18">
        <f>'3d stats'!H5</f>
        <v>0.16663446968600829</v>
      </c>
      <c r="L11" s="18">
        <f>'3d stats'!I5</f>
        <v>0.16873538133243565</v>
      </c>
      <c r="M11" s="18">
        <f>'3d stats'!J5</f>
        <v>3.1676197755054439E-2</v>
      </c>
      <c r="N11" s="18">
        <f>'3d stats'!K5</f>
        <v>0.54560915963735268</v>
      </c>
      <c r="O11" s="18">
        <f>'3d stats'!L5</f>
        <v>9.156183461495232E-2</v>
      </c>
      <c r="P11" s="18">
        <f>'3d stats'!M5</f>
        <v>0.38006391725348293</v>
      </c>
      <c r="Q11" s="18">
        <f>'3d stats'!N5</f>
        <v>9.0994780103692025E-2</v>
      </c>
      <c r="R11" s="18">
        <f>'3d stats'!O5</f>
        <v>0.25408170962203308</v>
      </c>
      <c r="S11" s="18">
        <f>'3d stats'!P5</f>
        <v>6.7471247894799552E-2</v>
      </c>
      <c r="T11" s="12"/>
      <c r="U11" s="13"/>
    </row>
  </sheetData>
  <mergeCells count="3">
    <mergeCell ref="E2:S2"/>
    <mergeCell ref="C2:C5"/>
    <mergeCell ref="D2:D5"/>
  </mergeCells>
  <conditionalFormatting sqref="E7:R8 E6:S6 E10:R11 E9:S9">
    <cfRule type="expression" dxfId="2" priority="1">
      <formula>E6=MAX($E6:$R6)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BAF8-7640-4804-AEC1-7A8DC0C1D9D0}">
  <sheetPr>
    <tabColor rgb="FF00B050"/>
  </sheetPr>
  <dimension ref="A1:U11"/>
  <sheetViews>
    <sheetView topLeftCell="C1" zoomScale="70" zoomScaleNormal="70" workbookViewId="0">
      <selection activeCell="C2" sqref="C2:S11"/>
    </sheetView>
  </sheetViews>
  <sheetFormatPr defaultRowHeight="14.4" x14ac:dyDescent="0.3"/>
  <cols>
    <col min="3" max="3" width="14.88671875" bestFit="1" customWidth="1"/>
    <col min="4" max="4" width="14.88671875" customWidth="1"/>
    <col min="6" max="6" width="9.109375" bestFit="1" customWidth="1"/>
    <col min="7" max="7" width="9.6640625" bestFit="1" customWidth="1"/>
    <col min="8" max="8" width="8.33203125" bestFit="1" customWidth="1"/>
    <col min="9" max="9" width="11" bestFit="1" customWidth="1"/>
    <col min="10" max="10" width="11.5546875" bestFit="1" customWidth="1"/>
    <col min="11" max="11" width="9.5546875" bestFit="1" customWidth="1"/>
    <col min="12" max="12" width="12.21875" bestFit="1" customWidth="1"/>
    <col min="13" max="13" width="12.77734375" bestFit="1" customWidth="1"/>
    <col min="14" max="14" width="13" bestFit="1" customWidth="1"/>
    <col min="15" max="15" width="13.6640625" bestFit="1" customWidth="1"/>
    <col min="20" max="20" width="12.33203125" bestFit="1" customWidth="1"/>
  </cols>
  <sheetData>
    <row r="1" spans="1:21" ht="27.6" x14ac:dyDescent="0.3">
      <c r="A1" s="10" t="s">
        <v>21</v>
      </c>
      <c r="B1" s="10" t="s">
        <v>0</v>
      </c>
      <c r="C1" s="10" t="s">
        <v>22</v>
      </c>
      <c r="D1" s="10"/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29</v>
      </c>
      <c r="O1" s="11" t="s">
        <v>30</v>
      </c>
      <c r="P1" s="11" t="s">
        <v>31</v>
      </c>
      <c r="Q1" s="11" t="s">
        <v>32</v>
      </c>
      <c r="R1" s="11" t="s">
        <v>10</v>
      </c>
      <c r="S1" s="11" t="s">
        <v>11</v>
      </c>
    </row>
    <row r="2" spans="1:21" ht="17.399999999999999" customHeight="1" x14ac:dyDescent="0.3">
      <c r="A2" s="10"/>
      <c r="B2" s="10"/>
      <c r="C2" s="26" t="s">
        <v>22</v>
      </c>
      <c r="D2" s="26" t="s">
        <v>0</v>
      </c>
      <c r="E2" s="23" t="s">
        <v>43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5"/>
      <c r="T2" s="12"/>
      <c r="U2" s="13"/>
    </row>
    <row r="3" spans="1:21" ht="17.399999999999999" customHeight="1" x14ac:dyDescent="0.3">
      <c r="A3" s="10"/>
      <c r="B3" s="10"/>
      <c r="C3" s="26"/>
      <c r="D3" s="26"/>
      <c r="E3" s="19" t="s">
        <v>33</v>
      </c>
      <c r="F3" s="19" t="s">
        <v>33</v>
      </c>
      <c r="G3" s="19" t="s">
        <v>33</v>
      </c>
      <c r="H3" s="19" t="s">
        <v>33</v>
      </c>
      <c r="I3" s="19" t="s">
        <v>33</v>
      </c>
      <c r="J3" s="19" t="s">
        <v>33</v>
      </c>
      <c r="K3" s="19" t="s">
        <v>33</v>
      </c>
      <c r="L3" s="19" t="s">
        <v>33</v>
      </c>
      <c r="M3" s="19" t="s">
        <v>33</v>
      </c>
      <c r="N3" s="19" t="s">
        <v>34</v>
      </c>
      <c r="O3" s="19" t="s">
        <v>34</v>
      </c>
      <c r="P3" s="19" t="s">
        <v>34</v>
      </c>
      <c r="Q3" s="19" t="s">
        <v>34</v>
      </c>
      <c r="R3" s="19" t="s">
        <v>34</v>
      </c>
      <c r="S3" s="19" t="s">
        <v>34</v>
      </c>
      <c r="T3" s="17"/>
      <c r="U3" s="13"/>
    </row>
    <row r="4" spans="1:21" ht="27.6" x14ac:dyDescent="0.3">
      <c r="A4" s="10"/>
      <c r="B4" s="10"/>
      <c r="C4" s="26"/>
      <c r="D4" s="26"/>
      <c r="E4" s="20" t="s">
        <v>42</v>
      </c>
      <c r="F4" s="19" t="s">
        <v>35</v>
      </c>
      <c r="G4" s="19" t="s">
        <v>36</v>
      </c>
      <c r="H4" s="20" t="s">
        <v>42</v>
      </c>
      <c r="I4" s="19" t="s">
        <v>35</v>
      </c>
      <c r="J4" s="19" t="s">
        <v>36</v>
      </c>
      <c r="K4" s="20" t="s">
        <v>42</v>
      </c>
      <c r="L4" s="19" t="s">
        <v>35</v>
      </c>
      <c r="M4" s="19" t="s">
        <v>36</v>
      </c>
      <c r="N4" s="19" t="s">
        <v>35</v>
      </c>
      <c r="O4" s="19" t="s">
        <v>36</v>
      </c>
      <c r="P4" s="19" t="s">
        <v>35</v>
      </c>
      <c r="Q4" s="19" t="s">
        <v>36</v>
      </c>
      <c r="R4" s="19" t="s">
        <v>35</v>
      </c>
      <c r="S4" s="19" t="s">
        <v>36</v>
      </c>
      <c r="U4" s="13"/>
    </row>
    <row r="5" spans="1:21" ht="17.399999999999999" customHeight="1" x14ac:dyDescent="0.3">
      <c r="A5" s="10" t="s">
        <v>21</v>
      </c>
      <c r="B5" s="11" t="s">
        <v>0</v>
      </c>
      <c r="C5" s="27"/>
      <c r="D5" s="27"/>
      <c r="E5" s="21" t="s">
        <v>37</v>
      </c>
      <c r="F5" s="21" t="s">
        <v>37</v>
      </c>
      <c r="G5" s="21" t="s">
        <v>37</v>
      </c>
      <c r="H5" s="21" t="s">
        <v>38</v>
      </c>
      <c r="I5" s="21" t="s">
        <v>38</v>
      </c>
      <c r="J5" s="21" t="s">
        <v>38</v>
      </c>
      <c r="K5" s="21" t="s">
        <v>39</v>
      </c>
      <c r="L5" s="21" t="s">
        <v>39</v>
      </c>
      <c r="M5" s="21" t="s">
        <v>39</v>
      </c>
      <c r="N5" s="21" t="s">
        <v>37</v>
      </c>
      <c r="O5" s="21" t="s">
        <v>37</v>
      </c>
      <c r="P5" s="21" t="s">
        <v>38</v>
      </c>
      <c r="Q5" s="21" t="s">
        <v>38</v>
      </c>
      <c r="R5" s="21" t="s">
        <v>39</v>
      </c>
      <c r="S5" s="21" t="s">
        <v>39</v>
      </c>
      <c r="T5" s="16" t="s">
        <v>62</v>
      </c>
      <c r="U5" s="14">
        <v>1E-3</v>
      </c>
    </row>
    <row r="6" spans="1:21" ht="16.8" x14ac:dyDescent="0.3">
      <c r="A6" s="10" t="str">
        <f>_xlfn.CONCAT(C6," / T2")</f>
        <v>7d / T2</v>
      </c>
      <c r="B6" s="15" t="str">
        <f>'7d stats'!A3</f>
        <v>FDR-T2</v>
      </c>
      <c r="C6" s="18" t="s">
        <v>18</v>
      </c>
      <c r="D6" s="18" t="s">
        <v>41</v>
      </c>
      <c r="E6" s="18">
        <f>'7d stats'!B3</f>
        <v>9.7308552499636761E-4</v>
      </c>
      <c r="F6" s="18">
        <f>'7d stats'!C3</f>
        <v>7.3053606660545389E-2</v>
      </c>
      <c r="G6" s="18">
        <f>'7d stats'!D3</f>
        <v>7.1133569770533264E-4</v>
      </c>
      <c r="H6" s="18">
        <f>'7d stats'!E3</f>
        <v>1.0376715243891339E-3</v>
      </c>
      <c r="I6" s="18">
        <f>'7d stats'!F3</f>
        <v>0.13028253245743779</v>
      </c>
      <c r="J6" s="18">
        <f>'7d stats'!G3</f>
        <v>7.7592169709809881E-4</v>
      </c>
      <c r="K6" s="18">
        <f>'7d stats'!H3</f>
        <v>2.7552613399056322E-4</v>
      </c>
      <c r="L6" s="18">
        <f>'7d stats'!I3</f>
        <v>1.653156803943379E-4</v>
      </c>
      <c r="M6" s="18">
        <f>'7d stats'!J3</f>
        <v>6.4585999392766195E-5</v>
      </c>
      <c r="N6" s="18">
        <f>'7d stats'!K3</f>
        <v>3.5299874388885896E-3</v>
      </c>
      <c r="O6" s="18">
        <f>'7d stats'!L3</f>
        <v>5.1388431870721075E-3</v>
      </c>
      <c r="P6" s="18">
        <f>'7d stats'!M3</f>
        <v>1.1521551361141894E-2</v>
      </c>
      <c r="Q6" s="18">
        <f>'7d stats'!N3</f>
        <v>2.3814151354724406E-3</v>
      </c>
      <c r="R6" s="18">
        <f>'7d stats'!O3</f>
        <v>4.8407093488538611E-3</v>
      </c>
      <c r="S6" s="18">
        <f>'7d stats'!P3</f>
        <v>1.5040516645089097E-3</v>
      </c>
      <c r="T6" s="9">
        <f t="array" ref="T6">MIN(IF(E6:S6&gt;$U$5,E6:S6))</f>
        <v>1.0376715243891339E-3</v>
      </c>
    </row>
    <row r="7" spans="1:21" ht="16.8" x14ac:dyDescent="0.3">
      <c r="A7" s="10" t="str">
        <f>_xlfn.CONCAT(C7," / T2")</f>
        <v>5d / T2</v>
      </c>
      <c r="B7" s="15" t="str">
        <f>'5d stats'!A3</f>
        <v>FDR-T2</v>
      </c>
      <c r="C7" s="18" t="s">
        <v>19</v>
      </c>
      <c r="D7" s="18" t="s">
        <v>41</v>
      </c>
      <c r="E7" s="18">
        <f>'5d stats'!B3</f>
        <v>1.0907511709021046E-3</v>
      </c>
      <c r="F7" s="18">
        <f>'5d stats'!C3</f>
        <v>6.4260846997057433E-2</v>
      </c>
      <c r="G7" s="18">
        <f>'5d stats'!D3</f>
        <v>1.1885377751885233E-3</v>
      </c>
      <c r="H7" s="18">
        <f>'5d stats'!E3</f>
        <v>1.6069554987503103E-3</v>
      </c>
      <c r="I7" s="18">
        <f>'5d stats'!F3</f>
        <v>0.13511664047275912</v>
      </c>
      <c r="J7" s="18">
        <f>'5d stats'!G3</f>
        <v>1.0691291751750071E-3</v>
      </c>
      <c r="K7" s="18">
        <f>'5d stats'!H3</f>
        <v>2.8113648732345392E-4</v>
      </c>
      <c r="L7" s="18">
        <f>'5d stats'!I3</f>
        <v>1.4667990642962812E-4</v>
      </c>
      <c r="M7" s="18">
        <f>'5d stats'!J3</f>
        <v>7.2030204532575403E-4</v>
      </c>
      <c r="N7" s="18">
        <f>'5d stats'!K3</f>
        <v>6.913173972993257E-3</v>
      </c>
      <c r="O7" s="18">
        <f>'5d stats'!L3</f>
        <v>2.361275866446946E-2</v>
      </c>
      <c r="P7" s="18">
        <f>'5d stats'!M3</f>
        <v>2.3067188515089303E-2</v>
      </c>
      <c r="Q7" s="18">
        <f>'5d stats'!N3</f>
        <v>4.4844013004419939E-2</v>
      </c>
      <c r="R7" s="18">
        <f>'5d stats'!O3</f>
        <v>3.9536677417974765E-2</v>
      </c>
      <c r="S7" s="18">
        <f>'5d stats'!P3</f>
        <v>8.4880066652195767E-3</v>
      </c>
      <c r="T7" s="9">
        <f t="array" ref="T7">MIN(IF(E7:S7&gt;$U$5,E7:S7))</f>
        <v>1.0691291751750071E-3</v>
      </c>
    </row>
    <row r="8" spans="1:21" ht="16.8" x14ac:dyDescent="0.3">
      <c r="A8" s="10" t="str">
        <f>_xlfn.CONCAT(C8," / T2")</f>
        <v>3d / T2</v>
      </c>
      <c r="B8" s="15" t="str">
        <f>'3d stats'!A3</f>
        <v>FDR-T2</v>
      </c>
      <c r="C8" s="18" t="s">
        <v>20</v>
      </c>
      <c r="D8" s="18" t="s">
        <v>41</v>
      </c>
      <c r="E8" s="18">
        <f>'3d stats'!B3</f>
        <v>1.9452533235575137E-2</v>
      </c>
      <c r="F8" s="18">
        <f>'3d stats'!C3</f>
        <v>0.37067315484863705</v>
      </c>
      <c r="G8" s="18">
        <f>'3d stats'!D3</f>
        <v>9.6882694639185678E-3</v>
      </c>
      <c r="H8" s="18">
        <f>'3d stats'!E3</f>
        <v>6.0351094208961197E-2</v>
      </c>
      <c r="I8" s="18">
        <f>'3d stats'!F3</f>
        <v>0.37206506543129414</v>
      </c>
      <c r="J8" s="18">
        <f>'3d stats'!G3</f>
        <v>4.6061579537282515E-2</v>
      </c>
      <c r="K8" s="18">
        <f>'3d stats'!H3</f>
        <v>3.5688098580616116E-4</v>
      </c>
      <c r="L8" s="18">
        <f>'3d stats'!I3</f>
        <v>8.1462446531837887E-3</v>
      </c>
      <c r="M8" s="18">
        <f>'3d stats'!J3</f>
        <v>8.1238464396777372E-4</v>
      </c>
      <c r="N8" s="18">
        <f>'3d stats'!K3</f>
        <v>5.9896529953557412E-3</v>
      </c>
      <c r="O8" s="18">
        <f>'3d stats'!L3</f>
        <v>2.7929117495291398E-2</v>
      </c>
      <c r="P8" s="18">
        <f>'3d stats'!M3</f>
        <v>0.13974477116741113</v>
      </c>
      <c r="Q8" s="18">
        <f>'3d stats'!N3</f>
        <v>7.3949728880381871E-2</v>
      </c>
      <c r="R8" s="18">
        <f>'3d stats'!O3</f>
        <v>6.2679352634864446E-2</v>
      </c>
      <c r="S8" s="18">
        <f>'3d stats'!P3</f>
        <v>5.0740760879443812E-3</v>
      </c>
      <c r="T8" s="9">
        <f t="array" ref="T8">MIN(IF(E8:S8&gt;$U$5,E8:S8))</f>
        <v>5.0740760879443812E-3</v>
      </c>
    </row>
    <row r="9" spans="1:21" x14ac:dyDescent="0.3">
      <c r="A9" s="10" t="str">
        <f>_xlfn.CONCAT(C9," / SPE")</f>
        <v>7d / SPE</v>
      </c>
      <c r="B9" s="15" t="str">
        <f>'7d stats'!A6</f>
        <v>FDR-SPE</v>
      </c>
      <c r="C9" s="18" t="s">
        <v>18</v>
      </c>
      <c r="D9" s="18" t="s">
        <v>40</v>
      </c>
      <c r="E9" s="18">
        <f>'7d stats'!B6</f>
        <v>0.24858879050059815</v>
      </c>
      <c r="F9" s="18">
        <f>'7d stats'!C6</f>
        <v>0.25506831854176382</v>
      </c>
      <c r="G9" s="18">
        <f>'7d stats'!D6</f>
        <v>9.6349341289447513E-2</v>
      </c>
      <c r="H9" s="18">
        <f>'7d stats'!E6</f>
        <v>2.4056468968813506E-2</v>
      </c>
      <c r="I9" s="18">
        <f>'7d stats'!F6</f>
        <v>0.2370902382988796</v>
      </c>
      <c r="J9" s="18">
        <f>'7d stats'!G6</f>
        <v>2.5404846346619021E-5</v>
      </c>
      <c r="K9" s="18">
        <f>'7d stats'!H6</f>
        <v>2.8715467363765398E-4</v>
      </c>
      <c r="L9" s="18">
        <f>'7d stats'!I6</f>
        <v>0</v>
      </c>
      <c r="M9" s="18">
        <f>'7d stats'!J6</f>
        <v>2.5404846346619021E-5</v>
      </c>
      <c r="N9" s="18">
        <f>'7d stats'!K6</f>
        <v>4.4399147684178943E-2</v>
      </c>
      <c r="O9" s="18">
        <f>'7d stats'!L6</f>
        <v>4.0108044386904254E-4</v>
      </c>
      <c r="P9" s="18">
        <f>'7d stats'!M6</f>
        <v>1.2615684296156809E-2</v>
      </c>
      <c r="Q9" s="18">
        <f>'7d stats'!N6</f>
        <v>7.2695830451263959E-4</v>
      </c>
      <c r="R9" s="18">
        <f>'7d stats'!O6</f>
        <v>1.1339195871972744E-2</v>
      </c>
      <c r="S9" s="18">
        <f>'7d stats'!P6</f>
        <v>5.0135055483630322E-4</v>
      </c>
      <c r="T9" s="9">
        <f t="array" ref="T9">MIN(IF(E9:S9&gt;$U$5,E9:S9))</f>
        <v>1.1339195871972744E-2</v>
      </c>
    </row>
    <row r="10" spans="1:21" x14ac:dyDescent="0.3">
      <c r="A10" s="10" t="str">
        <f>_xlfn.CONCAT(C10," / SPE")</f>
        <v>5d / SPE</v>
      </c>
      <c r="B10" s="15" t="str">
        <f>'5d stats'!A6</f>
        <v>FDR-SPE</v>
      </c>
      <c r="C10" s="18" t="s">
        <v>19</v>
      </c>
      <c r="D10" s="18" t="s">
        <v>40</v>
      </c>
      <c r="E10" s="18">
        <f>'5d stats'!B6</f>
        <v>5.2582922318141732E-2</v>
      </c>
      <c r="F10" s="18">
        <f>'5d stats'!C6</f>
        <v>0.24681338921892093</v>
      </c>
      <c r="G10" s="18">
        <f>'5d stats'!D6</f>
        <v>1.3823121183170037E-4</v>
      </c>
      <c r="H10" s="18">
        <f>'5d stats'!E6</f>
        <v>4.3383558610520599E-3</v>
      </c>
      <c r="I10" s="18">
        <f>'5d stats'!F6</f>
        <v>0.21662177514548914</v>
      </c>
      <c r="J10" s="18">
        <f>'5d stats'!G6</f>
        <v>3.7111916277882654E-3</v>
      </c>
      <c r="K10" s="18">
        <f>'5d stats'!H6</f>
        <v>2.7643715222780641E-4</v>
      </c>
      <c r="L10" s="18">
        <f>'5d stats'!I6</f>
        <v>0</v>
      </c>
      <c r="M10" s="18">
        <f>'5d stats'!J6</f>
        <v>1.9747315975957194E-5</v>
      </c>
      <c r="N10" s="18">
        <f>'5d stats'!K6</f>
        <v>0.27799679240556185</v>
      </c>
      <c r="O10" s="18">
        <f>'5d stats'!L6</f>
        <v>2.00060723928431E-3</v>
      </c>
      <c r="P10" s="18">
        <f>'5d stats'!M6</f>
        <v>0.23028350092914374</v>
      </c>
      <c r="Q10" s="18">
        <f>'5d stats'!N6</f>
        <v>4.009463547708955E-3</v>
      </c>
      <c r="R10" s="18">
        <f>'5d stats'!O6</f>
        <v>0.22666715969228207</v>
      </c>
      <c r="S10" s="18">
        <f>'5d stats'!P6</f>
        <v>2.030256531012813E-3</v>
      </c>
      <c r="T10" s="9">
        <f t="array" ref="T10">MIN(IF(E10:S10&gt;$U$5,E10:S10))</f>
        <v>2.00060723928431E-3</v>
      </c>
    </row>
    <row r="11" spans="1:21" x14ac:dyDescent="0.3">
      <c r="A11" s="10" t="str">
        <f>_xlfn.CONCAT(C11," / SPE")</f>
        <v>3d / SPE</v>
      </c>
      <c r="B11" s="15" t="str">
        <f>'3d stats'!A6</f>
        <v>FDR-SPE</v>
      </c>
      <c r="C11" s="18" t="s">
        <v>20</v>
      </c>
      <c r="D11" s="18" t="s">
        <v>40</v>
      </c>
      <c r="E11" s="18">
        <f>'3d stats'!B6</f>
        <v>0.28743410554754445</v>
      </c>
      <c r="F11" s="18">
        <f>'3d stats'!C6</f>
        <v>0.27880970135120536</v>
      </c>
      <c r="G11" s="18">
        <f>'3d stats'!D6</f>
        <v>0.27102591956545818</v>
      </c>
      <c r="H11" s="18">
        <f>'3d stats'!E6</f>
        <v>0.25581603940065295</v>
      </c>
      <c r="I11" s="18">
        <f>'3d stats'!F6</f>
        <v>0.1998676272908825</v>
      </c>
      <c r="J11" s="18">
        <f>'3d stats'!G6</f>
        <v>0.10094209241281292</v>
      </c>
      <c r="K11" s="18">
        <f>'3d stats'!H6</f>
        <v>3.4448013377220814E-4</v>
      </c>
      <c r="L11" s="18">
        <f>'3d stats'!I6</f>
        <v>0</v>
      </c>
      <c r="M11" s="18">
        <f>'3d stats'!J6</f>
        <v>1.6149626830539891E-5</v>
      </c>
      <c r="N11" s="18">
        <f>'3d stats'!K6</f>
        <v>0.35839713237494941</v>
      </c>
      <c r="O11" s="18">
        <f>'3d stats'!L6</f>
        <v>1.7534836141153191E-3</v>
      </c>
      <c r="P11" s="18">
        <f>'3d stats'!M6</f>
        <v>0.14868670084438518</v>
      </c>
      <c r="Q11" s="18">
        <f>'3d stats'!N6</f>
        <v>2.6045664856006744E-2</v>
      </c>
      <c r="R11" s="18">
        <f>'3d stats'!O6</f>
        <v>0.18872294148299365</v>
      </c>
      <c r="S11" s="18">
        <f>'3d stats'!P6</f>
        <v>8.3772229342500351E-3</v>
      </c>
      <c r="T11" s="9">
        <f t="array" ref="T11">MIN(IF(E11:S11&gt;$U$5,E11:S11))</f>
        <v>1.7534836141153191E-3</v>
      </c>
    </row>
  </sheetData>
  <mergeCells count="3">
    <mergeCell ref="C2:C5"/>
    <mergeCell ref="D2:D5"/>
    <mergeCell ref="E2:S2"/>
  </mergeCells>
  <conditionalFormatting sqref="E6:R11 F6:S6 F9:S9">
    <cfRule type="expression" dxfId="1" priority="2">
      <formula>E6=$T6</formula>
    </cfRule>
  </conditionalFormatting>
  <conditionalFormatting sqref="E6:S11">
    <cfRule type="expression" dxfId="0" priority="1">
      <formula>E6&lt;$U$5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D66E-078B-412F-9529-C82E01D89DCF}">
  <sheetPr>
    <tabColor rgb="FFC00000"/>
  </sheetPr>
  <dimension ref="A1:N7"/>
  <sheetViews>
    <sheetView workbookViewId="0"/>
  </sheetViews>
  <sheetFormatPr defaultRowHeight="14.4" x14ac:dyDescent="0.3"/>
  <cols>
    <col min="1" max="1" width="14.88671875" bestFit="1" customWidth="1"/>
    <col min="4" max="4" width="9.109375" bestFit="1" customWidth="1"/>
    <col min="5" max="5" width="9.6640625" bestFit="1" customWidth="1"/>
    <col min="6" max="6" width="8.33203125" bestFit="1" customWidth="1"/>
    <col min="7" max="7" width="11" bestFit="1" customWidth="1"/>
    <col min="8" max="8" width="11.5546875" bestFit="1" customWidth="1"/>
    <col min="9" max="9" width="9.5546875" bestFit="1" customWidth="1"/>
    <col min="10" max="10" width="12.21875" bestFit="1" customWidth="1"/>
    <col min="11" max="11" width="12.77734375" bestFit="1" customWidth="1"/>
    <col min="12" max="12" width="13" bestFit="1" customWidth="1"/>
    <col min="13" max="13" width="13.6640625" bestFit="1" customWidth="1"/>
  </cols>
  <sheetData>
    <row r="1" spans="1:14" x14ac:dyDescent="0.3">
      <c r="A1" t="s">
        <v>22</v>
      </c>
      <c r="B1" t="str">
        <f>'7d stats'!A1</f>
        <v>Statistic</v>
      </c>
      <c r="C1" t="str">
        <f>'7d stats'!B1</f>
        <v>SS PCA</v>
      </c>
      <c r="D1" t="str">
        <f>'7d stats'!C1</f>
        <v>SS BR PCA</v>
      </c>
      <c r="E1" t="str">
        <f>'7d stats'!D1</f>
        <v>SS MT PCA</v>
      </c>
      <c r="F1" t="str">
        <f>'7d stats'!E1</f>
        <v>SS D-PCA</v>
      </c>
      <c r="G1" t="str">
        <f>'7d stats'!F1</f>
        <v>SS BR D-PCA</v>
      </c>
      <c r="H1" t="str">
        <f>'7d stats'!G1</f>
        <v>SS MT D-PCA</v>
      </c>
      <c r="I1" t="str">
        <f>'7d stats'!H1</f>
        <v>SS AD-PCA</v>
      </c>
      <c r="J1" t="str">
        <f>'7d stats'!I1</f>
        <v>SS BR AD-PCA</v>
      </c>
      <c r="K1" t="str">
        <f>'7d stats'!J1</f>
        <v>SS MT AD-PCA</v>
      </c>
      <c r="L1" t="str">
        <f>'7d stats'!K1</f>
        <v>MS BR PCA</v>
      </c>
      <c r="M1" t="str">
        <f>'7d stats'!L1</f>
        <v>MS MT PCA</v>
      </c>
      <c r="N1" t="s">
        <v>21</v>
      </c>
    </row>
    <row r="2" spans="1:14" x14ac:dyDescent="0.3">
      <c r="A2" t="s">
        <v>18</v>
      </c>
      <c r="B2" t="str">
        <f>'7d stats'!A4</f>
        <v>FICR-T2</v>
      </c>
      <c r="C2">
        <f>'7d stats'!B3</f>
        <v>9.7308552499636761E-4</v>
      </c>
      <c r="D2">
        <f>'7d stats'!C3</f>
        <v>7.3053606660545389E-2</v>
      </c>
      <c r="E2">
        <f>'7d stats'!D3</f>
        <v>7.1133569770533264E-4</v>
      </c>
      <c r="F2">
        <f>'7d stats'!E3</f>
        <v>1.0376715243891339E-3</v>
      </c>
      <c r="G2">
        <f>'7d stats'!F3</f>
        <v>0.13028253245743779</v>
      </c>
      <c r="H2">
        <f>'7d stats'!G3</f>
        <v>7.7592169709809881E-4</v>
      </c>
      <c r="I2">
        <f>'7d stats'!H3</f>
        <v>2.7552613399056322E-4</v>
      </c>
      <c r="J2">
        <f>'7d stats'!I3</f>
        <v>1.653156803943379E-4</v>
      </c>
      <c r="K2">
        <f>'7d stats'!J3</f>
        <v>6.4585999392766195E-5</v>
      </c>
      <c r="L2">
        <f>'7d stats'!K3</f>
        <v>3.5299874388885896E-3</v>
      </c>
      <c r="M2">
        <f>'7d stats'!L3</f>
        <v>5.1388431870721075E-3</v>
      </c>
      <c r="N2" t="str">
        <f>_xlfn.CONCAT(A2," / T2")</f>
        <v>7d / T2</v>
      </c>
    </row>
    <row r="3" spans="1:14" x14ac:dyDescent="0.3">
      <c r="A3" t="s">
        <v>19</v>
      </c>
      <c r="B3" t="str">
        <f>'5d stats'!A4</f>
        <v>FICR-T2</v>
      </c>
      <c r="C3">
        <f>'5d stats'!B4</f>
        <v>0.35543214161749392</v>
      </c>
      <c r="D3">
        <f>'5d stats'!C4</f>
        <v>0.40020826102047902</v>
      </c>
      <c r="E3">
        <f>'5d stats'!D4</f>
        <v>0.49826449149600827</v>
      </c>
      <c r="F3">
        <f>'5d stats'!E4</f>
        <v>0.33530024297119054</v>
      </c>
      <c r="G3">
        <f>'5d stats'!F4</f>
        <v>0.29468934397778551</v>
      </c>
      <c r="H3">
        <f>'5d stats'!G4</f>
        <v>0.50086775425199592</v>
      </c>
      <c r="I3">
        <f>'5d stats'!H4</f>
        <v>0.47171121138493577</v>
      </c>
      <c r="J3">
        <f>'5d stats'!I4</f>
        <v>0.56646997570288093</v>
      </c>
      <c r="K3">
        <f>'5d stats'!J4</f>
        <v>0.47604998264491494</v>
      </c>
      <c r="L3">
        <f>'5d stats'!K4</f>
        <v>0.33030096293430522</v>
      </c>
      <c r="M3">
        <f>'5d stats'!L4</f>
        <v>0.31278262866383805</v>
      </c>
      <c r="N3" t="str">
        <f t="shared" ref="N3:N4" si="0">_xlfn.CONCAT(A3," / T2")</f>
        <v>5d / T2</v>
      </c>
    </row>
    <row r="4" spans="1:14" x14ac:dyDescent="0.3">
      <c r="A4" t="s">
        <v>20</v>
      </c>
      <c r="B4" t="str">
        <f>'3d stats'!A4</f>
        <v>FICR-T2</v>
      </c>
      <c r="C4">
        <f>'3d stats'!B4</f>
        <v>0.26307297785885336</v>
      </c>
      <c r="D4">
        <f>'3d stats'!C4</f>
        <v>0.13552381776206529</v>
      </c>
      <c r="E4">
        <f>'3d stats'!D4</f>
        <v>0.49561015676827203</v>
      </c>
      <c r="F4">
        <f>'3d stats'!E4</f>
        <v>0.22471276513040403</v>
      </c>
      <c r="G4">
        <f>'3d stats'!F4</f>
        <v>0.13135859735248528</v>
      </c>
      <c r="H4">
        <f>'3d stats'!G4</f>
        <v>0.31865578570357078</v>
      </c>
      <c r="I4">
        <f>'3d stats'!H4</f>
        <v>0.54560492443303465</v>
      </c>
      <c r="J4">
        <f>'3d stats'!I4</f>
        <v>0.65966654773336653</v>
      </c>
      <c r="K4">
        <f>'3d stats'!J4</f>
        <v>0.56262878466382982</v>
      </c>
      <c r="L4">
        <f>'3d stats'!K4</f>
        <v>0.1598263557854393</v>
      </c>
      <c r="M4">
        <f>'3d stats'!L4</f>
        <v>0.31966860712397749</v>
      </c>
      <c r="N4" t="str">
        <f t="shared" si="0"/>
        <v>3d / T2</v>
      </c>
    </row>
    <row r="5" spans="1:14" x14ac:dyDescent="0.3">
      <c r="A5" t="s">
        <v>18</v>
      </c>
      <c r="B5" t="str">
        <f>'7d stats'!A7</f>
        <v>FICR-SPE</v>
      </c>
      <c r="C5">
        <f>'7d stats'!B6</f>
        <v>0.24858879050059815</v>
      </c>
      <c r="D5">
        <f>'7d stats'!C6</f>
        <v>0.25506831854176382</v>
      </c>
      <c r="E5">
        <f>'7d stats'!D6</f>
        <v>9.6349341289447513E-2</v>
      </c>
      <c r="F5">
        <f>'7d stats'!E6</f>
        <v>2.4056468968813506E-2</v>
      </c>
      <c r="G5">
        <f>'7d stats'!F6</f>
        <v>0.2370902382988796</v>
      </c>
      <c r="H5">
        <f>'7d stats'!G6</f>
        <v>2.5404846346619021E-5</v>
      </c>
      <c r="I5">
        <f>'7d stats'!H6</f>
        <v>2.8715467363765398E-4</v>
      </c>
      <c r="J5">
        <f>'7d stats'!I6</f>
        <v>0</v>
      </c>
      <c r="K5">
        <f>'7d stats'!J6</f>
        <v>2.5404846346619021E-5</v>
      </c>
      <c r="L5">
        <f>'7d stats'!K6</f>
        <v>4.4399147684178943E-2</v>
      </c>
      <c r="M5">
        <f>'7d stats'!L6</f>
        <v>4.0108044386904254E-4</v>
      </c>
      <c r="N5" t="str">
        <f>_xlfn.CONCAT(A5," / SPE")</f>
        <v>7d / SPE</v>
      </c>
    </row>
    <row r="6" spans="1:14" x14ac:dyDescent="0.3">
      <c r="A6" t="s">
        <v>19</v>
      </c>
      <c r="B6" t="str">
        <f>'5d stats'!A7</f>
        <v>FICR-SPE</v>
      </c>
      <c r="C6">
        <f>'5d stats'!B7</f>
        <v>8.833738285317598E-2</v>
      </c>
      <c r="D6">
        <f>'5d stats'!C7</f>
        <v>0.18934397778549114</v>
      </c>
      <c r="E6">
        <f>'5d stats'!D7</f>
        <v>0.47153766053453661</v>
      </c>
      <c r="F6">
        <f>'5d stats'!E7</f>
        <v>0.31325928497049638</v>
      </c>
      <c r="G6">
        <f>'5d stats'!F7</f>
        <v>0.17615411315515445</v>
      </c>
      <c r="H6">
        <f>'5d stats'!G7</f>
        <v>0.49826449149600832</v>
      </c>
      <c r="I6">
        <f>'5d stats'!H7</f>
        <v>0.4366539396043041</v>
      </c>
      <c r="J6">
        <f>'5d stats'!I7</f>
        <v>0.40333217632766405</v>
      </c>
      <c r="K6">
        <f>'5d stats'!J7</f>
        <v>0.54165220409580006</v>
      </c>
      <c r="L6">
        <f>'5d stats'!K7</f>
        <v>0.23486392194457911</v>
      </c>
      <c r="M6">
        <f>'5d stats'!L7</f>
        <v>0.31374639573293767</v>
      </c>
      <c r="N6" t="str">
        <f t="shared" ref="N6:N7" si="1">_xlfn.CONCAT(A6," / SPE")</f>
        <v>5d / SPE</v>
      </c>
    </row>
    <row r="7" spans="1:14" x14ac:dyDescent="0.3">
      <c r="A7" t="s">
        <v>20</v>
      </c>
      <c r="B7" t="str">
        <f>'3d stats'!A7</f>
        <v>FICR-SPE</v>
      </c>
      <c r="C7">
        <f>'3d stats'!B7</f>
        <v>5.0555073339507851E-2</v>
      </c>
      <c r="D7">
        <f>'3d stats'!C7</f>
        <v>0.18996036095448429</v>
      </c>
      <c r="E7">
        <f>'3d stats'!D7</f>
        <v>0.1601509884577344</v>
      </c>
      <c r="F7">
        <f>'3d stats'!E7</f>
        <v>0.22109220813775948</v>
      </c>
      <c r="G7">
        <f>'3d stats'!F7</f>
        <v>0.19678320096594071</v>
      </c>
      <c r="H7">
        <f>'3d stats'!G7</f>
        <v>0.39202696912953494</v>
      </c>
      <c r="I7">
        <f>'3d stats'!H7</f>
        <v>0.4942469340001524</v>
      </c>
      <c r="J7">
        <f>'3d stats'!I7</f>
        <v>0.49214602235372495</v>
      </c>
      <c r="K7">
        <f>'3d stats'!J7</f>
        <v>0.62920520593110618</v>
      </c>
      <c r="L7">
        <f>'3d stats'!K7</f>
        <v>0.1152722440488079</v>
      </c>
      <c r="M7">
        <f>'3d stats'!L7</f>
        <v>0.56931956907120829</v>
      </c>
      <c r="N7" t="str">
        <f t="shared" si="1"/>
        <v>3d / SPE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opLeftCell="B29" zoomScaleNormal="100" workbookViewId="0">
      <selection activeCell="B3" sqref="B3:B7"/>
    </sheetView>
  </sheetViews>
  <sheetFormatPr defaultRowHeight="14.4" x14ac:dyDescent="0.3"/>
  <cols>
    <col min="1" max="1" width="14.88671875" customWidth="1"/>
    <col min="2" max="2" width="11" customWidth="1"/>
    <col min="3" max="3" width="13.21875" customWidth="1"/>
    <col min="4" max="4" width="11.88671875" customWidth="1"/>
    <col min="5" max="5" width="12.6640625" customWidth="1"/>
    <col min="6" max="6" width="11.77734375" customWidth="1"/>
    <col min="7" max="7" width="10.77734375" customWidth="1"/>
    <col min="8" max="8" width="10.44140625" customWidth="1"/>
    <col min="9" max="9" width="11.109375" customWidth="1"/>
    <col min="10" max="10" width="11.21875" customWidth="1"/>
    <col min="11" max="11" width="10.6640625" customWidth="1"/>
    <col min="12" max="12" width="12.21875" customWidth="1"/>
    <col min="13" max="13" width="6.5546875" customWidth="1"/>
  </cols>
  <sheetData>
    <row r="1" spans="1:16" ht="11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10</v>
      </c>
      <c r="P1" s="1" t="s">
        <v>11</v>
      </c>
    </row>
    <row r="2" spans="1:16" ht="24.6" thickTop="1" thickBot="1" x14ac:dyDescent="0.35">
      <c r="A2" s="2" t="s">
        <v>12</v>
      </c>
      <c r="B2" s="2">
        <f>B11*2491/(2491+1471+1800)+B21*1471/(2491+1471+1800)+B30*1800/(2491+1471+1800)</f>
        <v>0.10760152724748351</v>
      </c>
      <c r="C2" s="2">
        <f t="shared" ref="C2:P2" si="0">C11*2491/(2491+1471+1800)+C21*1471/(2491+1471+1800)+C30*1800/(2491+1471+1800)</f>
        <v>0.18326969802152029</v>
      </c>
      <c r="D2" s="2">
        <f t="shared" si="0"/>
        <v>6.1263450190905941E-2</v>
      </c>
      <c r="E2" s="2">
        <f t="shared" si="0"/>
        <v>0.12148559527941687</v>
      </c>
      <c r="F2" s="2">
        <f t="shared" si="0"/>
        <v>0.26292953835473792</v>
      </c>
      <c r="G2" s="2">
        <f t="shared" si="0"/>
        <v>6.3693162096494269E-2</v>
      </c>
      <c r="H2" s="2">
        <f t="shared" si="0"/>
        <v>9.5452967719541815E-2</v>
      </c>
      <c r="I2" s="2">
        <f t="shared" si="0"/>
        <v>1.2148559527941688E-3</v>
      </c>
      <c r="J2" s="2">
        <f t="shared" si="0"/>
        <v>9.0419993057965969E-2</v>
      </c>
      <c r="K2" s="2">
        <f t="shared" si="0"/>
        <v>0.20872202635332227</v>
      </c>
      <c r="L2" s="2">
        <f t="shared" si="0"/>
        <v>4.3088486995655248E-2</v>
      </c>
      <c r="M2" s="2">
        <f t="shared" si="0"/>
        <v>0.21769016116997869</v>
      </c>
      <c r="N2" s="2">
        <f t="shared" si="0"/>
        <v>3.2316365246741433E-2</v>
      </c>
      <c r="O2" s="2">
        <f t="shared" si="0"/>
        <v>0.13774744661603172</v>
      </c>
      <c r="P2" s="2">
        <f t="shared" si="0"/>
        <v>1.6158182623370716E-2</v>
      </c>
    </row>
    <row r="3" spans="1:16" ht="24.6" thickTop="1" thickBot="1" x14ac:dyDescent="0.35">
      <c r="A3" s="3" t="s">
        <v>13</v>
      </c>
      <c r="B3" s="2">
        <f t="shared" ref="B3:P7" si="1">B12*2491/(2491+1471+1800)+B22*1471/(2491+1471+1800)+B31*1800/(2491+1471+1800)</f>
        <v>9.7308552499636761E-4</v>
      </c>
      <c r="C3" s="2">
        <f t="shared" si="1"/>
        <v>7.3053606660545389E-2</v>
      </c>
      <c r="D3" s="2">
        <f t="shared" si="1"/>
        <v>7.1133569770533264E-4</v>
      </c>
      <c r="E3" s="2">
        <f t="shared" si="1"/>
        <v>1.0376715243891339E-3</v>
      </c>
      <c r="F3" s="2">
        <f t="shared" si="1"/>
        <v>0.13028253245743779</v>
      </c>
      <c r="G3" s="2">
        <f t="shared" si="1"/>
        <v>7.7592169709809881E-4</v>
      </c>
      <c r="H3" s="2">
        <f t="shared" si="1"/>
        <v>2.7552613399056322E-4</v>
      </c>
      <c r="I3" s="2">
        <f t="shared" si="1"/>
        <v>1.653156803943379E-4</v>
      </c>
      <c r="J3" s="2">
        <f t="shared" si="1"/>
        <v>6.4585999392766195E-5</v>
      </c>
      <c r="K3" s="2">
        <f t="shared" si="1"/>
        <v>3.5299874388885896E-3</v>
      </c>
      <c r="L3" s="2">
        <f t="shared" si="1"/>
        <v>5.1388431870721075E-3</v>
      </c>
      <c r="M3" s="2">
        <f t="shared" si="1"/>
        <v>1.1521551361141894E-2</v>
      </c>
      <c r="N3" s="2">
        <f t="shared" si="1"/>
        <v>2.3814151354724406E-3</v>
      </c>
      <c r="O3" s="2">
        <f t="shared" si="1"/>
        <v>4.8407093488538611E-3</v>
      </c>
      <c r="P3" s="2">
        <f t="shared" si="1"/>
        <v>1.5040516645089097E-3</v>
      </c>
    </row>
    <row r="4" spans="1:16" ht="24.6" thickTop="1" thickBot="1" x14ac:dyDescent="0.35">
      <c r="A4" s="3" t="s">
        <v>14</v>
      </c>
      <c r="B4" s="2">
        <f t="shared" ref="B4" si="2">B13*2491/(2491+1471+1800)+B23*1471/(2491+1471+1800)+B32*1800/(2491+1471+1800)</f>
        <v>0.46008330440819156</v>
      </c>
      <c r="C4" s="2">
        <f t="shared" si="1"/>
        <v>0.3844151336341548</v>
      </c>
      <c r="D4" s="2">
        <f t="shared" si="1"/>
        <v>0.50642138146476912</v>
      </c>
      <c r="E4" s="2">
        <f t="shared" si="1"/>
        <v>0.44619923637625825</v>
      </c>
      <c r="F4" s="2">
        <f t="shared" si="1"/>
        <v>0.3047552933009372</v>
      </c>
      <c r="G4" s="2">
        <f t="shared" si="1"/>
        <v>0.50399166955918084</v>
      </c>
      <c r="H4" s="2">
        <f t="shared" si="1"/>
        <v>0.47223186393613331</v>
      </c>
      <c r="I4" s="2">
        <f t="shared" si="1"/>
        <v>0.56646997570288093</v>
      </c>
      <c r="J4" s="2">
        <f t="shared" si="1"/>
        <v>0.47726483859770918</v>
      </c>
      <c r="K4" s="2">
        <f t="shared" si="1"/>
        <v>0.35896280530235281</v>
      </c>
      <c r="L4" s="2">
        <f t="shared" si="1"/>
        <v>0.26930304372284525</v>
      </c>
      <c r="M4" s="2">
        <f t="shared" si="1"/>
        <v>9.4701369548521819E-2</v>
      </c>
      <c r="N4" s="2">
        <f t="shared" si="1"/>
        <v>0.28007516547175909</v>
      </c>
      <c r="O4" s="2">
        <f t="shared" si="1"/>
        <v>0.17464408410246882</v>
      </c>
      <c r="P4" s="2">
        <f t="shared" si="1"/>
        <v>0.2962333480951298</v>
      </c>
    </row>
    <row r="5" spans="1:16" ht="24.6" thickTop="1" thickBot="1" x14ac:dyDescent="0.35">
      <c r="A5" s="3" t="s">
        <v>15</v>
      </c>
      <c r="B5" s="2">
        <f t="shared" ref="B5" si="3">B14*2491/(2491+1471+1800)+B24*1471/(2491+1471+1800)+B33*1800/(2491+1471+1800)</f>
        <v>0.39586948976049985</v>
      </c>
      <c r="C5" s="2">
        <f t="shared" si="1"/>
        <v>0.37434918431100311</v>
      </c>
      <c r="D5" s="2">
        <f t="shared" si="1"/>
        <v>0.16782367233599443</v>
      </c>
      <c r="E5" s="2">
        <f t="shared" si="1"/>
        <v>0.23516140229087124</v>
      </c>
      <c r="F5" s="2">
        <f t="shared" si="1"/>
        <v>0.38649774383894475</v>
      </c>
      <c r="G5" s="2">
        <f t="shared" si="1"/>
        <v>6.1784102742103442E-2</v>
      </c>
      <c r="H5" s="2">
        <f t="shared" si="1"/>
        <v>0.13103089205137106</v>
      </c>
      <c r="I5" s="2">
        <f t="shared" si="1"/>
        <v>0.16435265532801108</v>
      </c>
      <c r="J5" s="2">
        <f t="shared" si="1"/>
        <v>2.6032627559875041E-2</v>
      </c>
      <c r="K5" s="2">
        <f t="shared" si="1"/>
        <v>0.19903956211319559</v>
      </c>
      <c r="L5" s="2">
        <f t="shared" si="1"/>
        <v>0</v>
      </c>
      <c r="M5" s="2">
        <f t="shared" si="1"/>
        <v>0.12134894106650414</v>
      </c>
      <c r="N5" s="2">
        <f t="shared" si="1"/>
        <v>1.6158182623370716E-2</v>
      </c>
      <c r="O5" s="2">
        <f t="shared" si="1"/>
        <v>0.1106899124593112</v>
      </c>
      <c r="P5" s="2">
        <f t="shared" si="1"/>
        <v>1.0772121748913812E-2</v>
      </c>
    </row>
    <row r="6" spans="1:16" ht="24.6" thickTop="1" thickBot="1" x14ac:dyDescent="0.35">
      <c r="A6" s="3" t="s">
        <v>16</v>
      </c>
      <c r="B6" s="2">
        <f t="shared" ref="B6" si="4">B15*2491/(2491+1471+1800)+B25*1471/(2491+1471+1800)+B34*1800/(2491+1471+1800)</f>
        <v>0.24858879050059815</v>
      </c>
      <c r="C6" s="2">
        <f t="shared" si="1"/>
        <v>0.25506831854176382</v>
      </c>
      <c r="D6" s="2">
        <f t="shared" si="1"/>
        <v>9.6349341289447513E-2</v>
      </c>
      <c r="E6" s="2">
        <f t="shared" si="1"/>
        <v>2.4056468968813506E-2</v>
      </c>
      <c r="F6" s="2">
        <f t="shared" si="1"/>
        <v>0.2370902382988796</v>
      </c>
      <c r="G6" s="2">
        <f t="shared" si="1"/>
        <v>2.5404846346619021E-5</v>
      </c>
      <c r="H6" s="2">
        <f t="shared" si="1"/>
        <v>2.8715467363765398E-4</v>
      </c>
      <c r="I6" s="2">
        <f t="shared" si="1"/>
        <v>0</v>
      </c>
      <c r="J6" s="2">
        <f t="shared" si="1"/>
        <v>2.5404846346619021E-5</v>
      </c>
      <c r="K6" s="2">
        <f t="shared" si="1"/>
        <v>4.4399147684178943E-2</v>
      </c>
      <c r="L6" s="2">
        <f t="shared" si="1"/>
        <v>4.0108044386904254E-4</v>
      </c>
      <c r="M6" s="2">
        <f t="shared" si="1"/>
        <v>1.2615684296156809E-2</v>
      </c>
      <c r="N6" s="2">
        <f t="shared" si="1"/>
        <v>7.2695830451263959E-4</v>
      </c>
      <c r="O6" s="2">
        <f t="shared" si="1"/>
        <v>1.1339195871972744E-2</v>
      </c>
      <c r="P6" s="2">
        <f t="shared" si="1"/>
        <v>5.0135055483630322E-4</v>
      </c>
    </row>
    <row r="7" spans="1:16" ht="24.6" thickTop="1" thickBot="1" x14ac:dyDescent="0.35">
      <c r="A7" s="3" t="s">
        <v>17</v>
      </c>
      <c r="B7" s="2">
        <f t="shared" ref="B7" si="5">B16*2491/(2491+1471+1800)+B26*1471/(2491+1471+1800)+B35*1800/(2491+1471+1800)</f>
        <v>0.17181534189517528</v>
      </c>
      <c r="C7" s="2">
        <f t="shared" si="1"/>
        <v>0.19333564734467196</v>
      </c>
      <c r="D7" s="2">
        <f t="shared" si="1"/>
        <v>0.39986115931968069</v>
      </c>
      <c r="E7" s="2">
        <f t="shared" si="1"/>
        <v>0.33252342936480389</v>
      </c>
      <c r="F7" s="2">
        <f t="shared" si="1"/>
        <v>0.18118708781673032</v>
      </c>
      <c r="G7" s="2">
        <f t="shared" si="1"/>
        <v>0.50590072891357163</v>
      </c>
      <c r="H7" s="2">
        <f t="shared" si="1"/>
        <v>0.4366539396043041</v>
      </c>
      <c r="I7" s="2">
        <f t="shared" si="1"/>
        <v>0.40333217632766405</v>
      </c>
      <c r="J7" s="2">
        <f t="shared" si="1"/>
        <v>0.54165220409580006</v>
      </c>
      <c r="K7" s="2">
        <f t="shared" si="1"/>
        <v>0.36864526954247956</v>
      </c>
      <c r="L7" s="2">
        <f t="shared" si="1"/>
        <v>0.31239153071850051</v>
      </c>
      <c r="M7" s="2">
        <f t="shared" si="1"/>
        <v>0.19104258965199636</v>
      </c>
      <c r="N7" s="2">
        <f t="shared" si="1"/>
        <v>0.2962333480951298</v>
      </c>
      <c r="O7" s="2">
        <f t="shared" si="1"/>
        <v>0.20170161825918931</v>
      </c>
      <c r="P7" s="2">
        <f t="shared" si="1"/>
        <v>0.30161940896958672</v>
      </c>
    </row>
    <row r="8" spans="1:16" ht="23.4" x14ac:dyDescent="0.3">
      <c r="A8" s="22"/>
    </row>
    <row r="9" spans="1:16" ht="26.4" thickBot="1" x14ac:dyDescent="0.55000000000000004">
      <c r="A9" s="4">
        <v>43221</v>
      </c>
      <c r="B9" s="5" t="s">
        <v>23</v>
      </c>
      <c r="C9" t="s">
        <v>55</v>
      </c>
      <c r="D9" t="s">
        <v>56</v>
      </c>
      <c r="E9" t="s">
        <v>57</v>
      </c>
    </row>
    <row r="10" spans="1:16" ht="117.6" thickBot="1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10</v>
      </c>
      <c r="P10" s="1" t="s">
        <v>11</v>
      </c>
    </row>
    <row r="11" spans="1:16" ht="24.6" thickTop="1" thickBot="1" x14ac:dyDescent="0.35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4" thickBot="1" x14ac:dyDescent="0.35">
      <c r="A12" s="3" t="s">
        <v>13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4" thickBot="1" x14ac:dyDescent="0.35">
      <c r="A13" s="3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4" thickBot="1" x14ac:dyDescent="0.35">
      <c r="A14" s="3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4" thickBot="1" x14ac:dyDescent="0.35">
      <c r="A15" s="3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4" thickBot="1" x14ac:dyDescent="0.35">
      <c r="A16" s="3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9" spans="1:16" ht="26.4" thickBot="1" x14ac:dyDescent="0.55000000000000004">
      <c r="A19" s="4">
        <v>43160</v>
      </c>
      <c r="B19" s="5" t="s">
        <v>23</v>
      </c>
      <c r="C19" s="5" t="s">
        <v>49</v>
      </c>
      <c r="D19" s="5" t="s">
        <v>48</v>
      </c>
      <c r="E19" s="5" t="s">
        <v>44</v>
      </c>
    </row>
    <row r="20" spans="1:16" ht="117.6" thickBot="1" x14ac:dyDescent="0.3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29</v>
      </c>
      <c r="L20" s="1" t="s">
        <v>30</v>
      </c>
      <c r="M20" s="1" t="s">
        <v>31</v>
      </c>
      <c r="N20" s="1" t="s">
        <v>32</v>
      </c>
      <c r="O20" s="1" t="s">
        <v>10</v>
      </c>
      <c r="P20" s="1" t="s">
        <v>11</v>
      </c>
    </row>
    <row r="21" spans="1:16" ht="24.6" thickTop="1" thickBot="1" x14ac:dyDescent="0.35">
      <c r="A21" s="2" t="s">
        <v>12</v>
      </c>
      <c r="B21" s="2">
        <f>[1]Sheet1!T2</f>
        <v>0.22569680489462951</v>
      </c>
      <c r="C21" s="2">
        <f>[1]Sheet1!U2</f>
        <v>6.7980965329707678E-4</v>
      </c>
      <c r="D21" s="2">
        <f>[1]Sheet1!V2</f>
        <v>0.16859279401767505</v>
      </c>
      <c r="E21" s="2">
        <f>[1]Sheet1!W2</f>
        <v>0.26512576478585997</v>
      </c>
      <c r="F21" s="2">
        <f>[1]Sheet1!X2</f>
        <v>0</v>
      </c>
      <c r="G21" s="2">
        <f>[1]Sheet1!Y2</f>
        <v>0.17811012916383412</v>
      </c>
      <c r="H21" s="2">
        <f>[1]Sheet1!Z2</f>
        <v>0.14411964649898029</v>
      </c>
      <c r="I21" s="2">
        <f>[1]Sheet1!AA2</f>
        <v>4.7586675730795381E-3</v>
      </c>
      <c r="J21" s="2">
        <f>[1]Sheet1!AB2</f>
        <v>0.28416043507817812</v>
      </c>
      <c r="K21" s="2">
        <f>[2]Sheet1!N2</f>
        <v>8.4507042253521125E-2</v>
      </c>
      <c r="L21" s="2">
        <f>[2]Sheet1!O2</f>
        <v>0</v>
      </c>
      <c r="M21" s="2">
        <f>[2]Sheet1!P2</f>
        <v>0</v>
      </c>
      <c r="N21" s="2">
        <f>[2]Sheet1!Q2</f>
        <v>0</v>
      </c>
      <c r="O21" s="2">
        <f>[2]Sheet1!R2</f>
        <v>0</v>
      </c>
      <c r="P21" s="2">
        <f>[2]Sheet1!S2</f>
        <v>0</v>
      </c>
    </row>
    <row r="22" spans="1:16" ht="24.6" thickTop="1" thickBot="1" x14ac:dyDescent="0.35">
      <c r="A22" s="3" t="s">
        <v>13</v>
      </c>
      <c r="B22" s="2">
        <f>[1]Sheet1!T3</f>
        <v>2.7863469001890733E-3</v>
      </c>
      <c r="C22" s="2">
        <f>[1]Sheet1!U3</f>
        <v>9.9512389292466907E-5</v>
      </c>
      <c r="D22" s="2">
        <f>[1]Sheet1!V3</f>
        <v>2.7863469001890733E-3</v>
      </c>
      <c r="E22" s="2">
        <f>[1]Sheet1!W3</f>
        <v>2.9853716787740072E-3</v>
      </c>
      <c r="F22" s="2">
        <f>[1]Sheet1!X3</f>
        <v>0</v>
      </c>
      <c r="G22" s="2">
        <f>[1]Sheet1!Y3</f>
        <v>2.9853716787740072E-3</v>
      </c>
      <c r="H22" s="2">
        <f>[1]Sheet1!Z3</f>
        <v>0</v>
      </c>
      <c r="I22" s="2">
        <f>[1]Sheet1!AA3</f>
        <v>0</v>
      </c>
      <c r="J22" s="2">
        <f>[1]Sheet1!AB3</f>
        <v>1.9902477858493381E-4</v>
      </c>
      <c r="K22" s="2">
        <f>[2]Sheet1!N3</f>
        <v>4.2166293319277903E-3</v>
      </c>
      <c r="L22" s="2">
        <f>[2]Sheet1!O3</f>
        <v>0</v>
      </c>
      <c r="M22" s="2">
        <f>[2]Sheet1!P3</f>
        <v>0</v>
      </c>
      <c r="N22" s="2">
        <f>[2]Sheet1!Q3</f>
        <v>0</v>
      </c>
      <c r="O22" s="2">
        <f>[2]Sheet1!R3</f>
        <v>0</v>
      </c>
      <c r="P22" s="2">
        <f>[2]Sheet1!S3</f>
        <v>0</v>
      </c>
    </row>
    <row r="23" spans="1:16" ht="24.6" thickTop="1" thickBot="1" x14ac:dyDescent="0.35">
      <c r="A23" s="3" t="s">
        <v>14</v>
      </c>
      <c r="B23" s="2">
        <f>[1]Sheet1!T4</f>
        <v>0.77430319510537049</v>
      </c>
      <c r="C23" s="2">
        <f>[1]Sheet1!U4</f>
        <v>0.99932019034670294</v>
      </c>
      <c r="D23" s="2">
        <f>[1]Sheet1!V4</f>
        <v>0.83140720598232498</v>
      </c>
      <c r="E23" s="2">
        <f>[1]Sheet1!W4</f>
        <v>0.73487423521414008</v>
      </c>
      <c r="F23" s="2">
        <f>[1]Sheet1!X4</f>
        <v>1</v>
      </c>
      <c r="G23" s="2">
        <f>[1]Sheet1!Y4</f>
        <v>0.82188987083616583</v>
      </c>
      <c r="H23" s="2">
        <f>[1]Sheet1!Z4</f>
        <v>0.85588035350101976</v>
      </c>
      <c r="I23" s="2">
        <f>[1]Sheet1!AA4</f>
        <v>0.99524133242692048</v>
      </c>
      <c r="J23" s="2">
        <f>[1]Sheet1!AB4</f>
        <v>0.71583956492182188</v>
      </c>
      <c r="K23" s="2">
        <f>[2]Sheet1!N4</f>
        <v>0.91549295774647887</v>
      </c>
      <c r="L23" s="2">
        <f>[2]Sheet1!O4</f>
        <v>0</v>
      </c>
      <c r="M23" s="2">
        <f>[2]Sheet1!P4</f>
        <v>0</v>
      </c>
      <c r="N23" s="2">
        <f>[2]Sheet1!Q4</f>
        <v>0</v>
      </c>
      <c r="O23" s="2">
        <f>[2]Sheet1!R4</f>
        <v>0</v>
      </c>
      <c r="P23" s="2">
        <f>[2]Sheet1!S4</f>
        <v>0</v>
      </c>
    </row>
    <row r="24" spans="1:16" ht="24.6" thickTop="1" thickBot="1" x14ac:dyDescent="0.35">
      <c r="A24" s="3" t="s">
        <v>15</v>
      </c>
      <c r="B24" s="2">
        <f>[1]Sheet1!T5</f>
        <v>0.36437797416723317</v>
      </c>
      <c r="C24" s="2">
        <f>[1]Sheet1!U5</f>
        <v>0.45411284840244731</v>
      </c>
      <c r="D24" s="2">
        <f>[1]Sheet1!V5</f>
        <v>0.20598232494901428</v>
      </c>
      <c r="E24" s="2">
        <f>[1]Sheet1!W5</f>
        <v>0.17403127124405166</v>
      </c>
      <c r="F24" s="2">
        <f>[1]Sheet1!X5</f>
        <v>0.50645819170632222</v>
      </c>
      <c r="G24" s="2">
        <f>[1]Sheet1!Y5</f>
        <v>0.16859279401767505</v>
      </c>
      <c r="H24" s="2">
        <f>[1]Sheet1!Z5</f>
        <v>4.2828008157715841E-2</v>
      </c>
      <c r="I24" s="2">
        <f>[1]Sheet1!AA5</f>
        <v>0.58327668252889187</v>
      </c>
      <c r="J24" s="2">
        <f>[1]Sheet1!AB5</f>
        <v>2.7872195785180149E-2</v>
      </c>
      <c r="K24" s="2">
        <f>[2]Sheet1!N5</f>
        <v>6.1032863849765258E-2</v>
      </c>
      <c r="L24" s="2">
        <f>[2]Sheet1!O5</f>
        <v>0</v>
      </c>
      <c r="M24" s="2">
        <f>[2]Sheet1!P5</f>
        <v>0</v>
      </c>
      <c r="N24" s="2">
        <f>[2]Sheet1!Q5</f>
        <v>0</v>
      </c>
      <c r="O24" s="2">
        <f>[2]Sheet1!R5</f>
        <v>0</v>
      </c>
      <c r="P24" s="2">
        <f>[2]Sheet1!S5</f>
        <v>0</v>
      </c>
    </row>
    <row r="25" spans="1:16" ht="24.6" thickTop="1" thickBot="1" x14ac:dyDescent="0.35">
      <c r="A25" s="3" t="s">
        <v>16</v>
      </c>
      <c r="B25" s="2">
        <f>[1]Sheet1!T6</f>
        <v>1.4926858393870036E-3</v>
      </c>
      <c r="C25" s="2">
        <f>[1]Sheet1!U6</f>
        <v>0</v>
      </c>
      <c r="D25" s="2">
        <f>[1]Sheet1!V6</f>
        <v>9.9512389292466907E-5</v>
      </c>
      <c r="E25" s="2">
        <f>[1]Sheet1!W6</f>
        <v>4.975619464623346E-4</v>
      </c>
      <c r="F25" s="2">
        <f>[1]Sheet1!X6</f>
        <v>0</v>
      </c>
      <c r="G25" s="2">
        <f>[1]Sheet1!Y6</f>
        <v>9.9512389292466907E-5</v>
      </c>
      <c r="H25" s="2">
        <f>[1]Sheet1!Z6</f>
        <v>9.9512389292466907E-5</v>
      </c>
      <c r="I25" s="2">
        <f>[1]Sheet1!AA6</f>
        <v>0</v>
      </c>
      <c r="J25" s="2">
        <f>[1]Sheet1!AB6</f>
        <v>9.9512389292466907E-5</v>
      </c>
      <c r="K25" s="2">
        <f>[2]Sheet1!N6</f>
        <v>1.0541573329819476E-3</v>
      </c>
      <c r="L25" s="2">
        <f>[2]Sheet1!O6</f>
        <v>0</v>
      </c>
      <c r="M25" s="2">
        <f>[2]Sheet1!P6</f>
        <v>0</v>
      </c>
      <c r="N25" s="2">
        <f>[2]Sheet1!Q6</f>
        <v>0</v>
      </c>
      <c r="O25" s="2">
        <f>[2]Sheet1!R6</f>
        <v>0</v>
      </c>
      <c r="P25" s="2">
        <f>[2]Sheet1!S6</f>
        <v>0</v>
      </c>
    </row>
    <row r="26" spans="1:16" ht="24.6" thickTop="1" thickBot="1" x14ac:dyDescent="0.35">
      <c r="A26" s="3" t="s">
        <v>17</v>
      </c>
      <c r="B26" s="2">
        <f>[1]Sheet1!T7</f>
        <v>0.63562202583276683</v>
      </c>
      <c r="C26" s="2">
        <f>[1]Sheet1!U7</f>
        <v>0.54588715159755263</v>
      </c>
      <c r="D26" s="2">
        <f>[1]Sheet1!V7</f>
        <v>0.79401767505098575</v>
      </c>
      <c r="E26" s="2">
        <f>[1]Sheet1!W7</f>
        <v>0.82596872875594829</v>
      </c>
      <c r="F26" s="2">
        <f>[1]Sheet1!X7</f>
        <v>0.49354180829367778</v>
      </c>
      <c r="G26" s="2">
        <f>[1]Sheet1!Y7</f>
        <v>0.83140720598232498</v>
      </c>
      <c r="H26" s="2">
        <f>[1]Sheet1!Z7</f>
        <v>0.95717199184228419</v>
      </c>
      <c r="I26" s="2">
        <f>[1]Sheet1!AA7</f>
        <v>0.41672331747110808</v>
      </c>
      <c r="J26" s="2">
        <f>[1]Sheet1!AB7</f>
        <v>0.97212780421481981</v>
      </c>
      <c r="K26" s="2">
        <f>[2]Sheet1!N7</f>
        <v>0.93896713615023475</v>
      </c>
      <c r="L26" s="2">
        <f>[2]Sheet1!O7</f>
        <v>0</v>
      </c>
      <c r="M26" s="2">
        <f>[2]Sheet1!P7</f>
        <v>0</v>
      </c>
      <c r="N26" s="2">
        <f>[2]Sheet1!Q7</f>
        <v>0</v>
      </c>
      <c r="O26" s="2">
        <f>[2]Sheet1!R7</f>
        <v>0</v>
      </c>
      <c r="P26" s="2">
        <f>[2]Sheet1!S7</f>
        <v>0</v>
      </c>
    </row>
    <row r="28" spans="1:16" ht="26.4" thickBot="1" x14ac:dyDescent="0.55000000000000004">
      <c r="A28" s="4">
        <v>43101</v>
      </c>
      <c r="B28" s="5" t="s">
        <v>25</v>
      </c>
      <c r="C28" s="5" t="s">
        <v>52</v>
      </c>
      <c r="D28" s="5" t="s">
        <v>53</v>
      </c>
      <c r="E28" s="5" t="s">
        <v>54</v>
      </c>
      <c r="G28" s="5"/>
      <c r="K28" s="6"/>
    </row>
    <row r="29" spans="1:16" ht="117.6" thickBot="1" x14ac:dyDescent="0.3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29</v>
      </c>
      <c r="L29" s="1" t="s">
        <v>30</v>
      </c>
      <c r="M29" s="1" t="s">
        <v>31</v>
      </c>
      <c r="N29" s="1" t="s">
        <v>32</v>
      </c>
      <c r="O29" s="1" t="s">
        <v>10</v>
      </c>
      <c r="P29" s="1" t="s">
        <v>11</v>
      </c>
    </row>
    <row r="30" spans="1:16" ht="24.6" thickTop="1" thickBot="1" x14ac:dyDescent="0.35">
      <c r="A30" s="2" t="s">
        <v>12</v>
      </c>
      <c r="B30" s="2">
        <f>[3]Sheet1!T2</f>
        <v>0.16</v>
      </c>
      <c r="C30" s="2">
        <f>[3]Sheet1!U2</f>
        <v>0.58611111111111114</v>
      </c>
      <c r="D30" s="2">
        <f>[3]Sheet1!V2</f>
        <v>5.8333333333333334E-2</v>
      </c>
      <c r="E30" s="2">
        <f>[3]Sheet1!W2</f>
        <v>0.17222222222222222</v>
      </c>
      <c r="F30" s="2">
        <f>[3]Sheet1!X2</f>
        <v>0.84166666666666667</v>
      </c>
      <c r="G30" s="2">
        <f>[3]Sheet1!Y2</f>
        <v>5.8333333333333334E-2</v>
      </c>
      <c r="H30" s="2">
        <f>[3]Sheet1!Z2</f>
        <v>0.18777777777777777</v>
      </c>
      <c r="I30" s="2">
        <f>[3]Sheet1!AA2</f>
        <v>0</v>
      </c>
      <c r="J30" s="2">
        <f>[3]Sheet1!AB2</f>
        <v>5.7222222222222223E-2</v>
      </c>
      <c r="K30" s="2">
        <f>[4]Sheet1!N2</f>
        <v>0.59908136482939633</v>
      </c>
      <c r="L30" s="2">
        <f>[4]Sheet1!O2</f>
        <v>0.13793103448275862</v>
      </c>
      <c r="M30" s="2">
        <f>[4]Sheet1!P2</f>
        <v>0.69685039370078738</v>
      </c>
      <c r="N30" s="2">
        <f>[4]Sheet1!Q2</f>
        <v>0.10344827586206896</v>
      </c>
      <c r="O30" s="2">
        <f>[4]Sheet1!R2</f>
        <v>0.44094488188976377</v>
      </c>
      <c r="P30" s="2">
        <f>[4]Sheet1!S2</f>
        <v>5.1724137931034482E-2</v>
      </c>
    </row>
    <row r="31" spans="1:16" ht="24.6" thickTop="1" thickBot="1" x14ac:dyDescent="0.35">
      <c r="A31" s="3" t="s">
        <v>13</v>
      </c>
      <c r="B31" s="2">
        <f>[3]Sheet1!T3</f>
        <v>8.3789028047274647E-4</v>
      </c>
      <c r="C31" s="2">
        <f>[3]Sheet1!U3</f>
        <v>0.23377138825189628</v>
      </c>
      <c r="D31" s="2">
        <f>[3]Sheet1!V3</f>
        <v>0</v>
      </c>
      <c r="E31" s="2">
        <f>[3]Sheet1!W3</f>
        <v>8.8198976891868059E-4</v>
      </c>
      <c r="F31" s="2">
        <f>[3]Sheet1!X3</f>
        <v>0.41704886223319809</v>
      </c>
      <c r="G31" s="2">
        <f>[3]Sheet1!Y3</f>
        <v>4.4099488445934028E-5</v>
      </c>
      <c r="H31" s="2">
        <f>[3]Sheet1!Z3</f>
        <v>8.8198976891868059E-4</v>
      </c>
      <c r="I31" s="2">
        <f>[3]Sheet1!AA3</f>
        <v>5.2919386135120831E-4</v>
      </c>
      <c r="J31" s="2">
        <f>[3]Sheet1!AB3</f>
        <v>4.4099488445934028E-5</v>
      </c>
      <c r="K31" s="2">
        <f>[4]Sheet1!N3</f>
        <v>7.8539588197834853E-3</v>
      </c>
      <c r="L31" s="2">
        <f>[4]Sheet1!O3</f>
        <v>1.6450008024394159E-2</v>
      </c>
      <c r="M31" s="2">
        <f>[4]Sheet1!P3</f>
        <v>3.6881766079388666E-2</v>
      </c>
      <c r="N31" s="2">
        <f>[4]Sheet1!Q3</f>
        <v>7.6231744503290006E-3</v>
      </c>
      <c r="O31" s="2">
        <f>[4]Sheet1!R3</f>
        <v>1.5495648482275526E-2</v>
      </c>
      <c r="P31" s="2">
        <f>[4]Sheet1!S3</f>
        <v>4.8146364949446319E-3</v>
      </c>
    </row>
    <row r="32" spans="1:16" ht="24.6" thickTop="1" thickBot="1" x14ac:dyDescent="0.35">
      <c r="A32" s="3" t="s">
        <v>14</v>
      </c>
      <c r="B32" s="2">
        <f>[3]Sheet1!T4</f>
        <v>0.84</v>
      </c>
      <c r="C32" s="2">
        <f>[3]Sheet1!U4</f>
        <v>0.41388888888888886</v>
      </c>
      <c r="D32" s="2">
        <f>[3]Sheet1!V4</f>
        <v>0.94166666666666665</v>
      </c>
      <c r="E32" s="2">
        <f>[3]Sheet1!W4</f>
        <v>0.82777777777777772</v>
      </c>
      <c r="F32" s="2">
        <f>[3]Sheet1!X4</f>
        <v>0.15833333333333333</v>
      </c>
      <c r="G32" s="2">
        <f>[3]Sheet1!Y4</f>
        <v>0.94166666666666665</v>
      </c>
      <c r="H32" s="2">
        <f>[3]Sheet1!Z4</f>
        <v>0.81222222222222218</v>
      </c>
      <c r="I32" s="2">
        <f>[3]Sheet1!AA4</f>
        <v>1</v>
      </c>
      <c r="J32" s="2">
        <f>[3]Sheet1!AB4</f>
        <v>0.94277777777777783</v>
      </c>
      <c r="K32" s="2">
        <f>[4]Sheet1!N4</f>
        <v>0.40091863517060367</v>
      </c>
      <c r="L32" s="2">
        <f>[4]Sheet1!O4</f>
        <v>0.86206896551724133</v>
      </c>
      <c r="M32" s="2">
        <f>[4]Sheet1!P4</f>
        <v>0.30314960629921262</v>
      </c>
      <c r="N32" s="2">
        <f>[4]Sheet1!Q4</f>
        <v>0.89655172413793105</v>
      </c>
      <c r="O32" s="2">
        <f>[4]Sheet1!R4</f>
        <v>0.55905511811023623</v>
      </c>
      <c r="P32" s="2">
        <f>[4]Sheet1!S4</f>
        <v>0.94827586206896552</v>
      </c>
    </row>
    <row r="33" spans="1:16" ht="24.6" thickTop="1" thickBot="1" x14ac:dyDescent="0.35">
      <c r="A33" s="3" t="s">
        <v>15</v>
      </c>
      <c r="B33" s="2">
        <f>[3]Sheet1!T5</f>
        <v>0.96944444444444444</v>
      </c>
      <c r="C33" s="2">
        <f>[3]Sheet1!U5</f>
        <v>0.82722222222222219</v>
      </c>
      <c r="D33" s="2">
        <f>[3]Sheet1!V5</f>
        <v>0.36888888888888888</v>
      </c>
      <c r="E33" s="2">
        <f>[3]Sheet1!W5</f>
        <v>0.61055555555555552</v>
      </c>
      <c r="F33" s="2">
        <f>[3]Sheet1!X5</f>
        <v>0.82333333333333336</v>
      </c>
      <c r="G33" s="2">
        <f>[3]Sheet1!Y5</f>
        <v>0.06</v>
      </c>
      <c r="H33" s="2">
        <f>[3]Sheet1!Z5</f>
        <v>0.38444444444444442</v>
      </c>
      <c r="I33" s="2">
        <f>[3]Sheet1!AA5</f>
        <v>4.9444444444444444E-2</v>
      </c>
      <c r="J33" s="2">
        <f>[3]Sheet1!AB5</f>
        <v>6.0555555555555557E-2</v>
      </c>
      <c r="K33" s="2">
        <f>[4]Sheet1!N5</f>
        <v>0.58727034120734911</v>
      </c>
      <c r="L33" s="2">
        <f>[4]Sheet1!O5</f>
        <v>0</v>
      </c>
      <c r="M33" s="2">
        <f>[4]Sheet1!P5</f>
        <v>0.3884514435695538</v>
      </c>
      <c r="N33" s="2">
        <f>[4]Sheet1!Q5</f>
        <v>5.1724137931034482E-2</v>
      </c>
      <c r="O33" s="2">
        <f>[4]Sheet1!R5</f>
        <v>0.3543307086614173</v>
      </c>
      <c r="P33" s="2">
        <f>[4]Sheet1!S5</f>
        <v>3.4482758620689655E-2</v>
      </c>
    </row>
    <row r="34" spans="1:16" ht="24.6" thickTop="1" thickBot="1" x14ac:dyDescent="0.35">
      <c r="A34" s="3" t="s">
        <v>16</v>
      </c>
      <c r="B34" s="2">
        <f>[3]Sheet1!T6</f>
        <v>0.7945404833303934</v>
      </c>
      <c r="C34" s="2">
        <f>[3]Sheet1!U6</f>
        <v>0.81650202857646847</v>
      </c>
      <c r="D34" s="2">
        <f>[3]Sheet1!V6</f>
        <v>0.30834362321397074</v>
      </c>
      <c r="E34" s="2">
        <f>[3]Sheet1!W6</f>
        <v>7.6600811430587404E-2</v>
      </c>
      <c r="F34" s="2">
        <f>[3]Sheet1!X6</f>
        <v>0.75895219615452458</v>
      </c>
      <c r="G34" s="2">
        <f>[3]Sheet1!Y6</f>
        <v>0</v>
      </c>
      <c r="H34" s="2">
        <f>[3]Sheet1!Z6</f>
        <v>8.3789028047274647E-4</v>
      </c>
      <c r="I34" s="2">
        <f>[3]Sheet1!AA6</f>
        <v>0</v>
      </c>
      <c r="J34" s="2">
        <f>[3]Sheet1!AB6</f>
        <v>0</v>
      </c>
      <c r="K34" s="2">
        <f>[4]Sheet1!N6</f>
        <v>0.14126512417745701</v>
      </c>
      <c r="L34" s="2">
        <f>[4]Sheet1!O6</f>
        <v>1.2839030653185683E-3</v>
      </c>
      <c r="M34" s="2">
        <f>[4]Sheet1!P6</f>
        <v>4.0384207174697519E-2</v>
      </c>
      <c r="N34" s="2">
        <f>[4]Sheet1!Q6</f>
        <v>2.3270743058899051E-3</v>
      </c>
      <c r="O34" s="2">
        <f>[4]Sheet1!R6</f>
        <v>3.6298025896837192E-2</v>
      </c>
      <c r="P34" s="2">
        <f>[4]Sheet1!S6</f>
        <v>1.6048788316482105E-3</v>
      </c>
    </row>
    <row r="35" spans="1:16" ht="24.6" thickTop="1" thickBot="1" x14ac:dyDescent="0.35">
      <c r="A35" s="3" t="s">
        <v>17</v>
      </c>
      <c r="B35" s="2">
        <f>[3]Sheet1!T7</f>
        <v>3.0555555555555555E-2</v>
      </c>
      <c r="C35" s="2">
        <f>[3]Sheet1!U7</f>
        <v>0.17277777777777778</v>
      </c>
      <c r="D35" s="2">
        <f>[3]Sheet1!V7</f>
        <v>0.63111111111111107</v>
      </c>
      <c r="E35" s="2">
        <f>[3]Sheet1!W7</f>
        <v>0.38944444444444443</v>
      </c>
      <c r="F35" s="2">
        <f>[3]Sheet1!X7</f>
        <v>0.17666666666666667</v>
      </c>
      <c r="G35" s="2">
        <f>[3]Sheet1!Y7</f>
        <v>0.94</v>
      </c>
      <c r="H35" s="2">
        <f>[3]Sheet1!Z7</f>
        <v>0.61555555555555552</v>
      </c>
      <c r="I35" s="2">
        <f>[3]Sheet1!AA7</f>
        <v>0.9505555555555556</v>
      </c>
      <c r="J35" s="2">
        <f>[3]Sheet1!AB7</f>
        <v>0.93944444444444442</v>
      </c>
      <c r="K35" s="2">
        <f>[4]Sheet1!N7</f>
        <v>0.41272965879265094</v>
      </c>
      <c r="L35" s="2">
        <f>[4]Sheet1!O7</f>
        <v>1</v>
      </c>
      <c r="M35" s="2">
        <f>[4]Sheet1!P7</f>
        <v>0.61154855643044614</v>
      </c>
      <c r="N35" s="2">
        <f>[4]Sheet1!Q7</f>
        <v>0.94827586206896552</v>
      </c>
      <c r="O35" s="2">
        <f>[4]Sheet1!R7</f>
        <v>0.64566929133858264</v>
      </c>
      <c r="P35" s="2">
        <f>[4]Sheet1!S7</f>
        <v>0.96551724137931039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0F35-2A6B-49D5-B1BA-4C3525E1B073}">
  <dimension ref="A1:P34"/>
  <sheetViews>
    <sheetView topLeftCell="A22" zoomScale="70" zoomScaleNormal="70" workbookViewId="0">
      <selection activeCell="K28" sqref="K28"/>
    </sheetView>
  </sheetViews>
  <sheetFormatPr defaultRowHeight="14.4" x14ac:dyDescent="0.3"/>
  <cols>
    <col min="1" max="1" width="13.109375" bestFit="1" customWidth="1"/>
    <col min="2" max="2" width="19" bestFit="1" customWidth="1"/>
    <col min="3" max="3" width="20.77734375" bestFit="1" customWidth="1"/>
    <col min="4" max="4" width="11.88671875" customWidth="1"/>
    <col min="5" max="5" width="21.21875" bestFit="1" customWidth="1"/>
    <col min="6" max="6" width="11.77734375" customWidth="1"/>
    <col min="7" max="7" width="11" customWidth="1"/>
    <col min="8" max="8" width="10.44140625" customWidth="1"/>
    <col min="9" max="9" width="11.109375" customWidth="1"/>
    <col min="10" max="10" width="11.21875" customWidth="1"/>
    <col min="11" max="11" width="10.6640625" customWidth="1"/>
    <col min="12" max="12" width="12.21875" customWidth="1"/>
  </cols>
  <sheetData>
    <row r="1" spans="1:16" ht="94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10</v>
      </c>
      <c r="P1" s="1" t="s">
        <v>11</v>
      </c>
    </row>
    <row r="2" spans="1:16" ht="24.6" thickTop="1" thickBot="1" x14ac:dyDescent="0.35">
      <c r="A2" s="2" t="s">
        <v>12</v>
      </c>
      <c r="B2" s="2">
        <f>B11*2491/(2491+1471+1800)+B20*1471/(2491+1471+1800)+B29*1800/(2491+1471+1800)</f>
        <v>0.21225269003818117</v>
      </c>
      <c r="C2" s="2">
        <f t="shared" ref="C2:P2" si="0">C11*2491/(2491+1471+1800)+C20*1471/(2491+1471+1800)+C29*1800/(2491+1471+1800)</f>
        <v>0.16747657063519611</v>
      </c>
      <c r="D2" s="2">
        <f t="shared" si="0"/>
        <v>6.9420340159666777E-2</v>
      </c>
      <c r="E2" s="2">
        <f t="shared" si="0"/>
        <v>0.23238458868448453</v>
      </c>
      <c r="F2" s="2">
        <f t="shared" si="0"/>
        <v>0.27299548767788961</v>
      </c>
      <c r="G2" s="2">
        <f t="shared" si="0"/>
        <v>6.6817077403679287E-2</v>
      </c>
      <c r="H2" s="2">
        <f t="shared" si="0"/>
        <v>9.5973620270739329E-2</v>
      </c>
      <c r="I2" s="2">
        <f t="shared" si="0"/>
        <v>1.2148559527941688E-3</v>
      </c>
      <c r="J2" s="2">
        <f t="shared" si="0"/>
        <v>9.1634849010760161E-2</v>
      </c>
      <c r="K2" s="2">
        <f t="shared" si="0"/>
        <v>0.23738386872136988</v>
      </c>
      <c r="L2" s="2">
        <f t="shared" si="0"/>
        <v>0.25490220299183708</v>
      </c>
      <c r="M2" s="2">
        <f t="shared" si="0"/>
        <v>0.26537191003800203</v>
      </c>
      <c r="N2" s="2">
        <f t="shared" si="0"/>
        <v>0.27085061297680418</v>
      </c>
      <c r="O2" s="2">
        <f t="shared" si="0"/>
        <v>0.19940185999942805</v>
      </c>
      <c r="P2" s="2">
        <f t="shared" si="0"/>
        <v>0.1825078848774212</v>
      </c>
    </row>
    <row r="3" spans="1:16" ht="24.6" thickTop="1" thickBot="1" x14ac:dyDescent="0.35">
      <c r="A3" s="3" t="s">
        <v>13</v>
      </c>
      <c r="B3" s="2">
        <f t="shared" ref="B3:P7" si="1">B12*2491/(2491+1471+1800)+B21*1471/(2491+1471+1800)+B30*1800/(2491+1471+1800)</f>
        <v>1.0907511709021046E-3</v>
      </c>
      <c r="C3" s="2">
        <f t="shared" si="1"/>
        <v>6.4260846997057433E-2</v>
      </c>
      <c r="D3" s="2">
        <f t="shared" si="1"/>
        <v>1.1885377751885233E-3</v>
      </c>
      <c r="E3" s="2">
        <f t="shared" si="1"/>
        <v>1.6069554987503103E-3</v>
      </c>
      <c r="F3" s="2">
        <f t="shared" si="1"/>
        <v>0.13511664047275912</v>
      </c>
      <c r="G3" s="2">
        <f t="shared" si="1"/>
        <v>1.0691291751750071E-3</v>
      </c>
      <c r="H3" s="2">
        <f t="shared" si="1"/>
        <v>2.8113648732345392E-4</v>
      </c>
      <c r="I3" s="2">
        <f t="shared" si="1"/>
        <v>1.4667990642962812E-4</v>
      </c>
      <c r="J3" s="2">
        <f t="shared" si="1"/>
        <v>7.2030204532575403E-4</v>
      </c>
      <c r="K3" s="2">
        <f t="shared" si="1"/>
        <v>6.913173972993257E-3</v>
      </c>
      <c r="L3" s="2">
        <f t="shared" si="1"/>
        <v>2.361275866446946E-2</v>
      </c>
      <c r="M3" s="2">
        <f t="shared" si="1"/>
        <v>2.3067188515089303E-2</v>
      </c>
      <c r="N3" s="2">
        <f t="shared" si="1"/>
        <v>4.4844013004419939E-2</v>
      </c>
      <c r="O3" s="2">
        <f t="shared" si="1"/>
        <v>3.9536677417974765E-2</v>
      </c>
      <c r="P3" s="2">
        <f t="shared" si="1"/>
        <v>8.4880066652195767E-3</v>
      </c>
    </row>
    <row r="4" spans="1:16" ht="24.6" thickTop="1" thickBot="1" x14ac:dyDescent="0.35">
      <c r="A4" s="3" t="s">
        <v>14</v>
      </c>
      <c r="B4" s="2">
        <f t="shared" si="1"/>
        <v>0.35543214161749392</v>
      </c>
      <c r="C4" s="2">
        <f t="shared" si="1"/>
        <v>0.40020826102047902</v>
      </c>
      <c r="D4" s="2">
        <f t="shared" si="1"/>
        <v>0.49826449149600827</v>
      </c>
      <c r="E4" s="2">
        <f t="shared" si="1"/>
        <v>0.33530024297119054</v>
      </c>
      <c r="F4" s="2">
        <f t="shared" si="1"/>
        <v>0.29468934397778551</v>
      </c>
      <c r="G4" s="2">
        <f t="shared" si="1"/>
        <v>0.50086775425199592</v>
      </c>
      <c r="H4" s="2">
        <f t="shared" si="1"/>
        <v>0.47171121138493577</v>
      </c>
      <c r="I4" s="2">
        <f t="shared" si="1"/>
        <v>0.56646997570288093</v>
      </c>
      <c r="J4" s="2">
        <f t="shared" si="1"/>
        <v>0.47604998264491494</v>
      </c>
      <c r="K4" s="2">
        <f t="shared" si="1"/>
        <v>0.33030096293430522</v>
      </c>
      <c r="L4" s="2">
        <f t="shared" si="1"/>
        <v>0.31278262866383805</v>
      </c>
      <c r="M4" s="2">
        <f t="shared" si="1"/>
        <v>0.30231292161767309</v>
      </c>
      <c r="N4" s="2">
        <f t="shared" si="1"/>
        <v>0.29683421867887094</v>
      </c>
      <c r="O4" s="2">
        <f t="shared" si="1"/>
        <v>0.36828297165624702</v>
      </c>
      <c r="P4" s="2">
        <f t="shared" si="1"/>
        <v>0.38517694677825393</v>
      </c>
    </row>
    <row r="5" spans="1:16" ht="24.6" thickTop="1" thickBot="1" x14ac:dyDescent="0.35">
      <c r="A5" s="3" t="s">
        <v>15</v>
      </c>
      <c r="B5" s="2">
        <f t="shared" si="1"/>
        <v>0.47934744880249913</v>
      </c>
      <c r="C5" s="2">
        <f t="shared" si="1"/>
        <v>0.37834085387018401</v>
      </c>
      <c r="D5" s="2">
        <f t="shared" si="1"/>
        <v>9.6147171121138492E-2</v>
      </c>
      <c r="E5" s="2">
        <f t="shared" si="1"/>
        <v>0.25442554668517875</v>
      </c>
      <c r="F5" s="2">
        <f t="shared" si="1"/>
        <v>0.39153071850052068</v>
      </c>
      <c r="G5" s="2">
        <f t="shared" si="1"/>
        <v>6.9420340159666791E-2</v>
      </c>
      <c r="H5" s="2">
        <f t="shared" si="1"/>
        <v>0.13103089205137106</v>
      </c>
      <c r="I5" s="2">
        <f t="shared" si="1"/>
        <v>0.16435265532801108</v>
      </c>
      <c r="J5" s="2">
        <f t="shared" si="1"/>
        <v>2.6032627559875041E-2</v>
      </c>
      <c r="K5" s="2">
        <f t="shared" si="1"/>
        <v>0.33282090971109601</v>
      </c>
      <c r="L5" s="2">
        <f t="shared" si="1"/>
        <v>0.25393843592273746</v>
      </c>
      <c r="M5" s="2">
        <f t="shared" si="1"/>
        <v>0.31382217449569549</v>
      </c>
      <c r="N5" s="2">
        <f t="shared" si="1"/>
        <v>0.18492892735424879</v>
      </c>
      <c r="O5" s="2">
        <f t="shared" si="1"/>
        <v>0.31022649420080572</v>
      </c>
      <c r="P5" s="2">
        <f t="shared" si="1"/>
        <v>8.3353454636557536E-2</v>
      </c>
    </row>
    <row r="6" spans="1:16" ht="24.6" thickTop="1" thickBot="1" x14ac:dyDescent="0.35">
      <c r="A6" s="3" t="s">
        <v>16</v>
      </c>
      <c r="B6" s="2">
        <f t="shared" si="1"/>
        <v>5.2582922318141732E-2</v>
      </c>
      <c r="C6" s="2">
        <f t="shared" si="1"/>
        <v>0.24681338921892093</v>
      </c>
      <c r="D6" s="2">
        <f t="shared" si="1"/>
        <v>1.3823121183170037E-4</v>
      </c>
      <c r="E6" s="2">
        <f t="shared" si="1"/>
        <v>4.3383558610520599E-3</v>
      </c>
      <c r="F6" s="2">
        <f t="shared" si="1"/>
        <v>0.21662177514548914</v>
      </c>
      <c r="G6" s="2">
        <f t="shared" si="1"/>
        <v>3.7111916277882654E-3</v>
      </c>
      <c r="H6" s="2">
        <f t="shared" si="1"/>
        <v>2.7643715222780641E-4</v>
      </c>
      <c r="I6" s="2">
        <f t="shared" si="1"/>
        <v>0</v>
      </c>
      <c r="J6" s="2">
        <f t="shared" si="1"/>
        <v>1.9747315975957194E-5</v>
      </c>
      <c r="K6" s="2">
        <f t="shared" si="1"/>
        <v>0.27799679240556185</v>
      </c>
      <c r="L6" s="2">
        <f t="shared" si="1"/>
        <v>2.00060723928431E-3</v>
      </c>
      <c r="M6" s="2">
        <f t="shared" si="1"/>
        <v>0.23028350092914374</v>
      </c>
      <c r="N6" s="2">
        <f t="shared" si="1"/>
        <v>4.009463547708955E-3</v>
      </c>
      <c r="O6" s="2">
        <f t="shared" si="1"/>
        <v>0.22666715969228207</v>
      </c>
      <c r="P6" s="2">
        <f t="shared" si="1"/>
        <v>2.030256531012813E-3</v>
      </c>
    </row>
    <row r="7" spans="1:16" ht="48" thickTop="1" thickBot="1" x14ac:dyDescent="0.35">
      <c r="A7" s="3" t="s">
        <v>17</v>
      </c>
      <c r="B7" s="2">
        <f t="shared" si="1"/>
        <v>8.833738285317598E-2</v>
      </c>
      <c r="C7" s="2">
        <f t="shared" si="1"/>
        <v>0.18934397778549114</v>
      </c>
      <c r="D7" s="2">
        <f t="shared" si="1"/>
        <v>0.47153766053453661</v>
      </c>
      <c r="E7" s="2">
        <f t="shared" si="1"/>
        <v>0.31325928497049638</v>
      </c>
      <c r="F7" s="2">
        <f t="shared" si="1"/>
        <v>0.17615411315515445</v>
      </c>
      <c r="G7" s="2">
        <f t="shared" si="1"/>
        <v>0.49826449149600832</v>
      </c>
      <c r="H7" s="2">
        <f t="shared" si="1"/>
        <v>0.4366539396043041</v>
      </c>
      <c r="I7" s="2">
        <f t="shared" si="1"/>
        <v>0.40333217632766405</v>
      </c>
      <c r="J7" s="2">
        <f t="shared" si="1"/>
        <v>0.54165220409580006</v>
      </c>
      <c r="K7" s="2">
        <f t="shared" si="1"/>
        <v>0.23486392194457911</v>
      </c>
      <c r="L7" s="2">
        <f t="shared" si="1"/>
        <v>0.31374639573293767</v>
      </c>
      <c r="M7" s="2">
        <f t="shared" si="1"/>
        <v>0.25386265715997958</v>
      </c>
      <c r="N7" s="2">
        <f t="shared" si="1"/>
        <v>0.38275590430142636</v>
      </c>
      <c r="O7" s="2">
        <f t="shared" si="1"/>
        <v>0.2574583374548694</v>
      </c>
      <c r="P7" s="2">
        <f t="shared" si="1"/>
        <v>0.4843313770191176</v>
      </c>
    </row>
    <row r="9" spans="1:16" ht="26.4" thickBot="1" x14ac:dyDescent="0.55000000000000004">
      <c r="A9" s="4">
        <v>43221</v>
      </c>
      <c r="B9" s="5" t="s">
        <v>23</v>
      </c>
      <c r="C9" t="s">
        <v>58</v>
      </c>
      <c r="D9" t="s">
        <v>59</v>
      </c>
      <c r="E9" t="s">
        <v>57</v>
      </c>
    </row>
    <row r="10" spans="1:16" ht="94.2" thickBot="1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10</v>
      </c>
      <c r="P10" s="1" t="s">
        <v>11</v>
      </c>
    </row>
    <row r="11" spans="1:16" ht="24.6" thickTop="1" thickBot="1" x14ac:dyDescent="0.35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4" thickBot="1" x14ac:dyDescent="0.35">
      <c r="A12" s="3" t="s">
        <v>13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4" thickBot="1" x14ac:dyDescent="0.35">
      <c r="A13" s="3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47.4" thickBot="1" x14ac:dyDescent="0.35">
      <c r="A14" s="3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47.4" thickBot="1" x14ac:dyDescent="0.35">
      <c r="A15" s="3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47.4" thickBot="1" x14ac:dyDescent="0.35">
      <c r="A16" s="3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8" spans="1:16" ht="26.4" thickBot="1" x14ac:dyDescent="0.55000000000000004">
      <c r="A18" s="4">
        <v>43160</v>
      </c>
      <c r="B18" s="5" t="s">
        <v>24</v>
      </c>
      <c r="C18" s="5" t="s">
        <v>45</v>
      </c>
      <c r="E18" s="5" t="s">
        <v>46</v>
      </c>
      <c r="G18" s="5" t="s">
        <v>44</v>
      </c>
    </row>
    <row r="19" spans="1:16" ht="94.2" thickBot="1" x14ac:dyDescent="0.3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29</v>
      </c>
      <c r="L19" s="1" t="s">
        <v>30</v>
      </c>
      <c r="M19" s="1" t="s">
        <v>31</v>
      </c>
      <c r="N19" s="1" t="s">
        <v>32</v>
      </c>
      <c r="O19" s="1" t="s">
        <v>10</v>
      </c>
      <c r="P19" s="1" t="s">
        <v>11</v>
      </c>
    </row>
    <row r="20" spans="1:16" ht="24.6" thickTop="1" thickBot="1" x14ac:dyDescent="0.35">
      <c r="A20" s="2" t="s">
        <v>12</v>
      </c>
      <c r="B20" s="2">
        <f>[1]Sheet1!K2</f>
        <v>0.17539089055064583</v>
      </c>
      <c r="C20" s="2">
        <f>[1]Sheet1!L2</f>
        <v>6.7980965329707682E-3</v>
      </c>
      <c r="D20" s="2">
        <f>[1]Sheet1!M2</f>
        <v>0.17675050985723997</v>
      </c>
      <c r="E20" s="2">
        <f>[1]Sheet1!N2</f>
        <v>0.17607070020394289</v>
      </c>
      <c r="F20" s="2">
        <f>[1]Sheet1!O2</f>
        <v>7.4779061862678452E-3</v>
      </c>
      <c r="G20" s="2">
        <f>[1]Sheet1!P2</f>
        <v>0.17607070020394289</v>
      </c>
      <c r="H20" s="2">
        <f>[1]Sheet1!Q2</f>
        <v>0.14615907545887152</v>
      </c>
      <c r="I20" s="2">
        <f>[1]Sheet1!R2</f>
        <v>4.7586675730795381E-3</v>
      </c>
      <c r="J20" s="2">
        <f>[1]Sheet1!S2</f>
        <v>0.29095853161114887</v>
      </c>
      <c r="K20" s="2">
        <f>[2]Sheet1!H2</f>
        <v>0.12878787878787878</v>
      </c>
      <c r="L20" s="2">
        <f>[2]Sheet1!I2</f>
        <v>0.68200493015612162</v>
      </c>
      <c r="M20" s="2">
        <f>[2]Sheet1!J2</f>
        <v>7.5117370892018781E-2</v>
      </c>
      <c r="N20" s="2">
        <f>[2]Sheet1!K2</f>
        <v>0.68118323746918652</v>
      </c>
      <c r="O20" s="2">
        <f>[2]Sheet1!L2</f>
        <v>0.12676056338028169</v>
      </c>
      <c r="P20" s="2">
        <f>[2]Sheet1!M2</f>
        <v>0.65160230073952341</v>
      </c>
    </row>
    <row r="21" spans="1:16" ht="24.6" thickTop="1" thickBot="1" x14ac:dyDescent="0.35">
      <c r="A21" s="3" t="s">
        <v>13</v>
      </c>
      <c r="B21" s="2">
        <f>[1]Sheet1!K3</f>
        <v>2.165841584158416E-3</v>
      </c>
      <c r="C21" s="2">
        <f>[1]Sheet1!L3</f>
        <v>1.547029702970297E-4</v>
      </c>
      <c r="D21" s="2">
        <f>[1]Sheet1!M3</f>
        <v>2.165841584158416E-3</v>
      </c>
      <c r="E21" s="2">
        <f>[1]Sheet1!N3</f>
        <v>2.3205445544554454E-3</v>
      </c>
      <c r="F21" s="2">
        <f>[1]Sheet1!O3</f>
        <v>0</v>
      </c>
      <c r="G21" s="2">
        <f>[1]Sheet1!P3</f>
        <v>2.3205445544554454E-3</v>
      </c>
      <c r="H21" s="2">
        <f>[1]Sheet1!Q3</f>
        <v>0</v>
      </c>
      <c r="I21" s="2">
        <f>[1]Sheet1!R3</f>
        <v>0</v>
      </c>
      <c r="J21" s="2">
        <f>[1]Sheet1!S3</f>
        <v>2.6299504950495051E-3</v>
      </c>
      <c r="K21" s="2">
        <f>[2]Sheet1!H3</f>
        <v>5.9970014992503746E-3</v>
      </c>
      <c r="L21" s="2">
        <f>[2]Sheet1!I3</f>
        <v>1.6875602700096432E-3</v>
      </c>
      <c r="M21" s="2">
        <f>[2]Sheet1!J3</f>
        <v>4.7437079984187641E-3</v>
      </c>
      <c r="N21" s="2">
        <f>[2]Sheet1!K3</f>
        <v>2.8929604628736743E-3</v>
      </c>
      <c r="O21" s="2">
        <f>[2]Sheet1!L3</f>
        <v>4.0848596653050469E-3</v>
      </c>
      <c r="P21" s="2">
        <f>[2]Sheet1!M3</f>
        <v>2.8929604628736743E-3</v>
      </c>
    </row>
    <row r="22" spans="1:16" ht="24.6" thickTop="1" thickBot="1" x14ac:dyDescent="0.35">
      <c r="A22" s="3" t="s">
        <v>14</v>
      </c>
      <c r="B22" s="2">
        <f>[1]Sheet1!K4</f>
        <v>0.82460910944935417</v>
      </c>
      <c r="C22" s="2">
        <f>[1]Sheet1!L4</f>
        <v>0.99320190346702919</v>
      </c>
      <c r="D22" s="2">
        <f>[1]Sheet1!M4</f>
        <v>0.82324949014276005</v>
      </c>
      <c r="E22" s="2">
        <f>[1]Sheet1!N4</f>
        <v>0.82392929979605711</v>
      </c>
      <c r="F22" s="2">
        <f>[1]Sheet1!O4</f>
        <v>0.99252209381373213</v>
      </c>
      <c r="G22" s="2">
        <f>[1]Sheet1!P4</f>
        <v>0.82392929979605711</v>
      </c>
      <c r="H22" s="2">
        <f>[1]Sheet1!Q4</f>
        <v>0.85384092454112848</v>
      </c>
      <c r="I22" s="2">
        <f>[1]Sheet1!R4</f>
        <v>0.99524133242692048</v>
      </c>
      <c r="J22" s="2">
        <f>[1]Sheet1!S4</f>
        <v>0.70904146838885107</v>
      </c>
      <c r="K22" s="2">
        <f>[2]Sheet1!H4</f>
        <v>0.87121212121212122</v>
      </c>
      <c r="L22" s="2">
        <f>[2]Sheet1!I4</f>
        <v>0.31799506984387838</v>
      </c>
      <c r="M22" s="2">
        <f>[2]Sheet1!J4</f>
        <v>0.92488262910798125</v>
      </c>
      <c r="N22" s="2">
        <f>[2]Sheet1!K4</f>
        <v>0.31881676253081348</v>
      </c>
      <c r="O22" s="2">
        <f>[2]Sheet1!L4</f>
        <v>0.87323943661971826</v>
      </c>
      <c r="P22" s="2">
        <f>[2]Sheet1!M4</f>
        <v>0.34839769926047659</v>
      </c>
    </row>
    <row r="23" spans="1:16" ht="48" thickTop="1" thickBot="1" x14ac:dyDescent="0.35">
      <c r="A23" s="3" t="s">
        <v>15</v>
      </c>
      <c r="B23" s="2">
        <f>[1]Sheet1!K5</f>
        <v>0.77906186267845001</v>
      </c>
      <c r="C23" s="2">
        <f>[1]Sheet1!L5</f>
        <v>0.35282121006118289</v>
      </c>
      <c r="D23" s="2">
        <f>[1]Sheet1!M5</f>
        <v>0.28687967369136641</v>
      </c>
      <c r="E23" s="2">
        <f>[1]Sheet1!N5</f>
        <v>0.16995241332426919</v>
      </c>
      <c r="F23" s="2">
        <f>[1]Sheet1!O5</f>
        <v>0.48198504418762744</v>
      </c>
      <c r="G23" s="2">
        <f>[1]Sheet1!P5</f>
        <v>0.16791298436437799</v>
      </c>
      <c r="H23" s="2">
        <f>[1]Sheet1!Q5</f>
        <v>4.2828008157715841E-2</v>
      </c>
      <c r="I23" s="2">
        <f>[1]Sheet1!R5</f>
        <v>0.58327668252889187</v>
      </c>
      <c r="J23" s="2">
        <f>[1]Sheet1!S5</f>
        <v>2.7872195785180149E-2</v>
      </c>
      <c r="K23" s="2">
        <f>[2]Sheet1!H5</f>
        <v>8.3333333333333329E-2</v>
      </c>
      <c r="L23" s="2">
        <f>[2]Sheet1!I5</f>
        <v>0.50944946589975348</v>
      </c>
      <c r="M23" s="2">
        <f>[2]Sheet1!J5</f>
        <v>7.5117370892018781E-2</v>
      </c>
      <c r="N23" s="2">
        <f>[2]Sheet1!K5</f>
        <v>0.17584223500410848</v>
      </c>
      <c r="O23" s="2">
        <f>[2]Sheet1!L5</f>
        <v>6.1032863849765258E-2</v>
      </c>
      <c r="P23" s="2">
        <f>[2]Sheet1!M5</f>
        <v>0.28430566967953985</v>
      </c>
    </row>
    <row r="24" spans="1:16" ht="24.6" thickTop="1" thickBot="1" x14ac:dyDescent="0.35">
      <c r="A24" s="3" t="s">
        <v>16</v>
      </c>
      <c r="B24" s="2">
        <f>[1]Sheet1!K6</f>
        <v>2.2431930693069305E-3</v>
      </c>
      <c r="C24" s="2">
        <f>[1]Sheet1!L6</f>
        <v>0</v>
      </c>
      <c r="D24" s="2">
        <f>[1]Sheet1!M6</f>
        <v>5.4146039603960401E-4</v>
      </c>
      <c r="E24" s="2">
        <f>[1]Sheet1!N6</f>
        <v>6.1881188118811882E-4</v>
      </c>
      <c r="F24" s="2">
        <f>[1]Sheet1!O6</f>
        <v>0</v>
      </c>
      <c r="G24" s="2">
        <f>[1]Sheet1!P6</f>
        <v>7.7351485148514852E-5</v>
      </c>
      <c r="H24" s="2">
        <f>[1]Sheet1!Q6</f>
        <v>7.7351485148514852E-5</v>
      </c>
      <c r="I24" s="2">
        <f>[1]Sheet1!R6</f>
        <v>0</v>
      </c>
      <c r="J24" s="2">
        <f>[1]Sheet1!S6</f>
        <v>7.7351485148514852E-5</v>
      </c>
      <c r="K24" s="2">
        <f>[2]Sheet1!H6</f>
        <v>1.2266593975739403E-3</v>
      </c>
      <c r="L24" s="2">
        <f>[2]Sheet1!I6</f>
        <v>2.8929604628736743E-3</v>
      </c>
      <c r="M24" s="2">
        <f>[2]Sheet1!J6</f>
        <v>1.185926999604691E-3</v>
      </c>
      <c r="N24" s="2">
        <f>[2]Sheet1!K6</f>
        <v>3.7367405978784955E-3</v>
      </c>
      <c r="O24" s="2">
        <f>[2]Sheet1!L6</f>
        <v>1.4494663328501779E-3</v>
      </c>
      <c r="P24" s="2">
        <f>[2]Sheet1!M6</f>
        <v>3.6162005785920926E-3</v>
      </c>
    </row>
    <row r="25" spans="1:16" ht="48" thickTop="1" thickBot="1" x14ac:dyDescent="0.35">
      <c r="A25" s="3" t="s">
        <v>17</v>
      </c>
      <c r="B25" s="2">
        <f>[1]Sheet1!K7</f>
        <v>0.22093813732154996</v>
      </c>
      <c r="C25" s="2">
        <f>[1]Sheet1!L7</f>
        <v>0.64717878993881717</v>
      </c>
      <c r="D25" s="2">
        <f>[1]Sheet1!M7</f>
        <v>0.71312032630863353</v>
      </c>
      <c r="E25" s="2">
        <f>[1]Sheet1!N7</f>
        <v>0.83004758667573075</v>
      </c>
      <c r="F25" s="2">
        <f>[1]Sheet1!O7</f>
        <v>0.51801495581237256</v>
      </c>
      <c r="G25" s="2">
        <f>[1]Sheet1!P7</f>
        <v>0.83208701563562204</v>
      </c>
      <c r="H25" s="2">
        <f>[1]Sheet1!Q7</f>
        <v>0.95717199184228419</v>
      </c>
      <c r="I25" s="2">
        <f>[1]Sheet1!R7</f>
        <v>0.41672331747110808</v>
      </c>
      <c r="J25" s="2">
        <f>[1]Sheet1!S7</f>
        <v>0.97212780421481981</v>
      </c>
      <c r="K25" s="2">
        <f>[2]Sheet1!H7</f>
        <v>0.91666666666666663</v>
      </c>
      <c r="L25" s="2">
        <f>[2]Sheet1!I7</f>
        <v>0.49055053410024652</v>
      </c>
      <c r="M25" s="2">
        <f>[2]Sheet1!J7</f>
        <v>0.92488262910798125</v>
      </c>
      <c r="N25" s="2">
        <f>[2]Sheet1!K7</f>
        <v>0.82415776499589155</v>
      </c>
      <c r="O25" s="2">
        <f>[2]Sheet1!L7</f>
        <v>0.93896713615023475</v>
      </c>
      <c r="P25" s="2">
        <f>[2]Sheet1!M7</f>
        <v>0.71569433032046015</v>
      </c>
    </row>
    <row r="27" spans="1:16" ht="26.4" thickBot="1" x14ac:dyDescent="0.55000000000000004">
      <c r="A27" s="4">
        <v>43101</v>
      </c>
      <c r="B27" s="5" t="s">
        <v>25</v>
      </c>
      <c r="C27" s="5" t="s">
        <v>50</v>
      </c>
      <c r="E27" s="5" t="s">
        <v>51</v>
      </c>
      <c r="G27" s="5" t="s">
        <v>28</v>
      </c>
      <c r="K27" s="6"/>
    </row>
    <row r="28" spans="1:16" ht="94.2" thickBot="1" x14ac:dyDescent="0.3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29</v>
      </c>
      <c r="L28" s="1" t="s">
        <v>30</v>
      </c>
      <c r="M28" s="1" t="s">
        <v>31</v>
      </c>
      <c r="N28" s="1" t="s">
        <v>32</v>
      </c>
      <c r="O28" s="1" t="s">
        <v>10</v>
      </c>
      <c r="P28" s="1" t="s">
        <v>11</v>
      </c>
    </row>
    <row r="29" spans="1:16" ht="24.6" thickTop="1" thickBot="1" x14ac:dyDescent="0.35">
      <c r="A29" s="2" t="s">
        <v>12</v>
      </c>
      <c r="B29" s="2">
        <f>[3]Sheet1!K2</f>
        <v>0.53611111111111109</v>
      </c>
      <c r="C29" s="2">
        <f>[3]Sheet1!L2</f>
        <v>0.53055555555555556</v>
      </c>
      <c r="D29" s="2">
        <f>[3]Sheet1!M2</f>
        <v>7.7777777777777779E-2</v>
      </c>
      <c r="E29" s="2">
        <f>[3]Sheet1!N2</f>
        <v>0.6</v>
      </c>
      <c r="F29" s="2">
        <f>[3]Sheet1!O2</f>
        <v>0.86777777777777776</v>
      </c>
      <c r="G29" s="2">
        <f>[3]Sheet1!P2</f>
        <v>7.0000000000000007E-2</v>
      </c>
      <c r="H29" s="2">
        <f>[3]Sheet1!Q2</f>
        <v>0.18777777777777777</v>
      </c>
      <c r="I29" s="2">
        <f>[3]Sheet1!R2</f>
        <v>0</v>
      </c>
      <c r="J29" s="2">
        <f>[3]Sheet1!S2</f>
        <v>5.5555555555555552E-2</v>
      </c>
      <c r="K29" s="2">
        <f>[4]Sheet1!H2</f>
        <v>0.65464382326420201</v>
      </c>
      <c r="L29" s="2">
        <f>[4]Sheet1!I2</f>
        <v>0.25862068965517243</v>
      </c>
      <c r="M29" s="2">
        <f>[4]Sheet1!J2</f>
        <v>0.78809738503156002</v>
      </c>
      <c r="N29" s="2">
        <f>[4]Sheet1!K2</f>
        <v>0.31034482758620691</v>
      </c>
      <c r="O29" s="2">
        <f>[4]Sheet1!L2</f>
        <v>0.53471596032461677</v>
      </c>
      <c r="P29" s="2">
        <f>[4]Sheet1!M2</f>
        <v>5.1724137931034482E-2</v>
      </c>
    </row>
    <row r="30" spans="1:16" ht="24.6" thickTop="1" thickBot="1" x14ac:dyDescent="0.35">
      <c r="A30" s="3" t="s">
        <v>13</v>
      </c>
      <c r="B30" s="2">
        <f>[3]Sheet1!K3</f>
        <v>1.7216418202449426E-3</v>
      </c>
      <c r="C30" s="2">
        <f>[3]Sheet1!L3</f>
        <v>0.2055796846265211</v>
      </c>
      <c r="D30" s="2">
        <f>[3]Sheet1!M3</f>
        <v>2.0346676057440231E-3</v>
      </c>
      <c r="E30" s="2">
        <f>[3]Sheet1!N3</f>
        <v>3.2476425245529599E-3</v>
      </c>
      <c r="F30" s="2">
        <f>[3]Sheet1!O3</f>
        <v>0.43252337911335448</v>
      </c>
      <c r="G30" s="2">
        <f>[3]Sheet1!P3</f>
        <v>1.5260007043080173E-3</v>
      </c>
      <c r="H30" s="2">
        <f>[3]Sheet1!Q3</f>
        <v>8.9994913330985636E-4</v>
      </c>
      <c r="I30" s="2">
        <f>[3]Sheet1!R3</f>
        <v>4.6953867824862071E-4</v>
      </c>
      <c r="J30" s="2">
        <f>[3]Sheet1!S3</f>
        <v>1.5651289274954024E-4</v>
      </c>
      <c r="K30" s="2">
        <f>[4]Sheet1!H3</f>
        <v>1.722895512610547E-2</v>
      </c>
      <c r="L30" s="2">
        <f>[4]Sheet1!I3</f>
        <v>7.4207952370827127E-2</v>
      </c>
      <c r="M30" s="2">
        <f>[4]Sheet1!J3</f>
        <v>6.9963969865705869E-2</v>
      </c>
      <c r="N30" s="2">
        <f>[4]Sheet1!K3</f>
        <v>0.14118647671698917</v>
      </c>
      <c r="O30" s="2">
        <f>[4]Sheet1!L3</f>
        <v>0.12322305928594825</v>
      </c>
      <c r="P30" s="2">
        <f>[4]Sheet1!M3</f>
        <v>2.4806860868948899E-2</v>
      </c>
    </row>
    <row r="31" spans="1:16" ht="24.6" thickTop="1" thickBot="1" x14ac:dyDescent="0.35">
      <c r="A31" s="3" t="s">
        <v>14</v>
      </c>
      <c r="B31" s="2">
        <f>[3]Sheet1!K4</f>
        <v>0.46388888888888891</v>
      </c>
      <c r="C31" s="2">
        <f>[3]Sheet1!L4</f>
        <v>0.46944444444444444</v>
      </c>
      <c r="D31" s="2">
        <f>[3]Sheet1!M4</f>
        <v>0.92222222222222228</v>
      </c>
      <c r="E31" s="2">
        <f>[3]Sheet1!N4</f>
        <v>0.4</v>
      </c>
      <c r="F31" s="2">
        <f>[3]Sheet1!O4</f>
        <v>0.13222222222222221</v>
      </c>
      <c r="G31" s="2">
        <f>[3]Sheet1!P4</f>
        <v>0.93</v>
      </c>
      <c r="H31" s="2">
        <f>[3]Sheet1!Q4</f>
        <v>0.81222222222222218</v>
      </c>
      <c r="I31" s="2">
        <f>[3]Sheet1!R4</f>
        <v>1</v>
      </c>
      <c r="J31" s="2">
        <f>[3]Sheet1!S4</f>
        <v>0.94444444444444442</v>
      </c>
      <c r="K31" s="2">
        <f>[4]Sheet1!H4</f>
        <v>0.34535617673579799</v>
      </c>
      <c r="L31" s="2">
        <f>[4]Sheet1!I4</f>
        <v>0.74137931034482762</v>
      </c>
      <c r="M31" s="2">
        <f>[4]Sheet1!J4</f>
        <v>0.21190261496844004</v>
      </c>
      <c r="N31" s="2">
        <f>[4]Sheet1!K4</f>
        <v>0.68965517241379315</v>
      </c>
      <c r="O31" s="2">
        <f>[4]Sheet1!L4</f>
        <v>0.46528403967538323</v>
      </c>
      <c r="P31" s="2">
        <f>[4]Sheet1!M4</f>
        <v>0.94827586206896552</v>
      </c>
    </row>
    <row r="32" spans="1:16" ht="24.6" thickTop="1" thickBot="1" x14ac:dyDescent="0.35">
      <c r="A32" s="3" t="s">
        <v>15</v>
      </c>
      <c r="B32" s="2">
        <f>[3]Sheet1!K5</f>
        <v>0.89777777777777779</v>
      </c>
      <c r="C32" s="2">
        <f>[3]Sheet1!L5</f>
        <v>0.92277777777777781</v>
      </c>
      <c r="D32" s="2">
        <f>[3]Sheet1!M5</f>
        <v>7.3333333333333334E-2</v>
      </c>
      <c r="E32" s="2">
        <f>[3]Sheet1!N5</f>
        <v>0.67555555555555558</v>
      </c>
      <c r="F32" s="2">
        <f>[3]Sheet1!O5</f>
        <v>0.85944444444444446</v>
      </c>
      <c r="G32" s="2">
        <f>[3]Sheet1!P5</f>
        <v>8.5000000000000006E-2</v>
      </c>
      <c r="H32" s="2">
        <f>[3]Sheet1!Q5</f>
        <v>0.38444444444444442</v>
      </c>
      <c r="I32" s="2">
        <f>[3]Sheet1!R5</f>
        <v>4.9444444444444444E-2</v>
      </c>
      <c r="J32" s="2">
        <f>[3]Sheet1!S5</f>
        <v>6.0555555555555557E-2</v>
      </c>
      <c r="K32" s="2">
        <f>[4]Sheet1!H5</f>
        <v>0.99729486023444547</v>
      </c>
      <c r="L32" s="2">
        <f>[4]Sheet1!I5</f>
        <v>0.39655172413793105</v>
      </c>
      <c r="M32" s="2">
        <f>[4]Sheet1!J5</f>
        <v>0.94319206492335439</v>
      </c>
      <c r="N32" s="2">
        <f>[4]Sheet1!K5</f>
        <v>0.44827586206896552</v>
      </c>
      <c r="O32" s="2">
        <f>[4]Sheet1!L5</f>
        <v>0.94319206492335439</v>
      </c>
      <c r="P32" s="2">
        <f>[4]Sheet1!M5</f>
        <v>3.4482758620689655E-2</v>
      </c>
    </row>
    <row r="33" spans="1:16" ht="24.6" thickTop="1" thickBot="1" x14ac:dyDescent="0.35">
      <c r="A33" s="3" t="s">
        <v>16</v>
      </c>
      <c r="B33" s="2">
        <f>[3]Sheet1!K6</f>
        <v>0.16649058966232344</v>
      </c>
      <c r="C33" s="2">
        <f>[3]Sheet1!L6</f>
        <v>0.79007708259967913</v>
      </c>
      <c r="D33" s="2">
        <f>[3]Sheet1!M6</f>
        <v>0</v>
      </c>
      <c r="E33" s="2">
        <f>[3]Sheet1!N6</f>
        <v>1.3381852330085691E-2</v>
      </c>
      <c r="F33" s="2">
        <f>[3]Sheet1!O6</f>
        <v>0.69343037132683805</v>
      </c>
      <c r="G33" s="2">
        <f>[3]Sheet1!P6</f>
        <v>1.1816723402590289E-2</v>
      </c>
      <c r="H33" s="2">
        <f>[3]Sheet1!Q6</f>
        <v>8.2169268693508624E-4</v>
      </c>
      <c r="I33" s="2">
        <f>[3]Sheet1!R6</f>
        <v>0</v>
      </c>
      <c r="J33" s="2">
        <f>[3]Sheet1!S6</f>
        <v>0</v>
      </c>
      <c r="K33" s="2">
        <f>[4]Sheet1!H6</f>
        <v>0.88889616770389779</v>
      </c>
      <c r="L33" s="2">
        <f>[4]Sheet1!I6</f>
        <v>4.0399744843716773E-3</v>
      </c>
      <c r="M33" s="2">
        <f>[4]Sheet1!J6</f>
        <v>0.73619390763183756</v>
      </c>
      <c r="N33" s="2">
        <f>[4]Sheet1!K6</f>
        <v>9.7809908568998512E-3</v>
      </c>
      <c r="O33" s="2">
        <f>[4]Sheet1!L6</f>
        <v>0.72440222731739268</v>
      </c>
      <c r="P33" s="2">
        <f>[4]Sheet1!M6</f>
        <v>3.5438372669926999E-3</v>
      </c>
    </row>
    <row r="34" spans="1:16" ht="48" thickTop="1" thickBot="1" x14ac:dyDescent="0.35">
      <c r="A34" s="3" t="s">
        <v>17</v>
      </c>
      <c r="B34" s="2">
        <f>[3]Sheet1!K7</f>
        <v>0.10222222222222223</v>
      </c>
      <c r="C34" s="2">
        <f>[3]Sheet1!L7</f>
        <v>7.722222222222222E-2</v>
      </c>
      <c r="D34" s="2">
        <f>[3]Sheet1!M7</f>
        <v>0.92666666666666664</v>
      </c>
      <c r="E34" s="2">
        <f>[3]Sheet1!N7</f>
        <v>0.32444444444444442</v>
      </c>
      <c r="F34" s="2">
        <f>[3]Sheet1!O7</f>
        <v>0.14055555555555554</v>
      </c>
      <c r="G34" s="2">
        <f>[3]Sheet1!P7</f>
        <v>0.91500000000000004</v>
      </c>
      <c r="H34" s="2">
        <f>[3]Sheet1!Q7</f>
        <v>0.61555555555555552</v>
      </c>
      <c r="I34" s="2">
        <f>[3]Sheet1!R7</f>
        <v>0.9505555555555556</v>
      </c>
      <c r="J34" s="2">
        <f>[3]Sheet1!S7</f>
        <v>0.93944444444444442</v>
      </c>
      <c r="K34" s="2">
        <f>[4]Sheet1!H7</f>
        <v>2.7051397655545538E-3</v>
      </c>
      <c r="L34" s="2">
        <f>[4]Sheet1!I7</f>
        <v>0.60344827586206895</v>
      </c>
      <c r="M34" s="2">
        <f>[4]Sheet1!J7</f>
        <v>5.6807935076645624E-2</v>
      </c>
      <c r="N34" s="2">
        <f>[4]Sheet1!K7</f>
        <v>0.55172413793103448</v>
      </c>
      <c r="O34" s="2">
        <f>[4]Sheet1!L7</f>
        <v>5.6807935076645624E-2</v>
      </c>
      <c r="P34" s="2">
        <f>[4]Sheet1!M7</f>
        <v>0.96551724137931039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C2E0-213A-4BEB-B282-9106F389447D}">
  <dimension ref="A1:P34"/>
  <sheetViews>
    <sheetView topLeftCell="A16" zoomScale="55" zoomScaleNormal="55" workbookViewId="0">
      <selection activeCell="O29" activeCellId="1" sqref="B29 O29"/>
    </sheetView>
  </sheetViews>
  <sheetFormatPr defaultRowHeight="14.4" x14ac:dyDescent="0.3"/>
  <cols>
    <col min="1" max="1" width="17.5546875" customWidth="1"/>
    <col min="2" max="2" width="12.88671875" customWidth="1"/>
    <col min="3" max="3" width="13.21875" customWidth="1"/>
    <col min="4" max="4" width="11.88671875" customWidth="1"/>
    <col min="5" max="5" width="12.6640625" customWidth="1"/>
    <col min="6" max="6" width="11.77734375" customWidth="1"/>
    <col min="7" max="7" width="10.77734375" customWidth="1"/>
    <col min="8" max="8" width="10.44140625" customWidth="1"/>
    <col min="9" max="9" width="11.109375" customWidth="1"/>
    <col min="10" max="10" width="11.21875" customWidth="1"/>
    <col min="11" max="11" width="10.6640625" customWidth="1"/>
    <col min="12" max="12" width="12.21875" customWidth="1"/>
  </cols>
  <sheetData>
    <row r="1" spans="1:16" ht="94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10</v>
      </c>
      <c r="P1" s="1" t="s">
        <v>11</v>
      </c>
    </row>
    <row r="2" spans="1:16" ht="24.6" thickTop="1" thickBot="1" x14ac:dyDescent="0.35">
      <c r="A2" s="2" t="s">
        <v>12</v>
      </c>
      <c r="B2" s="2">
        <f>B11*2491/(2491+1471+1800)+B20*1471/(2491+1471+1800)+B29*1800/(2491+147+1800)</f>
        <v>0.3978084258273073</v>
      </c>
      <c r="C2" s="2">
        <f t="shared" ref="C2:P2" si="0">C11*2491/(2491+1471+1800)+C20*1471/(2491+1471+1800)+C29*1800/(2491+147+1800)</f>
        <v>0.52535758592409532</v>
      </c>
      <c r="D2" s="2">
        <f t="shared" si="0"/>
        <v>0.16527124691788864</v>
      </c>
      <c r="E2" s="2">
        <f t="shared" si="0"/>
        <v>0.4361686385557566</v>
      </c>
      <c r="F2" s="2">
        <f t="shared" si="0"/>
        <v>0.52952280633367532</v>
      </c>
      <c r="G2" s="2">
        <f t="shared" si="0"/>
        <v>0.34222561798258988</v>
      </c>
      <c r="H2" s="2">
        <f t="shared" si="0"/>
        <v>0.11527647925312598</v>
      </c>
      <c r="I2" s="2">
        <f t="shared" si="0"/>
        <v>1.2148559527941688E-3</v>
      </c>
      <c r="J2" s="2">
        <f t="shared" si="0"/>
        <v>9.8252619022330706E-2</v>
      </c>
      <c r="K2" s="2">
        <f t="shared" si="0"/>
        <v>0.50105504790072131</v>
      </c>
      <c r="L2" s="2">
        <f t="shared" si="0"/>
        <v>0.34121279656218306</v>
      </c>
      <c r="M2" s="2">
        <f t="shared" si="0"/>
        <v>0.42954172548041664</v>
      </c>
      <c r="N2" s="2">
        <f t="shared" si="0"/>
        <v>0.52493513344988851</v>
      </c>
      <c r="O2" s="2">
        <f t="shared" si="0"/>
        <v>0.26880282804991301</v>
      </c>
      <c r="P2" s="2">
        <f t="shared" si="0"/>
        <v>0.17855561999328182</v>
      </c>
    </row>
    <row r="3" spans="1:16" ht="24.6" thickTop="1" thickBot="1" x14ac:dyDescent="0.35">
      <c r="A3" s="3" t="s">
        <v>13</v>
      </c>
      <c r="B3" s="2">
        <f t="shared" ref="B3:P7" si="1">B12*2491/(2491+1471+1800)+B21*1471/(2491+1471+1800)+B30*1800/(2491+147+1800)</f>
        <v>1.9452533235575137E-2</v>
      </c>
      <c r="C3" s="2">
        <f t="shared" si="1"/>
        <v>0.37067315484863705</v>
      </c>
      <c r="D3" s="2">
        <f t="shared" si="1"/>
        <v>9.6882694639185678E-3</v>
      </c>
      <c r="E3" s="2">
        <f t="shared" si="1"/>
        <v>6.0351094208961197E-2</v>
      </c>
      <c r="F3" s="2">
        <f t="shared" si="1"/>
        <v>0.37206506543129414</v>
      </c>
      <c r="G3" s="2">
        <f t="shared" si="1"/>
        <v>4.6061579537282515E-2</v>
      </c>
      <c r="H3" s="2">
        <f t="shared" si="1"/>
        <v>3.5688098580616116E-4</v>
      </c>
      <c r="I3" s="2">
        <f t="shared" si="1"/>
        <v>8.1462446531837887E-3</v>
      </c>
      <c r="J3" s="2">
        <f t="shared" si="1"/>
        <v>8.1238464396777372E-4</v>
      </c>
      <c r="K3" s="2">
        <f t="shared" si="1"/>
        <v>5.9896529953557412E-3</v>
      </c>
      <c r="L3" s="2">
        <f t="shared" si="1"/>
        <v>2.7929117495291398E-2</v>
      </c>
      <c r="M3" s="2">
        <f t="shared" si="1"/>
        <v>0.13974477116741113</v>
      </c>
      <c r="N3" s="2">
        <f t="shared" si="1"/>
        <v>7.3949728880381871E-2</v>
      </c>
      <c r="O3" s="2">
        <f t="shared" si="1"/>
        <v>6.2679352634864446E-2</v>
      </c>
      <c r="P3" s="2">
        <f t="shared" si="1"/>
        <v>5.0740760879443812E-3</v>
      </c>
    </row>
    <row r="4" spans="1:16" ht="24.6" thickTop="1" thickBot="1" x14ac:dyDescent="0.35">
      <c r="A4" s="3" t="s">
        <v>14</v>
      </c>
      <c r="B4" s="2">
        <f t="shared" si="1"/>
        <v>0.26307297785885336</v>
      </c>
      <c r="C4" s="2">
        <f t="shared" si="1"/>
        <v>0.13552381776206529</v>
      </c>
      <c r="D4" s="2">
        <f t="shared" si="1"/>
        <v>0.49561015676827203</v>
      </c>
      <c r="E4" s="2">
        <f t="shared" si="1"/>
        <v>0.22471276513040403</v>
      </c>
      <c r="F4" s="2">
        <f t="shared" si="1"/>
        <v>0.13135859735248528</v>
      </c>
      <c r="G4" s="2">
        <f t="shared" si="1"/>
        <v>0.31865578570357078</v>
      </c>
      <c r="H4" s="2">
        <f t="shared" si="1"/>
        <v>0.54560492443303465</v>
      </c>
      <c r="I4" s="2">
        <f t="shared" si="1"/>
        <v>0.65966654773336653</v>
      </c>
      <c r="J4" s="2">
        <f t="shared" si="1"/>
        <v>0.56262878466382982</v>
      </c>
      <c r="K4" s="2">
        <f t="shared" si="1"/>
        <v>0.1598263557854393</v>
      </c>
      <c r="L4" s="2">
        <f t="shared" si="1"/>
        <v>0.31966860712397749</v>
      </c>
      <c r="M4" s="2">
        <f t="shared" si="1"/>
        <v>0.23133967820574408</v>
      </c>
      <c r="N4" s="2">
        <f t="shared" si="1"/>
        <v>0.13594627023627212</v>
      </c>
      <c r="O4" s="2">
        <f t="shared" si="1"/>
        <v>0.39207857563624759</v>
      </c>
      <c r="P4" s="2">
        <f t="shared" si="1"/>
        <v>0.48232578369287882</v>
      </c>
    </row>
    <row r="5" spans="1:16" ht="24.6" thickTop="1" thickBot="1" x14ac:dyDescent="0.35">
      <c r="A5" s="3" t="s">
        <v>15</v>
      </c>
      <c r="B5" s="2">
        <f t="shared" si="1"/>
        <v>0.61032633034665273</v>
      </c>
      <c r="C5" s="2">
        <f t="shared" si="1"/>
        <v>0.47092104273167629</v>
      </c>
      <c r="D5" s="2">
        <f t="shared" si="1"/>
        <v>0.50073041522842621</v>
      </c>
      <c r="E5" s="2">
        <f t="shared" si="1"/>
        <v>0.43978919554840112</v>
      </c>
      <c r="F5" s="2">
        <f t="shared" si="1"/>
        <v>0.46409820272021995</v>
      </c>
      <c r="G5" s="2">
        <f t="shared" si="1"/>
        <v>0.26885443455662567</v>
      </c>
      <c r="H5" s="2">
        <f t="shared" si="1"/>
        <v>0.16663446968600829</v>
      </c>
      <c r="I5" s="2">
        <f t="shared" si="1"/>
        <v>0.16873538133243565</v>
      </c>
      <c r="J5" s="2">
        <f t="shared" si="1"/>
        <v>3.1676197755054439E-2</v>
      </c>
      <c r="K5" s="2">
        <f t="shared" si="1"/>
        <v>0.54560915963735268</v>
      </c>
      <c r="L5" s="2">
        <f t="shared" si="1"/>
        <v>9.156183461495232E-2</v>
      </c>
      <c r="M5" s="2">
        <f t="shared" si="1"/>
        <v>0.38006391725348293</v>
      </c>
      <c r="N5" s="2">
        <f t="shared" si="1"/>
        <v>9.0994780103692025E-2</v>
      </c>
      <c r="O5" s="2">
        <f t="shared" si="1"/>
        <v>0.25408170962203308</v>
      </c>
      <c r="P5" s="2">
        <f t="shared" si="1"/>
        <v>6.7471247894799552E-2</v>
      </c>
    </row>
    <row r="6" spans="1:16" ht="24.6" thickTop="1" thickBot="1" x14ac:dyDescent="0.35">
      <c r="A6" s="3" t="s">
        <v>16</v>
      </c>
      <c r="B6" s="2">
        <f t="shared" si="1"/>
        <v>0.28743410554754445</v>
      </c>
      <c r="C6" s="2">
        <f t="shared" si="1"/>
        <v>0.27880970135120536</v>
      </c>
      <c r="D6" s="2">
        <f t="shared" si="1"/>
        <v>0.27102591956545818</v>
      </c>
      <c r="E6" s="2">
        <f t="shared" si="1"/>
        <v>0.25581603940065295</v>
      </c>
      <c r="F6" s="2">
        <f t="shared" si="1"/>
        <v>0.1998676272908825</v>
      </c>
      <c r="G6" s="2">
        <f t="shared" si="1"/>
        <v>0.10094209241281292</v>
      </c>
      <c r="H6" s="2">
        <f t="shared" si="1"/>
        <v>3.4448013377220814E-4</v>
      </c>
      <c r="I6" s="2">
        <f t="shared" si="1"/>
        <v>0</v>
      </c>
      <c r="J6" s="2">
        <f t="shared" si="1"/>
        <v>1.6149626830539891E-5</v>
      </c>
      <c r="K6" s="2">
        <f t="shared" si="1"/>
        <v>0.35839713237494941</v>
      </c>
      <c r="L6" s="2">
        <f t="shared" si="1"/>
        <v>1.7534836141153191E-3</v>
      </c>
      <c r="M6" s="2">
        <f t="shared" si="1"/>
        <v>0.14868670084438518</v>
      </c>
      <c r="N6" s="2">
        <f t="shared" si="1"/>
        <v>2.6045664856006744E-2</v>
      </c>
      <c r="O6" s="2">
        <f t="shared" si="1"/>
        <v>0.18872294148299365</v>
      </c>
      <c r="P6" s="2">
        <f t="shared" si="1"/>
        <v>8.3772229342500351E-3</v>
      </c>
    </row>
    <row r="7" spans="1:16" ht="24.6" thickTop="1" thickBot="1" x14ac:dyDescent="0.35">
      <c r="A7" s="3" t="s">
        <v>17</v>
      </c>
      <c r="B7" s="2">
        <f t="shared" si="1"/>
        <v>5.0555073339507851E-2</v>
      </c>
      <c r="C7" s="2">
        <f t="shared" si="1"/>
        <v>0.18996036095448429</v>
      </c>
      <c r="D7" s="2">
        <f t="shared" si="1"/>
        <v>0.1601509884577344</v>
      </c>
      <c r="E7" s="2">
        <f t="shared" si="1"/>
        <v>0.22109220813775948</v>
      </c>
      <c r="F7" s="2">
        <f t="shared" si="1"/>
        <v>0.19678320096594071</v>
      </c>
      <c r="G7" s="2">
        <f t="shared" si="1"/>
        <v>0.39202696912953494</v>
      </c>
      <c r="H7" s="2">
        <f t="shared" si="1"/>
        <v>0.4942469340001524</v>
      </c>
      <c r="I7" s="2">
        <f t="shared" si="1"/>
        <v>0.49214602235372495</v>
      </c>
      <c r="J7" s="2">
        <f t="shared" si="1"/>
        <v>0.62920520593110618</v>
      </c>
      <c r="K7" s="2">
        <f t="shared" si="1"/>
        <v>0.1152722440488079</v>
      </c>
      <c r="L7" s="2">
        <f t="shared" si="1"/>
        <v>0.56931956907120829</v>
      </c>
      <c r="M7" s="2">
        <f t="shared" si="1"/>
        <v>0.28081748643267768</v>
      </c>
      <c r="N7" s="2">
        <f t="shared" si="1"/>
        <v>0.56988662358246855</v>
      </c>
      <c r="O7" s="2">
        <f t="shared" si="1"/>
        <v>0.40679969406412753</v>
      </c>
      <c r="P7" s="2">
        <f t="shared" si="1"/>
        <v>0.59341015579136114</v>
      </c>
    </row>
    <row r="9" spans="1:16" ht="26.4" thickBot="1" x14ac:dyDescent="0.55000000000000004">
      <c r="A9" s="4">
        <v>43221</v>
      </c>
      <c r="B9" s="5" t="s">
        <v>23</v>
      </c>
      <c r="C9" t="s">
        <v>60</v>
      </c>
      <c r="D9" t="s">
        <v>61</v>
      </c>
      <c r="E9" t="s">
        <v>57</v>
      </c>
    </row>
    <row r="10" spans="1:16" ht="94.2" thickBot="1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10</v>
      </c>
      <c r="P10" s="1" t="s">
        <v>11</v>
      </c>
    </row>
    <row r="11" spans="1:16" ht="24.6" thickTop="1" thickBot="1" x14ac:dyDescent="0.35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4" thickBot="1" x14ac:dyDescent="0.35">
      <c r="A12" s="3" t="s">
        <v>13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4" thickBot="1" x14ac:dyDescent="0.35">
      <c r="A13" s="3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4" thickBot="1" x14ac:dyDescent="0.35">
      <c r="A14" s="3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4" thickBot="1" x14ac:dyDescent="0.35">
      <c r="A15" s="3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4" thickBot="1" x14ac:dyDescent="0.35">
      <c r="A16" s="3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8" spans="1:16" ht="26.4" thickBot="1" x14ac:dyDescent="0.55000000000000004">
      <c r="A18" s="4">
        <v>43160</v>
      </c>
      <c r="B18" s="5" t="s">
        <v>24</v>
      </c>
      <c r="C18" s="5" t="s">
        <v>26</v>
      </c>
      <c r="E18" s="5" t="s">
        <v>47</v>
      </c>
      <c r="G18" s="5" t="s">
        <v>44</v>
      </c>
    </row>
    <row r="19" spans="1:16" ht="94.2" thickBot="1" x14ac:dyDescent="0.3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29</v>
      </c>
      <c r="L19" s="1" t="s">
        <v>30</v>
      </c>
      <c r="M19" s="1" t="s">
        <v>31</v>
      </c>
      <c r="N19" s="1" t="s">
        <v>32</v>
      </c>
      <c r="O19" s="1" t="s">
        <v>10</v>
      </c>
      <c r="P19" s="1" t="s">
        <v>11</v>
      </c>
    </row>
    <row r="20" spans="1:16" ht="24.6" thickTop="1" thickBot="1" x14ac:dyDescent="0.35">
      <c r="A20" s="2" t="s">
        <v>12</v>
      </c>
      <c r="B20" s="2">
        <f>[1]Sheet1!B2</f>
        <v>0.1672331747110809</v>
      </c>
      <c r="C20" s="2">
        <f>[1]Sheet1!C2</f>
        <v>0.58123725356900069</v>
      </c>
      <c r="D20" s="2">
        <f>[1]Sheet1!D2</f>
        <v>0.1672331747110809</v>
      </c>
      <c r="E20" s="2">
        <f>[1]Sheet1!E2</f>
        <v>0.17539089055064583</v>
      </c>
      <c r="F20" s="2">
        <f>[1]Sheet1!F2</f>
        <v>0.59755268524813054</v>
      </c>
      <c r="G20" s="2">
        <f>[1]Sheet1!G2</f>
        <v>0.17811012916383412</v>
      </c>
      <c r="H20" s="2">
        <f>[1]Sheet1!H2</f>
        <v>0.14615907545887152</v>
      </c>
      <c r="I20" s="2">
        <f>[1]Sheet1!I2</f>
        <v>4.7586675730795381E-3</v>
      </c>
      <c r="J20" s="2">
        <f>[1]Sheet1!J2</f>
        <v>0.2957171991842284</v>
      </c>
      <c r="K20" s="2">
        <f>[2]Sheet1!B2</f>
        <v>0.59881422924901184</v>
      </c>
      <c r="L20" s="2">
        <f>[2]Sheet1!C2</f>
        <v>0.63564875491480999</v>
      </c>
      <c r="M20" s="2">
        <f>[2]Sheet1!D2</f>
        <v>0.18181818181818182</v>
      </c>
      <c r="N20" s="2">
        <f>[2]Sheet1!E2</f>
        <v>0.56094364351245085</v>
      </c>
      <c r="O20" s="2">
        <f>[2]Sheet1!F2</f>
        <v>0.21212121212121213</v>
      </c>
      <c r="P20" s="2">
        <f>[2]Sheet1!G2</f>
        <v>0.6526867627785059</v>
      </c>
    </row>
    <row r="21" spans="1:16" ht="24.6" thickTop="1" thickBot="1" x14ac:dyDescent="0.35">
      <c r="A21" s="3" t="s">
        <v>13</v>
      </c>
      <c r="B21" s="2">
        <f>[1]Sheet1!B3</f>
        <v>1.771255060728745E-3</v>
      </c>
      <c r="C21" s="2">
        <f>[1]Sheet1!C3</f>
        <v>0.27131831983805665</v>
      </c>
      <c r="D21" s="2">
        <f>[1]Sheet1!D3</f>
        <v>1.771255060728745E-3</v>
      </c>
      <c r="E21" s="2">
        <f>[1]Sheet1!E3</f>
        <v>1.771255060728745E-3</v>
      </c>
      <c r="F21" s="2">
        <f>[1]Sheet1!F3</f>
        <v>0.27011639676113358</v>
      </c>
      <c r="G21" s="2">
        <f>[1]Sheet1!G3</f>
        <v>1.771255060728745E-3</v>
      </c>
      <c r="H21" s="2">
        <f>[1]Sheet1!H3</f>
        <v>0</v>
      </c>
      <c r="I21" s="2">
        <f>[1]Sheet1!I3</f>
        <v>6.5789473684210523E-3</v>
      </c>
      <c r="J21" s="2">
        <f>[1]Sheet1!J3</f>
        <v>2.8466599190283401E-3</v>
      </c>
      <c r="K21" s="2">
        <f>[2]Sheet1!B3</f>
        <v>5.7482276298141406E-4</v>
      </c>
      <c r="L21" s="2">
        <f>[2]Sheet1!C3</f>
        <v>2.1286300745020528E-3</v>
      </c>
      <c r="M21" s="2">
        <f>[2]Sheet1!D3</f>
        <v>4.2251601471991274E-3</v>
      </c>
      <c r="N21" s="2">
        <f>[2]Sheet1!E3</f>
        <v>1.5204500532157519E-3</v>
      </c>
      <c r="O21" s="2">
        <f>[2]Sheet1!F3</f>
        <v>3.2710917268638407E-3</v>
      </c>
      <c r="P21" s="2">
        <f>[2]Sheet1!G3</f>
        <v>3.0409001064315038E-3</v>
      </c>
    </row>
    <row r="22" spans="1:16" ht="24.6" thickTop="1" thickBot="1" x14ac:dyDescent="0.35">
      <c r="A22" s="3" t="s">
        <v>14</v>
      </c>
      <c r="B22" s="2">
        <f>[1]Sheet1!B4</f>
        <v>0.8327668252889191</v>
      </c>
      <c r="C22" s="2">
        <f>[1]Sheet1!C4</f>
        <v>0.41876274643099931</v>
      </c>
      <c r="D22" s="2">
        <f>[1]Sheet1!D4</f>
        <v>0.8327668252889191</v>
      </c>
      <c r="E22" s="2">
        <f>[1]Sheet1!E4</f>
        <v>0.82460910944935417</v>
      </c>
      <c r="F22" s="2">
        <f>[1]Sheet1!F4</f>
        <v>0.40244731475186946</v>
      </c>
      <c r="G22" s="2">
        <f>[1]Sheet1!G4</f>
        <v>0.82188987083616583</v>
      </c>
      <c r="H22" s="2">
        <f>[1]Sheet1!H4</f>
        <v>0.85384092454112848</v>
      </c>
      <c r="I22" s="2">
        <f>[1]Sheet1!I4</f>
        <v>0.99524133242692048</v>
      </c>
      <c r="J22" s="2">
        <f>[1]Sheet1!J4</f>
        <v>0.70428280081577155</v>
      </c>
      <c r="K22" s="2">
        <f>[2]Sheet1!B4</f>
        <v>0.40118577075098816</v>
      </c>
      <c r="L22" s="2">
        <f>[2]Sheet1!C4</f>
        <v>0.36435124508519001</v>
      </c>
      <c r="M22" s="2">
        <f>[2]Sheet1!D4</f>
        <v>0.81818181818181823</v>
      </c>
      <c r="N22" s="2">
        <f>[2]Sheet1!E4</f>
        <v>0.43905635648754915</v>
      </c>
      <c r="O22" s="2">
        <f>[2]Sheet1!F4</f>
        <v>0.78787878787878785</v>
      </c>
      <c r="P22" s="2">
        <f>[2]Sheet1!G4</f>
        <v>0.3473132372214941</v>
      </c>
    </row>
    <row r="23" spans="1:16" ht="24.6" thickTop="1" thickBot="1" x14ac:dyDescent="0.35">
      <c r="A23" s="3" t="s">
        <v>15</v>
      </c>
      <c r="B23" s="2">
        <f>[1]Sheet1!B5</f>
        <v>0.80285520054384774</v>
      </c>
      <c r="C23" s="2">
        <f>[1]Sheet1!C5</f>
        <v>0.3344663494221618</v>
      </c>
      <c r="D23" s="2">
        <f>[1]Sheet1!D5</f>
        <v>0.37797416723317473</v>
      </c>
      <c r="E23" s="2">
        <f>[1]Sheet1!E5</f>
        <v>0.16927260367097213</v>
      </c>
      <c r="F23" s="2">
        <f>[1]Sheet1!F5</f>
        <v>0.45955132562882395</v>
      </c>
      <c r="G23" s="2">
        <f>[1]Sheet1!G5</f>
        <v>0.17403127124405166</v>
      </c>
      <c r="H23" s="2">
        <f>[1]Sheet1!H5</f>
        <v>4.2828008157715841E-2</v>
      </c>
      <c r="I23" s="2">
        <f>[1]Sheet1!I5</f>
        <v>0.58327668252889187</v>
      </c>
      <c r="J23" s="2">
        <f>[1]Sheet1!J5</f>
        <v>2.7872195785180149E-2</v>
      </c>
      <c r="K23" s="2">
        <f>[2]Sheet1!B5</f>
        <v>0.55335968379446643</v>
      </c>
      <c r="L23" s="2">
        <f>[2]Sheet1!C5</f>
        <v>0.31192660550458717</v>
      </c>
      <c r="M23" s="2">
        <f>[2]Sheet1!D5</f>
        <v>8.3333333333333329E-2</v>
      </c>
      <c r="N23" s="2">
        <f>[2]Sheet1!E5</f>
        <v>0.21625163826998689</v>
      </c>
      <c r="O23" s="2">
        <f>[2]Sheet1!F5</f>
        <v>9.0909090909090912E-2</v>
      </c>
      <c r="P23" s="2">
        <f>[2]Sheet1!G5</f>
        <v>0.21756225425950196</v>
      </c>
    </row>
    <row r="24" spans="1:16" ht="24.6" thickTop="1" thickBot="1" x14ac:dyDescent="0.35">
      <c r="A24" s="3" t="s">
        <v>16</v>
      </c>
      <c r="B24" s="2">
        <f>[1]Sheet1!B6</f>
        <v>1.5182186234817814E-3</v>
      </c>
      <c r="C24" s="2">
        <f>[1]Sheet1!C6</f>
        <v>0</v>
      </c>
      <c r="D24" s="2">
        <f>[1]Sheet1!D6</f>
        <v>1.2398785425101215E-2</v>
      </c>
      <c r="E24" s="2">
        <f>[1]Sheet1!E6</f>
        <v>1.2651821862348178E-4</v>
      </c>
      <c r="F24" s="2">
        <f>[1]Sheet1!F6</f>
        <v>0</v>
      </c>
      <c r="G24" s="2">
        <f>[1]Sheet1!G6</f>
        <v>6.3259109311740891E-5</v>
      </c>
      <c r="H24" s="2">
        <f>[1]Sheet1!H6</f>
        <v>6.3259109311740891E-5</v>
      </c>
      <c r="I24" s="2">
        <f>[1]Sheet1!I6</f>
        <v>0</v>
      </c>
      <c r="J24" s="2">
        <f>[1]Sheet1!J6</f>
        <v>6.3259109311740891E-5</v>
      </c>
      <c r="K24" s="2">
        <f>[2]Sheet1!B6</f>
        <v>8.2391262694002688E-3</v>
      </c>
      <c r="L24" s="2">
        <f>[2]Sheet1!C6</f>
        <v>3.3449901170746542E-3</v>
      </c>
      <c r="M24" s="2">
        <f>[2]Sheet1!D6</f>
        <v>2.1807278179092273E-3</v>
      </c>
      <c r="N24" s="2">
        <f>[2]Sheet1!E6</f>
        <v>5.3215751862551314E-3</v>
      </c>
      <c r="O24" s="2">
        <f>[2]Sheet1!F6</f>
        <v>2.1807278179092273E-3</v>
      </c>
      <c r="P24" s="2">
        <f>[2]Sheet1!G6</f>
        <v>5.017485175611981E-3</v>
      </c>
    </row>
    <row r="25" spans="1:16" ht="24.6" thickTop="1" thickBot="1" x14ac:dyDescent="0.35">
      <c r="A25" s="3" t="s">
        <v>17</v>
      </c>
      <c r="B25" s="2">
        <f>[1]Sheet1!B7</f>
        <v>0.19714479945615226</v>
      </c>
      <c r="C25" s="2">
        <f>[1]Sheet1!C7</f>
        <v>0.6655336505778382</v>
      </c>
      <c r="D25" s="2">
        <f>[1]Sheet1!D7</f>
        <v>0.62202583276682533</v>
      </c>
      <c r="E25" s="2">
        <f>[1]Sheet1!E7</f>
        <v>0.83072739632902792</v>
      </c>
      <c r="F25" s="2">
        <f>[1]Sheet1!F7</f>
        <v>0.54044867437117605</v>
      </c>
      <c r="G25" s="2">
        <f>[1]Sheet1!G7</f>
        <v>0.82596872875594829</v>
      </c>
      <c r="H25" s="2">
        <f>[1]Sheet1!H7</f>
        <v>0.95717199184228419</v>
      </c>
      <c r="I25" s="2">
        <f>[1]Sheet1!I7</f>
        <v>0.41672331747110808</v>
      </c>
      <c r="J25" s="2">
        <f>[1]Sheet1!J7</f>
        <v>0.97212780421481981</v>
      </c>
      <c r="K25" s="2">
        <f>[2]Sheet1!B7</f>
        <v>0.44664031620553357</v>
      </c>
      <c r="L25" s="2">
        <f>[2]Sheet1!C7</f>
        <v>0.68807339449541283</v>
      </c>
      <c r="M25" s="2">
        <f>[2]Sheet1!D7</f>
        <v>0.91666666666666663</v>
      </c>
      <c r="N25" s="2">
        <f>[2]Sheet1!E7</f>
        <v>0.78374836173001305</v>
      </c>
      <c r="O25" s="2">
        <f>[2]Sheet1!F7</f>
        <v>0.90909090909090906</v>
      </c>
      <c r="P25" s="2">
        <f>[2]Sheet1!G7</f>
        <v>0.78243774574049807</v>
      </c>
    </row>
    <row r="27" spans="1:16" ht="26.4" thickBot="1" x14ac:dyDescent="0.55000000000000004">
      <c r="A27" s="4">
        <v>43101</v>
      </c>
      <c r="B27" s="5" t="s">
        <v>25</v>
      </c>
      <c r="C27" s="5" t="s">
        <v>26</v>
      </c>
      <c r="E27" s="5" t="s">
        <v>27</v>
      </c>
      <c r="G27" s="5" t="s">
        <v>28</v>
      </c>
      <c r="K27" s="6"/>
    </row>
    <row r="28" spans="1:16" ht="94.2" thickBot="1" x14ac:dyDescent="0.3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29</v>
      </c>
      <c r="L28" s="1" t="s">
        <v>30</v>
      </c>
      <c r="M28" s="1" t="s">
        <v>31</v>
      </c>
      <c r="N28" s="1" t="s">
        <v>32</v>
      </c>
      <c r="O28" s="1" t="s">
        <v>10</v>
      </c>
      <c r="P28" s="1" t="s">
        <v>11</v>
      </c>
    </row>
    <row r="29" spans="1:16" ht="24.6" thickTop="1" thickBot="1" x14ac:dyDescent="0.35">
      <c r="A29" s="2" t="s">
        <v>12</v>
      </c>
      <c r="B29" s="2">
        <f>[3]Sheet1!B2</f>
        <v>0.87555555555555553</v>
      </c>
      <c r="C29" s="2">
        <f>[3]Sheet1!C2</f>
        <v>0.92944444444444441</v>
      </c>
      <c r="D29" s="2">
        <f>[3]Sheet1!D2</f>
        <v>0.30222222222222223</v>
      </c>
      <c r="E29" s="2">
        <f>[3]Sheet1!E2</f>
        <v>0.96499999999999997</v>
      </c>
      <c r="F29" s="2">
        <f>[3]Sheet1!F2</f>
        <v>0.92944444444444441</v>
      </c>
      <c r="G29" s="2">
        <f>[3]Sheet1!G2</f>
        <v>0.73166666666666669</v>
      </c>
      <c r="H29" s="2">
        <f>[3]Sheet1!H2</f>
        <v>0.19222222222222221</v>
      </c>
      <c r="I29" s="2">
        <f>[3]Sheet1!I2</f>
        <v>0</v>
      </c>
      <c r="J29" s="2">
        <f>[3]Sheet1!J2</f>
        <v>5.6111111111111112E-2</v>
      </c>
      <c r="K29" s="2">
        <f>[4]Sheet1!B2</f>
        <v>0.8584615384615385</v>
      </c>
      <c r="L29" s="2">
        <f>[4]Sheet1!C2</f>
        <v>0.44117647058823528</v>
      </c>
      <c r="M29" s="2">
        <f>[4]Sheet1!D2</f>
        <v>0.94461538461538463</v>
      </c>
      <c r="N29" s="2">
        <f>[4]Sheet1!E2</f>
        <v>0.94117647058823528</v>
      </c>
      <c r="O29" s="2">
        <f>[4]Sheet1!F2</f>
        <v>0.52923076923076928</v>
      </c>
      <c r="P29" s="2">
        <f>[4]Sheet1!G2</f>
        <v>2.9411764705882353E-2</v>
      </c>
    </row>
    <row r="30" spans="1:16" ht="24.6" thickTop="1" thickBot="1" x14ac:dyDescent="0.35">
      <c r="A30" s="3" t="s">
        <v>13</v>
      </c>
      <c r="B30" s="2">
        <f>[3]Sheet1!B3</f>
        <v>4.6846402928340136E-2</v>
      </c>
      <c r="C30" s="2">
        <f>[3]Sheet1!C3</f>
        <v>0.74313670280163313</v>
      </c>
      <c r="D30" s="2">
        <f>[3]Sheet1!D3</f>
        <v>2.2772068140222441E-2</v>
      </c>
      <c r="E30" s="2">
        <f>[3]Sheet1!E3</f>
        <v>0.14768407715049978</v>
      </c>
      <c r="F30" s="2">
        <f>[3]Sheet1!F3</f>
        <v>0.74732507391243141</v>
      </c>
      <c r="G30" s="2">
        <f>[3]Sheet1!G3</f>
        <v>0.11245248486554976</v>
      </c>
      <c r="H30" s="2">
        <f>[3]Sheet1!H3</f>
        <v>8.7990989722652399E-4</v>
      </c>
      <c r="I30" s="2">
        <f>[3]Sheet1!I3</f>
        <v>1.5943967337744613E-2</v>
      </c>
      <c r="J30" s="2">
        <f>[3]Sheet1!J3</f>
        <v>2.1117837533436576E-4</v>
      </c>
      <c r="K30" s="2">
        <f>[4]Sheet1!B3</f>
        <v>1.4406005884143248E-2</v>
      </c>
      <c r="L30" s="2">
        <f>[4]Sheet1!C3</f>
        <v>6.7520946278955149E-2</v>
      </c>
      <c r="M30" s="2">
        <f>[4]Sheet1!D3</f>
        <v>0.34188901288424473</v>
      </c>
      <c r="N30" s="2">
        <f>[4]Sheet1!E3</f>
        <v>0.18137013307047806</v>
      </c>
      <c r="O30" s="2">
        <f>[4]Sheet1!F3</f>
        <v>0.15248047073145987</v>
      </c>
      <c r="P30" s="2">
        <f>[4]Sheet1!G3</f>
        <v>1.0596352883193692E-2</v>
      </c>
    </row>
    <row r="31" spans="1:16" ht="24.6" thickTop="1" thickBot="1" x14ac:dyDescent="0.35">
      <c r="A31" s="3" t="s">
        <v>14</v>
      </c>
      <c r="B31" s="2">
        <f>[3]Sheet1!B4</f>
        <v>0.12444444444444444</v>
      </c>
      <c r="C31" s="2">
        <f>[3]Sheet1!C4</f>
        <v>7.0555555555555552E-2</v>
      </c>
      <c r="D31" s="2">
        <f>[3]Sheet1!D4</f>
        <v>0.69777777777777783</v>
      </c>
      <c r="E31" s="2">
        <f>[3]Sheet1!E4</f>
        <v>3.5000000000000003E-2</v>
      </c>
      <c r="F31" s="2">
        <f>[3]Sheet1!F4</f>
        <v>7.0555555555555552E-2</v>
      </c>
      <c r="G31" s="2">
        <f>[3]Sheet1!G4</f>
        <v>0.26833333333333331</v>
      </c>
      <c r="H31" s="2">
        <f>[3]Sheet1!H4</f>
        <v>0.80777777777777782</v>
      </c>
      <c r="I31" s="2">
        <f>[3]Sheet1!I4</f>
        <v>1</v>
      </c>
      <c r="J31" s="2">
        <f>[3]Sheet1!J4</f>
        <v>0.94388888888888889</v>
      </c>
      <c r="K31" s="2">
        <f>[4]Sheet1!B4</f>
        <v>0.14153846153846153</v>
      </c>
      <c r="L31" s="2">
        <f>[4]Sheet1!C4</f>
        <v>0.55882352941176472</v>
      </c>
      <c r="M31" s="2">
        <f>[4]Sheet1!D4</f>
        <v>5.5384615384615386E-2</v>
      </c>
      <c r="N31" s="2">
        <f>[4]Sheet1!E4</f>
        <v>5.8823529411764705E-2</v>
      </c>
      <c r="O31" s="2">
        <f>[4]Sheet1!F4</f>
        <v>0.47076923076923077</v>
      </c>
      <c r="P31" s="2">
        <f>[4]Sheet1!G4</f>
        <v>0.97058823529411764</v>
      </c>
    </row>
    <row r="32" spans="1:16" ht="24.6" thickTop="1" thickBot="1" x14ac:dyDescent="0.35">
      <c r="A32" s="3" t="s">
        <v>15</v>
      </c>
      <c r="B32" s="2">
        <f>[3]Sheet1!B5</f>
        <v>0.99944444444444447</v>
      </c>
      <c r="C32" s="2">
        <f>[3]Sheet1!C5</f>
        <v>0.9505555555555556</v>
      </c>
      <c r="D32" s="2">
        <f>[3]Sheet1!D5</f>
        <v>0.9966666666666667</v>
      </c>
      <c r="E32" s="2">
        <f>[3]Sheet1!E5</f>
        <v>0.97777777777777775</v>
      </c>
      <c r="F32" s="2">
        <f>[3]Sheet1!F5</f>
        <v>0.85499999999999998</v>
      </c>
      <c r="G32" s="2">
        <f>[3]Sheet1!G5</f>
        <v>0.55333333333333334</v>
      </c>
      <c r="H32" s="2">
        <f>[3]Sheet1!H5</f>
        <v>0.38388888888888889</v>
      </c>
      <c r="I32" s="2">
        <f>[3]Sheet1!I5</f>
        <v>4.8888888888888891E-2</v>
      </c>
      <c r="J32" s="2">
        <f>[3]Sheet1!J5</f>
        <v>6.0555555555555557E-2</v>
      </c>
      <c r="K32" s="2">
        <f>[4]Sheet1!B5</f>
        <v>0.99692307692307691</v>
      </c>
      <c r="L32" s="2">
        <f>[4]Sheet1!C5</f>
        <v>2.9411764705882353E-2</v>
      </c>
      <c r="M32" s="2">
        <f>[4]Sheet1!D5</f>
        <v>0.88461538461538458</v>
      </c>
      <c r="N32" s="2">
        <f>[4]Sheet1!E5</f>
        <v>8.8235294117647065E-2</v>
      </c>
      <c r="O32" s="2">
        <f>[4]Sheet1!F5</f>
        <v>0.56923076923076921</v>
      </c>
      <c r="P32" s="2">
        <f>[4]Sheet1!G5</f>
        <v>2.9411764705882353E-2</v>
      </c>
    </row>
    <row r="33" spans="1:16" ht="24.6" thickTop="1" thickBot="1" x14ac:dyDescent="0.35">
      <c r="A33" s="3" t="s">
        <v>16</v>
      </c>
      <c r="B33" s="2">
        <f>[3]Sheet1!B6</f>
        <v>0.70772912853723779</v>
      </c>
      <c r="C33" s="2">
        <f>[3]Sheet1!C6</f>
        <v>0.68742080810924966</v>
      </c>
      <c r="D33" s="2">
        <f>[3]Sheet1!D6</f>
        <v>0.66042517246233989</v>
      </c>
      <c r="E33" s="2">
        <f>[3]Sheet1!E6</f>
        <v>0.63064902154019431</v>
      </c>
      <c r="F33" s="2">
        <f>[3]Sheet1!F6</f>
        <v>0.49278473884274249</v>
      </c>
      <c r="G33" s="2">
        <f>[3]Sheet1!G6</f>
        <v>0.248838518935661</v>
      </c>
      <c r="H33" s="2">
        <f>[3]Sheet1!H6</f>
        <v>8.0951710544840212E-4</v>
      </c>
      <c r="I33" s="2">
        <f>[3]Sheet1!I6</f>
        <v>0</v>
      </c>
      <c r="J33" s="2">
        <f>[3]Sheet1!J6</f>
        <v>0</v>
      </c>
      <c r="K33" s="2">
        <f>[4]Sheet1!B6</f>
        <v>0.87846200669574925</v>
      </c>
      <c r="L33" s="2">
        <f>[4]Sheet1!C6</f>
        <v>2.2178413011335633E-3</v>
      </c>
      <c r="M33" s="2">
        <f>[4]Sheet1!D6</f>
        <v>0.36522268438673022</v>
      </c>
      <c r="N33" s="2">
        <f>[4]Sheet1!E6</f>
        <v>6.086742237555446E-2</v>
      </c>
      <c r="O33" s="2">
        <f>[4]Sheet1!F6</f>
        <v>0.46393425991681037</v>
      </c>
      <c r="P33" s="2">
        <f>[4]Sheet1!G6</f>
        <v>1.7496303597831445E-2</v>
      </c>
    </row>
    <row r="34" spans="1:16" ht="24.6" thickTop="1" thickBot="1" x14ac:dyDescent="0.35">
      <c r="A34" s="3" t="s">
        <v>17</v>
      </c>
      <c r="B34" s="2">
        <f>[3]Sheet1!B7</f>
        <v>5.5555555555555556E-4</v>
      </c>
      <c r="C34" s="2">
        <f>[3]Sheet1!C7</f>
        <v>4.9444444444444444E-2</v>
      </c>
      <c r="D34" s="2">
        <f>[3]Sheet1!D7</f>
        <v>3.3333333333333335E-3</v>
      </c>
      <c r="E34" s="2">
        <f>[3]Sheet1!E7</f>
        <v>2.2222222222222223E-2</v>
      </c>
      <c r="F34" s="2">
        <f>[3]Sheet1!F7</f>
        <v>0.14499999999999999</v>
      </c>
      <c r="G34" s="2">
        <f>[3]Sheet1!G7</f>
        <v>0.44666666666666666</v>
      </c>
      <c r="H34" s="2">
        <f>[3]Sheet1!H7</f>
        <v>0.61611111111111116</v>
      </c>
      <c r="I34" s="2">
        <f>[3]Sheet1!I7</f>
        <v>0.95111111111111113</v>
      </c>
      <c r="J34" s="2">
        <f>[3]Sheet1!J7</f>
        <v>0.93944444444444442</v>
      </c>
      <c r="K34" s="2">
        <f>[4]Sheet1!B7</f>
        <v>3.0769230769230769E-3</v>
      </c>
      <c r="L34" s="2">
        <f>[4]Sheet1!C7</f>
        <v>0.97058823529411764</v>
      </c>
      <c r="M34" s="2">
        <f>[4]Sheet1!D7</f>
        <v>0.11538461538461539</v>
      </c>
      <c r="N34" s="2">
        <f>[4]Sheet1!E7</f>
        <v>0.91176470588235292</v>
      </c>
      <c r="O34" s="2">
        <f>[4]Sheet1!F7</f>
        <v>0.43076923076923079</v>
      </c>
      <c r="P34" s="2">
        <f>[4]Sheet1!G7</f>
        <v>0.97058823529411764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CB1F-5EAD-4064-B900-376CAB820089}">
  <dimension ref="A1"/>
  <sheetViews>
    <sheetView tabSelected="1" zoomScale="85" zoomScaleNormal="85" workbookViewId="0">
      <selection activeCell="V20" sqref="V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TDR</vt:lpstr>
      <vt:lpstr>FDR</vt:lpstr>
      <vt:lpstr>FICR</vt:lpstr>
      <vt:lpstr>7d stats</vt:lpstr>
      <vt:lpstr>5d stats</vt:lpstr>
      <vt:lpstr>3d stats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2020-01-08T19:19:00Z</dcterms:modified>
</cp:coreProperties>
</file>