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7470" windowHeight="4830" activeTab="2"/>
  </bookViews>
  <sheets>
    <sheet name="Raw data" sheetId="1" r:id="rId1"/>
    <sheet name="Calculations" sheetId="2" r:id="rId2"/>
    <sheet name="Sheet1" sheetId="3" r:id="rId3"/>
  </sheets>
  <definedNames>
    <definedName name="solver_adj" localSheetId="1" hidden="1">Calculations!$AH$1:$AH$2</definedName>
    <definedName name="solver_adj" localSheetId="2" hidden="1">Sheet1!$AG$1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Calculations!$AO$1</definedName>
    <definedName name="solver_opt" localSheetId="2" hidden="1">Sheet1!$AH$3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 calcMode="manual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" i="3" l="1"/>
  <c r="AG6" i="3"/>
  <c r="AH6" i="3" s="1"/>
  <c r="AG7" i="3"/>
  <c r="AH7" i="3" s="1"/>
  <c r="AG8" i="3"/>
  <c r="AG9" i="3"/>
  <c r="AG10" i="3"/>
  <c r="AH10" i="3" s="1"/>
  <c r="AG11" i="3"/>
  <c r="AH11" i="3" s="1"/>
  <c r="AG12" i="3"/>
  <c r="AH12" i="3" s="1"/>
  <c r="AG13" i="3"/>
  <c r="AH13" i="3" s="1"/>
  <c r="AG14" i="3"/>
  <c r="AH14" i="3" s="1"/>
  <c r="AG15" i="3"/>
  <c r="AH15" i="3" s="1"/>
  <c r="AG16" i="3"/>
  <c r="AH16" i="3" s="1"/>
  <c r="AG17" i="3"/>
  <c r="AH17" i="3" s="1"/>
  <c r="AG18" i="3"/>
  <c r="AH18" i="3" s="1"/>
  <c r="AG19" i="3"/>
  <c r="AH19" i="3" s="1"/>
  <c r="AG20" i="3"/>
  <c r="AH20" i="3" s="1"/>
  <c r="AG21" i="3"/>
  <c r="AH21" i="3" s="1"/>
  <c r="AG22" i="3"/>
  <c r="AH22" i="3" s="1"/>
  <c r="AG23" i="3"/>
  <c r="AH23" i="3" s="1"/>
  <c r="AG24" i="3"/>
  <c r="AH24" i="3" s="1"/>
  <c r="AG25" i="3"/>
  <c r="AH25" i="3" s="1"/>
  <c r="AG4" i="3"/>
  <c r="AH4" i="3" s="1"/>
  <c r="AH5" i="3"/>
  <c r="AH8" i="3"/>
  <c r="AH9" i="3"/>
  <c r="Z4" i="3" a="1"/>
  <c r="AH3" i="3" l="1"/>
  <c r="Z4" i="3"/>
  <c r="AA4" i="3"/>
  <c r="Z5" i="3"/>
  <c r="AA5" i="3"/>
  <c r="Z6" i="3"/>
  <c r="AA6" i="3"/>
  <c r="Z7" i="3"/>
  <c r="AA7" i="3"/>
  <c r="Z8" i="3"/>
  <c r="AA8" i="3"/>
  <c r="Z9" i="3"/>
  <c r="AA9" i="3"/>
  <c r="Z10" i="3"/>
  <c r="AA10" i="3"/>
  <c r="Z11" i="3"/>
  <c r="AA11" i="3"/>
  <c r="Z12" i="3"/>
  <c r="AA12" i="3"/>
  <c r="Z13" i="3"/>
  <c r="AA13" i="3"/>
  <c r="Z14" i="3"/>
  <c r="AA14" i="3"/>
  <c r="Z15" i="3"/>
  <c r="AA15" i="3"/>
  <c r="Z16" i="3"/>
  <c r="AA16" i="3"/>
  <c r="Z17" i="3"/>
  <c r="AA17" i="3"/>
  <c r="Z18" i="3"/>
  <c r="AA18" i="3"/>
  <c r="Z19" i="3"/>
  <c r="AA19" i="3"/>
  <c r="Z20" i="3"/>
  <c r="AA20" i="3"/>
  <c r="Z21" i="3"/>
  <c r="AA21" i="3"/>
  <c r="Z22" i="3"/>
  <c r="AA22" i="3"/>
  <c r="Z23" i="3"/>
  <c r="AA23" i="3"/>
  <c r="Z24" i="3"/>
  <c r="AA24" i="3"/>
  <c r="Z25" i="3"/>
  <c r="AA25" i="3"/>
  <c r="AC12" i="3"/>
  <c r="AC16" i="3"/>
  <c r="AC18" i="3"/>
  <c r="AC22" i="3"/>
  <c r="AC7" i="3"/>
  <c r="AC11" i="3"/>
  <c r="AC13" i="3"/>
  <c r="AC19" i="3"/>
  <c r="AC23" i="3"/>
  <c r="AC6" i="3"/>
  <c r="AC8" i="3"/>
  <c r="AC10" i="3"/>
  <c r="AC14" i="3"/>
  <c r="AC20" i="3"/>
  <c r="AC24" i="3"/>
  <c r="AC9" i="3"/>
  <c r="AC15" i="3"/>
  <c r="AC21" i="3"/>
  <c r="AC5" i="3"/>
  <c r="AC17" i="3"/>
  <c r="AC25" i="3"/>
  <c r="AC4" i="3"/>
  <c r="AB5" i="3"/>
  <c r="AB9" i="3"/>
  <c r="AB13" i="3"/>
  <c r="AB17" i="3"/>
  <c r="AB21" i="3"/>
  <c r="AB25" i="3"/>
  <c r="AB6" i="3"/>
  <c r="AB10" i="3"/>
  <c r="AB14" i="3"/>
  <c r="AB18" i="3"/>
  <c r="AB22" i="3"/>
  <c r="AB12" i="3"/>
  <c r="AB20" i="3"/>
  <c r="AB7" i="3"/>
  <c r="AB11" i="3"/>
  <c r="AB15" i="3"/>
  <c r="AB19" i="3"/>
  <c r="AB23" i="3"/>
  <c r="AB8" i="3"/>
  <c r="AB16" i="3"/>
  <c r="AB24" i="3"/>
  <c r="O4" i="3" a="1"/>
  <c r="AE24" i="3" l="1"/>
  <c r="AF24" i="3" s="1"/>
  <c r="AE16" i="3"/>
  <c r="AF16" i="3" s="1"/>
  <c r="AE8" i="3"/>
  <c r="AF8" i="3" s="1"/>
  <c r="AE23" i="3"/>
  <c r="AF23" i="3" s="1"/>
  <c r="AE19" i="3"/>
  <c r="AF19" i="3" s="1"/>
  <c r="AE15" i="3"/>
  <c r="AF15" i="3" s="1"/>
  <c r="AE11" i="3"/>
  <c r="AF11" i="3" s="1"/>
  <c r="AE7" i="3"/>
  <c r="AF7" i="3" s="1"/>
  <c r="AE20" i="3"/>
  <c r="AF20" i="3" s="1"/>
  <c r="AE12" i="3"/>
  <c r="AF12" i="3" s="1"/>
  <c r="AE22" i="3"/>
  <c r="AF22" i="3" s="1"/>
  <c r="AE18" i="3"/>
  <c r="AF18" i="3" s="1"/>
  <c r="AE14" i="3"/>
  <c r="AF14" i="3" s="1"/>
  <c r="AE10" i="3"/>
  <c r="AF10" i="3" s="1"/>
  <c r="AE6" i="3"/>
  <c r="AF6" i="3" s="1"/>
  <c r="AE25" i="3"/>
  <c r="AF25" i="3" s="1"/>
  <c r="AE21" i="3"/>
  <c r="AF21" i="3" s="1"/>
  <c r="AE17" i="3"/>
  <c r="AF17" i="3" s="1"/>
  <c r="AE13" i="3"/>
  <c r="AF13" i="3" s="1"/>
  <c r="AE9" i="3"/>
  <c r="AF9" i="3" s="1"/>
  <c r="AE5" i="3"/>
  <c r="AF5" i="3" s="1"/>
  <c r="AD25" i="3"/>
  <c r="AD17" i="3"/>
  <c r="AD5" i="3"/>
  <c r="AD21" i="3"/>
  <c r="AD15" i="3"/>
  <c r="AD9" i="3"/>
  <c r="AD24" i="3"/>
  <c r="AD20" i="3"/>
  <c r="AD14" i="3"/>
  <c r="AD10" i="3"/>
  <c r="AD8" i="3"/>
  <c r="AD6" i="3"/>
  <c r="AD23" i="3"/>
  <c r="AD19" i="3"/>
  <c r="AD13" i="3"/>
  <c r="AD11" i="3"/>
  <c r="AD7" i="3"/>
  <c r="AD22" i="3"/>
  <c r="AD18" i="3"/>
  <c r="AD16" i="3"/>
  <c r="AD12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O112" i="3"/>
  <c r="P112" i="3"/>
  <c r="O113" i="3"/>
  <c r="P113" i="3"/>
  <c r="O114" i="3"/>
  <c r="P114" i="3"/>
  <c r="O115" i="3"/>
  <c r="P115" i="3"/>
  <c r="O116" i="3"/>
  <c r="P116" i="3"/>
  <c r="O117" i="3"/>
  <c r="P117" i="3"/>
  <c r="O118" i="3"/>
  <c r="P118" i="3"/>
  <c r="O119" i="3"/>
  <c r="P119" i="3"/>
  <c r="O120" i="3"/>
  <c r="P120" i="3"/>
  <c r="O121" i="3"/>
  <c r="P121" i="3"/>
  <c r="O122" i="3"/>
  <c r="P122" i="3"/>
  <c r="O123" i="3"/>
  <c r="P123" i="3"/>
  <c r="O124" i="3"/>
  <c r="P124" i="3"/>
  <c r="O125" i="3"/>
  <c r="P125" i="3"/>
  <c r="O126" i="3"/>
  <c r="P126" i="3"/>
  <c r="O127" i="3"/>
  <c r="P127" i="3"/>
  <c r="O128" i="3"/>
  <c r="P128" i="3"/>
  <c r="O129" i="3"/>
  <c r="P129" i="3"/>
  <c r="O130" i="3"/>
  <c r="P130" i="3"/>
  <c r="O131" i="3"/>
  <c r="P131" i="3"/>
  <c r="O132" i="3"/>
  <c r="P132" i="3"/>
  <c r="O133" i="3"/>
  <c r="P133" i="3"/>
  <c r="O134" i="3"/>
  <c r="P134" i="3"/>
  <c r="O135" i="3"/>
  <c r="P135" i="3"/>
  <c r="O136" i="3"/>
  <c r="P136" i="3"/>
  <c r="O137" i="3"/>
  <c r="P137" i="3"/>
  <c r="O138" i="3"/>
  <c r="P138" i="3"/>
  <c r="O139" i="3"/>
  <c r="P139" i="3"/>
  <c r="O140" i="3"/>
  <c r="P140" i="3"/>
  <c r="O141" i="3"/>
  <c r="P141" i="3"/>
  <c r="O142" i="3"/>
  <c r="P142" i="3"/>
  <c r="O143" i="3"/>
  <c r="P143" i="3"/>
  <c r="O144" i="3"/>
  <c r="P144" i="3"/>
  <c r="O145" i="3"/>
  <c r="P145" i="3"/>
  <c r="O146" i="3"/>
  <c r="P146" i="3"/>
  <c r="O147" i="3"/>
  <c r="P147" i="3"/>
  <c r="O148" i="3"/>
  <c r="P148" i="3"/>
  <c r="O149" i="3"/>
  <c r="P149" i="3"/>
  <c r="O150" i="3"/>
  <c r="P150" i="3"/>
  <c r="O151" i="3"/>
  <c r="P151" i="3"/>
  <c r="O152" i="3"/>
  <c r="P152" i="3"/>
  <c r="O153" i="3"/>
  <c r="P153" i="3"/>
  <c r="O154" i="3"/>
  <c r="P154" i="3"/>
  <c r="O155" i="3"/>
  <c r="P155" i="3"/>
  <c r="O156" i="3"/>
  <c r="P156" i="3"/>
  <c r="O157" i="3"/>
  <c r="P157" i="3"/>
  <c r="O158" i="3"/>
  <c r="P158" i="3"/>
  <c r="O159" i="3"/>
  <c r="P159" i="3"/>
  <c r="O160" i="3"/>
  <c r="P160" i="3"/>
  <c r="O161" i="3"/>
  <c r="P161" i="3"/>
  <c r="O162" i="3"/>
  <c r="P162" i="3"/>
  <c r="O163" i="3"/>
  <c r="P163" i="3"/>
  <c r="O164" i="3"/>
  <c r="P164" i="3"/>
  <c r="O165" i="3"/>
  <c r="P165" i="3"/>
  <c r="O166" i="3"/>
  <c r="P166" i="3"/>
  <c r="O167" i="3"/>
  <c r="P167" i="3"/>
  <c r="O168" i="3"/>
  <c r="P168" i="3"/>
  <c r="O169" i="3"/>
  <c r="P169" i="3"/>
  <c r="O170" i="3"/>
  <c r="P170" i="3"/>
  <c r="O171" i="3"/>
  <c r="P171" i="3"/>
  <c r="O172" i="3"/>
  <c r="P172" i="3"/>
  <c r="O173" i="3"/>
  <c r="P173" i="3"/>
  <c r="O174" i="3"/>
  <c r="P174" i="3"/>
  <c r="O175" i="3"/>
  <c r="P175" i="3"/>
  <c r="O176" i="3"/>
  <c r="P176" i="3"/>
  <c r="O177" i="3"/>
  <c r="P177" i="3"/>
  <c r="O178" i="3"/>
  <c r="P178" i="3"/>
  <c r="O179" i="3"/>
  <c r="P179" i="3"/>
  <c r="O180" i="3"/>
  <c r="P180" i="3"/>
  <c r="O181" i="3"/>
  <c r="P181" i="3"/>
  <c r="O182" i="3"/>
  <c r="P182" i="3"/>
  <c r="O183" i="3"/>
  <c r="P183" i="3"/>
  <c r="O184" i="3"/>
  <c r="P184" i="3"/>
  <c r="O185" i="3"/>
  <c r="P185" i="3"/>
  <c r="O186" i="3"/>
  <c r="P186" i="3"/>
  <c r="O187" i="3"/>
  <c r="P187" i="3"/>
  <c r="O188" i="3"/>
  <c r="P188" i="3"/>
  <c r="O189" i="3"/>
  <c r="P189" i="3"/>
  <c r="O190" i="3"/>
  <c r="P190" i="3"/>
  <c r="O191" i="3"/>
  <c r="P191" i="3"/>
  <c r="O192" i="3"/>
  <c r="P192" i="3"/>
  <c r="O193" i="3"/>
  <c r="P193" i="3"/>
  <c r="O194" i="3"/>
  <c r="P194" i="3"/>
  <c r="O195" i="3"/>
  <c r="P195" i="3"/>
  <c r="O196" i="3"/>
  <c r="P196" i="3"/>
  <c r="O197" i="3"/>
  <c r="P197" i="3"/>
  <c r="O198" i="3"/>
  <c r="P198" i="3"/>
  <c r="O199" i="3"/>
  <c r="P199" i="3"/>
  <c r="O200" i="3"/>
  <c r="P200" i="3"/>
  <c r="O201" i="3"/>
  <c r="P201" i="3"/>
  <c r="O202" i="3"/>
  <c r="P202" i="3"/>
  <c r="O203" i="3"/>
  <c r="P203" i="3"/>
  <c r="O204" i="3"/>
  <c r="P204" i="3"/>
  <c r="O205" i="3"/>
  <c r="P205" i="3"/>
  <c r="O206" i="3"/>
  <c r="P206" i="3"/>
  <c r="O207" i="3"/>
  <c r="P207" i="3"/>
  <c r="O208" i="3"/>
  <c r="P208" i="3"/>
  <c r="O209" i="3"/>
  <c r="P209" i="3"/>
  <c r="AB4" i="3"/>
  <c r="N5" i="3"/>
  <c r="N9" i="3"/>
  <c r="N13" i="3"/>
  <c r="N17" i="3"/>
  <c r="N21" i="3"/>
  <c r="N25" i="3"/>
  <c r="N29" i="3"/>
  <c r="N33" i="3"/>
  <c r="N37" i="3"/>
  <c r="N41" i="3"/>
  <c r="N45" i="3"/>
  <c r="N49" i="3"/>
  <c r="N53" i="3"/>
  <c r="N57" i="3"/>
  <c r="N61" i="3"/>
  <c r="N65" i="3"/>
  <c r="N69" i="3"/>
  <c r="N73" i="3"/>
  <c r="N77" i="3"/>
  <c r="N81" i="3"/>
  <c r="N85" i="3"/>
  <c r="N89" i="3"/>
  <c r="N93" i="3"/>
  <c r="N97" i="3"/>
  <c r="N101" i="3"/>
  <c r="N105" i="3"/>
  <c r="N109" i="3"/>
  <c r="N113" i="3"/>
  <c r="N117" i="3"/>
  <c r="N121" i="3"/>
  <c r="N125" i="3"/>
  <c r="N129" i="3"/>
  <c r="N133" i="3"/>
  <c r="N137" i="3"/>
  <c r="N141" i="3"/>
  <c r="N145" i="3"/>
  <c r="N149" i="3"/>
  <c r="N153" i="3"/>
  <c r="N157" i="3"/>
  <c r="N161" i="3"/>
  <c r="N165" i="3"/>
  <c r="N169" i="3"/>
  <c r="N173" i="3"/>
  <c r="N177" i="3"/>
  <c r="N181" i="3"/>
  <c r="N185" i="3"/>
  <c r="N189" i="3"/>
  <c r="N193" i="3"/>
  <c r="N197" i="3"/>
  <c r="N201" i="3"/>
  <c r="N205" i="3"/>
  <c r="N209" i="3"/>
  <c r="N28" i="3"/>
  <c r="N56" i="3"/>
  <c r="N68" i="3"/>
  <c r="N80" i="3"/>
  <c r="N88" i="3"/>
  <c r="N108" i="3"/>
  <c r="N116" i="3"/>
  <c r="N128" i="3"/>
  <c r="N136" i="3"/>
  <c r="N148" i="3"/>
  <c r="N6" i="3"/>
  <c r="N10" i="3"/>
  <c r="N14" i="3"/>
  <c r="N18" i="3"/>
  <c r="N22" i="3"/>
  <c r="N26" i="3"/>
  <c r="N30" i="3"/>
  <c r="N34" i="3"/>
  <c r="N38" i="3"/>
  <c r="N42" i="3"/>
  <c r="N46" i="3"/>
  <c r="N50" i="3"/>
  <c r="N5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155" i="3"/>
  <c r="N159" i="3"/>
  <c r="N163" i="3"/>
  <c r="N167" i="3"/>
  <c r="N171" i="3"/>
  <c r="N175" i="3"/>
  <c r="N179" i="3"/>
  <c r="N183" i="3"/>
  <c r="N187" i="3"/>
  <c r="N191" i="3"/>
  <c r="N195" i="3"/>
  <c r="N199" i="3"/>
  <c r="N203" i="3"/>
  <c r="N207" i="3"/>
  <c r="N8" i="3"/>
  <c r="N12" i="3"/>
  <c r="N16" i="3"/>
  <c r="N20" i="3"/>
  <c r="N24" i="3"/>
  <c r="N32" i="3"/>
  <c r="N36" i="3"/>
  <c r="N40" i="3"/>
  <c r="N44" i="3"/>
  <c r="N48" i="3"/>
  <c r="N52" i="3"/>
  <c r="N60" i="3"/>
  <c r="N64" i="3"/>
  <c r="N72" i="3"/>
  <c r="N76" i="3"/>
  <c r="N84" i="3"/>
  <c r="N92" i="3"/>
  <c r="N96" i="3"/>
  <c r="N100" i="3"/>
  <c r="N104" i="3"/>
  <c r="N112" i="3"/>
  <c r="N120" i="3"/>
  <c r="N124" i="3"/>
  <c r="N132" i="3"/>
  <c r="N140" i="3"/>
  <c r="N144" i="3"/>
  <c r="N152" i="3"/>
  <c r="N156" i="3"/>
  <c r="N160" i="3"/>
  <c r="N164" i="3"/>
  <c r="N168" i="3"/>
  <c r="N172" i="3"/>
  <c r="N176" i="3"/>
  <c r="N180" i="3"/>
  <c r="N184" i="3"/>
  <c r="N188" i="3"/>
  <c r="N192" i="3"/>
  <c r="N196" i="3"/>
  <c r="N200" i="3"/>
  <c r="N204" i="3"/>
  <c r="N208" i="3"/>
  <c r="N7" i="3"/>
  <c r="N11" i="3"/>
  <c r="N15" i="3"/>
  <c r="N19" i="3"/>
  <c r="N23" i="3"/>
  <c r="N27" i="3"/>
  <c r="N31" i="3"/>
  <c r="N35" i="3"/>
  <c r="N39" i="3"/>
  <c r="N43" i="3"/>
  <c r="N47" i="3"/>
  <c r="N51" i="3"/>
  <c r="N55" i="3"/>
  <c r="N59" i="3"/>
  <c r="N63" i="3"/>
  <c r="N67" i="3"/>
  <c r="N71" i="3"/>
  <c r="N75" i="3"/>
  <c r="N79" i="3"/>
  <c r="N83" i="3"/>
  <c r="N87" i="3"/>
  <c r="N91" i="3"/>
  <c r="N95" i="3"/>
  <c r="N99" i="3"/>
  <c r="N103" i="3"/>
  <c r="N107" i="3"/>
  <c r="N111" i="3"/>
  <c r="N115" i="3"/>
  <c r="N119" i="3"/>
  <c r="N123" i="3"/>
  <c r="N127" i="3"/>
  <c r="N131" i="3"/>
  <c r="N135" i="3"/>
  <c r="N139" i="3"/>
  <c r="N143" i="3"/>
  <c r="N147" i="3"/>
  <c r="N151" i="3"/>
  <c r="N4" i="3"/>
  <c r="AE4" i="3" l="1"/>
  <c r="AD4" i="3"/>
  <c r="R4" i="3"/>
  <c r="R6" i="3"/>
  <c r="S63" i="3"/>
  <c r="S64" i="3"/>
  <c r="S65" i="3"/>
  <c r="S67" i="3"/>
  <c r="S68" i="3"/>
  <c r="S71" i="3"/>
  <c r="S72" i="3"/>
  <c r="S73" i="3"/>
  <c r="S77" i="3"/>
  <c r="S79" i="3"/>
  <c r="S83" i="3"/>
  <c r="S102" i="3"/>
  <c r="S110" i="3"/>
  <c r="S113" i="3"/>
  <c r="S122" i="3"/>
  <c r="S198" i="3"/>
  <c r="S199" i="3"/>
  <c r="S200" i="3"/>
  <c r="S201" i="3"/>
  <c r="F1" i="3"/>
  <c r="G19" i="3"/>
  <c r="G33" i="3"/>
  <c r="G35" i="3"/>
  <c r="G36" i="3"/>
  <c r="G49" i="3"/>
  <c r="G54" i="3"/>
  <c r="G80" i="3"/>
  <c r="G114" i="3"/>
  <c r="G115" i="3"/>
  <c r="G116" i="3"/>
  <c r="G273" i="3"/>
  <c r="G274" i="3"/>
  <c r="G275" i="3"/>
  <c r="G276" i="3"/>
  <c r="G331" i="3"/>
  <c r="G407" i="3"/>
  <c r="G408" i="3"/>
  <c r="G409" i="3"/>
  <c r="G411" i="3"/>
  <c r="G412" i="3"/>
  <c r="G415" i="3"/>
  <c r="G416" i="3"/>
  <c r="G417" i="3"/>
  <c r="G421" i="3"/>
  <c r="G423" i="3"/>
  <c r="G427" i="3"/>
  <c r="G446" i="3"/>
  <c r="G452" i="3"/>
  <c r="G455" i="3"/>
  <c r="G464" i="3"/>
  <c r="G536" i="3"/>
  <c r="G537" i="3"/>
  <c r="G538" i="3"/>
  <c r="G539" i="3"/>
  <c r="I536" i="3"/>
  <c r="I540" i="3"/>
  <c r="I544" i="3"/>
  <c r="I6" i="3"/>
  <c r="I10" i="3"/>
  <c r="I14" i="3"/>
  <c r="I18" i="3"/>
  <c r="I22" i="3"/>
  <c r="I26" i="3"/>
  <c r="I30" i="3"/>
  <c r="I34" i="3"/>
  <c r="I38" i="3"/>
  <c r="I42" i="3"/>
  <c r="I46" i="3"/>
  <c r="I50" i="3"/>
  <c r="I54" i="3"/>
  <c r="I58" i="3"/>
  <c r="I62" i="3"/>
  <c r="I66" i="3"/>
  <c r="I70" i="3"/>
  <c r="I74" i="3"/>
  <c r="I78" i="3"/>
  <c r="I82" i="3"/>
  <c r="I86" i="3"/>
  <c r="I90" i="3"/>
  <c r="I94" i="3"/>
  <c r="I98" i="3"/>
  <c r="I102" i="3"/>
  <c r="I106" i="3"/>
  <c r="I110" i="3"/>
  <c r="I114" i="3"/>
  <c r="I118" i="3"/>
  <c r="I122" i="3"/>
  <c r="I126" i="3"/>
  <c r="I130" i="3"/>
  <c r="I134" i="3"/>
  <c r="I138" i="3"/>
  <c r="I142" i="3"/>
  <c r="I146" i="3"/>
  <c r="I150" i="3"/>
  <c r="I154" i="3"/>
  <c r="I158" i="3"/>
  <c r="I162" i="3"/>
  <c r="I166" i="3"/>
  <c r="I170" i="3"/>
  <c r="I174" i="3"/>
  <c r="I178" i="3"/>
  <c r="I182" i="3"/>
  <c r="I186" i="3"/>
  <c r="I190" i="3"/>
  <c r="I194" i="3"/>
  <c r="I198" i="3"/>
  <c r="I202" i="3"/>
  <c r="I206" i="3"/>
  <c r="I210" i="3"/>
  <c r="I214" i="3"/>
  <c r="I218" i="3"/>
  <c r="I222" i="3"/>
  <c r="I226" i="3"/>
  <c r="I230" i="3"/>
  <c r="I234" i="3"/>
  <c r="I238" i="3"/>
  <c r="I242" i="3"/>
  <c r="I246" i="3"/>
  <c r="I250" i="3"/>
  <c r="I254" i="3"/>
  <c r="I258" i="3"/>
  <c r="I262" i="3"/>
  <c r="I266" i="3"/>
  <c r="I270" i="3"/>
  <c r="I274" i="3"/>
  <c r="I278" i="3"/>
  <c r="I282" i="3"/>
  <c r="I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I390" i="3"/>
  <c r="I394" i="3"/>
  <c r="I398" i="3"/>
  <c r="I402" i="3"/>
  <c r="I406" i="3"/>
  <c r="I410" i="3"/>
  <c r="I414" i="3"/>
  <c r="I418" i="3"/>
  <c r="I422" i="3"/>
  <c r="I426" i="3"/>
  <c r="I430" i="3"/>
  <c r="I434" i="3"/>
  <c r="I438" i="3"/>
  <c r="I442" i="3"/>
  <c r="I446" i="3"/>
  <c r="I450" i="3"/>
  <c r="I454" i="3"/>
  <c r="I458" i="3"/>
  <c r="I462" i="3"/>
  <c r="I466" i="3"/>
  <c r="I470" i="3"/>
  <c r="I474" i="3"/>
  <c r="I478" i="3"/>
  <c r="I482" i="3"/>
  <c r="I486" i="3"/>
  <c r="I490" i="3"/>
  <c r="I494" i="3"/>
  <c r="I498" i="3"/>
  <c r="I537" i="3"/>
  <c r="I541" i="3"/>
  <c r="I545" i="3"/>
  <c r="I7" i="3"/>
  <c r="I11" i="3"/>
  <c r="I15" i="3"/>
  <c r="I19" i="3"/>
  <c r="I23" i="3"/>
  <c r="I27" i="3"/>
  <c r="I31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I103" i="3"/>
  <c r="I107" i="3"/>
  <c r="I111" i="3"/>
  <c r="I115" i="3"/>
  <c r="I119" i="3"/>
  <c r="I123" i="3"/>
  <c r="I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I391" i="3"/>
  <c r="I395" i="3"/>
  <c r="I399" i="3"/>
  <c r="I403" i="3"/>
  <c r="I407" i="3"/>
  <c r="I411" i="3"/>
  <c r="I415" i="3"/>
  <c r="I419" i="3"/>
  <c r="I423" i="3"/>
  <c r="I427" i="3"/>
  <c r="I431" i="3"/>
  <c r="I435" i="3"/>
  <c r="I439" i="3"/>
  <c r="I443" i="3"/>
  <c r="I447" i="3"/>
  <c r="I451" i="3"/>
  <c r="I455" i="3"/>
  <c r="I459" i="3"/>
  <c r="I463" i="3"/>
  <c r="I467" i="3"/>
  <c r="I471" i="3"/>
  <c r="I475" i="3"/>
  <c r="I479" i="3"/>
  <c r="I483" i="3"/>
  <c r="I487" i="3"/>
  <c r="I491" i="3"/>
  <c r="I495" i="3"/>
  <c r="I499" i="3"/>
  <c r="I538" i="3"/>
  <c r="I542" i="3"/>
  <c r="I546" i="3"/>
  <c r="I8" i="3"/>
  <c r="I12" i="3"/>
  <c r="I16" i="3"/>
  <c r="I20" i="3"/>
  <c r="I24" i="3"/>
  <c r="I28" i="3"/>
  <c r="I32" i="3"/>
  <c r="I36" i="3"/>
  <c r="I40" i="3"/>
  <c r="I44" i="3"/>
  <c r="I48" i="3"/>
  <c r="I52" i="3"/>
  <c r="I56" i="3"/>
  <c r="I60" i="3"/>
  <c r="I64" i="3"/>
  <c r="I68" i="3"/>
  <c r="I72" i="3"/>
  <c r="I76" i="3"/>
  <c r="I80" i="3"/>
  <c r="I84" i="3"/>
  <c r="I88" i="3"/>
  <c r="I92" i="3"/>
  <c r="I96" i="3"/>
  <c r="I100" i="3"/>
  <c r="I104" i="3"/>
  <c r="I108" i="3"/>
  <c r="I112" i="3"/>
  <c r="I116" i="3"/>
  <c r="I120" i="3"/>
  <c r="I124" i="3"/>
  <c r="I128" i="3"/>
  <c r="I132" i="3"/>
  <c r="I136" i="3"/>
  <c r="I140" i="3"/>
  <c r="I144" i="3"/>
  <c r="I148" i="3"/>
  <c r="I152" i="3"/>
  <c r="I156" i="3"/>
  <c r="I160" i="3"/>
  <c r="I164" i="3"/>
  <c r="I168" i="3"/>
  <c r="I172" i="3"/>
  <c r="I176" i="3"/>
  <c r="I180" i="3"/>
  <c r="I184" i="3"/>
  <c r="I188" i="3"/>
  <c r="I192" i="3"/>
  <c r="I196" i="3"/>
  <c r="I200" i="3"/>
  <c r="I204" i="3"/>
  <c r="I208" i="3"/>
  <c r="I212" i="3"/>
  <c r="I216" i="3"/>
  <c r="I220" i="3"/>
  <c r="I224" i="3"/>
  <c r="I228" i="3"/>
  <c r="I232" i="3"/>
  <c r="I236" i="3"/>
  <c r="I240" i="3"/>
  <c r="I244" i="3"/>
  <c r="I248" i="3"/>
  <c r="I252" i="3"/>
  <c r="I256" i="3"/>
  <c r="I260" i="3"/>
  <c r="I264" i="3"/>
  <c r="I268" i="3"/>
  <c r="I272" i="3"/>
  <c r="I276" i="3"/>
  <c r="I280" i="3"/>
  <c r="I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I392" i="3"/>
  <c r="I396" i="3"/>
  <c r="I400" i="3"/>
  <c r="I404" i="3"/>
  <c r="I408" i="3"/>
  <c r="I412" i="3"/>
  <c r="I416" i="3"/>
  <c r="I420" i="3"/>
  <c r="I424" i="3"/>
  <c r="I428" i="3"/>
  <c r="I432" i="3"/>
  <c r="I436" i="3"/>
  <c r="I440" i="3"/>
  <c r="I444" i="3"/>
  <c r="I448" i="3"/>
  <c r="I452" i="3"/>
  <c r="I456" i="3"/>
  <c r="I460" i="3"/>
  <c r="I464" i="3"/>
  <c r="I468" i="3"/>
  <c r="I472" i="3"/>
  <c r="I476" i="3"/>
  <c r="I480" i="3"/>
  <c r="I484" i="3"/>
  <c r="I488" i="3"/>
  <c r="I492" i="3"/>
  <c r="I496" i="3"/>
  <c r="I500" i="3"/>
  <c r="I539" i="3"/>
  <c r="I13" i="3"/>
  <c r="I29" i="3"/>
  <c r="I45" i="3"/>
  <c r="I61" i="3"/>
  <c r="I77" i="3"/>
  <c r="I93" i="3"/>
  <c r="I109" i="3"/>
  <c r="I125" i="3"/>
  <c r="I141" i="3"/>
  <c r="I157" i="3"/>
  <c r="I173" i="3"/>
  <c r="I189" i="3"/>
  <c r="I205" i="3"/>
  <c r="I221" i="3"/>
  <c r="I543" i="3"/>
  <c r="I17" i="3"/>
  <c r="I33" i="3"/>
  <c r="I49" i="3"/>
  <c r="I65" i="3"/>
  <c r="I81" i="3"/>
  <c r="I97" i="3"/>
  <c r="I113" i="3"/>
  <c r="I129" i="3"/>
  <c r="I145" i="3"/>
  <c r="I161" i="3"/>
  <c r="I177" i="3"/>
  <c r="I193" i="3"/>
  <c r="I209" i="3"/>
  <c r="I225" i="3"/>
  <c r="I241" i="3"/>
  <c r="I257" i="3"/>
  <c r="I273" i="3"/>
  <c r="I289" i="3"/>
  <c r="I305" i="3"/>
  <c r="I321" i="3"/>
  <c r="I337" i="3"/>
  <c r="I353" i="3"/>
  <c r="I369" i="3"/>
  <c r="I385" i="3"/>
  <c r="I401" i="3"/>
  <c r="I417" i="3"/>
  <c r="I433" i="3"/>
  <c r="I449" i="3"/>
  <c r="I465" i="3"/>
  <c r="I481" i="3"/>
  <c r="I497" i="3"/>
  <c r="I504" i="3"/>
  <c r="I508" i="3"/>
  <c r="I512" i="3"/>
  <c r="I516" i="3"/>
  <c r="I520" i="3"/>
  <c r="I524" i="3"/>
  <c r="I528" i="3"/>
  <c r="I532" i="3"/>
  <c r="I547" i="3"/>
  <c r="I21" i="3"/>
  <c r="I37" i="3"/>
  <c r="I53" i="3"/>
  <c r="I69" i="3"/>
  <c r="I85" i="3"/>
  <c r="I101" i="3"/>
  <c r="I117" i="3"/>
  <c r="I133" i="3"/>
  <c r="I149" i="3"/>
  <c r="I165" i="3"/>
  <c r="I181" i="3"/>
  <c r="I197" i="3"/>
  <c r="I213" i="3"/>
  <c r="I229" i="3"/>
  <c r="I245" i="3"/>
  <c r="I261" i="3"/>
  <c r="I277" i="3"/>
  <c r="I293" i="3"/>
  <c r="I309" i="3"/>
  <c r="I325" i="3"/>
  <c r="I341" i="3"/>
  <c r="I357" i="3"/>
  <c r="I373" i="3"/>
  <c r="I389" i="3"/>
  <c r="I405" i="3"/>
  <c r="I421" i="3"/>
  <c r="I437" i="3"/>
  <c r="I453" i="3"/>
  <c r="I469" i="3"/>
  <c r="I485" i="3"/>
  <c r="I501" i="3"/>
  <c r="I505" i="3"/>
  <c r="I509" i="3"/>
  <c r="I513" i="3"/>
  <c r="I517" i="3"/>
  <c r="I521" i="3"/>
  <c r="I525" i="3"/>
  <c r="I529" i="3"/>
  <c r="I533" i="3"/>
  <c r="I9" i="3"/>
  <c r="I73" i="3"/>
  <c r="I137" i="3"/>
  <c r="I201" i="3"/>
  <c r="I249" i="3"/>
  <c r="I281" i="3"/>
  <c r="I313" i="3"/>
  <c r="I345" i="3"/>
  <c r="I377" i="3"/>
  <c r="I409" i="3"/>
  <c r="I441" i="3"/>
  <c r="I473" i="3"/>
  <c r="I502" i="3"/>
  <c r="I510" i="3"/>
  <c r="I518" i="3"/>
  <c r="I526" i="3"/>
  <c r="I534" i="3"/>
  <c r="I25" i="3"/>
  <c r="I89" i="3"/>
  <c r="I153" i="3"/>
  <c r="I217" i="3"/>
  <c r="I253" i="3"/>
  <c r="I285" i="3"/>
  <c r="I317" i="3"/>
  <c r="I349" i="3"/>
  <c r="I381" i="3"/>
  <c r="I413" i="3"/>
  <c r="I445" i="3"/>
  <c r="I477" i="3"/>
  <c r="I503" i="3"/>
  <c r="I511" i="3"/>
  <c r="I519" i="3"/>
  <c r="I527" i="3"/>
  <c r="I535" i="3"/>
  <c r="I41" i="3"/>
  <c r="I105" i="3"/>
  <c r="I169" i="3"/>
  <c r="I233" i="3"/>
  <c r="I265" i="3"/>
  <c r="I297" i="3"/>
  <c r="I329" i="3"/>
  <c r="I361" i="3"/>
  <c r="I393" i="3"/>
  <c r="I425" i="3"/>
  <c r="I457" i="3"/>
  <c r="I489" i="3"/>
  <c r="I506" i="3"/>
  <c r="I514" i="3"/>
  <c r="I522" i="3"/>
  <c r="I530" i="3"/>
  <c r="I57" i="3"/>
  <c r="I269" i="3"/>
  <c r="I397" i="3"/>
  <c r="I507" i="3"/>
  <c r="I121" i="3"/>
  <c r="I301" i="3"/>
  <c r="I429" i="3"/>
  <c r="I515" i="3"/>
  <c r="I237" i="3"/>
  <c r="I365" i="3"/>
  <c r="I493" i="3"/>
  <c r="I531" i="3"/>
  <c r="I185" i="3"/>
  <c r="I333" i="3"/>
  <c r="I461" i="3"/>
  <c r="I523" i="3"/>
  <c r="I5" i="3"/>
  <c r="I4" i="3"/>
  <c r="AF4" i="3" l="1"/>
  <c r="AF3" i="3"/>
  <c r="R148" i="3"/>
  <c r="R136" i="3"/>
  <c r="R128" i="3"/>
  <c r="R116" i="3"/>
  <c r="R108" i="3"/>
  <c r="R88" i="3"/>
  <c r="R80" i="3"/>
  <c r="R68" i="3"/>
  <c r="R56" i="3"/>
  <c r="R28" i="3"/>
  <c r="R209" i="3"/>
  <c r="R205" i="3"/>
  <c r="R201" i="3"/>
  <c r="R197" i="3"/>
  <c r="R193" i="3"/>
  <c r="R189" i="3"/>
  <c r="R185" i="3"/>
  <c r="R181" i="3"/>
  <c r="R177" i="3"/>
  <c r="R173" i="3"/>
  <c r="R169" i="3"/>
  <c r="R165" i="3"/>
  <c r="R161" i="3"/>
  <c r="R157" i="3"/>
  <c r="R153" i="3"/>
  <c r="R149" i="3"/>
  <c r="R145" i="3"/>
  <c r="R141" i="3"/>
  <c r="R137" i="3"/>
  <c r="R133" i="3"/>
  <c r="R129" i="3"/>
  <c r="R125" i="3"/>
  <c r="R121" i="3"/>
  <c r="R117" i="3"/>
  <c r="R113" i="3"/>
  <c r="R109" i="3"/>
  <c r="R105" i="3"/>
  <c r="R101" i="3"/>
  <c r="R97" i="3"/>
  <c r="R93" i="3"/>
  <c r="R89" i="3"/>
  <c r="R85" i="3"/>
  <c r="R81" i="3"/>
  <c r="R77" i="3"/>
  <c r="R73" i="3"/>
  <c r="R69" i="3"/>
  <c r="R65" i="3"/>
  <c r="R61" i="3"/>
  <c r="R57" i="3"/>
  <c r="R53" i="3"/>
  <c r="R49" i="3"/>
  <c r="R45" i="3"/>
  <c r="R41" i="3"/>
  <c r="R37" i="3"/>
  <c r="R33" i="3"/>
  <c r="R29" i="3"/>
  <c r="R25" i="3"/>
  <c r="R21" i="3"/>
  <c r="R17" i="3"/>
  <c r="R13" i="3"/>
  <c r="R9" i="3"/>
  <c r="R5" i="3"/>
  <c r="R151" i="3"/>
  <c r="R147" i="3"/>
  <c r="R143" i="3"/>
  <c r="R139" i="3"/>
  <c r="R135" i="3"/>
  <c r="R131" i="3"/>
  <c r="R127" i="3"/>
  <c r="R123" i="3"/>
  <c r="R119" i="3"/>
  <c r="R115" i="3"/>
  <c r="R111" i="3"/>
  <c r="R107" i="3"/>
  <c r="R103" i="3"/>
  <c r="R99" i="3"/>
  <c r="R95" i="3"/>
  <c r="R91" i="3"/>
  <c r="R87" i="3"/>
  <c r="R83" i="3"/>
  <c r="R79" i="3"/>
  <c r="R75" i="3"/>
  <c r="R71" i="3"/>
  <c r="R67" i="3"/>
  <c r="R63" i="3"/>
  <c r="R59" i="3"/>
  <c r="R55" i="3"/>
  <c r="R51" i="3"/>
  <c r="R47" i="3"/>
  <c r="R43" i="3"/>
  <c r="R39" i="3"/>
  <c r="R35" i="3"/>
  <c r="R31" i="3"/>
  <c r="R27" i="3"/>
  <c r="R23" i="3"/>
  <c r="R19" i="3"/>
  <c r="R15" i="3"/>
  <c r="R11" i="3"/>
  <c r="R7" i="3"/>
  <c r="R208" i="3"/>
  <c r="R204" i="3"/>
  <c r="R200" i="3"/>
  <c r="R196" i="3"/>
  <c r="R192" i="3"/>
  <c r="R188" i="3"/>
  <c r="R184" i="3"/>
  <c r="R180" i="3"/>
  <c r="R176" i="3"/>
  <c r="R172" i="3"/>
  <c r="R168" i="3"/>
  <c r="R164" i="3"/>
  <c r="R160" i="3"/>
  <c r="R156" i="3"/>
  <c r="R152" i="3"/>
  <c r="R144" i="3"/>
  <c r="R140" i="3"/>
  <c r="R132" i="3"/>
  <c r="R124" i="3"/>
  <c r="R120" i="3"/>
  <c r="R112" i="3"/>
  <c r="R104" i="3"/>
  <c r="R100" i="3"/>
  <c r="R96" i="3"/>
  <c r="R92" i="3"/>
  <c r="R84" i="3"/>
  <c r="R76" i="3"/>
  <c r="R72" i="3"/>
  <c r="R64" i="3"/>
  <c r="R60" i="3"/>
  <c r="R52" i="3"/>
  <c r="R48" i="3"/>
  <c r="R44" i="3"/>
  <c r="R40" i="3"/>
  <c r="R36" i="3"/>
  <c r="R32" i="3"/>
  <c r="R24" i="3"/>
  <c r="R20" i="3"/>
  <c r="R16" i="3"/>
  <c r="R12" i="3"/>
  <c r="R8" i="3"/>
  <c r="R207" i="3"/>
  <c r="R203" i="3"/>
  <c r="R199" i="3"/>
  <c r="R195" i="3"/>
  <c r="R191" i="3"/>
  <c r="R187" i="3"/>
  <c r="R183" i="3"/>
  <c r="R179" i="3"/>
  <c r="R175" i="3"/>
  <c r="R171" i="3"/>
  <c r="R167" i="3"/>
  <c r="R163" i="3"/>
  <c r="R159" i="3"/>
  <c r="R155" i="3"/>
  <c r="R206" i="3"/>
  <c r="R202" i="3"/>
  <c r="R198" i="3"/>
  <c r="R194" i="3"/>
  <c r="R190" i="3"/>
  <c r="R186" i="3"/>
  <c r="R182" i="3"/>
  <c r="R178" i="3"/>
  <c r="R174" i="3"/>
  <c r="R170" i="3"/>
  <c r="R166" i="3"/>
  <c r="R162" i="3"/>
  <c r="R158" i="3"/>
  <c r="R154" i="3"/>
  <c r="R150" i="3"/>
  <c r="R146" i="3"/>
  <c r="R142" i="3"/>
  <c r="R138" i="3"/>
  <c r="R134" i="3"/>
  <c r="R130" i="3"/>
  <c r="R126" i="3"/>
  <c r="R122" i="3"/>
  <c r="R118" i="3"/>
  <c r="R114" i="3"/>
  <c r="R110" i="3"/>
  <c r="R106" i="3"/>
  <c r="R102" i="3"/>
  <c r="R98" i="3"/>
  <c r="R94" i="3"/>
  <c r="R90" i="3"/>
  <c r="R86" i="3"/>
  <c r="R82" i="3"/>
  <c r="R78" i="3"/>
  <c r="R74" i="3"/>
  <c r="R70" i="3"/>
  <c r="R66" i="3"/>
  <c r="R62" i="3"/>
  <c r="R58" i="3"/>
  <c r="R54" i="3"/>
  <c r="R50" i="3"/>
  <c r="R46" i="3"/>
  <c r="R42" i="3"/>
  <c r="R38" i="3"/>
  <c r="R34" i="3"/>
  <c r="R30" i="3"/>
  <c r="R26" i="3"/>
  <c r="R22" i="3"/>
  <c r="R18" i="3"/>
  <c r="R14" i="3"/>
  <c r="R10" i="3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3" i="2"/>
  <c r="AH3" i="2" a="1"/>
  <c r="T5" i="3"/>
  <c r="T13" i="3"/>
  <c r="T21" i="3"/>
  <c r="T29" i="3"/>
  <c r="T37" i="3"/>
  <c r="T45" i="3"/>
  <c r="T53" i="3"/>
  <c r="T61" i="3"/>
  <c r="T69" i="3"/>
  <c r="T77" i="3"/>
  <c r="T85" i="3"/>
  <c r="T93" i="3"/>
  <c r="T101" i="3"/>
  <c r="T90" i="3"/>
  <c r="T16" i="3"/>
  <c r="T38" i="3"/>
  <c r="T80" i="3"/>
  <c r="T96" i="3"/>
  <c r="T119" i="3"/>
  <c r="T130" i="3"/>
  <c r="T151" i="3"/>
  <c r="T162" i="3"/>
  <c r="T183" i="3"/>
  <c r="T86" i="3"/>
  <c r="T100" i="3"/>
  <c r="T112" i="3"/>
  <c r="T133" i="3"/>
  <c r="T144" i="3"/>
  <c r="T165" i="3"/>
  <c r="T176" i="3"/>
  <c r="T186" i="3"/>
  <c r="T194" i="3"/>
  <c r="T202" i="3"/>
  <c r="T4" i="3"/>
  <c r="T52" i="3"/>
  <c r="T28" i="3"/>
  <c r="T50" i="3"/>
  <c r="T108" i="3"/>
  <c r="T14" i="3"/>
  <c r="T56" i="3"/>
  <c r="T78" i="3"/>
  <c r="T94" i="3"/>
  <c r="T107" i="3"/>
  <c r="T118" i="3"/>
  <c r="T139" i="3"/>
  <c r="T150" i="3"/>
  <c r="T171" i="3"/>
  <c r="T182" i="3"/>
  <c r="T58" i="3"/>
  <c r="T169" i="3"/>
  <c r="T205" i="3"/>
  <c r="T153" i="3"/>
  <c r="T193" i="3"/>
  <c r="T177" i="3"/>
  <c r="T129" i="3"/>
  <c r="T172" i="3"/>
  <c r="T27" i="3"/>
  <c r="T51" i="3"/>
  <c r="T75" i="3"/>
  <c r="T91" i="3"/>
  <c r="T54" i="3"/>
  <c r="T92" i="3"/>
  <c r="T127" i="3"/>
  <c r="T109" i="3"/>
  <c r="T141" i="3"/>
  <c r="T184" i="3"/>
  <c r="T208" i="3"/>
  <c r="T42" i="3"/>
  <c r="T124" i="3"/>
  <c r="T66" i="3"/>
  <c r="T102" i="3"/>
  <c r="T30" i="3"/>
  <c r="T126" i="3"/>
  <c r="T185" i="3"/>
  <c r="T203" i="3"/>
  <c r="T7" i="3"/>
  <c r="T15" i="3"/>
  <c r="T23" i="3"/>
  <c r="T31" i="3"/>
  <c r="T39" i="3"/>
  <c r="T47" i="3"/>
  <c r="T55" i="3"/>
  <c r="T63" i="3"/>
  <c r="T71" i="3"/>
  <c r="T79" i="3"/>
  <c r="T87" i="3"/>
  <c r="T95" i="3"/>
  <c r="T103" i="3"/>
  <c r="T22" i="3"/>
  <c r="T64" i="3"/>
  <c r="T111" i="3"/>
  <c r="T122" i="3"/>
  <c r="T143" i="3"/>
  <c r="T154" i="3"/>
  <c r="T175" i="3"/>
  <c r="T104" i="3"/>
  <c r="T125" i="3"/>
  <c r="T136" i="3"/>
  <c r="T157" i="3"/>
  <c r="T168" i="3"/>
  <c r="T188" i="3"/>
  <c r="T196" i="3"/>
  <c r="T204" i="3"/>
  <c r="T20" i="3"/>
  <c r="T68" i="3"/>
  <c r="T105" i="3"/>
  <c r="T12" i="3"/>
  <c r="T34" i="3"/>
  <c r="T74" i="3"/>
  <c r="T116" i="3"/>
  <c r="T40" i="3"/>
  <c r="T62" i="3"/>
  <c r="T110" i="3"/>
  <c r="T131" i="3"/>
  <c r="T142" i="3"/>
  <c r="T163" i="3"/>
  <c r="T174" i="3"/>
  <c r="T137" i="3"/>
  <c r="T180" i="3"/>
  <c r="T207" i="3"/>
  <c r="T164" i="3"/>
  <c r="T201" i="3"/>
  <c r="T145" i="3"/>
  <c r="T187" i="3"/>
  <c r="T140" i="3"/>
  <c r="T11" i="3"/>
  <c r="T35" i="3"/>
  <c r="T43" i="3"/>
  <c r="T67" i="3"/>
  <c r="T83" i="3"/>
  <c r="T98" i="3"/>
  <c r="T32" i="3"/>
  <c r="T106" i="3"/>
  <c r="T138" i="3"/>
  <c r="T159" i="3"/>
  <c r="T82" i="3"/>
  <c r="T120" i="3"/>
  <c r="T152" i="3"/>
  <c r="T173" i="3"/>
  <c r="T200" i="3"/>
  <c r="T8" i="3"/>
  <c r="T115" i="3"/>
  <c r="T147" i="3"/>
  <c r="T158" i="3"/>
  <c r="T197" i="3"/>
  <c r="T199" i="3"/>
  <c r="T9" i="3"/>
  <c r="T17" i="3"/>
  <c r="T25" i="3"/>
  <c r="T33" i="3"/>
  <c r="T41" i="3"/>
  <c r="T49" i="3"/>
  <c r="T57" i="3"/>
  <c r="T65" i="3"/>
  <c r="T73" i="3"/>
  <c r="T81" i="3"/>
  <c r="T89" i="3"/>
  <c r="T97" i="3"/>
  <c r="T6" i="3"/>
  <c r="T48" i="3"/>
  <c r="T70" i="3"/>
  <c r="T114" i="3"/>
  <c r="T135" i="3"/>
  <c r="T146" i="3"/>
  <c r="T167" i="3"/>
  <c r="T178" i="3"/>
  <c r="T76" i="3"/>
  <c r="T117" i="3"/>
  <c r="T128" i="3"/>
  <c r="T149" i="3"/>
  <c r="T160" i="3"/>
  <c r="T181" i="3"/>
  <c r="T190" i="3"/>
  <c r="T198" i="3"/>
  <c r="T206" i="3"/>
  <c r="T26" i="3"/>
  <c r="T84" i="3"/>
  <c r="T113" i="3"/>
  <c r="T18" i="3"/>
  <c r="T60" i="3"/>
  <c r="T88" i="3"/>
  <c r="T24" i="3"/>
  <c r="T46" i="3"/>
  <c r="T123" i="3"/>
  <c r="T134" i="3"/>
  <c r="T155" i="3"/>
  <c r="T166" i="3"/>
  <c r="T10" i="3"/>
  <c r="T148" i="3"/>
  <c r="T189" i="3"/>
  <c r="T132" i="3"/>
  <c r="T209" i="3"/>
  <c r="T156" i="3"/>
  <c r="T195" i="3"/>
  <c r="T191" i="3"/>
  <c r="T19" i="3"/>
  <c r="T59" i="3"/>
  <c r="T99" i="3"/>
  <c r="T170" i="3"/>
  <c r="T192" i="3"/>
  <c r="T44" i="3"/>
  <c r="T72" i="3"/>
  <c r="T179" i="3"/>
  <c r="T36" i="3"/>
  <c r="T121" i="3"/>
  <c r="T161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65" i="3"/>
  <c r="B169" i="3"/>
  <c r="B173" i="3"/>
  <c r="B177" i="3"/>
  <c r="B181" i="3"/>
  <c r="B185" i="3"/>
  <c r="B189" i="3"/>
  <c r="B193" i="3"/>
  <c r="B197" i="3"/>
  <c r="B201" i="3"/>
  <c r="B205" i="3"/>
  <c r="B209" i="3"/>
  <c r="B213" i="3"/>
  <c r="B217" i="3"/>
  <c r="B221" i="3"/>
  <c r="B225" i="3"/>
  <c r="B229" i="3"/>
  <c r="B233" i="3"/>
  <c r="B237" i="3"/>
  <c r="B241" i="3"/>
  <c r="B245" i="3"/>
  <c r="B249" i="3"/>
  <c r="B253" i="3"/>
  <c r="B257" i="3"/>
  <c r="B261" i="3"/>
  <c r="B265" i="3"/>
  <c r="B269" i="3"/>
  <c r="B273" i="3"/>
  <c r="B277" i="3"/>
  <c r="B281" i="3"/>
  <c r="B285" i="3"/>
  <c r="B289" i="3"/>
  <c r="B293" i="3"/>
  <c r="B297" i="3"/>
  <c r="B301" i="3"/>
  <c r="B305" i="3"/>
  <c r="B309" i="3"/>
  <c r="B313" i="3"/>
  <c r="B317" i="3"/>
  <c r="B321" i="3"/>
  <c r="B325" i="3"/>
  <c r="B329" i="3"/>
  <c r="B333" i="3"/>
  <c r="B337" i="3"/>
  <c r="B341" i="3"/>
  <c r="B345" i="3"/>
  <c r="B349" i="3"/>
  <c r="B353" i="3"/>
  <c r="B357" i="3"/>
  <c r="B361" i="3"/>
  <c r="B365" i="3"/>
  <c r="B369" i="3"/>
  <c r="B373" i="3"/>
  <c r="B377" i="3"/>
  <c r="B381" i="3"/>
  <c r="B385" i="3"/>
  <c r="B389" i="3"/>
  <c r="B393" i="3"/>
  <c r="B397" i="3"/>
  <c r="B401" i="3"/>
  <c r="B405" i="3"/>
  <c r="B409" i="3"/>
  <c r="B413" i="3"/>
  <c r="B417" i="3"/>
  <c r="B421" i="3"/>
  <c r="B425" i="3"/>
  <c r="B429" i="3"/>
  <c r="B433" i="3"/>
  <c r="B437" i="3"/>
  <c r="B441" i="3"/>
  <c r="B445" i="3"/>
  <c r="B449" i="3"/>
  <c r="B453" i="3"/>
  <c r="B457" i="3"/>
  <c r="B461" i="3"/>
  <c r="B465" i="3"/>
  <c r="B469" i="3"/>
  <c r="B473" i="3"/>
  <c r="B477" i="3"/>
  <c r="B481" i="3"/>
  <c r="B485" i="3"/>
  <c r="B489" i="3"/>
  <c r="B493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2" i="3"/>
  <c r="B166" i="3"/>
  <c r="B170" i="3"/>
  <c r="B174" i="3"/>
  <c r="B178" i="3"/>
  <c r="B182" i="3"/>
  <c r="B186" i="3"/>
  <c r="B190" i="3"/>
  <c r="B194" i="3"/>
  <c r="B198" i="3"/>
  <c r="B202" i="3"/>
  <c r="B206" i="3"/>
  <c r="B210" i="3"/>
  <c r="B214" i="3"/>
  <c r="B218" i="3"/>
  <c r="B222" i="3"/>
  <c r="B226" i="3"/>
  <c r="B230" i="3"/>
  <c r="B234" i="3"/>
  <c r="B238" i="3"/>
  <c r="B242" i="3"/>
  <c r="B246" i="3"/>
  <c r="B250" i="3"/>
  <c r="B254" i="3"/>
  <c r="B258" i="3"/>
  <c r="B262" i="3"/>
  <c r="B266" i="3"/>
  <c r="B270" i="3"/>
  <c r="B274" i="3"/>
  <c r="B278" i="3"/>
  <c r="B282" i="3"/>
  <c r="B286" i="3"/>
  <c r="B290" i="3"/>
  <c r="B294" i="3"/>
  <c r="B298" i="3"/>
  <c r="B302" i="3"/>
  <c r="B306" i="3"/>
  <c r="B310" i="3"/>
  <c r="B314" i="3"/>
  <c r="B318" i="3"/>
  <c r="B322" i="3"/>
  <c r="B326" i="3"/>
  <c r="B330" i="3"/>
  <c r="B334" i="3"/>
  <c r="B338" i="3"/>
  <c r="B342" i="3"/>
  <c r="B346" i="3"/>
  <c r="B350" i="3"/>
  <c r="B354" i="3"/>
  <c r="B358" i="3"/>
  <c r="B362" i="3"/>
  <c r="B366" i="3"/>
  <c r="B370" i="3"/>
  <c r="B374" i="3"/>
  <c r="B378" i="3"/>
  <c r="B382" i="3"/>
  <c r="B386" i="3"/>
  <c r="B390" i="3"/>
  <c r="B394" i="3"/>
  <c r="B398" i="3"/>
  <c r="B402" i="3"/>
  <c r="B406" i="3"/>
  <c r="B410" i="3"/>
  <c r="B414" i="3"/>
  <c r="B418" i="3"/>
  <c r="B422" i="3"/>
  <c r="B426" i="3"/>
  <c r="B430" i="3"/>
  <c r="B434" i="3"/>
  <c r="B438" i="3"/>
  <c r="B442" i="3"/>
  <c r="B446" i="3"/>
  <c r="B450" i="3"/>
  <c r="B454" i="3"/>
  <c r="B458" i="3"/>
  <c r="B462" i="3"/>
  <c r="B466" i="3"/>
  <c r="B470" i="3"/>
  <c r="B474" i="3"/>
  <c r="B478" i="3"/>
  <c r="B482" i="3"/>
  <c r="B486" i="3"/>
  <c r="B490" i="3"/>
  <c r="B494" i="3"/>
  <c r="B498" i="3"/>
  <c r="B7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79" i="3"/>
  <c r="B83" i="3"/>
  <c r="B87" i="3"/>
  <c r="B91" i="3"/>
  <c r="B95" i="3"/>
  <c r="B99" i="3"/>
  <c r="B103" i="3"/>
  <c r="B107" i="3"/>
  <c r="B111" i="3"/>
  <c r="B115" i="3"/>
  <c r="B119" i="3"/>
  <c r="B123" i="3"/>
  <c r="B127" i="3"/>
  <c r="B131" i="3"/>
  <c r="B135" i="3"/>
  <c r="B139" i="3"/>
  <c r="B143" i="3"/>
  <c r="B147" i="3"/>
  <c r="B151" i="3"/>
  <c r="B155" i="3"/>
  <c r="B159" i="3"/>
  <c r="B163" i="3"/>
  <c r="B167" i="3"/>
  <c r="B171" i="3"/>
  <c r="B175" i="3"/>
  <c r="B179" i="3"/>
  <c r="B183" i="3"/>
  <c r="B187" i="3"/>
  <c r="B191" i="3"/>
  <c r="B195" i="3"/>
  <c r="B199" i="3"/>
  <c r="B203" i="3"/>
  <c r="B207" i="3"/>
  <c r="B211" i="3"/>
  <c r="B215" i="3"/>
  <c r="B219" i="3"/>
  <c r="B223" i="3"/>
  <c r="B227" i="3"/>
  <c r="B231" i="3"/>
  <c r="B235" i="3"/>
  <c r="B239" i="3"/>
  <c r="B243" i="3"/>
  <c r="B247" i="3"/>
  <c r="B251" i="3"/>
  <c r="B255" i="3"/>
  <c r="B259" i="3"/>
  <c r="B263" i="3"/>
  <c r="B267" i="3"/>
  <c r="B271" i="3"/>
  <c r="B275" i="3"/>
  <c r="B279" i="3"/>
  <c r="B283" i="3"/>
  <c r="B287" i="3"/>
  <c r="B291" i="3"/>
  <c r="B295" i="3"/>
  <c r="B299" i="3"/>
  <c r="B303" i="3"/>
  <c r="B307" i="3"/>
  <c r="B311" i="3"/>
  <c r="B315" i="3"/>
  <c r="B319" i="3"/>
  <c r="B323" i="3"/>
  <c r="B327" i="3"/>
  <c r="B331" i="3"/>
  <c r="B335" i="3"/>
  <c r="B339" i="3"/>
  <c r="B343" i="3"/>
  <c r="B347" i="3"/>
  <c r="B351" i="3"/>
  <c r="B355" i="3"/>
  <c r="B359" i="3"/>
  <c r="B363" i="3"/>
  <c r="B367" i="3"/>
  <c r="B371" i="3"/>
  <c r="B375" i="3"/>
  <c r="B379" i="3"/>
  <c r="B383" i="3"/>
  <c r="B387" i="3"/>
  <c r="B391" i="3"/>
  <c r="B395" i="3"/>
  <c r="B399" i="3"/>
  <c r="B403" i="3"/>
  <c r="B407" i="3"/>
  <c r="B411" i="3"/>
  <c r="B415" i="3"/>
  <c r="B419" i="3"/>
  <c r="B423" i="3"/>
  <c r="B427" i="3"/>
  <c r="B431" i="3"/>
  <c r="B435" i="3"/>
  <c r="B439" i="3"/>
  <c r="B443" i="3"/>
  <c r="B447" i="3"/>
  <c r="B451" i="3"/>
  <c r="B455" i="3"/>
  <c r="B459" i="3"/>
  <c r="B463" i="3"/>
  <c r="B467" i="3"/>
  <c r="B471" i="3"/>
  <c r="B475" i="3"/>
  <c r="B479" i="3"/>
  <c r="B483" i="3"/>
  <c r="B487" i="3"/>
  <c r="B491" i="3"/>
  <c r="B495" i="3"/>
  <c r="B499" i="3"/>
  <c r="B503" i="3"/>
  <c r="B507" i="3"/>
  <c r="B511" i="3"/>
  <c r="B8" i="3"/>
  <c r="B24" i="3"/>
  <c r="B40" i="3"/>
  <c r="B56" i="3"/>
  <c r="B72" i="3"/>
  <c r="B88" i="3"/>
  <c r="B104" i="3"/>
  <c r="B120" i="3"/>
  <c r="B136" i="3"/>
  <c r="B152" i="3"/>
  <c r="B168" i="3"/>
  <c r="B184" i="3"/>
  <c r="B200" i="3"/>
  <c r="B216" i="3"/>
  <c r="B232" i="3"/>
  <c r="B248" i="3"/>
  <c r="B264" i="3"/>
  <c r="B280" i="3"/>
  <c r="B296" i="3"/>
  <c r="B312" i="3"/>
  <c r="B328" i="3"/>
  <c r="B344" i="3"/>
  <c r="B360" i="3"/>
  <c r="B376" i="3"/>
  <c r="B392" i="3"/>
  <c r="B408" i="3"/>
  <c r="B424" i="3"/>
  <c r="B440" i="3"/>
  <c r="B456" i="3"/>
  <c r="B472" i="3"/>
  <c r="B488" i="3"/>
  <c r="B500" i="3"/>
  <c r="B505" i="3"/>
  <c r="B510" i="3"/>
  <c r="B515" i="3"/>
  <c r="B519" i="3"/>
  <c r="B523" i="3"/>
  <c r="B527" i="3"/>
  <c r="B531" i="3"/>
  <c r="B535" i="3"/>
  <c r="B539" i="3"/>
  <c r="B543" i="3"/>
  <c r="B547" i="3"/>
  <c r="B520" i="3"/>
  <c r="B528" i="3"/>
  <c r="B536" i="3"/>
  <c r="B544" i="3"/>
  <c r="B537" i="3"/>
  <c r="B545" i="3"/>
  <c r="B20" i="3"/>
  <c r="B100" i="3"/>
  <c r="B164" i="3"/>
  <c r="B228" i="3"/>
  <c r="B276" i="3"/>
  <c r="B324" i="3"/>
  <c r="B372" i="3"/>
  <c r="B404" i="3"/>
  <c r="B452" i="3"/>
  <c r="B497" i="3"/>
  <c r="B509" i="3"/>
  <c r="B526" i="3"/>
  <c r="B534" i="3"/>
  <c r="B546" i="3"/>
  <c r="B12" i="3"/>
  <c r="B28" i="3"/>
  <c r="B44" i="3"/>
  <c r="B60" i="3"/>
  <c r="B76" i="3"/>
  <c r="B92" i="3"/>
  <c r="B108" i="3"/>
  <c r="B124" i="3"/>
  <c r="B140" i="3"/>
  <c r="B156" i="3"/>
  <c r="B172" i="3"/>
  <c r="B188" i="3"/>
  <c r="B204" i="3"/>
  <c r="B220" i="3"/>
  <c r="B236" i="3"/>
  <c r="B252" i="3"/>
  <c r="B268" i="3"/>
  <c r="B284" i="3"/>
  <c r="B300" i="3"/>
  <c r="B316" i="3"/>
  <c r="B332" i="3"/>
  <c r="B348" i="3"/>
  <c r="B364" i="3"/>
  <c r="B380" i="3"/>
  <c r="B396" i="3"/>
  <c r="B412" i="3"/>
  <c r="B428" i="3"/>
  <c r="B444" i="3"/>
  <c r="B460" i="3"/>
  <c r="B476" i="3"/>
  <c r="B492" i="3"/>
  <c r="B501" i="3"/>
  <c r="B506" i="3"/>
  <c r="B512" i="3"/>
  <c r="B516" i="3"/>
  <c r="B524" i="3"/>
  <c r="B532" i="3"/>
  <c r="B540" i="3"/>
  <c r="B4" i="3"/>
  <c r="B36" i="3"/>
  <c r="B68" i="3"/>
  <c r="B84" i="3"/>
  <c r="B132" i="3"/>
  <c r="B180" i="3"/>
  <c r="B196" i="3"/>
  <c r="B244" i="3"/>
  <c r="B292" i="3"/>
  <c r="B340" i="3"/>
  <c r="B388" i="3"/>
  <c r="B436" i="3"/>
  <c r="B484" i="3"/>
  <c r="B514" i="3"/>
  <c r="B522" i="3"/>
  <c r="B538" i="3"/>
  <c r="B16" i="3"/>
  <c r="B32" i="3"/>
  <c r="B48" i="3"/>
  <c r="B64" i="3"/>
  <c r="B80" i="3"/>
  <c r="B96" i="3"/>
  <c r="B112" i="3"/>
  <c r="B128" i="3"/>
  <c r="B144" i="3"/>
  <c r="B160" i="3"/>
  <c r="B176" i="3"/>
  <c r="B192" i="3"/>
  <c r="B208" i="3"/>
  <c r="B224" i="3"/>
  <c r="B240" i="3"/>
  <c r="B256" i="3"/>
  <c r="B272" i="3"/>
  <c r="B288" i="3"/>
  <c r="B304" i="3"/>
  <c r="B320" i="3"/>
  <c r="B336" i="3"/>
  <c r="B352" i="3"/>
  <c r="B368" i="3"/>
  <c r="B384" i="3"/>
  <c r="B400" i="3"/>
  <c r="B416" i="3"/>
  <c r="B432" i="3"/>
  <c r="B448" i="3"/>
  <c r="B464" i="3"/>
  <c r="B480" i="3"/>
  <c r="B496" i="3"/>
  <c r="B502" i="3"/>
  <c r="B508" i="3"/>
  <c r="B513" i="3"/>
  <c r="B517" i="3"/>
  <c r="B521" i="3"/>
  <c r="B525" i="3"/>
  <c r="B529" i="3"/>
  <c r="B533" i="3"/>
  <c r="B541" i="3"/>
  <c r="B52" i="3"/>
  <c r="B116" i="3"/>
  <c r="B148" i="3"/>
  <c r="B212" i="3"/>
  <c r="B260" i="3"/>
  <c r="B308" i="3"/>
  <c r="B356" i="3"/>
  <c r="B420" i="3"/>
  <c r="B468" i="3"/>
  <c r="B504" i="3"/>
  <c r="B518" i="3"/>
  <c r="B530" i="3"/>
  <c r="B542" i="3"/>
  <c r="V161" i="3" l="1"/>
  <c r="V121" i="3"/>
  <c r="V36" i="3"/>
  <c r="V179" i="3"/>
  <c r="V72" i="3"/>
  <c r="V44" i="3"/>
  <c r="V192" i="3"/>
  <c r="V170" i="3"/>
  <c r="V99" i="3"/>
  <c r="V59" i="3"/>
  <c r="V19" i="3"/>
  <c r="V191" i="3"/>
  <c r="V195" i="3"/>
  <c r="V156" i="3"/>
  <c r="V209" i="3"/>
  <c r="V132" i="3"/>
  <c r="V189" i="3"/>
  <c r="V148" i="3"/>
  <c r="V10" i="3"/>
  <c r="V166" i="3"/>
  <c r="V155" i="3"/>
  <c r="V134" i="3"/>
  <c r="V123" i="3"/>
  <c r="V46" i="3"/>
  <c r="V24" i="3"/>
  <c r="V88" i="3"/>
  <c r="V60" i="3"/>
  <c r="V18" i="3"/>
  <c r="V113" i="3"/>
  <c r="V84" i="3"/>
  <c r="V26" i="3"/>
  <c r="V206" i="3"/>
  <c r="V198" i="3"/>
  <c r="V190" i="3"/>
  <c r="V181" i="3"/>
  <c r="V160" i="3"/>
  <c r="V149" i="3"/>
  <c r="V128" i="3"/>
  <c r="V117" i="3"/>
  <c r="V76" i="3"/>
  <c r="V178" i="3"/>
  <c r="V167" i="3"/>
  <c r="V146" i="3"/>
  <c r="V135" i="3"/>
  <c r="V114" i="3"/>
  <c r="V70" i="3"/>
  <c r="V48" i="3"/>
  <c r="V6" i="3"/>
  <c r="V97" i="3"/>
  <c r="V89" i="3"/>
  <c r="V81" i="3"/>
  <c r="V73" i="3"/>
  <c r="V65" i="3"/>
  <c r="V57" i="3"/>
  <c r="V49" i="3"/>
  <c r="V41" i="3"/>
  <c r="V33" i="3"/>
  <c r="V25" i="3"/>
  <c r="V17" i="3"/>
  <c r="V9" i="3"/>
  <c r="V199" i="3"/>
  <c r="V197" i="3"/>
  <c r="V158" i="3"/>
  <c r="V147" i="3"/>
  <c r="V115" i="3"/>
  <c r="V8" i="3"/>
  <c r="V200" i="3"/>
  <c r="V173" i="3"/>
  <c r="V152" i="3"/>
  <c r="V120" i="3"/>
  <c r="V82" i="3"/>
  <c r="V159" i="3"/>
  <c r="V138" i="3"/>
  <c r="V106" i="3"/>
  <c r="V32" i="3"/>
  <c r="V98" i="3"/>
  <c r="V83" i="3"/>
  <c r="V67" i="3"/>
  <c r="V43" i="3"/>
  <c r="V35" i="3"/>
  <c r="V11" i="3"/>
  <c r="V140" i="3"/>
  <c r="V187" i="3"/>
  <c r="V145" i="3"/>
  <c r="V201" i="3"/>
  <c r="V164" i="3"/>
  <c r="V207" i="3"/>
  <c r="V180" i="3"/>
  <c r="V137" i="3"/>
  <c r="V174" i="3"/>
  <c r="V163" i="3"/>
  <c r="V142" i="3"/>
  <c r="V131" i="3"/>
  <c r="V110" i="3"/>
  <c r="V62" i="3"/>
  <c r="V40" i="3"/>
  <c r="V116" i="3"/>
  <c r="V74" i="3"/>
  <c r="V34" i="3"/>
  <c r="V12" i="3"/>
  <c r="V105" i="3"/>
  <c r="V68" i="3"/>
  <c r="V20" i="3"/>
  <c r="V204" i="3"/>
  <c r="V196" i="3"/>
  <c r="V188" i="3"/>
  <c r="V168" i="3"/>
  <c r="V157" i="3"/>
  <c r="V136" i="3"/>
  <c r="V125" i="3"/>
  <c r="V104" i="3"/>
  <c r="V175" i="3"/>
  <c r="V154" i="3"/>
  <c r="V143" i="3"/>
  <c r="V122" i="3"/>
  <c r="V111" i="3"/>
  <c r="V64" i="3"/>
  <c r="V22" i="3"/>
  <c r="V103" i="3"/>
  <c r="V95" i="3"/>
  <c r="V87" i="3"/>
  <c r="V79" i="3"/>
  <c r="V71" i="3"/>
  <c r="V63" i="3"/>
  <c r="V55" i="3"/>
  <c r="V47" i="3"/>
  <c r="V39" i="3"/>
  <c r="V31" i="3"/>
  <c r="V23" i="3"/>
  <c r="V15" i="3"/>
  <c r="V7" i="3"/>
  <c r="V203" i="3"/>
  <c r="V185" i="3"/>
  <c r="V126" i="3"/>
  <c r="V30" i="3"/>
  <c r="V102" i="3"/>
  <c r="V66" i="3"/>
  <c r="V124" i="3"/>
  <c r="V42" i="3"/>
  <c r="V208" i="3"/>
  <c r="V184" i="3"/>
  <c r="V141" i="3"/>
  <c r="V109" i="3"/>
  <c r="V127" i="3"/>
  <c r="V92" i="3"/>
  <c r="V54" i="3"/>
  <c r="V91" i="3"/>
  <c r="V75" i="3"/>
  <c r="V51" i="3"/>
  <c r="V27" i="3"/>
  <c r="V172" i="3"/>
  <c r="V129" i="3"/>
  <c r="V177" i="3"/>
  <c r="V193" i="3"/>
  <c r="V153" i="3"/>
  <c r="V205" i="3"/>
  <c r="V169" i="3"/>
  <c r="V58" i="3"/>
  <c r="V182" i="3"/>
  <c r="V171" i="3"/>
  <c r="V150" i="3"/>
  <c r="V139" i="3"/>
  <c r="V118" i="3"/>
  <c r="V107" i="3"/>
  <c r="V94" i="3"/>
  <c r="V78" i="3"/>
  <c r="V56" i="3"/>
  <c r="V14" i="3"/>
  <c r="V108" i="3"/>
  <c r="V50" i="3"/>
  <c r="V28" i="3"/>
  <c r="V52" i="3"/>
  <c r="V4" i="3"/>
  <c r="V202" i="3"/>
  <c r="V194" i="3"/>
  <c r="V186" i="3"/>
  <c r="V176" i="3"/>
  <c r="V165" i="3"/>
  <c r="V144" i="3"/>
  <c r="V133" i="3"/>
  <c r="V112" i="3"/>
  <c r="V100" i="3"/>
  <c r="V86" i="3"/>
  <c r="V183" i="3"/>
  <c r="V162" i="3"/>
  <c r="V151" i="3"/>
  <c r="V130" i="3"/>
  <c r="V119" i="3"/>
  <c r="V96" i="3"/>
  <c r="V80" i="3"/>
  <c r="V38" i="3"/>
  <c r="V16" i="3"/>
  <c r="V90" i="3"/>
  <c r="V101" i="3"/>
  <c r="V93" i="3"/>
  <c r="V85" i="3"/>
  <c r="V77" i="3"/>
  <c r="V69" i="3"/>
  <c r="V61" i="3"/>
  <c r="V53" i="3"/>
  <c r="V45" i="3"/>
  <c r="V37" i="3"/>
  <c r="V29" i="3"/>
  <c r="V21" i="3"/>
  <c r="V13" i="3"/>
  <c r="V5" i="3"/>
  <c r="J542" i="3"/>
  <c r="U204" i="3" s="1"/>
  <c r="F530" i="3"/>
  <c r="F518" i="3"/>
  <c r="F504" i="3"/>
  <c r="F468" i="3"/>
  <c r="F420" i="3"/>
  <c r="F356" i="3"/>
  <c r="F308" i="3"/>
  <c r="F260" i="3"/>
  <c r="F212" i="3"/>
  <c r="F148" i="3"/>
  <c r="F116" i="3"/>
  <c r="F52" i="3"/>
  <c r="J541" i="3"/>
  <c r="U203" i="3" s="1"/>
  <c r="F533" i="3"/>
  <c r="F529" i="3"/>
  <c r="F525" i="3"/>
  <c r="F521" i="3"/>
  <c r="F517" i="3"/>
  <c r="F513" i="3"/>
  <c r="F508" i="3"/>
  <c r="F502" i="3"/>
  <c r="F496" i="3"/>
  <c r="F480" i="3"/>
  <c r="F464" i="3"/>
  <c r="F448" i="3"/>
  <c r="F432" i="3"/>
  <c r="F416" i="3"/>
  <c r="F400" i="3"/>
  <c r="F384" i="3"/>
  <c r="F368" i="3"/>
  <c r="F352" i="3"/>
  <c r="F336" i="3"/>
  <c r="F320" i="3"/>
  <c r="F304" i="3"/>
  <c r="F288" i="3"/>
  <c r="F272" i="3"/>
  <c r="F256" i="3"/>
  <c r="F240" i="3"/>
  <c r="F224" i="3"/>
  <c r="F208" i="3"/>
  <c r="F192" i="3"/>
  <c r="F176" i="3"/>
  <c r="F160" i="3"/>
  <c r="F144" i="3"/>
  <c r="F128" i="3"/>
  <c r="F112" i="3"/>
  <c r="F96" i="3"/>
  <c r="F80" i="3"/>
  <c r="F64" i="3"/>
  <c r="F48" i="3"/>
  <c r="F32" i="3"/>
  <c r="F16" i="3"/>
  <c r="J538" i="3"/>
  <c r="F522" i="3"/>
  <c r="F514" i="3"/>
  <c r="F484" i="3"/>
  <c r="F436" i="3"/>
  <c r="F388" i="3"/>
  <c r="F340" i="3"/>
  <c r="F292" i="3"/>
  <c r="F244" i="3"/>
  <c r="F196" i="3"/>
  <c r="F180" i="3"/>
  <c r="F132" i="3"/>
  <c r="F84" i="3"/>
  <c r="F68" i="3"/>
  <c r="F36" i="3"/>
  <c r="F4" i="3"/>
  <c r="J540" i="3"/>
  <c r="U202" i="3" s="1"/>
  <c r="F532" i="3"/>
  <c r="F524" i="3"/>
  <c r="F516" i="3"/>
  <c r="F512" i="3"/>
  <c r="F506" i="3"/>
  <c r="F501" i="3"/>
  <c r="F492" i="3"/>
  <c r="F476" i="3"/>
  <c r="F460" i="3"/>
  <c r="F444" i="3"/>
  <c r="F428" i="3"/>
  <c r="F412" i="3"/>
  <c r="F396" i="3"/>
  <c r="F380" i="3"/>
  <c r="F364" i="3"/>
  <c r="F348" i="3"/>
  <c r="F332" i="3"/>
  <c r="F316" i="3"/>
  <c r="F300" i="3"/>
  <c r="F284" i="3"/>
  <c r="F268" i="3"/>
  <c r="F252" i="3"/>
  <c r="F236" i="3"/>
  <c r="F220" i="3"/>
  <c r="F204" i="3"/>
  <c r="F188" i="3"/>
  <c r="F172" i="3"/>
  <c r="F156" i="3"/>
  <c r="F140" i="3"/>
  <c r="F124" i="3"/>
  <c r="F108" i="3"/>
  <c r="F92" i="3"/>
  <c r="F76" i="3"/>
  <c r="F60" i="3"/>
  <c r="F44" i="3"/>
  <c r="F28" i="3"/>
  <c r="F12" i="3"/>
  <c r="J546" i="3"/>
  <c r="F534" i="3"/>
  <c r="F526" i="3"/>
  <c r="F509" i="3"/>
  <c r="F497" i="3"/>
  <c r="F452" i="3"/>
  <c r="F404" i="3"/>
  <c r="F372" i="3"/>
  <c r="F324" i="3"/>
  <c r="F276" i="3"/>
  <c r="F228" i="3"/>
  <c r="F164" i="3"/>
  <c r="F100" i="3"/>
  <c r="F20" i="3"/>
  <c r="J545" i="3"/>
  <c r="U207" i="3" s="1"/>
  <c r="J537" i="3"/>
  <c r="J544" i="3"/>
  <c r="U206" i="3" s="1"/>
  <c r="J536" i="3"/>
  <c r="L536" i="3" s="1"/>
  <c r="F528" i="3"/>
  <c r="F520" i="3"/>
  <c r="J547" i="3"/>
  <c r="J543" i="3"/>
  <c r="J539" i="3"/>
  <c r="F535" i="3"/>
  <c r="F531" i="3"/>
  <c r="F527" i="3"/>
  <c r="F523" i="3"/>
  <c r="F519" i="3"/>
  <c r="F515" i="3"/>
  <c r="F510" i="3"/>
  <c r="F505" i="3"/>
  <c r="F500" i="3"/>
  <c r="F488" i="3"/>
  <c r="F472" i="3"/>
  <c r="F456" i="3"/>
  <c r="F440" i="3"/>
  <c r="F424" i="3"/>
  <c r="F408" i="3"/>
  <c r="F392" i="3"/>
  <c r="F376" i="3"/>
  <c r="F360" i="3"/>
  <c r="F344" i="3"/>
  <c r="F328" i="3"/>
  <c r="F312" i="3"/>
  <c r="F296" i="3"/>
  <c r="F280" i="3"/>
  <c r="F264" i="3"/>
  <c r="F248" i="3"/>
  <c r="F232" i="3"/>
  <c r="F216" i="3"/>
  <c r="F200" i="3"/>
  <c r="F184" i="3"/>
  <c r="F168" i="3"/>
  <c r="F152" i="3"/>
  <c r="F136" i="3"/>
  <c r="F120" i="3"/>
  <c r="F104" i="3"/>
  <c r="F88" i="3"/>
  <c r="F72" i="3"/>
  <c r="F56" i="3"/>
  <c r="F40" i="3"/>
  <c r="F24" i="3"/>
  <c r="F8" i="3"/>
  <c r="F511" i="3"/>
  <c r="F507" i="3"/>
  <c r="F503" i="3"/>
  <c r="F499" i="3"/>
  <c r="F495" i="3"/>
  <c r="F491" i="3"/>
  <c r="F487" i="3"/>
  <c r="F483" i="3"/>
  <c r="F479" i="3"/>
  <c r="F475" i="3"/>
  <c r="F471" i="3"/>
  <c r="F467" i="3"/>
  <c r="F463" i="3"/>
  <c r="F459" i="3"/>
  <c r="F455" i="3"/>
  <c r="F451" i="3"/>
  <c r="F447" i="3"/>
  <c r="F443" i="3"/>
  <c r="F439" i="3"/>
  <c r="F435" i="3"/>
  <c r="F431" i="3"/>
  <c r="F427" i="3"/>
  <c r="F423" i="3"/>
  <c r="F419" i="3"/>
  <c r="F415" i="3"/>
  <c r="F411" i="3"/>
  <c r="F407" i="3"/>
  <c r="F403" i="3"/>
  <c r="F399" i="3"/>
  <c r="F395" i="3"/>
  <c r="F391" i="3"/>
  <c r="F387" i="3"/>
  <c r="F383" i="3"/>
  <c r="F379" i="3"/>
  <c r="F375" i="3"/>
  <c r="F371" i="3"/>
  <c r="F367" i="3"/>
  <c r="F363" i="3"/>
  <c r="F359" i="3"/>
  <c r="F355" i="3"/>
  <c r="F351" i="3"/>
  <c r="F347" i="3"/>
  <c r="F343" i="3"/>
  <c r="F339" i="3"/>
  <c r="F335" i="3"/>
  <c r="F331" i="3"/>
  <c r="F327" i="3"/>
  <c r="F323" i="3"/>
  <c r="F319" i="3"/>
  <c r="F315" i="3"/>
  <c r="F311" i="3"/>
  <c r="F307" i="3"/>
  <c r="F303" i="3"/>
  <c r="F299" i="3"/>
  <c r="F295" i="3"/>
  <c r="F291" i="3"/>
  <c r="F287" i="3"/>
  <c r="F283" i="3"/>
  <c r="F279" i="3"/>
  <c r="F275" i="3"/>
  <c r="F271" i="3"/>
  <c r="F267" i="3"/>
  <c r="F263" i="3"/>
  <c r="F259" i="3"/>
  <c r="F255" i="3"/>
  <c r="F251" i="3"/>
  <c r="F247" i="3"/>
  <c r="F243" i="3"/>
  <c r="F239" i="3"/>
  <c r="F235" i="3"/>
  <c r="F231" i="3"/>
  <c r="F227" i="3"/>
  <c r="F223" i="3"/>
  <c r="F219" i="3"/>
  <c r="F215" i="3"/>
  <c r="F211" i="3"/>
  <c r="F207" i="3"/>
  <c r="F203" i="3"/>
  <c r="F199" i="3"/>
  <c r="F195" i="3"/>
  <c r="F191" i="3"/>
  <c r="F187" i="3"/>
  <c r="F183" i="3"/>
  <c r="F179" i="3"/>
  <c r="F175" i="3"/>
  <c r="F171" i="3"/>
  <c r="F167" i="3"/>
  <c r="F163" i="3"/>
  <c r="F159" i="3"/>
  <c r="F155" i="3"/>
  <c r="F151" i="3"/>
  <c r="F147" i="3"/>
  <c r="F143" i="3"/>
  <c r="F139" i="3"/>
  <c r="F135" i="3"/>
  <c r="F131" i="3"/>
  <c r="F127" i="3"/>
  <c r="F123" i="3"/>
  <c r="F119" i="3"/>
  <c r="F115" i="3"/>
  <c r="F111" i="3"/>
  <c r="F107" i="3"/>
  <c r="F103" i="3"/>
  <c r="F99" i="3"/>
  <c r="F95" i="3"/>
  <c r="F91" i="3"/>
  <c r="F87" i="3"/>
  <c r="F83" i="3"/>
  <c r="F79" i="3"/>
  <c r="F75" i="3"/>
  <c r="F71" i="3"/>
  <c r="F67" i="3"/>
  <c r="F63" i="3"/>
  <c r="F59" i="3"/>
  <c r="F55" i="3"/>
  <c r="F51" i="3"/>
  <c r="F47" i="3"/>
  <c r="F43" i="3"/>
  <c r="F39" i="3"/>
  <c r="F35" i="3"/>
  <c r="F31" i="3"/>
  <c r="F27" i="3"/>
  <c r="F23" i="3"/>
  <c r="F19" i="3"/>
  <c r="F15" i="3"/>
  <c r="F11" i="3"/>
  <c r="F7" i="3"/>
  <c r="F498" i="3"/>
  <c r="F494" i="3"/>
  <c r="F490" i="3"/>
  <c r="F486" i="3"/>
  <c r="F482" i="3"/>
  <c r="F478" i="3"/>
  <c r="F474" i="3"/>
  <c r="F470" i="3"/>
  <c r="F466" i="3"/>
  <c r="F462" i="3"/>
  <c r="F458" i="3"/>
  <c r="F454" i="3"/>
  <c r="F450" i="3"/>
  <c r="F446" i="3"/>
  <c r="F442" i="3"/>
  <c r="F438" i="3"/>
  <c r="F434" i="3"/>
  <c r="F430" i="3"/>
  <c r="F426" i="3"/>
  <c r="F422" i="3"/>
  <c r="F418" i="3"/>
  <c r="F414" i="3"/>
  <c r="F410" i="3"/>
  <c r="F406" i="3"/>
  <c r="F402" i="3"/>
  <c r="F398" i="3"/>
  <c r="F394" i="3"/>
  <c r="F390" i="3"/>
  <c r="F386" i="3"/>
  <c r="F382" i="3"/>
  <c r="F378" i="3"/>
  <c r="F374" i="3"/>
  <c r="F370" i="3"/>
  <c r="F366" i="3"/>
  <c r="F362" i="3"/>
  <c r="F358" i="3"/>
  <c r="F354" i="3"/>
  <c r="F350" i="3"/>
  <c r="F346" i="3"/>
  <c r="F342" i="3"/>
  <c r="F338" i="3"/>
  <c r="F334" i="3"/>
  <c r="F330" i="3"/>
  <c r="F326" i="3"/>
  <c r="F322" i="3"/>
  <c r="F318" i="3"/>
  <c r="F314" i="3"/>
  <c r="F310" i="3"/>
  <c r="F306" i="3"/>
  <c r="F302" i="3"/>
  <c r="F298" i="3"/>
  <c r="F294" i="3"/>
  <c r="F290" i="3"/>
  <c r="F286" i="3"/>
  <c r="F282" i="3"/>
  <c r="F278" i="3"/>
  <c r="F274" i="3"/>
  <c r="F270" i="3"/>
  <c r="F266" i="3"/>
  <c r="F262" i="3"/>
  <c r="F258" i="3"/>
  <c r="F254" i="3"/>
  <c r="F250" i="3"/>
  <c r="F246" i="3"/>
  <c r="F242" i="3"/>
  <c r="F238" i="3"/>
  <c r="F234" i="3"/>
  <c r="F230" i="3"/>
  <c r="F226" i="3"/>
  <c r="F222" i="3"/>
  <c r="F218" i="3"/>
  <c r="F214" i="3"/>
  <c r="F210" i="3"/>
  <c r="F206" i="3"/>
  <c r="F202" i="3"/>
  <c r="F198" i="3"/>
  <c r="F194" i="3"/>
  <c r="F190" i="3"/>
  <c r="F186" i="3"/>
  <c r="F182" i="3"/>
  <c r="F178" i="3"/>
  <c r="F174" i="3"/>
  <c r="F170" i="3"/>
  <c r="F166" i="3"/>
  <c r="F162" i="3"/>
  <c r="F158" i="3"/>
  <c r="F154" i="3"/>
  <c r="F150" i="3"/>
  <c r="F146" i="3"/>
  <c r="F142" i="3"/>
  <c r="F138" i="3"/>
  <c r="F134" i="3"/>
  <c r="F130" i="3"/>
  <c r="F126" i="3"/>
  <c r="F122" i="3"/>
  <c r="F118" i="3"/>
  <c r="F114" i="3"/>
  <c r="F110" i="3"/>
  <c r="F106" i="3"/>
  <c r="F102" i="3"/>
  <c r="F98" i="3"/>
  <c r="F94" i="3"/>
  <c r="F90" i="3"/>
  <c r="F86" i="3"/>
  <c r="F82" i="3"/>
  <c r="F78" i="3"/>
  <c r="F74" i="3"/>
  <c r="F70" i="3"/>
  <c r="F66" i="3"/>
  <c r="F62" i="3"/>
  <c r="F58" i="3"/>
  <c r="F54" i="3"/>
  <c r="F50" i="3"/>
  <c r="F46" i="3"/>
  <c r="F42" i="3"/>
  <c r="F38" i="3"/>
  <c r="F34" i="3"/>
  <c r="F30" i="3"/>
  <c r="F26" i="3"/>
  <c r="F22" i="3"/>
  <c r="F18" i="3"/>
  <c r="F14" i="3"/>
  <c r="F10" i="3"/>
  <c r="F6" i="3"/>
  <c r="F493" i="3"/>
  <c r="F489" i="3"/>
  <c r="F485" i="3"/>
  <c r="F481" i="3"/>
  <c r="F477" i="3"/>
  <c r="F473" i="3"/>
  <c r="F469" i="3"/>
  <c r="F465" i="3"/>
  <c r="F461" i="3"/>
  <c r="F457" i="3"/>
  <c r="F453" i="3"/>
  <c r="F449" i="3"/>
  <c r="F445" i="3"/>
  <c r="F441" i="3"/>
  <c r="F437" i="3"/>
  <c r="F433" i="3"/>
  <c r="F429" i="3"/>
  <c r="F425" i="3"/>
  <c r="F421" i="3"/>
  <c r="F417" i="3"/>
  <c r="F413" i="3"/>
  <c r="F409" i="3"/>
  <c r="F405" i="3"/>
  <c r="F401" i="3"/>
  <c r="F397" i="3"/>
  <c r="F393" i="3"/>
  <c r="F389" i="3"/>
  <c r="F385" i="3"/>
  <c r="F381" i="3"/>
  <c r="F377" i="3"/>
  <c r="F373" i="3"/>
  <c r="F369" i="3"/>
  <c r="F365" i="3"/>
  <c r="F361" i="3"/>
  <c r="F357" i="3"/>
  <c r="F353" i="3"/>
  <c r="F349" i="3"/>
  <c r="F345" i="3"/>
  <c r="F341" i="3"/>
  <c r="F337" i="3"/>
  <c r="F333" i="3"/>
  <c r="F329" i="3"/>
  <c r="F325" i="3"/>
  <c r="F321" i="3"/>
  <c r="F317" i="3"/>
  <c r="F313" i="3"/>
  <c r="F309" i="3"/>
  <c r="F305" i="3"/>
  <c r="F301" i="3"/>
  <c r="F297" i="3"/>
  <c r="F293" i="3"/>
  <c r="F289" i="3"/>
  <c r="F285" i="3"/>
  <c r="F281" i="3"/>
  <c r="F277" i="3"/>
  <c r="F273" i="3"/>
  <c r="F269" i="3"/>
  <c r="F265" i="3"/>
  <c r="F261" i="3"/>
  <c r="F257" i="3"/>
  <c r="F253" i="3"/>
  <c r="F249" i="3"/>
  <c r="F245" i="3"/>
  <c r="F241" i="3"/>
  <c r="F237" i="3"/>
  <c r="F233" i="3"/>
  <c r="F229" i="3"/>
  <c r="F225" i="3"/>
  <c r="F221" i="3"/>
  <c r="F217" i="3"/>
  <c r="F213" i="3"/>
  <c r="F209" i="3"/>
  <c r="F205" i="3"/>
  <c r="F201" i="3"/>
  <c r="F197" i="3"/>
  <c r="F193" i="3"/>
  <c r="F189" i="3"/>
  <c r="F185" i="3"/>
  <c r="F181" i="3"/>
  <c r="F177" i="3"/>
  <c r="F173" i="3"/>
  <c r="F169" i="3"/>
  <c r="F165" i="3"/>
  <c r="F161" i="3"/>
  <c r="F157" i="3"/>
  <c r="F153" i="3"/>
  <c r="F149" i="3"/>
  <c r="F145" i="3"/>
  <c r="F141" i="3"/>
  <c r="F137" i="3"/>
  <c r="F133" i="3"/>
  <c r="F129" i="3"/>
  <c r="F125" i="3"/>
  <c r="F121" i="3"/>
  <c r="F117" i="3"/>
  <c r="F113" i="3"/>
  <c r="F109" i="3"/>
  <c r="F105" i="3"/>
  <c r="F101" i="3"/>
  <c r="F97" i="3"/>
  <c r="F93" i="3"/>
  <c r="F89" i="3"/>
  <c r="F85" i="3"/>
  <c r="F81" i="3"/>
  <c r="F77" i="3"/>
  <c r="F73" i="3"/>
  <c r="F69" i="3"/>
  <c r="F65" i="3"/>
  <c r="F61" i="3"/>
  <c r="F57" i="3"/>
  <c r="F53" i="3"/>
  <c r="F49" i="3"/>
  <c r="F45" i="3"/>
  <c r="F41" i="3"/>
  <c r="F37" i="3"/>
  <c r="F33" i="3"/>
  <c r="F29" i="3"/>
  <c r="F25" i="3"/>
  <c r="F21" i="3"/>
  <c r="F17" i="3"/>
  <c r="F13" i="3"/>
  <c r="F9" i="3"/>
  <c r="F5" i="3"/>
  <c r="K542" i="3"/>
  <c r="F542" i="3"/>
  <c r="K541" i="3"/>
  <c r="F541" i="3"/>
  <c r="K538" i="3"/>
  <c r="F538" i="3"/>
  <c r="K540" i="3"/>
  <c r="F540" i="3"/>
  <c r="K546" i="3"/>
  <c r="F546" i="3"/>
  <c r="K545" i="3"/>
  <c r="F545" i="3"/>
  <c r="F537" i="3"/>
  <c r="K537" i="3"/>
  <c r="K544" i="3"/>
  <c r="F544" i="3"/>
  <c r="K536" i="3"/>
  <c r="F536" i="3"/>
  <c r="K547" i="3"/>
  <c r="F547" i="3"/>
  <c r="K543" i="3"/>
  <c r="F543" i="3"/>
  <c r="K539" i="3"/>
  <c r="F539" i="3"/>
  <c r="E542" i="3"/>
  <c r="Q204" i="3" s="1"/>
  <c r="S204" i="3" s="1"/>
  <c r="E541" i="3"/>
  <c r="Q203" i="3" s="1"/>
  <c r="S203" i="3" s="1"/>
  <c r="E4" i="3"/>
  <c r="E540" i="3"/>
  <c r="Q202" i="3" s="1"/>
  <c r="S202" i="3" s="1"/>
  <c r="E546" i="3"/>
  <c r="E545" i="3"/>
  <c r="Q207" i="3" s="1"/>
  <c r="S207" i="3" s="1"/>
  <c r="E544" i="3"/>
  <c r="Q206" i="3" s="1"/>
  <c r="S206" i="3" s="1"/>
  <c r="E547" i="3"/>
  <c r="E543" i="3"/>
  <c r="E535" i="3"/>
  <c r="K10" i="3"/>
  <c r="K18" i="3"/>
  <c r="K26" i="3"/>
  <c r="K34" i="3"/>
  <c r="K42" i="3"/>
  <c r="K50" i="3"/>
  <c r="K58" i="3"/>
  <c r="K66" i="3"/>
  <c r="K74" i="3"/>
  <c r="K82" i="3"/>
  <c r="K90" i="3"/>
  <c r="K98" i="3"/>
  <c r="K106" i="3"/>
  <c r="K122" i="3"/>
  <c r="K138" i="3"/>
  <c r="K9" i="3"/>
  <c r="K25" i="3"/>
  <c r="K41" i="3"/>
  <c r="K57" i="3"/>
  <c r="K73" i="3"/>
  <c r="K89" i="3"/>
  <c r="K105" i="3"/>
  <c r="K121" i="3"/>
  <c r="K137" i="3"/>
  <c r="K153" i="3"/>
  <c r="K182" i="3"/>
  <c r="K190" i="3"/>
  <c r="K214" i="3"/>
  <c r="K222" i="3"/>
  <c r="K246" i="3"/>
  <c r="K259" i="3"/>
  <c r="K267" i="3"/>
  <c r="K275" i="3"/>
  <c r="K283" i="3"/>
  <c r="K35" i="3"/>
  <c r="K67" i="3"/>
  <c r="K99" i="3"/>
  <c r="K131" i="3"/>
  <c r="K195" i="3"/>
  <c r="K227" i="3"/>
  <c r="K177" i="3"/>
  <c r="K209" i="3"/>
  <c r="K260" i="3"/>
  <c r="K276" i="3"/>
  <c r="K292" i="3"/>
  <c r="K308" i="3"/>
  <c r="K316" i="3"/>
  <c r="K324" i="3"/>
  <c r="K165" i="3"/>
  <c r="K119" i="3"/>
  <c r="K191" i="3"/>
  <c r="K321" i="3"/>
  <c r="K341" i="3"/>
  <c r="K349" i="3"/>
  <c r="K357" i="3"/>
  <c r="K365" i="3"/>
  <c r="K373" i="3"/>
  <c r="K381" i="3"/>
  <c r="K389" i="3"/>
  <c r="K405" i="3"/>
  <c r="K421" i="3"/>
  <c r="K437" i="3"/>
  <c r="K95" i="3"/>
  <c r="K127" i="3"/>
  <c r="K183" i="3"/>
  <c r="K319" i="3"/>
  <c r="K39" i="3"/>
  <c r="K376" i="3"/>
  <c r="K408" i="3"/>
  <c r="K440" i="3"/>
  <c r="K175" i="3"/>
  <c r="K317" i="3"/>
  <c r="K354" i="3"/>
  <c r="K386" i="3"/>
  <c r="K394" i="3"/>
  <c r="K418" i="3"/>
  <c r="K426" i="3"/>
  <c r="K449" i="3"/>
  <c r="K364" i="3"/>
  <c r="K396" i="3"/>
  <c r="K452" i="3"/>
  <c r="K460" i="3"/>
  <c r="K468" i="3"/>
  <c r="K476" i="3"/>
  <c r="K484" i="3"/>
  <c r="K492" i="3"/>
  <c r="K500" i="3"/>
  <c r="K508" i="3"/>
  <c r="K516" i="3"/>
  <c r="K524" i="3"/>
  <c r="K532" i="3"/>
  <c r="K438" i="3"/>
  <c r="K6" i="3"/>
  <c r="K8" i="3"/>
  <c r="K12" i="3"/>
  <c r="K14" i="3"/>
  <c r="K16" i="3"/>
  <c r="K20" i="3"/>
  <c r="K22" i="3"/>
  <c r="K24" i="3"/>
  <c r="K28" i="3"/>
  <c r="K30" i="3"/>
  <c r="K32" i="3"/>
  <c r="K36" i="3"/>
  <c r="K38" i="3"/>
  <c r="K40" i="3"/>
  <c r="K44" i="3"/>
  <c r="K46" i="3"/>
  <c r="K48" i="3"/>
  <c r="K52" i="3"/>
  <c r="K54" i="3"/>
  <c r="K56" i="3"/>
  <c r="K60" i="3"/>
  <c r="K62" i="3"/>
  <c r="K64" i="3"/>
  <c r="K68" i="3"/>
  <c r="K70" i="3"/>
  <c r="K72" i="3"/>
  <c r="K76" i="3"/>
  <c r="K78" i="3"/>
  <c r="K80" i="3"/>
  <c r="K84" i="3"/>
  <c r="K86" i="3"/>
  <c r="K88" i="3"/>
  <c r="K5" i="3"/>
  <c r="K13" i="3"/>
  <c r="K17" i="3"/>
  <c r="K21" i="3"/>
  <c r="K29" i="3"/>
  <c r="K33" i="3"/>
  <c r="K37" i="3"/>
  <c r="K45" i="3"/>
  <c r="K49" i="3"/>
  <c r="K53" i="3"/>
  <c r="K61" i="3"/>
  <c r="K65" i="3"/>
  <c r="K69" i="3"/>
  <c r="K77" i="3"/>
  <c r="K81" i="3"/>
  <c r="K85" i="3"/>
  <c r="K92" i="3"/>
  <c r="K100" i="3"/>
  <c r="K103" i="3"/>
  <c r="K108" i="3"/>
  <c r="K111" i="3"/>
  <c r="K116" i="3"/>
  <c r="K124" i="3"/>
  <c r="K132" i="3"/>
  <c r="K135" i="3"/>
  <c r="K140" i="3"/>
  <c r="K143" i="3"/>
  <c r="K148" i="3"/>
  <c r="K151" i="3"/>
  <c r="K156" i="3"/>
  <c r="K159" i="3"/>
  <c r="K164" i="3"/>
  <c r="K167" i="3"/>
  <c r="K172" i="3"/>
  <c r="K79" i="3"/>
  <c r="K97" i="3"/>
  <c r="K101" i="3"/>
  <c r="K104" i="3"/>
  <c r="K115" i="3"/>
  <c r="K118" i="3"/>
  <c r="K129" i="3"/>
  <c r="K133" i="3"/>
  <c r="K136" i="3"/>
  <c r="K147" i="3"/>
  <c r="K150" i="3"/>
  <c r="K154" i="3"/>
  <c r="K161" i="3"/>
  <c r="K168" i="3"/>
  <c r="K180" i="3"/>
  <c r="K188" i="3"/>
  <c r="K196" i="3"/>
  <c r="K199" i="3"/>
  <c r="K204" i="3"/>
  <c r="K207" i="3"/>
  <c r="K212" i="3"/>
  <c r="K215" i="3"/>
  <c r="K220" i="3"/>
  <c r="K223" i="3"/>
  <c r="K228" i="3"/>
  <c r="K231" i="3"/>
  <c r="K236" i="3"/>
  <c r="K7" i="3"/>
  <c r="K15" i="3"/>
  <c r="K23" i="3"/>
  <c r="K31" i="3"/>
  <c r="K47" i="3"/>
  <c r="K55" i="3"/>
  <c r="K63" i="3"/>
  <c r="K75" i="3"/>
  <c r="K91" i="3"/>
  <c r="K94" i="3"/>
  <c r="K109" i="3"/>
  <c r="K112" i="3"/>
  <c r="K123" i="3"/>
  <c r="K126" i="3"/>
  <c r="K130" i="3"/>
  <c r="K141" i="3"/>
  <c r="K144" i="3"/>
  <c r="K155" i="3"/>
  <c r="K71" i="3"/>
  <c r="K87" i="3"/>
  <c r="K102" i="3"/>
  <c r="K113" i="3"/>
  <c r="K117" i="3"/>
  <c r="K120" i="3"/>
  <c r="K134" i="3"/>
  <c r="K145" i="3"/>
  <c r="K149" i="3"/>
  <c r="K152" i="3"/>
  <c r="K163" i="3"/>
  <c r="K166" i="3"/>
  <c r="K170" i="3"/>
  <c r="K176" i="3"/>
  <c r="K179" i="3"/>
  <c r="K184" i="3"/>
  <c r="K187" i="3"/>
  <c r="K192" i="3"/>
  <c r="K200" i="3"/>
  <c r="K203" i="3"/>
  <c r="K208" i="3"/>
  <c r="K211" i="3"/>
  <c r="K216" i="3"/>
  <c r="K219" i="3"/>
  <c r="K224" i="3"/>
  <c r="K232" i="3"/>
  <c r="K235" i="3"/>
  <c r="K11" i="3"/>
  <c r="K43" i="3"/>
  <c r="K93" i="3"/>
  <c r="K107" i="3"/>
  <c r="K160" i="3"/>
  <c r="K174" i="3"/>
  <c r="K185" i="3"/>
  <c r="K201" i="3"/>
  <c r="K206" i="3"/>
  <c r="K217" i="3"/>
  <c r="K233" i="3"/>
  <c r="K238" i="3"/>
  <c r="K242" i="3"/>
  <c r="K250" i="3"/>
  <c r="K254" i="3"/>
  <c r="K258" i="3"/>
  <c r="K262" i="3"/>
  <c r="K266" i="3"/>
  <c r="K270" i="3"/>
  <c r="K274" i="3"/>
  <c r="K278" i="3"/>
  <c r="K282" i="3"/>
  <c r="K286" i="3"/>
  <c r="K19" i="3"/>
  <c r="K51" i="3"/>
  <c r="K96" i="3"/>
  <c r="K110" i="3"/>
  <c r="K125" i="3"/>
  <c r="K139" i="3"/>
  <c r="K162" i="3"/>
  <c r="K169" i="3"/>
  <c r="K181" i="3"/>
  <c r="K186" i="3"/>
  <c r="K197" i="3"/>
  <c r="K202" i="3"/>
  <c r="K213" i="3"/>
  <c r="K218" i="3"/>
  <c r="K229" i="3"/>
  <c r="K234" i="3"/>
  <c r="K239" i="3"/>
  <c r="K243" i="3"/>
  <c r="K247" i="3"/>
  <c r="K251" i="3"/>
  <c r="K255" i="3"/>
  <c r="K263" i="3"/>
  <c r="K271" i="3"/>
  <c r="K279" i="3"/>
  <c r="K287" i="3"/>
  <c r="K289" i="3"/>
  <c r="K291" i="3"/>
  <c r="K293" i="3"/>
  <c r="K295" i="3"/>
  <c r="K297" i="3"/>
  <c r="K299" i="3"/>
  <c r="K301" i="3"/>
  <c r="K303" i="3"/>
  <c r="K305" i="3"/>
  <c r="K307" i="3"/>
  <c r="K309" i="3"/>
  <c r="K311" i="3"/>
  <c r="K313" i="3"/>
  <c r="K315" i="3"/>
  <c r="K323" i="3"/>
  <c r="K325" i="3"/>
  <c r="K327" i="3"/>
  <c r="K329" i="3"/>
  <c r="K331" i="3"/>
  <c r="K333" i="3"/>
  <c r="K335" i="3"/>
  <c r="K337" i="3"/>
  <c r="K339" i="3"/>
  <c r="K343" i="3"/>
  <c r="K345" i="3"/>
  <c r="K347" i="3"/>
  <c r="K351" i="3"/>
  <c r="K353" i="3"/>
  <c r="K355" i="3"/>
  <c r="K359" i="3"/>
  <c r="K361" i="3"/>
  <c r="K363" i="3"/>
  <c r="K367" i="3"/>
  <c r="K369" i="3"/>
  <c r="K371" i="3"/>
  <c r="K375" i="3"/>
  <c r="K377" i="3"/>
  <c r="K379" i="3"/>
  <c r="K383" i="3"/>
  <c r="K385" i="3"/>
  <c r="K387" i="3"/>
  <c r="K27" i="3"/>
  <c r="K59" i="3"/>
  <c r="K83" i="3"/>
  <c r="K114" i="3"/>
  <c r="K128" i="3"/>
  <c r="K142" i="3"/>
  <c r="K157" i="3"/>
  <c r="K171" i="3"/>
  <c r="K193" i="3"/>
  <c r="K198" i="3"/>
  <c r="K225" i="3"/>
  <c r="K230" i="3"/>
  <c r="K240" i="3"/>
  <c r="K244" i="3"/>
  <c r="K248" i="3"/>
  <c r="K252" i="3"/>
  <c r="K256" i="3"/>
  <c r="K264" i="3"/>
  <c r="K268" i="3"/>
  <c r="K272" i="3"/>
  <c r="K280" i="3"/>
  <c r="K284" i="3"/>
  <c r="K189" i="3"/>
  <c r="K210" i="3"/>
  <c r="K249" i="3"/>
  <c r="K265" i="3"/>
  <c r="K281" i="3"/>
  <c r="K300" i="3"/>
  <c r="K332" i="3"/>
  <c r="K340" i="3"/>
  <c r="K391" i="3"/>
  <c r="K399" i="3"/>
  <c r="K402" i="3"/>
  <c r="K407" i="3"/>
  <c r="K410" i="3"/>
  <c r="K415" i="3"/>
  <c r="K423" i="3"/>
  <c r="K431" i="3"/>
  <c r="K434" i="3"/>
  <c r="K439" i="3"/>
  <c r="K442" i="3"/>
  <c r="K447" i="3"/>
  <c r="K451" i="3"/>
  <c r="K453" i="3"/>
  <c r="K455" i="3"/>
  <c r="K457" i="3"/>
  <c r="K459" i="3"/>
  <c r="K461" i="3"/>
  <c r="K463" i="3"/>
  <c r="K465" i="3"/>
  <c r="K467" i="3"/>
  <c r="K469" i="3"/>
  <c r="K471" i="3"/>
  <c r="K473" i="3"/>
  <c r="K475" i="3"/>
  <c r="K477" i="3"/>
  <c r="K479" i="3"/>
  <c r="K481" i="3"/>
  <c r="K483" i="3"/>
  <c r="K485" i="3"/>
  <c r="K487" i="3"/>
  <c r="K489" i="3"/>
  <c r="K491" i="3"/>
  <c r="K493" i="3"/>
  <c r="K495" i="3"/>
  <c r="K497" i="3"/>
  <c r="K499" i="3"/>
  <c r="K501" i="3"/>
  <c r="K503" i="3"/>
  <c r="K505" i="3"/>
  <c r="K507" i="3"/>
  <c r="K509" i="3"/>
  <c r="K511" i="3"/>
  <c r="K513" i="3"/>
  <c r="K515" i="3"/>
  <c r="K517" i="3"/>
  <c r="K519" i="3"/>
  <c r="K521" i="3"/>
  <c r="K523" i="3"/>
  <c r="K525" i="3"/>
  <c r="K527" i="3"/>
  <c r="K529" i="3"/>
  <c r="K531" i="3"/>
  <c r="K533" i="3"/>
  <c r="K535" i="3"/>
  <c r="K173" i="3"/>
  <c r="K194" i="3"/>
  <c r="K237" i="3"/>
  <c r="K253" i="3"/>
  <c r="K269" i="3"/>
  <c r="K285" i="3"/>
  <c r="K294" i="3"/>
  <c r="K302" i="3"/>
  <c r="K310" i="3"/>
  <c r="K318" i="3"/>
  <c r="K326" i="3"/>
  <c r="K334" i="3"/>
  <c r="K342" i="3"/>
  <c r="K346" i="3"/>
  <c r="K350" i="3"/>
  <c r="K358" i="3"/>
  <c r="K362" i="3"/>
  <c r="K366" i="3"/>
  <c r="K370" i="3"/>
  <c r="K374" i="3"/>
  <c r="K378" i="3"/>
  <c r="K382" i="3"/>
  <c r="K392" i="3"/>
  <c r="K397" i="3"/>
  <c r="K400" i="3"/>
  <c r="K413" i="3"/>
  <c r="K416" i="3"/>
  <c r="K424" i="3"/>
  <c r="K429" i="3"/>
  <c r="K432" i="3"/>
  <c r="K445" i="3"/>
  <c r="K146" i="3"/>
  <c r="K178" i="3"/>
  <c r="K221" i="3"/>
  <c r="K241" i="3"/>
  <c r="K257" i="3"/>
  <c r="K273" i="3"/>
  <c r="K288" i="3"/>
  <c r="K296" i="3"/>
  <c r="K304" i="3"/>
  <c r="K312" i="3"/>
  <c r="K320" i="3"/>
  <c r="K328" i="3"/>
  <c r="K336" i="3"/>
  <c r="K390" i="3"/>
  <c r="K395" i="3"/>
  <c r="K398" i="3"/>
  <c r="K403" i="3"/>
  <c r="K406" i="3"/>
  <c r="K411" i="3"/>
  <c r="K414" i="3"/>
  <c r="K419" i="3"/>
  <c r="K422" i="3"/>
  <c r="K427" i="3"/>
  <c r="K430" i="3"/>
  <c r="K435" i="3"/>
  <c r="K443" i="3"/>
  <c r="K446" i="3"/>
  <c r="K448" i="3"/>
  <c r="K450" i="3"/>
  <c r="K454" i="3"/>
  <c r="K456" i="3"/>
  <c r="K458" i="3"/>
  <c r="K462" i="3"/>
  <c r="K464" i="3"/>
  <c r="K466" i="3"/>
  <c r="K470" i="3"/>
  <c r="K472" i="3"/>
  <c r="K474" i="3"/>
  <c r="K478" i="3"/>
  <c r="K480" i="3"/>
  <c r="K482" i="3"/>
  <c r="K486" i="3"/>
  <c r="K488" i="3"/>
  <c r="K490" i="3"/>
  <c r="K494" i="3"/>
  <c r="K496" i="3"/>
  <c r="K498" i="3"/>
  <c r="K502" i="3"/>
  <c r="K504" i="3"/>
  <c r="K506" i="3"/>
  <c r="K510" i="3"/>
  <c r="K512" i="3"/>
  <c r="K514" i="3"/>
  <c r="K518" i="3"/>
  <c r="K520" i="3"/>
  <c r="K522" i="3"/>
  <c r="K526" i="3"/>
  <c r="K528" i="3"/>
  <c r="K530" i="3"/>
  <c r="K534" i="3"/>
  <c r="K226" i="3"/>
  <c r="K290" i="3"/>
  <c r="K322" i="3"/>
  <c r="K348" i="3"/>
  <c r="K380" i="3"/>
  <c r="K393" i="3"/>
  <c r="K404" i="3"/>
  <c r="K425" i="3"/>
  <c r="K436" i="3"/>
  <c r="K158" i="3"/>
  <c r="K245" i="3"/>
  <c r="K298" i="3"/>
  <c r="K330" i="3"/>
  <c r="K352" i="3"/>
  <c r="K368" i="3"/>
  <c r="K384" i="3"/>
  <c r="K417" i="3"/>
  <c r="K428" i="3"/>
  <c r="K261" i="3"/>
  <c r="K306" i="3"/>
  <c r="K338" i="3"/>
  <c r="K356" i="3"/>
  <c r="K372" i="3"/>
  <c r="K388" i="3"/>
  <c r="K409" i="3"/>
  <c r="K420" i="3"/>
  <c r="K441" i="3"/>
  <c r="K205" i="3"/>
  <c r="K360" i="3"/>
  <c r="K412" i="3"/>
  <c r="K277" i="3"/>
  <c r="K314" i="3"/>
  <c r="K433" i="3"/>
  <c r="K344" i="3"/>
  <c r="K401" i="3"/>
  <c r="K444" i="3"/>
  <c r="AH3" i="2"/>
  <c r="AI3" i="2"/>
  <c r="AH4" i="2"/>
  <c r="AI4" i="2"/>
  <c r="AH5" i="2"/>
  <c r="AI5" i="2"/>
  <c r="AH6" i="2"/>
  <c r="AI6" i="2"/>
  <c r="AH7" i="2"/>
  <c r="AI7" i="2"/>
  <c r="AH8" i="2"/>
  <c r="AI8" i="2"/>
  <c r="AH9" i="2"/>
  <c r="AI9" i="2"/>
  <c r="AH10" i="2"/>
  <c r="AI10" i="2"/>
  <c r="AH11" i="2"/>
  <c r="AI11" i="2"/>
  <c r="AH12" i="2"/>
  <c r="AI12" i="2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23" i="2"/>
  <c r="AI23" i="2"/>
  <c r="AH24" i="2"/>
  <c r="AI24" i="2"/>
  <c r="AH25" i="2"/>
  <c r="AI25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H32" i="2"/>
  <c r="AI32" i="2"/>
  <c r="AH33" i="2"/>
  <c r="AI33" i="2"/>
  <c r="AH34" i="2"/>
  <c r="AI34" i="2"/>
  <c r="AH35" i="2"/>
  <c r="AI35" i="2"/>
  <c r="AH36" i="2"/>
  <c r="AI36" i="2"/>
  <c r="AH37" i="2"/>
  <c r="AI37" i="2"/>
  <c r="AH38" i="2"/>
  <c r="AI38" i="2"/>
  <c r="AH39" i="2"/>
  <c r="AI39" i="2"/>
  <c r="AH40" i="2"/>
  <c r="AI40" i="2"/>
  <c r="AH41" i="2"/>
  <c r="AI41" i="2"/>
  <c r="AH42" i="2"/>
  <c r="AI42" i="2"/>
  <c r="AH43" i="2"/>
  <c r="AI43" i="2"/>
  <c r="AH44" i="2"/>
  <c r="AI44" i="2"/>
  <c r="AH45" i="2"/>
  <c r="AI45" i="2"/>
  <c r="AH46" i="2"/>
  <c r="AI46" i="2"/>
  <c r="AH47" i="2"/>
  <c r="AI47" i="2"/>
  <c r="AH48" i="2"/>
  <c r="AI48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H62" i="2"/>
  <c r="AI62" i="2"/>
  <c r="AH63" i="2"/>
  <c r="AI63" i="2"/>
  <c r="AH64" i="2"/>
  <c r="AI64" i="2"/>
  <c r="AH65" i="2"/>
  <c r="AI65" i="2"/>
  <c r="AH66" i="2"/>
  <c r="AI66" i="2"/>
  <c r="AH67" i="2"/>
  <c r="AI67" i="2"/>
  <c r="AH68" i="2"/>
  <c r="AI68" i="2"/>
  <c r="AH69" i="2"/>
  <c r="AI69" i="2"/>
  <c r="AH70" i="2"/>
  <c r="AI70" i="2"/>
  <c r="AH71" i="2"/>
  <c r="AI71" i="2"/>
  <c r="AH72" i="2"/>
  <c r="AI72" i="2"/>
  <c r="AH73" i="2"/>
  <c r="AI73" i="2"/>
  <c r="AH74" i="2"/>
  <c r="AI74" i="2"/>
  <c r="AH75" i="2"/>
  <c r="AI75" i="2"/>
  <c r="AH76" i="2"/>
  <c r="AI76" i="2"/>
  <c r="AH77" i="2"/>
  <c r="AI77" i="2"/>
  <c r="AH78" i="2"/>
  <c r="AI78" i="2"/>
  <c r="AH79" i="2"/>
  <c r="AI79" i="2"/>
  <c r="AH80" i="2"/>
  <c r="AI80" i="2"/>
  <c r="AH81" i="2"/>
  <c r="AI81" i="2"/>
  <c r="AH82" i="2"/>
  <c r="AI82" i="2"/>
  <c r="AH83" i="2"/>
  <c r="AI83" i="2"/>
  <c r="AH84" i="2"/>
  <c r="AI84" i="2"/>
  <c r="AH85" i="2"/>
  <c r="AI85" i="2"/>
  <c r="AH86" i="2"/>
  <c r="AI86" i="2"/>
  <c r="AH87" i="2"/>
  <c r="AI87" i="2"/>
  <c r="AH88" i="2"/>
  <c r="AI88" i="2"/>
  <c r="AH89" i="2"/>
  <c r="AI89" i="2"/>
  <c r="AH90" i="2"/>
  <c r="AI90" i="2"/>
  <c r="AH91" i="2"/>
  <c r="AI91" i="2"/>
  <c r="AH92" i="2"/>
  <c r="AI92" i="2"/>
  <c r="AH93" i="2"/>
  <c r="AI93" i="2"/>
  <c r="AH94" i="2"/>
  <c r="AI94" i="2"/>
  <c r="AH95" i="2"/>
  <c r="AI95" i="2"/>
  <c r="AH96" i="2"/>
  <c r="AI96" i="2"/>
  <c r="AH97" i="2"/>
  <c r="AI97" i="2"/>
  <c r="AH98" i="2"/>
  <c r="AI98" i="2"/>
  <c r="AH99" i="2"/>
  <c r="AI99" i="2"/>
  <c r="AH100" i="2"/>
  <c r="AI100" i="2"/>
  <c r="AH101" i="2"/>
  <c r="AI101" i="2"/>
  <c r="AH102" i="2"/>
  <c r="AI102" i="2"/>
  <c r="AH103" i="2"/>
  <c r="AI103" i="2"/>
  <c r="AH104" i="2"/>
  <c r="AI104" i="2"/>
  <c r="AH105" i="2"/>
  <c r="AI105" i="2"/>
  <c r="AH106" i="2"/>
  <c r="AI106" i="2"/>
  <c r="AH107" i="2"/>
  <c r="AI107" i="2"/>
  <c r="AH108" i="2"/>
  <c r="AI108" i="2"/>
  <c r="AH109" i="2"/>
  <c r="AI109" i="2"/>
  <c r="AH110" i="2"/>
  <c r="AI110" i="2"/>
  <c r="AH111" i="2"/>
  <c r="AI111" i="2"/>
  <c r="AH112" i="2"/>
  <c r="AI112" i="2"/>
  <c r="AH113" i="2"/>
  <c r="AI113" i="2"/>
  <c r="AH114" i="2"/>
  <c r="AI114" i="2"/>
  <c r="AH115" i="2"/>
  <c r="AI115" i="2"/>
  <c r="AH116" i="2"/>
  <c r="AI116" i="2"/>
  <c r="AH117" i="2"/>
  <c r="AI117" i="2"/>
  <c r="AH118" i="2"/>
  <c r="AI118" i="2"/>
  <c r="AH119" i="2"/>
  <c r="AI119" i="2"/>
  <c r="AH120" i="2"/>
  <c r="AI120" i="2"/>
  <c r="AH121" i="2"/>
  <c r="AI121" i="2"/>
  <c r="AH122" i="2"/>
  <c r="AI122" i="2"/>
  <c r="AH123" i="2"/>
  <c r="AI123" i="2"/>
  <c r="AH124" i="2"/>
  <c r="AI124" i="2"/>
  <c r="AH125" i="2"/>
  <c r="AI125" i="2"/>
  <c r="AH126" i="2"/>
  <c r="AI126" i="2"/>
  <c r="AH127" i="2"/>
  <c r="AI127" i="2"/>
  <c r="AH128" i="2"/>
  <c r="AI128" i="2"/>
  <c r="AH129" i="2"/>
  <c r="AI129" i="2"/>
  <c r="AH130" i="2"/>
  <c r="AI130" i="2"/>
  <c r="AH131" i="2"/>
  <c r="AI131" i="2"/>
  <c r="AH132" i="2"/>
  <c r="AI132" i="2"/>
  <c r="AH133" i="2"/>
  <c r="AI133" i="2"/>
  <c r="AH134" i="2"/>
  <c r="AI134" i="2"/>
  <c r="AH135" i="2"/>
  <c r="AI135" i="2"/>
  <c r="AH136" i="2"/>
  <c r="AI136" i="2"/>
  <c r="AH137" i="2"/>
  <c r="AI137" i="2"/>
  <c r="AH138" i="2"/>
  <c r="AI138" i="2"/>
  <c r="AH139" i="2"/>
  <c r="AI139" i="2"/>
  <c r="AH140" i="2"/>
  <c r="AI140" i="2"/>
  <c r="AH141" i="2"/>
  <c r="AI141" i="2"/>
  <c r="AH142" i="2"/>
  <c r="AI142" i="2"/>
  <c r="AH143" i="2"/>
  <c r="AI143" i="2"/>
  <c r="AH144" i="2"/>
  <c r="AI144" i="2"/>
  <c r="AH145" i="2"/>
  <c r="AI145" i="2"/>
  <c r="AH146" i="2"/>
  <c r="AI146" i="2"/>
  <c r="AH147" i="2"/>
  <c r="AI147" i="2"/>
  <c r="AH148" i="2"/>
  <c r="AI148" i="2"/>
  <c r="AH149" i="2"/>
  <c r="AI149" i="2"/>
  <c r="AH150" i="2"/>
  <c r="AI150" i="2"/>
  <c r="AH151" i="2"/>
  <c r="AI151" i="2"/>
  <c r="AH152" i="2"/>
  <c r="AI152" i="2"/>
  <c r="AH153" i="2"/>
  <c r="AI153" i="2"/>
  <c r="AH154" i="2"/>
  <c r="AI154" i="2"/>
  <c r="AH155" i="2"/>
  <c r="AI155" i="2"/>
  <c r="AH156" i="2"/>
  <c r="AI156" i="2"/>
  <c r="AH157" i="2"/>
  <c r="AI157" i="2"/>
  <c r="AH158" i="2"/>
  <c r="AI158" i="2"/>
  <c r="AH159" i="2"/>
  <c r="AI159" i="2"/>
  <c r="AH160" i="2"/>
  <c r="AI160" i="2"/>
  <c r="AH161" i="2"/>
  <c r="AI161" i="2"/>
  <c r="AH162" i="2"/>
  <c r="AI162" i="2"/>
  <c r="AH163" i="2"/>
  <c r="AI163" i="2"/>
  <c r="AH164" i="2"/>
  <c r="AI164" i="2"/>
  <c r="AH165" i="2"/>
  <c r="AI165" i="2"/>
  <c r="AH166" i="2"/>
  <c r="AI166" i="2"/>
  <c r="AH167" i="2"/>
  <c r="AI167" i="2"/>
  <c r="AH168" i="2"/>
  <c r="AI168" i="2"/>
  <c r="AH169" i="2"/>
  <c r="AI169" i="2"/>
  <c r="AH170" i="2"/>
  <c r="AI170" i="2"/>
  <c r="AH171" i="2"/>
  <c r="AI171" i="2"/>
  <c r="AH172" i="2"/>
  <c r="AI172" i="2"/>
  <c r="AH173" i="2"/>
  <c r="AI173" i="2"/>
  <c r="AH174" i="2"/>
  <c r="AI174" i="2"/>
  <c r="AH175" i="2"/>
  <c r="AI175" i="2"/>
  <c r="AH176" i="2"/>
  <c r="AI176" i="2"/>
  <c r="AH177" i="2"/>
  <c r="AI177" i="2"/>
  <c r="AH178" i="2"/>
  <c r="AI178" i="2"/>
  <c r="AH179" i="2"/>
  <c r="AI179" i="2"/>
  <c r="AH180" i="2"/>
  <c r="AI180" i="2"/>
  <c r="AH181" i="2"/>
  <c r="AI181" i="2"/>
  <c r="AH182" i="2"/>
  <c r="AI182" i="2"/>
  <c r="AH183" i="2"/>
  <c r="AI183" i="2"/>
  <c r="AH184" i="2"/>
  <c r="AI184" i="2"/>
  <c r="AH185" i="2"/>
  <c r="AI185" i="2"/>
  <c r="AH186" i="2"/>
  <c r="AI186" i="2"/>
  <c r="AH187" i="2"/>
  <c r="AI187" i="2"/>
  <c r="AH188" i="2"/>
  <c r="AI188" i="2"/>
  <c r="AH189" i="2"/>
  <c r="AI189" i="2"/>
  <c r="AH190" i="2"/>
  <c r="AI190" i="2"/>
  <c r="AH191" i="2"/>
  <c r="AI191" i="2"/>
  <c r="AH192" i="2"/>
  <c r="AI192" i="2"/>
  <c r="AM3" i="2" a="1"/>
  <c r="AL3" i="2" a="1"/>
  <c r="W203" i="3" l="1"/>
  <c r="W202" i="3"/>
  <c r="W206" i="3"/>
  <c r="W207" i="3"/>
  <c r="W204" i="3"/>
  <c r="L539" i="3"/>
  <c r="U201" i="3"/>
  <c r="W201" i="3" s="1"/>
  <c r="L538" i="3"/>
  <c r="U200" i="3"/>
  <c r="W200" i="3" s="1"/>
  <c r="G535" i="3"/>
  <c r="Q197" i="3"/>
  <c r="S197" i="3" s="1"/>
  <c r="G543" i="3"/>
  <c r="Q205" i="3"/>
  <c r="S205" i="3" s="1"/>
  <c r="G547" i="3"/>
  <c r="Q209" i="3"/>
  <c r="S209" i="3" s="1"/>
  <c r="L547" i="3"/>
  <c r="U209" i="3"/>
  <c r="W209" i="3" s="1"/>
  <c r="L546" i="3"/>
  <c r="U208" i="3"/>
  <c r="W208" i="3" s="1"/>
  <c r="G546" i="3"/>
  <c r="Q208" i="3"/>
  <c r="S208" i="3" s="1"/>
  <c r="L543" i="3"/>
  <c r="U205" i="3"/>
  <c r="W205" i="3" s="1"/>
  <c r="L540" i="3"/>
  <c r="L537" i="3"/>
  <c r="U199" i="3"/>
  <c r="W199" i="3" s="1"/>
  <c r="U198" i="3"/>
  <c r="W198" i="3" s="1"/>
  <c r="G544" i="3"/>
  <c r="L544" i="3"/>
  <c r="G545" i="3"/>
  <c r="G541" i="3"/>
  <c r="L545" i="3"/>
  <c r="L541" i="3"/>
  <c r="L542" i="3"/>
  <c r="G4" i="3"/>
  <c r="G542" i="3"/>
  <c r="G540" i="3"/>
  <c r="J513" i="3"/>
  <c r="E513" i="3"/>
  <c r="J481" i="3"/>
  <c r="E481" i="3"/>
  <c r="J489" i="3"/>
  <c r="E489" i="3"/>
  <c r="J433" i="3"/>
  <c r="E433" i="3"/>
  <c r="J281" i="3"/>
  <c r="L281" i="3" s="1"/>
  <c r="E281" i="3"/>
  <c r="G281" i="3" s="1"/>
  <c r="J515" i="3"/>
  <c r="E515" i="3"/>
  <c r="J461" i="3"/>
  <c r="E461" i="3"/>
  <c r="J526" i="3"/>
  <c r="E526" i="3"/>
  <c r="J510" i="3"/>
  <c r="E510" i="3"/>
  <c r="J502" i="3"/>
  <c r="E502" i="3"/>
  <c r="J486" i="3"/>
  <c r="E486" i="3"/>
  <c r="J478" i="3"/>
  <c r="E478" i="3"/>
  <c r="J462" i="3"/>
  <c r="E462" i="3"/>
  <c r="J454" i="3"/>
  <c r="E454" i="3"/>
  <c r="J446" i="3"/>
  <c r="J430" i="3"/>
  <c r="E430" i="3"/>
  <c r="J309" i="3"/>
  <c r="L309" i="3" s="1"/>
  <c r="E309" i="3"/>
  <c r="G309" i="3" s="1"/>
  <c r="J245" i="3"/>
  <c r="L245" i="3" s="1"/>
  <c r="E245" i="3"/>
  <c r="G245" i="3" s="1"/>
  <c r="J419" i="3"/>
  <c r="E419" i="3"/>
  <c r="J411" i="3"/>
  <c r="J395" i="3"/>
  <c r="E395" i="3"/>
  <c r="J371" i="3"/>
  <c r="E371" i="3"/>
  <c r="J347" i="3"/>
  <c r="L347" i="3" s="1"/>
  <c r="E347" i="3"/>
  <c r="G347" i="3" s="1"/>
  <c r="J321" i="3"/>
  <c r="L321" i="3" s="1"/>
  <c r="E321" i="3"/>
  <c r="G321" i="3" s="1"/>
  <c r="J244" i="3"/>
  <c r="L244" i="3" s="1"/>
  <c r="E244" i="3"/>
  <c r="G244" i="3" s="1"/>
  <c r="J35" i="3"/>
  <c r="L35" i="3" s="1"/>
  <c r="J315" i="3"/>
  <c r="L315" i="3" s="1"/>
  <c r="E315" i="3"/>
  <c r="G315" i="3" s="1"/>
  <c r="J283" i="3"/>
  <c r="L283" i="3" s="1"/>
  <c r="E283" i="3"/>
  <c r="G283" i="3" s="1"/>
  <c r="J235" i="3"/>
  <c r="L235" i="3" s="1"/>
  <c r="E235" i="3"/>
  <c r="G235" i="3" s="1"/>
  <c r="J416" i="3"/>
  <c r="J408" i="3"/>
  <c r="J392" i="3"/>
  <c r="E392" i="3"/>
  <c r="J384" i="3"/>
  <c r="E384" i="3"/>
  <c r="J368" i="3"/>
  <c r="E368" i="3"/>
  <c r="J360" i="3"/>
  <c r="E360" i="3"/>
  <c r="J352" i="3"/>
  <c r="E352" i="3"/>
  <c r="J336" i="3"/>
  <c r="L336" i="3" s="1"/>
  <c r="E336" i="3"/>
  <c r="G336" i="3" s="1"/>
  <c r="J317" i="3"/>
  <c r="L317" i="3" s="1"/>
  <c r="E317" i="3"/>
  <c r="G317" i="3" s="1"/>
  <c r="J286" i="3"/>
  <c r="L286" i="3" s="1"/>
  <c r="E286" i="3"/>
  <c r="G286" i="3" s="1"/>
  <c r="J238" i="3"/>
  <c r="L238" i="3" s="1"/>
  <c r="E238" i="3"/>
  <c r="G238" i="3" s="1"/>
  <c r="J171" i="3"/>
  <c r="L171" i="3" s="1"/>
  <c r="E171" i="3"/>
  <c r="G171" i="3" s="1"/>
  <c r="J219" i="3"/>
  <c r="L219" i="3" s="1"/>
  <c r="E219" i="3"/>
  <c r="G219" i="3" s="1"/>
  <c r="J147" i="3"/>
  <c r="L147" i="3" s="1"/>
  <c r="E147" i="3"/>
  <c r="G147" i="3" s="1"/>
  <c r="J19" i="3"/>
  <c r="L19" i="3" s="1"/>
  <c r="J155" i="3"/>
  <c r="L155" i="3" s="1"/>
  <c r="E155" i="3"/>
  <c r="G155" i="3" s="1"/>
  <c r="J213" i="3"/>
  <c r="L213" i="3" s="1"/>
  <c r="E213" i="3"/>
  <c r="G213" i="3" s="1"/>
  <c r="J197" i="3"/>
  <c r="L197" i="3" s="1"/>
  <c r="E197" i="3"/>
  <c r="G197" i="3" s="1"/>
  <c r="J189" i="3"/>
  <c r="L189" i="3" s="1"/>
  <c r="E189" i="3"/>
  <c r="G189" i="3" s="1"/>
  <c r="J181" i="3"/>
  <c r="L181" i="3" s="1"/>
  <c r="E181" i="3"/>
  <c r="G181" i="3" s="1"/>
  <c r="J141" i="3"/>
  <c r="L141" i="3" s="1"/>
  <c r="E141" i="3"/>
  <c r="G141" i="3" s="1"/>
  <c r="J109" i="3"/>
  <c r="L109" i="3" s="1"/>
  <c r="E109" i="3"/>
  <c r="G109" i="3" s="1"/>
  <c r="J45" i="3"/>
  <c r="L45" i="3" s="1"/>
  <c r="E45" i="3"/>
  <c r="G45" i="3" s="1"/>
  <c r="J13" i="3"/>
  <c r="L13" i="3" s="1"/>
  <c r="E13" i="3"/>
  <c r="G13" i="3" s="1"/>
  <c r="J159" i="3"/>
  <c r="L159" i="3" s="1"/>
  <c r="E159" i="3"/>
  <c r="G159" i="3" s="1"/>
  <c r="J127" i="3"/>
  <c r="L127" i="3" s="1"/>
  <c r="E127" i="3"/>
  <c r="G127" i="3" s="1"/>
  <c r="J95" i="3"/>
  <c r="L95" i="3" s="1"/>
  <c r="E95" i="3"/>
  <c r="G95" i="3" s="1"/>
  <c r="J63" i="3"/>
  <c r="L63" i="3" s="1"/>
  <c r="E63" i="3"/>
  <c r="G63" i="3" s="1"/>
  <c r="J212" i="3"/>
  <c r="L212" i="3" s="1"/>
  <c r="E212" i="3"/>
  <c r="G212" i="3" s="1"/>
  <c r="J188" i="3"/>
  <c r="L188" i="3" s="1"/>
  <c r="E188" i="3"/>
  <c r="G188" i="3" s="1"/>
  <c r="J161" i="3"/>
  <c r="L161" i="3" s="1"/>
  <c r="E161" i="3"/>
  <c r="G161" i="3" s="1"/>
  <c r="J33" i="3"/>
  <c r="L33" i="3" s="1"/>
  <c r="J154" i="3"/>
  <c r="L154" i="3" s="1"/>
  <c r="E154" i="3"/>
  <c r="G154" i="3" s="1"/>
  <c r="J138" i="3"/>
  <c r="L138" i="3" s="1"/>
  <c r="E138" i="3"/>
  <c r="G138" i="3" s="1"/>
  <c r="J122" i="3"/>
  <c r="L122" i="3" s="1"/>
  <c r="E122" i="3"/>
  <c r="G122" i="3" s="1"/>
  <c r="J114" i="3"/>
  <c r="L114" i="3" s="1"/>
  <c r="J98" i="3"/>
  <c r="L98" i="3" s="1"/>
  <c r="E98" i="3"/>
  <c r="G98" i="3" s="1"/>
  <c r="J90" i="3"/>
  <c r="L90" i="3" s="1"/>
  <c r="E90" i="3"/>
  <c r="G90" i="3" s="1"/>
  <c r="J74" i="3"/>
  <c r="L74" i="3" s="1"/>
  <c r="E74" i="3"/>
  <c r="G74" i="3" s="1"/>
  <c r="J58" i="3"/>
  <c r="L58" i="3" s="1"/>
  <c r="E58" i="3"/>
  <c r="G58" i="3" s="1"/>
  <c r="J42" i="3"/>
  <c r="L42" i="3" s="1"/>
  <c r="E42" i="3"/>
  <c r="G42" i="3" s="1"/>
  <c r="J26" i="3"/>
  <c r="L26" i="3" s="1"/>
  <c r="E26" i="3"/>
  <c r="G26" i="3" s="1"/>
  <c r="J10" i="3"/>
  <c r="L10" i="3" s="1"/>
  <c r="E10" i="3"/>
  <c r="G10" i="3" s="1"/>
  <c r="J529" i="3"/>
  <c r="E529" i="3"/>
  <c r="J509" i="3"/>
  <c r="E509" i="3"/>
  <c r="J479" i="3"/>
  <c r="E479" i="3"/>
  <c r="J451" i="3"/>
  <c r="E451" i="3"/>
  <c r="J273" i="3"/>
  <c r="L273" i="3" s="1"/>
  <c r="J167" i="3"/>
  <c r="L167" i="3" s="1"/>
  <c r="E167" i="3"/>
  <c r="G167" i="3" s="1"/>
  <c r="J469" i="3"/>
  <c r="E469" i="3"/>
  <c r="J431" i="3"/>
  <c r="E431" i="3"/>
  <c r="J327" i="3"/>
  <c r="L327" i="3" s="1"/>
  <c r="E327" i="3"/>
  <c r="G327" i="3" s="1"/>
  <c r="J269" i="3"/>
  <c r="L269" i="3" s="1"/>
  <c r="E269" i="3"/>
  <c r="G269" i="3" s="1"/>
  <c r="J131" i="3"/>
  <c r="L131" i="3" s="1"/>
  <c r="E131" i="3"/>
  <c r="G131" i="3" s="1"/>
  <c r="J507" i="3"/>
  <c r="E507" i="3"/>
  <c r="J483" i="3"/>
  <c r="E483" i="3"/>
  <c r="J455" i="3"/>
  <c r="J324" i="3"/>
  <c r="L324" i="3" s="1"/>
  <c r="E324" i="3"/>
  <c r="G324" i="3" s="1"/>
  <c r="J265" i="3"/>
  <c r="L265" i="3" s="1"/>
  <c r="E265" i="3"/>
  <c r="G265" i="3" s="1"/>
  <c r="J511" i="3"/>
  <c r="E511" i="3"/>
  <c r="J485" i="3"/>
  <c r="E485" i="3"/>
  <c r="J453" i="3"/>
  <c r="E453" i="3"/>
  <c r="J532" i="3"/>
  <c r="E532" i="3"/>
  <c r="J524" i="3"/>
  <c r="E524" i="3"/>
  <c r="J516" i="3"/>
  <c r="E516" i="3"/>
  <c r="J508" i="3"/>
  <c r="E508" i="3"/>
  <c r="J500" i="3"/>
  <c r="E500" i="3"/>
  <c r="J492" i="3"/>
  <c r="E492" i="3"/>
  <c r="J484" i="3"/>
  <c r="E484" i="3"/>
  <c r="J476" i="3"/>
  <c r="E476" i="3"/>
  <c r="J468" i="3"/>
  <c r="E468" i="3"/>
  <c r="J460" i="3"/>
  <c r="E460" i="3"/>
  <c r="J452" i="3"/>
  <c r="J444" i="3"/>
  <c r="E444" i="3"/>
  <c r="J436" i="3"/>
  <c r="E436" i="3"/>
  <c r="J428" i="3"/>
  <c r="E428" i="3"/>
  <c r="J293" i="3"/>
  <c r="L293" i="3" s="1"/>
  <c r="E293" i="3"/>
  <c r="G293" i="3" s="1"/>
  <c r="J229" i="3"/>
  <c r="L229" i="3" s="1"/>
  <c r="E229" i="3"/>
  <c r="G229" i="3" s="1"/>
  <c r="J425" i="3"/>
  <c r="E425" i="3"/>
  <c r="J417" i="3"/>
  <c r="J409" i="3"/>
  <c r="J401" i="3"/>
  <c r="E401" i="3"/>
  <c r="J393" i="3"/>
  <c r="E393" i="3"/>
  <c r="J385" i="3"/>
  <c r="E385" i="3"/>
  <c r="J377" i="3"/>
  <c r="E377" i="3"/>
  <c r="J369" i="3"/>
  <c r="E369" i="3"/>
  <c r="J361" i="3"/>
  <c r="E361" i="3"/>
  <c r="J353" i="3"/>
  <c r="E353" i="3"/>
  <c r="J345" i="3"/>
  <c r="L345" i="3" s="1"/>
  <c r="E345" i="3"/>
  <c r="G345" i="3" s="1"/>
  <c r="J337" i="3"/>
  <c r="L337" i="3" s="1"/>
  <c r="E337" i="3"/>
  <c r="G337" i="3" s="1"/>
  <c r="J329" i="3"/>
  <c r="L329" i="3" s="1"/>
  <c r="E329" i="3"/>
  <c r="G329" i="3" s="1"/>
  <c r="J318" i="3"/>
  <c r="L318" i="3" s="1"/>
  <c r="E318" i="3"/>
  <c r="G318" i="3" s="1"/>
  <c r="J304" i="3"/>
  <c r="L304" i="3" s="1"/>
  <c r="E304" i="3"/>
  <c r="G304" i="3" s="1"/>
  <c r="J288" i="3"/>
  <c r="L288" i="3" s="1"/>
  <c r="E288" i="3"/>
  <c r="G288" i="3" s="1"/>
  <c r="J272" i="3"/>
  <c r="L272" i="3" s="1"/>
  <c r="E272" i="3"/>
  <c r="G272" i="3" s="1"/>
  <c r="J256" i="3"/>
  <c r="L256" i="3" s="1"/>
  <c r="E256" i="3"/>
  <c r="G256" i="3" s="1"/>
  <c r="J240" i="3"/>
  <c r="L240" i="3" s="1"/>
  <c r="E240" i="3"/>
  <c r="G240" i="3" s="1"/>
  <c r="J222" i="3"/>
  <c r="L222" i="3" s="1"/>
  <c r="E222" i="3"/>
  <c r="G222" i="3" s="1"/>
  <c r="J323" i="3"/>
  <c r="L323" i="3" s="1"/>
  <c r="E323" i="3"/>
  <c r="G323" i="3" s="1"/>
  <c r="J311" i="3"/>
  <c r="L311" i="3" s="1"/>
  <c r="E311" i="3"/>
  <c r="G311" i="3" s="1"/>
  <c r="J295" i="3"/>
  <c r="L295" i="3" s="1"/>
  <c r="E295" i="3"/>
  <c r="G295" i="3" s="1"/>
  <c r="J279" i="3"/>
  <c r="L279" i="3" s="1"/>
  <c r="E279" i="3"/>
  <c r="G279" i="3" s="1"/>
  <c r="J263" i="3"/>
  <c r="L263" i="3" s="1"/>
  <c r="E263" i="3"/>
  <c r="G263" i="3" s="1"/>
  <c r="J247" i="3"/>
  <c r="L247" i="3" s="1"/>
  <c r="E247" i="3"/>
  <c r="G247" i="3" s="1"/>
  <c r="J231" i="3"/>
  <c r="L231" i="3" s="1"/>
  <c r="E231" i="3"/>
  <c r="G231" i="3" s="1"/>
  <c r="J67" i="3"/>
  <c r="L67" i="3" s="1"/>
  <c r="E67" i="3"/>
  <c r="G67" i="3" s="1"/>
  <c r="J422" i="3"/>
  <c r="E422" i="3"/>
  <c r="J414" i="3"/>
  <c r="E414" i="3"/>
  <c r="J406" i="3"/>
  <c r="E406" i="3"/>
  <c r="J398" i="3"/>
  <c r="E398" i="3"/>
  <c r="J390" i="3"/>
  <c r="E390" i="3"/>
  <c r="J382" i="3"/>
  <c r="E382" i="3"/>
  <c r="J374" i="3"/>
  <c r="E374" i="3"/>
  <c r="J366" i="3"/>
  <c r="E366" i="3"/>
  <c r="J358" i="3"/>
  <c r="E358" i="3"/>
  <c r="J350" i="3"/>
  <c r="L350" i="3" s="1"/>
  <c r="E350" i="3"/>
  <c r="G350" i="3" s="1"/>
  <c r="J342" i="3"/>
  <c r="L342" i="3" s="1"/>
  <c r="E342" i="3"/>
  <c r="G342" i="3" s="1"/>
  <c r="J334" i="3"/>
  <c r="L334" i="3" s="1"/>
  <c r="E334" i="3"/>
  <c r="G334" i="3" s="1"/>
  <c r="J325" i="3"/>
  <c r="L325" i="3" s="1"/>
  <c r="E325" i="3"/>
  <c r="G325" i="3" s="1"/>
  <c r="J314" i="3"/>
  <c r="L314" i="3" s="1"/>
  <c r="E314" i="3"/>
  <c r="G314" i="3" s="1"/>
  <c r="J298" i="3"/>
  <c r="L298" i="3" s="1"/>
  <c r="E298" i="3"/>
  <c r="G298" i="3" s="1"/>
  <c r="J282" i="3"/>
  <c r="L282" i="3" s="1"/>
  <c r="E282" i="3"/>
  <c r="G282" i="3" s="1"/>
  <c r="J266" i="3"/>
  <c r="L266" i="3" s="1"/>
  <c r="E266" i="3"/>
  <c r="G266" i="3" s="1"/>
  <c r="J250" i="3"/>
  <c r="L250" i="3" s="1"/>
  <c r="E250" i="3"/>
  <c r="G250" i="3" s="1"/>
  <c r="J234" i="3"/>
  <c r="L234" i="3" s="1"/>
  <c r="E234" i="3"/>
  <c r="G234" i="3" s="1"/>
  <c r="J99" i="3"/>
  <c r="L99" i="3" s="1"/>
  <c r="E99" i="3"/>
  <c r="G99" i="3" s="1"/>
  <c r="J43" i="3"/>
  <c r="L43" i="3" s="1"/>
  <c r="E43" i="3"/>
  <c r="G43" i="3" s="1"/>
  <c r="J225" i="3"/>
  <c r="L225" i="3" s="1"/>
  <c r="E225" i="3"/>
  <c r="G225" i="3" s="1"/>
  <c r="J217" i="3"/>
  <c r="L217" i="3" s="1"/>
  <c r="E217" i="3"/>
  <c r="G217" i="3" s="1"/>
  <c r="J51" i="3"/>
  <c r="L51" i="3" s="1"/>
  <c r="E51" i="3"/>
  <c r="G51" i="3" s="1"/>
  <c r="J59" i="3"/>
  <c r="L59" i="3" s="1"/>
  <c r="E59" i="3"/>
  <c r="G59" i="3" s="1"/>
  <c r="J211" i="3"/>
  <c r="L211" i="3" s="1"/>
  <c r="E211" i="3"/>
  <c r="G211" i="3" s="1"/>
  <c r="J203" i="3"/>
  <c r="L203" i="3" s="1"/>
  <c r="E203" i="3"/>
  <c r="G203" i="3" s="1"/>
  <c r="J195" i="3"/>
  <c r="L195" i="3" s="1"/>
  <c r="E195" i="3"/>
  <c r="G195" i="3" s="1"/>
  <c r="J187" i="3"/>
  <c r="L187" i="3" s="1"/>
  <c r="E187" i="3"/>
  <c r="G187" i="3" s="1"/>
  <c r="J179" i="3"/>
  <c r="L179" i="3" s="1"/>
  <c r="E179" i="3"/>
  <c r="G179" i="3" s="1"/>
  <c r="J149" i="3"/>
  <c r="L149" i="3" s="1"/>
  <c r="E149" i="3"/>
  <c r="G149" i="3" s="1"/>
  <c r="J117" i="3"/>
  <c r="L117" i="3" s="1"/>
  <c r="E117" i="3"/>
  <c r="G117" i="3" s="1"/>
  <c r="J85" i="3"/>
  <c r="L85" i="3" s="1"/>
  <c r="E85" i="3"/>
  <c r="G85" i="3" s="1"/>
  <c r="J53" i="3"/>
  <c r="L53" i="3" s="1"/>
  <c r="E53" i="3"/>
  <c r="G53" i="3" s="1"/>
  <c r="J21" i="3"/>
  <c r="L21" i="3" s="1"/>
  <c r="E21" i="3"/>
  <c r="G21" i="3" s="1"/>
  <c r="J135" i="3"/>
  <c r="L135" i="3" s="1"/>
  <c r="E135" i="3"/>
  <c r="G135" i="3" s="1"/>
  <c r="J103" i="3"/>
  <c r="L103" i="3" s="1"/>
  <c r="E103" i="3"/>
  <c r="G103" i="3" s="1"/>
  <c r="J71" i="3"/>
  <c r="L71" i="3" s="1"/>
  <c r="E71" i="3"/>
  <c r="G71" i="3" s="1"/>
  <c r="J39" i="3"/>
  <c r="L39" i="3" s="1"/>
  <c r="E39" i="3"/>
  <c r="G39" i="3" s="1"/>
  <c r="J7" i="3"/>
  <c r="L7" i="3" s="1"/>
  <c r="E7" i="3"/>
  <c r="G7" i="3" s="1"/>
  <c r="J210" i="3"/>
  <c r="L210" i="3" s="1"/>
  <c r="E210" i="3"/>
  <c r="G210" i="3" s="1"/>
  <c r="J202" i="3"/>
  <c r="L202" i="3" s="1"/>
  <c r="E202" i="3"/>
  <c r="G202" i="3" s="1"/>
  <c r="J194" i="3"/>
  <c r="L194" i="3" s="1"/>
  <c r="E194" i="3"/>
  <c r="G194" i="3" s="1"/>
  <c r="J186" i="3"/>
  <c r="L186" i="3" s="1"/>
  <c r="E186" i="3"/>
  <c r="G186" i="3" s="1"/>
  <c r="J178" i="3"/>
  <c r="L178" i="3" s="1"/>
  <c r="E178" i="3"/>
  <c r="G178" i="3" s="1"/>
  <c r="J169" i="3"/>
  <c r="L169" i="3" s="1"/>
  <c r="E169" i="3"/>
  <c r="G169" i="3" s="1"/>
  <c r="J137" i="3"/>
  <c r="L137" i="3" s="1"/>
  <c r="E137" i="3"/>
  <c r="G137" i="3" s="1"/>
  <c r="J105" i="3"/>
  <c r="L105" i="3" s="1"/>
  <c r="E105" i="3"/>
  <c r="G105" i="3" s="1"/>
  <c r="J73" i="3"/>
  <c r="L73" i="3" s="1"/>
  <c r="E73" i="3"/>
  <c r="G73" i="3" s="1"/>
  <c r="J41" i="3"/>
  <c r="L41" i="3" s="1"/>
  <c r="E41" i="3"/>
  <c r="G41" i="3" s="1"/>
  <c r="J9" i="3"/>
  <c r="L9" i="3" s="1"/>
  <c r="E9" i="3"/>
  <c r="G9" i="3" s="1"/>
  <c r="J168" i="3"/>
  <c r="L168" i="3" s="1"/>
  <c r="E168" i="3"/>
  <c r="G168" i="3" s="1"/>
  <c r="J160" i="3"/>
  <c r="L160" i="3" s="1"/>
  <c r="E160" i="3"/>
  <c r="G160" i="3" s="1"/>
  <c r="J152" i="3"/>
  <c r="L152" i="3" s="1"/>
  <c r="E152" i="3"/>
  <c r="G152" i="3" s="1"/>
  <c r="J144" i="3"/>
  <c r="L144" i="3" s="1"/>
  <c r="E144" i="3"/>
  <c r="G144" i="3" s="1"/>
  <c r="J136" i="3"/>
  <c r="L136" i="3" s="1"/>
  <c r="E136" i="3"/>
  <c r="G136" i="3" s="1"/>
  <c r="J128" i="3"/>
  <c r="L128" i="3" s="1"/>
  <c r="E128" i="3"/>
  <c r="G128" i="3" s="1"/>
  <c r="J120" i="3"/>
  <c r="L120" i="3" s="1"/>
  <c r="E120" i="3"/>
  <c r="G120" i="3" s="1"/>
  <c r="J112" i="3"/>
  <c r="L112" i="3" s="1"/>
  <c r="E112" i="3"/>
  <c r="G112" i="3" s="1"/>
  <c r="J104" i="3"/>
  <c r="L104" i="3" s="1"/>
  <c r="E104" i="3"/>
  <c r="G104" i="3" s="1"/>
  <c r="J96" i="3"/>
  <c r="L96" i="3" s="1"/>
  <c r="E96" i="3"/>
  <c r="G96" i="3" s="1"/>
  <c r="J88" i="3"/>
  <c r="L88" i="3" s="1"/>
  <c r="E88" i="3"/>
  <c r="G88" i="3" s="1"/>
  <c r="J80" i="3"/>
  <c r="L80" i="3" s="1"/>
  <c r="J72" i="3"/>
  <c r="L72" i="3" s="1"/>
  <c r="E72" i="3"/>
  <c r="G72" i="3" s="1"/>
  <c r="J64" i="3"/>
  <c r="L64" i="3" s="1"/>
  <c r="E64" i="3"/>
  <c r="G64" i="3" s="1"/>
  <c r="J56" i="3"/>
  <c r="L56" i="3" s="1"/>
  <c r="E56" i="3"/>
  <c r="G56" i="3" s="1"/>
  <c r="J48" i="3"/>
  <c r="L48" i="3" s="1"/>
  <c r="E48" i="3"/>
  <c r="G48" i="3" s="1"/>
  <c r="J40" i="3"/>
  <c r="L40" i="3" s="1"/>
  <c r="E40" i="3"/>
  <c r="G40" i="3" s="1"/>
  <c r="J32" i="3"/>
  <c r="L32" i="3" s="1"/>
  <c r="E32" i="3"/>
  <c r="G32" i="3" s="1"/>
  <c r="J24" i="3"/>
  <c r="L24" i="3" s="1"/>
  <c r="E24" i="3"/>
  <c r="G24" i="3" s="1"/>
  <c r="J16" i="3"/>
  <c r="L16" i="3" s="1"/>
  <c r="E16" i="3"/>
  <c r="G16" i="3" s="1"/>
  <c r="J8" i="3"/>
  <c r="L8" i="3" s="1"/>
  <c r="E8" i="3"/>
  <c r="G8" i="3" s="1"/>
  <c r="J535" i="3"/>
  <c r="J487" i="3"/>
  <c r="E487" i="3"/>
  <c r="J457" i="3"/>
  <c r="E457" i="3"/>
  <c r="J435" i="3"/>
  <c r="E435" i="3"/>
  <c r="J289" i="3"/>
  <c r="L289" i="3" s="1"/>
  <c r="E289" i="3"/>
  <c r="G289" i="3" s="1"/>
  <c r="J224" i="3"/>
  <c r="L224" i="3" s="1"/>
  <c r="E224" i="3"/>
  <c r="G224" i="3" s="1"/>
  <c r="J437" i="3"/>
  <c r="E437" i="3"/>
  <c r="J285" i="3"/>
  <c r="L285" i="3" s="1"/>
  <c r="E285" i="3"/>
  <c r="G285" i="3" s="1"/>
  <c r="J216" i="3"/>
  <c r="L216" i="3" s="1"/>
  <c r="E216" i="3"/>
  <c r="G216" i="3" s="1"/>
  <c r="J519" i="3"/>
  <c r="E519" i="3"/>
  <c r="J463" i="3"/>
  <c r="E463" i="3"/>
  <c r="J491" i="3"/>
  <c r="E491" i="3"/>
  <c r="J534" i="3"/>
  <c r="E534" i="3"/>
  <c r="J518" i="3"/>
  <c r="E518" i="3"/>
  <c r="J494" i="3"/>
  <c r="E494" i="3"/>
  <c r="J470" i="3"/>
  <c r="E470" i="3"/>
  <c r="J438" i="3"/>
  <c r="E438" i="3"/>
  <c r="J427" i="3"/>
  <c r="J403" i="3"/>
  <c r="E403" i="3"/>
  <c r="J387" i="3"/>
  <c r="E387" i="3"/>
  <c r="J379" i="3"/>
  <c r="E379" i="3"/>
  <c r="J363" i="3"/>
  <c r="E363" i="3"/>
  <c r="J355" i="3"/>
  <c r="E355" i="3"/>
  <c r="J339" i="3"/>
  <c r="L339" i="3" s="1"/>
  <c r="E339" i="3"/>
  <c r="G339" i="3" s="1"/>
  <c r="J331" i="3"/>
  <c r="L331" i="3" s="1"/>
  <c r="J308" i="3"/>
  <c r="L308" i="3" s="1"/>
  <c r="E308" i="3"/>
  <c r="G308" i="3" s="1"/>
  <c r="J292" i="3"/>
  <c r="L292" i="3" s="1"/>
  <c r="E292" i="3"/>
  <c r="G292" i="3" s="1"/>
  <c r="J276" i="3"/>
  <c r="L276" i="3" s="1"/>
  <c r="J260" i="3"/>
  <c r="L260" i="3" s="1"/>
  <c r="E260" i="3"/>
  <c r="G260" i="3" s="1"/>
  <c r="J228" i="3"/>
  <c r="L228" i="3" s="1"/>
  <c r="E228" i="3"/>
  <c r="G228" i="3" s="1"/>
  <c r="J299" i="3"/>
  <c r="L299" i="3" s="1"/>
  <c r="E299" i="3"/>
  <c r="G299" i="3" s="1"/>
  <c r="J267" i="3"/>
  <c r="L267" i="3" s="1"/>
  <c r="E267" i="3"/>
  <c r="G267" i="3" s="1"/>
  <c r="J251" i="3"/>
  <c r="L251" i="3" s="1"/>
  <c r="E251" i="3"/>
  <c r="G251" i="3" s="1"/>
  <c r="J424" i="3"/>
  <c r="E424" i="3"/>
  <c r="J400" i="3"/>
  <c r="E400" i="3"/>
  <c r="J376" i="3"/>
  <c r="E376" i="3"/>
  <c r="J344" i="3"/>
  <c r="L344" i="3" s="1"/>
  <c r="E344" i="3"/>
  <c r="G344" i="3" s="1"/>
  <c r="J302" i="3"/>
  <c r="L302" i="3" s="1"/>
  <c r="E302" i="3"/>
  <c r="G302" i="3" s="1"/>
  <c r="J270" i="3"/>
  <c r="L270" i="3" s="1"/>
  <c r="E270" i="3"/>
  <c r="G270" i="3" s="1"/>
  <c r="J254" i="3"/>
  <c r="L254" i="3" s="1"/>
  <c r="E254" i="3"/>
  <c r="G254" i="3" s="1"/>
  <c r="J218" i="3"/>
  <c r="L218" i="3" s="1"/>
  <c r="E218" i="3"/>
  <c r="G218" i="3" s="1"/>
  <c r="J139" i="3"/>
  <c r="L139" i="3" s="1"/>
  <c r="E139" i="3"/>
  <c r="G139" i="3" s="1"/>
  <c r="J11" i="3"/>
  <c r="L11" i="3" s="1"/>
  <c r="E11" i="3"/>
  <c r="G11" i="3" s="1"/>
  <c r="J27" i="3"/>
  <c r="L27" i="3" s="1"/>
  <c r="E27" i="3"/>
  <c r="G27" i="3" s="1"/>
  <c r="J205" i="3"/>
  <c r="L205" i="3" s="1"/>
  <c r="E205" i="3"/>
  <c r="G205" i="3" s="1"/>
  <c r="J173" i="3"/>
  <c r="L173" i="3" s="1"/>
  <c r="E173" i="3"/>
  <c r="G173" i="3" s="1"/>
  <c r="J77" i="3"/>
  <c r="L77" i="3" s="1"/>
  <c r="E77" i="3"/>
  <c r="G77" i="3" s="1"/>
  <c r="J31" i="3"/>
  <c r="L31" i="3" s="1"/>
  <c r="E31" i="3"/>
  <c r="G31" i="3" s="1"/>
  <c r="J204" i="3"/>
  <c r="L204" i="3" s="1"/>
  <c r="E204" i="3"/>
  <c r="G204" i="3" s="1"/>
  <c r="J196" i="3"/>
  <c r="L196" i="3" s="1"/>
  <c r="E196" i="3"/>
  <c r="G196" i="3" s="1"/>
  <c r="J180" i="3"/>
  <c r="L180" i="3" s="1"/>
  <c r="E180" i="3"/>
  <c r="G180" i="3" s="1"/>
  <c r="J129" i="3"/>
  <c r="L129" i="3" s="1"/>
  <c r="E129" i="3"/>
  <c r="G129" i="3" s="1"/>
  <c r="J97" i="3"/>
  <c r="L97" i="3" s="1"/>
  <c r="E97" i="3"/>
  <c r="G97" i="3" s="1"/>
  <c r="J65" i="3"/>
  <c r="L65" i="3" s="1"/>
  <c r="E65" i="3"/>
  <c r="G65" i="3" s="1"/>
  <c r="J170" i="3"/>
  <c r="L170" i="3" s="1"/>
  <c r="E170" i="3"/>
  <c r="G170" i="3" s="1"/>
  <c r="J162" i="3"/>
  <c r="L162" i="3" s="1"/>
  <c r="E162" i="3"/>
  <c r="G162" i="3" s="1"/>
  <c r="J146" i="3"/>
  <c r="L146" i="3" s="1"/>
  <c r="E146" i="3"/>
  <c r="G146" i="3" s="1"/>
  <c r="J130" i="3"/>
  <c r="L130" i="3" s="1"/>
  <c r="E130" i="3"/>
  <c r="G130" i="3" s="1"/>
  <c r="J106" i="3"/>
  <c r="L106" i="3" s="1"/>
  <c r="E106" i="3"/>
  <c r="G106" i="3" s="1"/>
  <c r="J82" i="3"/>
  <c r="L82" i="3" s="1"/>
  <c r="E82" i="3"/>
  <c r="G82" i="3" s="1"/>
  <c r="J66" i="3"/>
  <c r="L66" i="3" s="1"/>
  <c r="E66" i="3"/>
  <c r="G66" i="3" s="1"/>
  <c r="J50" i="3"/>
  <c r="L50" i="3" s="1"/>
  <c r="E50" i="3"/>
  <c r="G50" i="3" s="1"/>
  <c r="J34" i="3"/>
  <c r="L34" i="3" s="1"/>
  <c r="E34" i="3"/>
  <c r="G34" i="3" s="1"/>
  <c r="J18" i="3"/>
  <c r="L18" i="3" s="1"/>
  <c r="E18" i="3"/>
  <c r="G18" i="3" s="1"/>
  <c r="J525" i="3"/>
  <c r="E525" i="3"/>
  <c r="J501" i="3"/>
  <c r="E501" i="3"/>
  <c r="J473" i="3"/>
  <c r="E473" i="3"/>
  <c r="J445" i="3"/>
  <c r="E445" i="3"/>
  <c r="J319" i="3"/>
  <c r="L319" i="3" s="1"/>
  <c r="E319" i="3"/>
  <c r="G319" i="3" s="1"/>
  <c r="J257" i="3"/>
  <c r="L257" i="3" s="1"/>
  <c r="E257" i="3"/>
  <c r="G257" i="3" s="1"/>
  <c r="J521" i="3"/>
  <c r="E521" i="3"/>
  <c r="J459" i="3"/>
  <c r="E459" i="3"/>
  <c r="J429" i="3"/>
  <c r="E429" i="3"/>
  <c r="J316" i="3"/>
  <c r="L316" i="3" s="1"/>
  <c r="E316" i="3"/>
  <c r="G316" i="3" s="1"/>
  <c r="J253" i="3"/>
  <c r="L253" i="3" s="1"/>
  <c r="E253" i="3"/>
  <c r="G253" i="3" s="1"/>
  <c r="J531" i="3"/>
  <c r="E531" i="3"/>
  <c r="J499" i="3"/>
  <c r="E499" i="3"/>
  <c r="J477" i="3"/>
  <c r="E477" i="3"/>
  <c r="J447" i="3"/>
  <c r="E447" i="3"/>
  <c r="J313" i="3"/>
  <c r="L313" i="3" s="1"/>
  <c r="E313" i="3"/>
  <c r="G313" i="3" s="1"/>
  <c r="J249" i="3"/>
  <c r="L249" i="3" s="1"/>
  <c r="E249" i="3"/>
  <c r="G249" i="3" s="1"/>
  <c r="J533" i="3"/>
  <c r="E533" i="3"/>
  <c r="J503" i="3"/>
  <c r="E503" i="3"/>
  <c r="J475" i="3"/>
  <c r="E475" i="3"/>
  <c r="J443" i="3"/>
  <c r="E443" i="3"/>
  <c r="J530" i="3"/>
  <c r="E530" i="3"/>
  <c r="J522" i="3"/>
  <c r="E522" i="3"/>
  <c r="J514" i="3"/>
  <c r="E514" i="3"/>
  <c r="J506" i="3"/>
  <c r="E506" i="3"/>
  <c r="J498" i="3"/>
  <c r="E498" i="3"/>
  <c r="J490" i="3"/>
  <c r="E490" i="3"/>
  <c r="J482" i="3"/>
  <c r="E482" i="3"/>
  <c r="J474" i="3"/>
  <c r="E474" i="3"/>
  <c r="J466" i="3"/>
  <c r="E466" i="3"/>
  <c r="J458" i="3"/>
  <c r="E458" i="3"/>
  <c r="J450" i="3"/>
  <c r="E450" i="3"/>
  <c r="J442" i="3"/>
  <c r="E442" i="3"/>
  <c r="J434" i="3"/>
  <c r="E434" i="3"/>
  <c r="J277" i="3"/>
  <c r="L277" i="3" s="1"/>
  <c r="E277" i="3"/>
  <c r="G277" i="3" s="1"/>
  <c r="J423" i="3"/>
  <c r="J415" i="3"/>
  <c r="J407" i="3"/>
  <c r="J399" i="3"/>
  <c r="E399" i="3"/>
  <c r="J391" i="3"/>
  <c r="E391" i="3"/>
  <c r="J383" i="3"/>
  <c r="E383" i="3"/>
  <c r="J375" i="3"/>
  <c r="E375" i="3"/>
  <c r="J367" i="3"/>
  <c r="E367" i="3"/>
  <c r="J359" i="3"/>
  <c r="E359" i="3"/>
  <c r="J351" i="3"/>
  <c r="E351" i="3"/>
  <c r="J343" i="3"/>
  <c r="L343" i="3" s="1"/>
  <c r="E343" i="3"/>
  <c r="G343" i="3" s="1"/>
  <c r="J335" i="3"/>
  <c r="L335" i="3" s="1"/>
  <c r="E335" i="3"/>
  <c r="G335" i="3" s="1"/>
  <c r="J326" i="3"/>
  <c r="L326" i="3" s="1"/>
  <c r="E326" i="3"/>
  <c r="G326" i="3" s="1"/>
  <c r="J300" i="3"/>
  <c r="L300" i="3" s="1"/>
  <c r="E300" i="3"/>
  <c r="G300" i="3" s="1"/>
  <c r="J284" i="3"/>
  <c r="L284" i="3" s="1"/>
  <c r="E284" i="3"/>
  <c r="G284" i="3" s="1"/>
  <c r="J268" i="3"/>
  <c r="L268" i="3" s="1"/>
  <c r="E268" i="3"/>
  <c r="G268" i="3" s="1"/>
  <c r="J252" i="3"/>
  <c r="L252" i="3" s="1"/>
  <c r="E252" i="3"/>
  <c r="G252" i="3" s="1"/>
  <c r="J236" i="3"/>
  <c r="L236" i="3" s="1"/>
  <c r="E236" i="3"/>
  <c r="G236" i="3" s="1"/>
  <c r="J320" i="3"/>
  <c r="L320" i="3" s="1"/>
  <c r="E320" i="3"/>
  <c r="G320" i="3" s="1"/>
  <c r="J307" i="3"/>
  <c r="L307" i="3" s="1"/>
  <c r="E307" i="3"/>
  <c r="G307" i="3" s="1"/>
  <c r="J291" i="3"/>
  <c r="L291" i="3" s="1"/>
  <c r="E291" i="3"/>
  <c r="G291" i="3" s="1"/>
  <c r="J275" i="3"/>
  <c r="L275" i="3" s="1"/>
  <c r="J259" i="3"/>
  <c r="L259" i="3" s="1"/>
  <c r="E259" i="3"/>
  <c r="G259" i="3" s="1"/>
  <c r="J243" i="3"/>
  <c r="L243" i="3" s="1"/>
  <c r="E243" i="3"/>
  <c r="G243" i="3" s="1"/>
  <c r="J227" i="3"/>
  <c r="L227" i="3" s="1"/>
  <c r="E227" i="3"/>
  <c r="G227" i="3" s="1"/>
  <c r="J420" i="3"/>
  <c r="E420" i="3"/>
  <c r="J412" i="3"/>
  <c r="J404" i="3"/>
  <c r="E404" i="3"/>
  <c r="J396" i="3"/>
  <c r="E396" i="3"/>
  <c r="J388" i="3"/>
  <c r="E388" i="3"/>
  <c r="J380" i="3"/>
  <c r="E380" i="3"/>
  <c r="J372" i="3"/>
  <c r="E372" i="3"/>
  <c r="J364" i="3"/>
  <c r="E364" i="3"/>
  <c r="J356" i="3"/>
  <c r="E356" i="3"/>
  <c r="J348" i="3"/>
  <c r="L348" i="3" s="1"/>
  <c r="E348" i="3"/>
  <c r="G348" i="3" s="1"/>
  <c r="J340" i="3"/>
  <c r="L340" i="3" s="1"/>
  <c r="E340" i="3"/>
  <c r="G340" i="3" s="1"/>
  <c r="J332" i="3"/>
  <c r="L332" i="3" s="1"/>
  <c r="E332" i="3"/>
  <c r="G332" i="3" s="1"/>
  <c r="J322" i="3"/>
  <c r="L322" i="3" s="1"/>
  <c r="E322" i="3"/>
  <c r="G322" i="3" s="1"/>
  <c r="J310" i="3"/>
  <c r="L310" i="3" s="1"/>
  <c r="E310" i="3"/>
  <c r="G310" i="3" s="1"/>
  <c r="J294" i="3"/>
  <c r="L294" i="3" s="1"/>
  <c r="E294" i="3"/>
  <c r="G294" i="3" s="1"/>
  <c r="J278" i="3"/>
  <c r="L278" i="3" s="1"/>
  <c r="E278" i="3"/>
  <c r="G278" i="3" s="1"/>
  <c r="J262" i="3"/>
  <c r="L262" i="3" s="1"/>
  <c r="E262" i="3"/>
  <c r="G262" i="3" s="1"/>
  <c r="J246" i="3"/>
  <c r="L246" i="3" s="1"/>
  <c r="E246" i="3"/>
  <c r="G246" i="3" s="1"/>
  <c r="J230" i="3"/>
  <c r="L230" i="3" s="1"/>
  <c r="E230" i="3"/>
  <c r="G230" i="3" s="1"/>
  <c r="J75" i="3"/>
  <c r="L75" i="3" s="1"/>
  <c r="E75" i="3"/>
  <c r="G75" i="3" s="1"/>
  <c r="J223" i="3"/>
  <c r="L223" i="3" s="1"/>
  <c r="E223" i="3"/>
  <c r="G223" i="3" s="1"/>
  <c r="J83" i="3"/>
  <c r="L83" i="3" s="1"/>
  <c r="E83" i="3"/>
  <c r="G83" i="3" s="1"/>
  <c r="J91" i="3"/>
  <c r="L91" i="3" s="1"/>
  <c r="E91" i="3"/>
  <c r="G91" i="3" s="1"/>
  <c r="J209" i="3"/>
  <c r="L209" i="3" s="1"/>
  <c r="E209" i="3"/>
  <c r="G209" i="3" s="1"/>
  <c r="J201" i="3"/>
  <c r="L201" i="3" s="1"/>
  <c r="E201" i="3"/>
  <c r="G201" i="3" s="1"/>
  <c r="J193" i="3"/>
  <c r="L193" i="3" s="1"/>
  <c r="E193" i="3"/>
  <c r="G193" i="3" s="1"/>
  <c r="J185" i="3"/>
  <c r="L185" i="3" s="1"/>
  <c r="E185" i="3"/>
  <c r="G185" i="3" s="1"/>
  <c r="J177" i="3"/>
  <c r="L177" i="3" s="1"/>
  <c r="E177" i="3"/>
  <c r="G177" i="3" s="1"/>
  <c r="J157" i="3"/>
  <c r="L157" i="3" s="1"/>
  <c r="E157" i="3"/>
  <c r="G157" i="3" s="1"/>
  <c r="J125" i="3"/>
  <c r="L125" i="3" s="1"/>
  <c r="E125" i="3"/>
  <c r="G125" i="3" s="1"/>
  <c r="J93" i="3"/>
  <c r="L93" i="3" s="1"/>
  <c r="E93" i="3"/>
  <c r="G93" i="3" s="1"/>
  <c r="J61" i="3"/>
  <c r="L61" i="3" s="1"/>
  <c r="E61" i="3"/>
  <c r="G61" i="3" s="1"/>
  <c r="J29" i="3"/>
  <c r="L29" i="3" s="1"/>
  <c r="E29" i="3"/>
  <c r="G29" i="3" s="1"/>
  <c r="J143" i="3"/>
  <c r="L143" i="3" s="1"/>
  <c r="E143" i="3"/>
  <c r="G143" i="3" s="1"/>
  <c r="J111" i="3"/>
  <c r="L111" i="3" s="1"/>
  <c r="E111" i="3"/>
  <c r="G111" i="3" s="1"/>
  <c r="J79" i="3"/>
  <c r="L79" i="3" s="1"/>
  <c r="E79" i="3"/>
  <c r="G79" i="3" s="1"/>
  <c r="J47" i="3"/>
  <c r="L47" i="3" s="1"/>
  <c r="E47" i="3"/>
  <c r="G47" i="3" s="1"/>
  <c r="J15" i="3"/>
  <c r="L15" i="3" s="1"/>
  <c r="E15" i="3"/>
  <c r="G15" i="3" s="1"/>
  <c r="J208" i="3"/>
  <c r="L208" i="3" s="1"/>
  <c r="E208" i="3"/>
  <c r="G208" i="3" s="1"/>
  <c r="J200" i="3"/>
  <c r="L200" i="3" s="1"/>
  <c r="E200" i="3"/>
  <c r="G200" i="3" s="1"/>
  <c r="J192" i="3"/>
  <c r="L192" i="3" s="1"/>
  <c r="E192" i="3"/>
  <c r="G192" i="3" s="1"/>
  <c r="J184" i="3"/>
  <c r="L184" i="3" s="1"/>
  <c r="E184" i="3"/>
  <c r="G184" i="3" s="1"/>
  <c r="J176" i="3"/>
  <c r="L176" i="3" s="1"/>
  <c r="E176" i="3"/>
  <c r="G176" i="3" s="1"/>
  <c r="J145" i="3"/>
  <c r="L145" i="3" s="1"/>
  <c r="E145" i="3"/>
  <c r="G145" i="3" s="1"/>
  <c r="J113" i="3"/>
  <c r="L113" i="3" s="1"/>
  <c r="E113" i="3"/>
  <c r="G113" i="3" s="1"/>
  <c r="J81" i="3"/>
  <c r="L81" i="3" s="1"/>
  <c r="E81" i="3"/>
  <c r="G81" i="3" s="1"/>
  <c r="J49" i="3"/>
  <c r="L49" i="3" s="1"/>
  <c r="J17" i="3"/>
  <c r="L17" i="3" s="1"/>
  <c r="E17" i="3"/>
  <c r="G17" i="3" s="1"/>
  <c r="J166" i="3"/>
  <c r="L166" i="3" s="1"/>
  <c r="E166" i="3"/>
  <c r="G166" i="3" s="1"/>
  <c r="J158" i="3"/>
  <c r="L158" i="3" s="1"/>
  <c r="E158" i="3"/>
  <c r="G158" i="3" s="1"/>
  <c r="J150" i="3"/>
  <c r="L150" i="3" s="1"/>
  <c r="E150" i="3"/>
  <c r="G150" i="3" s="1"/>
  <c r="J142" i="3"/>
  <c r="L142" i="3" s="1"/>
  <c r="E142" i="3"/>
  <c r="G142" i="3" s="1"/>
  <c r="J134" i="3"/>
  <c r="L134" i="3" s="1"/>
  <c r="E134" i="3"/>
  <c r="G134" i="3" s="1"/>
  <c r="J126" i="3"/>
  <c r="L126" i="3" s="1"/>
  <c r="E126" i="3"/>
  <c r="G126" i="3" s="1"/>
  <c r="J118" i="3"/>
  <c r="L118" i="3" s="1"/>
  <c r="E118" i="3"/>
  <c r="G118" i="3" s="1"/>
  <c r="J110" i="3"/>
  <c r="L110" i="3" s="1"/>
  <c r="E110" i="3"/>
  <c r="G110" i="3" s="1"/>
  <c r="J102" i="3"/>
  <c r="L102" i="3" s="1"/>
  <c r="E102" i="3"/>
  <c r="G102" i="3" s="1"/>
  <c r="J94" i="3"/>
  <c r="L94" i="3" s="1"/>
  <c r="E94" i="3"/>
  <c r="G94" i="3" s="1"/>
  <c r="J86" i="3"/>
  <c r="L86" i="3" s="1"/>
  <c r="E86" i="3"/>
  <c r="G86" i="3" s="1"/>
  <c r="J78" i="3"/>
  <c r="L78" i="3" s="1"/>
  <c r="E78" i="3"/>
  <c r="G78" i="3" s="1"/>
  <c r="J70" i="3"/>
  <c r="L70" i="3" s="1"/>
  <c r="E70" i="3"/>
  <c r="G70" i="3" s="1"/>
  <c r="J62" i="3"/>
  <c r="L62" i="3" s="1"/>
  <c r="E62" i="3"/>
  <c r="G62" i="3" s="1"/>
  <c r="J54" i="3"/>
  <c r="L54" i="3" s="1"/>
  <c r="J46" i="3"/>
  <c r="L46" i="3" s="1"/>
  <c r="E46" i="3"/>
  <c r="G46" i="3" s="1"/>
  <c r="J38" i="3"/>
  <c r="L38" i="3" s="1"/>
  <c r="E38" i="3"/>
  <c r="G38" i="3" s="1"/>
  <c r="J30" i="3"/>
  <c r="L30" i="3" s="1"/>
  <c r="E30" i="3"/>
  <c r="G30" i="3" s="1"/>
  <c r="J22" i="3"/>
  <c r="L22" i="3" s="1"/>
  <c r="E22" i="3"/>
  <c r="G22" i="3" s="1"/>
  <c r="J14" i="3"/>
  <c r="L14" i="3" s="1"/>
  <c r="E14" i="3"/>
  <c r="G14" i="3" s="1"/>
  <c r="J6" i="3"/>
  <c r="L6" i="3" s="1"/>
  <c r="E6" i="3"/>
  <c r="G6" i="3" s="1"/>
  <c r="J517" i="3"/>
  <c r="E517" i="3"/>
  <c r="J493" i="3"/>
  <c r="E493" i="3"/>
  <c r="J465" i="3"/>
  <c r="E465" i="3"/>
  <c r="J439" i="3"/>
  <c r="E439" i="3"/>
  <c r="J305" i="3"/>
  <c r="L305" i="3" s="1"/>
  <c r="E305" i="3"/>
  <c r="G305" i="3" s="1"/>
  <c r="J241" i="3"/>
  <c r="L241" i="3" s="1"/>
  <c r="E241" i="3"/>
  <c r="G241" i="3" s="1"/>
  <c r="J505" i="3"/>
  <c r="E505" i="3"/>
  <c r="J449" i="3"/>
  <c r="E449" i="3"/>
  <c r="J301" i="3"/>
  <c r="L301" i="3" s="1"/>
  <c r="E301" i="3"/>
  <c r="G301" i="3" s="1"/>
  <c r="J237" i="3"/>
  <c r="L237" i="3" s="1"/>
  <c r="E237" i="3"/>
  <c r="G237" i="3" s="1"/>
  <c r="J527" i="3"/>
  <c r="E527" i="3"/>
  <c r="J495" i="3"/>
  <c r="E495" i="3"/>
  <c r="J471" i="3"/>
  <c r="E471" i="3"/>
  <c r="J441" i="3"/>
  <c r="E441" i="3"/>
  <c r="J297" i="3"/>
  <c r="L297" i="3" s="1"/>
  <c r="E297" i="3"/>
  <c r="G297" i="3" s="1"/>
  <c r="J233" i="3"/>
  <c r="L233" i="3" s="1"/>
  <c r="E233" i="3"/>
  <c r="G233" i="3" s="1"/>
  <c r="J523" i="3"/>
  <c r="E523" i="3"/>
  <c r="J497" i="3"/>
  <c r="E497" i="3"/>
  <c r="J467" i="3"/>
  <c r="E467" i="3"/>
  <c r="J528" i="3"/>
  <c r="E528" i="3"/>
  <c r="J520" i="3"/>
  <c r="E520" i="3"/>
  <c r="J512" i="3"/>
  <c r="E512" i="3"/>
  <c r="J504" i="3"/>
  <c r="E504" i="3"/>
  <c r="J496" i="3"/>
  <c r="E496" i="3"/>
  <c r="J488" i="3"/>
  <c r="E488" i="3"/>
  <c r="J480" i="3"/>
  <c r="E480" i="3"/>
  <c r="J472" i="3"/>
  <c r="E472" i="3"/>
  <c r="J464" i="3"/>
  <c r="J456" i="3"/>
  <c r="E456" i="3"/>
  <c r="J448" i="3"/>
  <c r="E448" i="3"/>
  <c r="J440" i="3"/>
  <c r="E440" i="3"/>
  <c r="J432" i="3"/>
  <c r="E432" i="3"/>
  <c r="J261" i="3"/>
  <c r="L261" i="3" s="1"/>
  <c r="E261" i="3"/>
  <c r="G261" i="3" s="1"/>
  <c r="J421" i="3"/>
  <c r="J413" i="3"/>
  <c r="E413" i="3"/>
  <c r="J405" i="3"/>
  <c r="E405" i="3"/>
  <c r="J397" i="3"/>
  <c r="E397" i="3"/>
  <c r="J389" i="3"/>
  <c r="E389" i="3"/>
  <c r="J381" i="3"/>
  <c r="E381" i="3"/>
  <c r="J373" i="3"/>
  <c r="E373" i="3"/>
  <c r="J365" i="3"/>
  <c r="E365" i="3"/>
  <c r="J357" i="3"/>
  <c r="E357" i="3"/>
  <c r="J349" i="3"/>
  <c r="L349" i="3" s="1"/>
  <c r="E349" i="3"/>
  <c r="G349" i="3" s="1"/>
  <c r="J341" i="3"/>
  <c r="L341" i="3" s="1"/>
  <c r="E341" i="3"/>
  <c r="G341" i="3" s="1"/>
  <c r="J333" i="3"/>
  <c r="L333" i="3" s="1"/>
  <c r="E333" i="3"/>
  <c r="G333" i="3" s="1"/>
  <c r="J312" i="3"/>
  <c r="L312" i="3" s="1"/>
  <c r="E312" i="3"/>
  <c r="G312" i="3" s="1"/>
  <c r="J296" i="3"/>
  <c r="L296" i="3" s="1"/>
  <c r="E296" i="3"/>
  <c r="G296" i="3" s="1"/>
  <c r="J280" i="3"/>
  <c r="L280" i="3" s="1"/>
  <c r="E280" i="3"/>
  <c r="G280" i="3" s="1"/>
  <c r="J264" i="3"/>
  <c r="L264" i="3" s="1"/>
  <c r="E264" i="3"/>
  <c r="G264" i="3" s="1"/>
  <c r="J248" i="3"/>
  <c r="L248" i="3" s="1"/>
  <c r="E248" i="3"/>
  <c r="G248" i="3" s="1"/>
  <c r="J232" i="3"/>
  <c r="L232" i="3" s="1"/>
  <c r="E232" i="3"/>
  <c r="G232" i="3" s="1"/>
  <c r="J328" i="3"/>
  <c r="L328" i="3" s="1"/>
  <c r="E328" i="3"/>
  <c r="G328" i="3" s="1"/>
  <c r="J303" i="3"/>
  <c r="L303" i="3" s="1"/>
  <c r="E303" i="3"/>
  <c r="G303" i="3" s="1"/>
  <c r="J287" i="3"/>
  <c r="L287" i="3" s="1"/>
  <c r="E287" i="3"/>
  <c r="G287" i="3" s="1"/>
  <c r="J271" i="3"/>
  <c r="L271" i="3" s="1"/>
  <c r="E271" i="3"/>
  <c r="G271" i="3" s="1"/>
  <c r="J255" i="3"/>
  <c r="L255" i="3" s="1"/>
  <c r="E255" i="3"/>
  <c r="G255" i="3" s="1"/>
  <c r="J239" i="3"/>
  <c r="L239" i="3" s="1"/>
  <c r="E239" i="3"/>
  <c r="G239" i="3" s="1"/>
  <c r="J220" i="3"/>
  <c r="L220" i="3" s="1"/>
  <c r="E220" i="3"/>
  <c r="G220" i="3" s="1"/>
  <c r="J426" i="3"/>
  <c r="E426" i="3"/>
  <c r="J418" i="3"/>
  <c r="E418" i="3"/>
  <c r="J410" i="3"/>
  <c r="E410" i="3"/>
  <c r="J402" i="3"/>
  <c r="E402" i="3"/>
  <c r="J394" i="3"/>
  <c r="E394" i="3"/>
  <c r="J386" i="3"/>
  <c r="E386" i="3"/>
  <c r="J378" i="3"/>
  <c r="E378" i="3"/>
  <c r="J370" i="3"/>
  <c r="E370" i="3"/>
  <c r="J362" i="3"/>
  <c r="E362" i="3"/>
  <c r="J354" i="3"/>
  <c r="E354" i="3"/>
  <c r="J346" i="3"/>
  <c r="L346" i="3" s="1"/>
  <c r="E346" i="3"/>
  <c r="G346" i="3" s="1"/>
  <c r="J338" i="3"/>
  <c r="L338" i="3" s="1"/>
  <c r="E338" i="3"/>
  <c r="G338" i="3" s="1"/>
  <c r="J330" i="3"/>
  <c r="L330" i="3" s="1"/>
  <c r="E330" i="3"/>
  <c r="G330" i="3" s="1"/>
  <c r="J306" i="3"/>
  <c r="L306" i="3" s="1"/>
  <c r="E306" i="3"/>
  <c r="G306" i="3" s="1"/>
  <c r="J290" i="3"/>
  <c r="L290" i="3" s="1"/>
  <c r="E290" i="3"/>
  <c r="G290" i="3" s="1"/>
  <c r="J274" i="3"/>
  <c r="L274" i="3" s="1"/>
  <c r="J258" i="3"/>
  <c r="L258" i="3" s="1"/>
  <c r="E258" i="3"/>
  <c r="G258" i="3" s="1"/>
  <c r="J242" i="3"/>
  <c r="L242" i="3" s="1"/>
  <c r="E242" i="3"/>
  <c r="G242" i="3" s="1"/>
  <c r="J226" i="3"/>
  <c r="L226" i="3" s="1"/>
  <c r="E226" i="3"/>
  <c r="G226" i="3" s="1"/>
  <c r="J107" i="3"/>
  <c r="L107" i="3" s="1"/>
  <c r="E107" i="3"/>
  <c r="G107" i="3" s="1"/>
  <c r="J221" i="3"/>
  <c r="L221" i="3" s="1"/>
  <c r="E221" i="3"/>
  <c r="G221" i="3" s="1"/>
  <c r="J115" i="3"/>
  <c r="L115" i="3" s="1"/>
  <c r="J163" i="3"/>
  <c r="L163" i="3" s="1"/>
  <c r="E163" i="3"/>
  <c r="G163" i="3" s="1"/>
  <c r="J123" i="3"/>
  <c r="L123" i="3" s="1"/>
  <c r="E123" i="3"/>
  <c r="G123" i="3" s="1"/>
  <c r="J215" i="3"/>
  <c r="L215" i="3" s="1"/>
  <c r="E215" i="3"/>
  <c r="G215" i="3" s="1"/>
  <c r="J207" i="3"/>
  <c r="L207" i="3" s="1"/>
  <c r="E207" i="3"/>
  <c r="G207" i="3" s="1"/>
  <c r="J199" i="3"/>
  <c r="L199" i="3" s="1"/>
  <c r="E199" i="3"/>
  <c r="G199" i="3" s="1"/>
  <c r="J191" i="3"/>
  <c r="L191" i="3" s="1"/>
  <c r="E191" i="3"/>
  <c r="G191" i="3" s="1"/>
  <c r="J183" i="3"/>
  <c r="L183" i="3" s="1"/>
  <c r="E183" i="3"/>
  <c r="G183" i="3" s="1"/>
  <c r="J175" i="3"/>
  <c r="L175" i="3" s="1"/>
  <c r="E175" i="3"/>
  <c r="G175" i="3" s="1"/>
  <c r="J165" i="3"/>
  <c r="L165" i="3" s="1"/>
  <c r="E165" i="3"/>
  <c r="G165" i="3" s="1"/>
  <c r="J133" i="3"/>
  <c r="L133" i="3" s="1"/>
  <c r="E133" i="3"/>
  <c r="G133" i="3" s="1"/>
  <c r="J101" i="3"/>
  <c r="L101" i="3" s="1"/>
  <c r="E101" i="3"/>
  <c r="G101" i="3" s="1"/>
  <c r="J69" i="3"/>
  <c r="L69" i="3" s="1"/>
  <c r="E69" i="3"/>
  <c r="G69" i="3" s="1"/>
  <c r="J37" i="3"/>
  <c r="L37" i="3" s="1"/>
  <c r="E37" i="3"/>
  <c r="G37" i="3" s="1"/>
  <c r="J5" i="3"/>
  <c r="L5" i="3" s="1"/>
  <c r="E5" i="3"/>
  <c r="G5" i="3" s="1"/>
  <c r="J151" i="3"/>
  <c r="L151" i="3" s="1"/>
  <c r="E151" i="3"/>
  <c r="G151" i="3" s="1"/>
  <c r="J119" i="3"/>
  <c r="L119" i="3" s="1"/>
  <c r="E119" i="3"/>
  <c r="G119" i="3" s="1"/>
  <c r="J87" i="3"/>
  <c r="L87" i="3" s="1"/>
  <c r="E87" i="3"/>
  <c r="G87" i="3" s="1"/>
  <c r="J55" i="3"/>
  <c r="L55" i="3" s="1"/>
  <c r="E55" i="3"/>
  <c r="G55" i="3" s="1"/>
  <c r="J23" i="3"/>
  <c r="L23" i="3" s="1"/>
  <c r="E23" i="3"/>
  <c r="G23" i="3" s="1"/>
  <c r="J214" i="3"/>
  <c r="L214" i="3" s="1"/>
  <c r="E214" i="3"/>
  <c r="G214" i="3" s="1"/>
  <c r="J206" i="3"/>
  <c r="L206" i="3" s="1"/>
  <c r="E206" i="3"/>
  <c r="G206" i="3" s="1"/>
  <c r="J198" i="3"/>
  <c r="L198" i="3" s="1"/>
  <c r="E198" i="3"/>
  <c r="G198" i="3" s="1"/>
  <c r="J190" i="3"/>
  <c r="L190" i="3" s="1"/>
  <c r="E190" i="3"/>
  <c r="G190" i="3" s="1"/>
  <c r="J182" i="3"/>
  <c r="L182" i="3" s="1"/>
  <c r="E182" i="3"/>
  <c r="G182" i="3" s="1"/>
  <c r="J174" i="3"/>
  <c r="L174" i="3" s="1"/>
  <c r="E174" i="3"/>
  <c r="G174" i="3" s="1"/>
  <c r="J153" i="3"/>
  <c r="L153" i="3" s="1"/>
  <c r="E153" i="3"/>
  <c r="G153" i="3" s="1"/>
  <c r="J121" i="3"/>
  <c r="L121" i="3" s="1"/>
  <c r="E121" i="3"/>
  <c r="G121" i="3" s="1"/>
  <c r="J89" i="3"/>
  <c r="L89" i="3" s="1"/>
  <c r="E89" i="3"/>
  <c r="G89" i="3" s="1"/>
  <c r="J57" i="3"/>
  <c r="L57" i="3" s="1"/>
  <c r="E57" i="3"/>
  <c r="G57" i="3" s="1"/>
  <c r="J25" i="3"/>
  <c r="L25" i="3" s="1"/>
  <c r="E25" i="3"/>
  <c r="G25" i="3" s="1"/>
  <c r="J172" i="3"/>
  <c r="L172" i="3" s="1"/>
  <c r="E172" i="3"/>
  <c r="G172" i="3" s="1"/>
  <c r="J164" i="3"/>
  <c r="L164" i="3" s="1"/>
  <c r="E164" i="3"/>
  <c r="G164" i="3" s="1"/>
  <c r="J156" i="3"/>
  <c r="L156" i="3" s="1"/>
  <c r="E156" i="3"/>
  <c r="G156" i="3" s="1"/>
  <c r="J148" i="3"/>
  <c r="L148" i="3" s="1"/>
  <c r="E148" i="3"/>
  <c r="G148" i="3" s="1"/>
  <c r="J140" i="3"/>
  <c r="L140" i="3" s="1"/>
  <c r="E140" i="3"/>
  <c r="G140" i="3" s="1"/>
  <c r="J132" i="3"/>
  <c r="L132" i="3" s="1"/>
  <c r="E132" i="3"/>
  <c r="G132" i="3" s="1"/>
  <c r="J124" i="3"/>
  <c r="L124" i="3" s="1"/>
  <c r="E124" i="3"/>
  <c r="G124" i="3" s="1"/>
  <c r="J116" i="3"/>
  <c r="L116" i="3" s="1"/>
  <c r="J108" i="3"/>
  <c r="L108" i="3" s="1"/>
  <c r="E108" i="3"/>
  <c r="G108" i="3" s="1"/>
  <c r="J100" i="3"/>
  <c r="L100" i="3" s="1"/>
  <c r="E100" i="3"/>
  <c r="G100" i="3" s="1"/>
  <c r="J92" i="3"/>
  <c r="L92" i="3" s="1"/>
  <c r="E92" i="3"/>
  <c r="G92" i="3" s="1"/>
  <c r="J84" i="3"/>
  <c r="L84" i="3" s="1"/>
  <c r="E84" i="3"/>
  <c r="G84" i="3" s="1"/>
  <c r="J76" i="3"/>
  <c r="L76" i="3" s="1"/>
  <c r="E76" i="3"/>
  <c r="G76" i="3" s="1"/>
  <c r="J68" i="3"/>
  <c r="L68" i="3" s="1"/>
  <c r="E68" i="3"/>
  <c r="G68" i="3" s="1"/>
  <c r="J60" i="3"/>
  <c r="L60" i="3" s="1"/>
  <c r="E60" i="3"/>
  <c r="G60" i="3" s="1"/>
  <c r="J52" i="3"/>
  <c r="L52" i="3" s="1"/>
  <c r="E52" i="3"/>
  <c r="G52" i="3" s="1"/>
  <c r="J44" i="3"/>
  <c r="L44" i="3" s="1"/>
  <c r="E44" i="3"/>
  <c r="G44" i="3" s="1"/>
  <c r="J36" i="3"/>
  <c r="L36" i="3" s="1"/>
  <c r="J28" i="3"/>
  <c r="L28" i="3" s="1"/>
  <c r="E28" i="3"/>
  <c r="G28" i="3" s="1"/>
  <c r="J20" i="3"/>
  <c r="L20" i="3" s="1"/>
  <c r="E20" i="3"/>
  <c r="G20" i="3" s="1"/>
  <c r="J12" i="3"/>
  <c r="L12" i="3" s="1"/>
  <c r="E12" i="3"/>
  <c r="G12" i="3" s="1"/>
  <c r="J4" i="3"/>
  <c r="L4" i="3" s="1"/>
  <c r="AM6" i="2"/>
  <c r="AM10" i="2"/>
  <c r="AM14" i="2"/>
  <c r="AM18" i="2"/>
  <c r="AM22" i="2"/>
  <c r="AM26" i="2"/>
  <c r="AM30" i="2"/>
  <c r="AM34" i="2"/>
  <c r="AM38" i="2"/>
  <c r="AM42" i="2"/>
  <c r="AM46" i="2"/>
  <c r="AM50" i="2"/>
  <c r="AM54" i="2"/>
  <c r="AM58" i="2"/>
  <c r="AM62" i="2"/>
  <c r="AM66" i="2"/>
  <c r="AM70" i="2"/>
  <c r="AM74" i="2"/>
  <c r="AM78" i="2"/>
  <c r="AM82" i="2"/>
  <c r="AM86" i="2"/>
  <c r="AM90" i="2"/>
  <c r="AM94" i="2"/>
  <c r="AM98" i="2"/>
  <c r="AM102" i="2"/>
  <c r="AM106" i="2"/>
  <c r="AM110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M3" i="2"/>
  <c r="AM7" i="2"/>
  <c r="AM11" i="2"/>
  <c r="AM15" i="2"/>
  <c r="AM19" i="2"/>
  <c r="AM23" i="2"/>
  <c r="AM27" i="2"/>
  <c r="AM31" i="2"/>
  <c r="AM35" i="2"/>
  <c r="AM39" i="2"/>
  <c r="AM43" i="2"/>
  <c r="AM47" i="2"/>
  <c r="AM51" i="2"/>
  <c r="AM55" i="2"/>
  <c r="AM59" i="2"/>
  <c r="AM63" i="2"/>
  <c r="AM67" i="2"/>
  <c r="AM71" i="2"/>
  <c r="AM75" i="2"/>
  <c r="AM79" i="2"/>
  <c r="AM83" i="2"/>
  <c r="AM87" i="2"/>
  <c r="AM91" i="2"/>
  <c r="AM95" i="2"/>
  <c r="AM99" i="2"/>
  <c r="AM103" i="2"/>
  <c r="AM107" i="2"/>
  <c r="AM111" i="2"/>
  <c r="AM115" i="2"/>
  <c r="AM119" i="2"/>
  <c r="AM123" i="2"/>
  <c r="AM127" i="2"/>
  <c r="AM131" i="2"/>
  <c r="AM135" i="2"/>
  <c r="AM139" i="2"/>
  <c r="AM143" i="2"/>
  <c r="AM147" i="2"/>
  <c r="AM4" i="2"/>
  <c r="AM12" i="2"/>
  <c r="AM20" i="2"/>
  <c r="AM28" i="2"/>
  <c r="AM36" i="2"/>
  <c r="AM44" i="2"/>
  <c r="AM52" i="2"/>
  <c r="AM60" i="2"/>
  <c r="AM68" i="2"/>
  <c r="AM76" i="2"/>
  <c r="AM84" i="2"/>
  <c r="AM92" i="2"/>
  <c r="AM100" i="2"/>
  <c r="AM108" i="2"/>
  <c r="AM116" i="2"/>
  <c r="AM124" i="2"/>
  <c r="AM132" i="2"/>
  <c r="AM140" i="2"/>
  <c r="AM148" i="2"/>
  <c r="AM153" i="2"/>
  <c r="AM159" i="2"/>
  <c r="AM164" i="2"/>
  <c r="AM169" i="2"/>
  <c r="AM175" i="2"/>
  <c r="AM180" i="2"/>
  <c r="AM185" i="2"/>
  <c r="AM191" i="2"/>
  <c r="AM189" i="2"/>
  <c r="AM5" i="2"/>
  <c r="AM13" i="2"/>
  <c r="AM21" i="2"/>
  <c r="AM29" i="2"/>
  <c r="AM37" i="2"/>
  <c r="AM45" i="2"/>
  <c r="AM53" i="2"/>
  <c r="AM61" i="2"/>
  <c r="AM69" i="2"/>
  <c r="AM77" i="2"/>
  <c r="AM85" i="2"/>
  <c r="AM93" i="2"/>
  <c r="AM101" i="2"/>
  <c r="AM109" i="2"/>
  <c r="AM117" i="2"/>
  <c r="AM125" i="2"/>
  <c r="AM133" i="2"/>
  <c r="AM141" i="2"/>
  <c r="AM149" i="2"/>
  <c r="AM155" i="2"/>
  <c r="AM160" i="2"/>
  <c r="AM165" i="2"/>
  <c r="AM171" i="2"/>
  <c r="AM176" i="2"/>
  <c r="AM181" i="2"/>
  <c r="AM187" i="2"/>
  <c r="AM192" i="2"/>
  <c r="AM8" i="2"/>
  <c r="AM16" i="2"/>
  <c r="AM24" i="2"/>
  <c r="AM32" i="2"/>
  <c r="AM40" i="2"/>
  <c r="AM48" i="2"/>
  <c r="AM56" i="2"/>
  <c r="AM64" i="2"/>
  <c r="AM72" i="2"/>
  <c r="AM80" i="2"/>
  <c r="AM88" i="2"/>
  <c r="AM96" i="2"/>
  <c r="AM104" i="2"/>
  <c r="AM112" i="2"/>
  <c r="AM120" i="2"/>
  <c r="AM128" i="2"/>
  <c r="AM136" i="2"/>
  <c r="AM144" i="2"/>
  <c r="AM151" i="2"/>
  <c r="AM156" i="2"/>
  <c r="AM161" i="2"/>
  <c r="AM167" i="2"/>
  <c r="AM172" i="2"/>
  <c r="AM177" i="2"/>
  <c r="AM183" i="2"/>
  <c r="AM188" i="2"/>
  <c r="AM9" i="2"/>
  <c r="AM17" i="2"/>
  <c r="AM25" i="2"/>
  <c r="AM33" i="2"/>
  <c r="AM41" i="2"/>
  <c r="AM49" i="2"/>
  <c r="AM57" i="2"/>
  <c r="AM65" i="2"/>
  <c r="AM73" i="2"/>
  <c r="AM81" i="2"/>
  <c r="AM89" i="2"/>
  <c r="AM97" i="2"/>
  <c r="AM105" i="2"/>
  <c r="AM113" i="2"/>
  <c r="AM121" i="2"/>
  <c r="AM129" i="2"/>
  <c r="AM137" i="2"/>
  <c r="AM145" i="2"/>
  <c r="AM152" i="2"/>
  <c r="AM157" i="2"/>
  <c r="AM163" i="2"/>
  <c r="AM168" i="2"/>
  <c r="AM173" i="2"/>
  <c r="AM179" i="2"/>
  <c r="AM184" i="2"/>
  <c r="AL4" i="2"/>
  <c r="AL8" i="2"/>
  <c r="AL12" i="2"/>
  <c r="AL16" i="2"/>
  <c r="AL20" i="2"/>
  <c r="AL24" i="2"/>
  <c r="AL28" i="2"/>
  <c r="AL32" i="2"/>
  <c r="AL36" i="2"/>
  <c r="AL40" i="2"/>
  <c r="AL44" i="2"/>
  <c r="AL48" i="2"/>
  <c r="AL52" i="2"/>
  <c r="AL56" i="2"/>
  <c r="AL60" i="2"/>
  <c r="AL64" i="2"/>
  <c r="AL68" i="2"/>
  <c r="AL72" i="2"/>
  <c r="AL76" i="2"/>
  <c r="AL80" i="2"/>
  <c r="AL84" i="2"/>
  <c r="AL88" i="2"/>
  <c r="AL92" i="2"/>
  <c r="AL96" i="2"/>
  <c r="AL100" i="2"/>
  <c r="AL104" i="2"/>
  <c r="AL108" i="2"/>
  <c r="AL112" i="2"/>
  <c r="AL116" i="2"/>
  <c r="AL120" i="2"/>
  <c r="AL124" i="2"/>
  <c r="AL128" i="2"/>
  <c r="AL132" i="2"/>
  <c r="AL136" i="2"/>
  <c r="AL140" i="2"/>
  <c r="AL144" i="2"/>
  <c r="AL148" i="2"/>
  <c r="AL152" i="2"/>
  <c r="AL156" i="2"/>
  <c r="AL160" i="2"/>
  <c r="AL164" i="2"/>
  <c r="AL168" i="2"/>
  <c r="AL172" i="2"/>
  <c r="AL176" i="2"/>
  <c r="AL180" i="2"/>
  <c r="AL184" i="2"/>
  <c r="AL188" i="2"/>
  <c r="AL192" i="2"/>
  <c r="AL5" i="2"/>
  <c r="AL9" i="2"/>
  <c r="AL13" i="2"/>
  <c r="AL17" i="2"/>
  <c r="AL21" i="2"/>
  <c r="AL25" i="2"/>
  <c r="AL29" i="2"/>
  <c r="AL33" i="2"/>
  <c r="AL37" i="2"/>
  <c r="AL41" i="2"/>
  <c r="AL45" i="2"/>
  <c r="AL49" i="2"/>
  <c r="AL53" i="2"/>
  <c r="AL57" i="2"/>
  <c r="AL61" i="2"/>
  <c r="AL65" i="2"/>
  <c r="AL69" i="2"/>
  <c r="AL73" i="2"/>
  <c r="AL77" i="2"/>
  <c r="AL81" i="2"/>
  <c r="AL85" i="2"/>
  <c r="AL89" i="2"/>
  <c r="AL93" i="2"/>
  <c r="AL97" i="2"/>
  <c r="AL101" i="2"/>
  <c r="AL105" i="2"/>
  <c r="AL109" i="2"/>
  <c r="AL113" i="2"/>
  <c r="AL117" i="2"/>
  <c r="AL121" i="2"/>
  <c r="AL125" i="2"/>
  <c r="AL129" i="2"/>
  <c r="AL133" i="2"/>
  <c r="AL137" i="2"/>
  <c r="AL141" i="2"/>
  <c r="AL145" i="2"/>
  <c r="AL149" i="2"/>
  <c r="AL3" i="2"/>
  <c r="AL11" i="2"/>
  <c r="AL19" i="2"/>
  <c r="AL27" i="2"/>
  <c r="AL35" i="2"/>
  <c r="AL43" i="2"/>
  <c r="AL51" i="2"/>
  <c r="AL59" i="2"/>
  <c r="AL67" i="2"/>
  <c r="AL75" i="2"/>
  <c r="AL83" i="2"/>
  <c r="AL91" i="2"/>
  <c r="AL99" i="2"/>
  <c r="AL107" i="2"/>
  <c r="AL115" i="2"/>
  <c r="AL123" i="2"/>
  <c r="AL131" i="2"/>
  <c r="AL139" i="2"/>
  <c r="AL147" i="2"/>
  <c r="AL154" i="2"/>
  <c r="AL159" i="2"/>
  <c r="AL165" i="2"/>
  <c r="AL170" i="2"/>
  <c r="AL175" i="2"/>
  <c r="AL181" i="2"/>
  <c r="AL186" i="2"/>
  <c r="AL191" i="2"/>
  <c r="AL6" i="2"/>
  <c r="AL14" i="2"/>
  <c r="AL22" i="2"/>
  <c r="AL30" i="2"/>
  <c r="AL38" i="2"/>
  <c r="AL46" i="2"/>
  <c r="AL54" i="2"/>
  <c r="AL62" i="2"/>
  <c r="AL70" i="2"/>
  <c r="AL78" i="2"/>
  <c r="AL86" i="2"/>
  <c r="AL94" i="2"/>
  <c r="AL102" i="2"/>
  <c r="AL110" i="2"/>
  <c r="AL118" i="2"/>
  <c r="AL126" i="2"/>
  <c r="AL134" i="2"/>
  <c r="AL142" i="2"/>
  <c r="AL150" i="2"/>
  <c r="AL155" i="2"/>
  <c r="AL161" i="2"/>
  <c r="AL166" i="2"/>
  <c r="AL171" i="2"/>
  <c r="AL177" i="2"/>
  <c r="AL182" i="2"/>
  <c r="AL187" i="2"/>
  <c r="AL146" i="2"/>
  <c r="AL158" i="2"/>
  <c r="AL169" i="2"/>
  <c r="AL179" i="2"/>
  <c r="AL190" i="2"/>
  <c r="AL7" i="2"/>
  <c r="AL15" i="2"/>
  <c r="AL23" i="2"/>
  <c r="AL31" i="2"/>
  <c r="AL39" i="2"/>
  <c r="AL47" i="2"/>
  <c r="AL55" i="2"/>
  <c r="AL63" i="2"/>
  <c r="AL71" i="2"/>
  <c r="AL79" i="2"/>
  <c r="AL87" i="2"/>
  <c r="AL95" i="2"/>
  <c r="AL103" i="2"/>
  <c r="AL111" i="2"/>
  <c r="AL119" i="2"/>
  <c r="AL127" i="2"/>
  <c r="AL135" i="2"/>
  <c r="AL143" i="2"/>
  <c r="AL151" i="2"/>
  <c r="AL157" i="2"/>
  <c r="AL162" i="2"/>
  <c r="AL167" i="2"/>
  <c r="AL173" i="2"/>
  <c r="AL178" i="2"/>
  <c r="AL183" i="2"/>
  <c r="AL189" i="2"/>
  <c r="AL10" i="2"/>
  <c r="AL18" i="2"/>
  <c r="AL26" i="2"/>
  <c r="AL34" i="2"/>
  <c r="AL42" i="2"/>
  <c r="AL50" i="2"/>
  <c r="AL58" i="2"/>
  <c r="AL66" i="2"/>
  <c r="AL74" i="2"/>
  <c r="AL82" i="2"/>
  <c r="AL90" i="2"/>
  <c r="AL98" i="2"/>
  <c r="AL106" i="2"/>
  <c r="AL114" i="2"/>
  <c r="AL122" i="2"/>
  <c r="AL130" i="2"/>
  <c r="AL138" i="2"/>
  <c r="AL153" i="2"/>
  <c r="AL163" i="2"/>
  <c r="AL174" i="2"/>
  <c r="AL185" i="2"/>
  <c r="AJ3" i="2"/>
  <c r="AK3" i="2" s="1"/>
  <c r="AJ7" i="2"/>
  <c r="AK7" i="2" s="1"/>
  <c r="AO7" i="2" s="1"/>
  <c r="AJ9" i="2"/>
  <c r="AK9" i="2" s="1"/>
  <c r="AO9" i="2" s="1"/>
  <c r="AJ11" i="2"/>
  <c r="AK11" i="2" s="1"/>
  <c r="AO11" i="2" s="1"/>
  <c r="AJ13" i="2"/>
  <c r="AK13" i="2" s="1"/>
  <c r="AO13" i="2" s="1"/>
  <c r="AJ15" i="2"/>
  <c r="AK15" i="2" s="1"/>
  <c r="AO15" i="2" s="1"/>
  <c r="AJ17" i="2"/>
  <c r="AK17" i="2" s="1"/>
  <c r="AO17" i="2" s="1"/>
  <c r="AJ19" i="2"/>
  <c r="AK19" i="2" s="1"/>
  <c r="AO19" i="2" s="1"/>
  <c r="AJ21" i="2"/>
  <c r="AK21" i="2" s="1"/>
  <c r="AO21" i="2" s="1"/>
  <c r="AJ23" i="2"/>
  <c r="AK23" i="2" s="1"/>
  <c r="AO23" i="2" s="1"/>
  <c r="AJ25" i="2"/>
  <c r="AK25" i="2" s="1"/>
  <c r="AO25" i="2" s="1"/>
  <c r="AJ27" i="2"/>
  <c r="AK27" i="2" s="1"/>
  <c r="AO27" i="2" s="1"/>
  <c r="AJ29" i="2"/>
  <c r="AK29" i="2" s="1"/>
  <c r="AO29" i="2" s="1"/>
  <c r="AJ33" i="2"/>
  <c r="AK33" i="2" s="1"/>
  <c r="AO33" i="2" s="1"/>
  <c r="AJ35" i="2"/>
  <c r="AK35" i="2" s="1"/>
  <c r="AO35" i="2" s="1"/>
  <c r="AJ37" i="2"/>
  <c r="AK37" i="2" s="1"/>
  <c r="AO37" i="2" s="1"/>
  <c r="AJ39" i="2"/>
  <c r="AK39" i="2" s="1"/>
  <c r="AO39" i="2" s="1"/>
  <c r="AJ41" i="2"/>
  <c r="AK41" i="2" s="1"/>
  <c r="AO41" i="2" s="1"/>
  <c r="AJ43" i="2"/>
  <c r="AK43" i="2" s="1"/>
  <c r="AO43" i="2" s="1"/>
  <c r="AJ45" i="2"/>
  <c r="AK45" i="2" s="1"/>
  <c r="AO45" i="2" s="1"/>
  <c r="AJ49" i="2"/>
  <c r="AK49" i="2" s="1"/>
  <c r="AO49" i="2" s="1"/>
  <c r="AJ51" i="2"/>
  <c r="AK51" i="2" s="1"/>
  <c r="AO51" i="2" s="1"/>
  <c r="AJ53" i="2"/>
  <c r="AK53" i="2" s="1"/>
  <c r="AO53" i="2" s="1"/>
  <c r="AJ55" i="2"/>
  <c r="AK55" i="2" s="1"/>
  <c r="AO55" i="2" s="1"/>
  <c r="AJ57" i="2"/>
  <c r="AK57" i="2" s="1"/>
  <c r="AO57" i="2" s="1"/>
  <c r="AJ59" i="2"/>
  <c r="AK59" i="2" s="1"/>
  <c r="AO59" i="2" s="1"/>
  <c r="AJ61" i="2"/>
  <c r="AK61" i="2" s="1"/>
  <c r="AO61" i="2" s="1"/>
  <c r="AJ63" i="2"/>
  <c r="AK63" i="2" s="1"/>
  <c r="AO63" i="2" s="1"/>
  <c r="AJ65" i="2"/>
  <c r="AK65" i="2" s="1"/>
  <c r="AO65" i="2" s="1"/>
  <c r="AJ67" i="2"/>
  <c r="AK67" i="2" s="1"/>
  <c r="AO67" i="2" s="1"/>
  <c r="AJ69" i="2"/>
  <c r="AK69" i="2" s="1"/>
  <c r="AO69" i="2" s="1"/>
  <c r="AJ73" i="2"/>
  <c r="AK73" i="2" s="1"/>
  <c r="AO73" i="2" s="1"/>
  <c r="AJ75" i="2"/>
  <c r="AK75" i="2" s="1"/>
  <c r="AO75" i="2" s="1"/>
  <c r="AJ77" i="2"/>
  <c r="AK77" i="2" s="1"/>
  <c r="AO77" i="2" s="1"/>
  <c r="AJ81" i="2"/>
  <c r="AK81" i="2" s="1"/>
  <c r="AO81" i="2" s="1"/>
  <c r="AJ83" i="2"/>
  <c r="AK83" i="2" s="1"/>
  <c r="AO83" i="2" s="1"/>
  <c r="AJ89" i="2"/>
  <c r="AK89" i="2" s="1"/>
  <c r="AO89" i="2" s="1"/>
  <c r="AJ91" i="2"/>
  <c r="AK91" i="2" s="1"/>
  <c r="AO91" i="2" s="1"/>
  <c r="AJ93" i="2"/>
  <c r="AK93" i="2" s="1"/>
  <c r="AO93" i="2" s="1"/>
  <c r="AJ95" i="2"/>
  <c r="AK95" i="2" s="1"/>
  <c r="AO95" i="2" s="1"/>
  <c r="AJ97" i="2"/>
  <c r="AK97" i="2" s="1"/>
  <c r="AO97" i="2" s="1"/>
  <c r="AJ99" i="2"/>
  <c r="AK99" i="2" s="1"/>
  <c r="AO99" i="2" s="1"/>
  <c r="AJ101" i="2"/>
  <c r="AK101" i="2" s="1"/>
  <c r="AO101" i="2" s="1"/>
  <c r="AJ105" i="2"/>
  <c r="AK105" i="2" s="1"/>
  <c r="AO105" i="2" s="1"/>
  <c r="AJ109" i="2"/>
  <c r="AK109" i="2" s="1"/>
  <c r="AO109" i="2" s="1"/>
  <c r="AJ113" i="2"/>
  <c r="AK113" i="2" s="1"/>
  <c r="AO113" i="2" s="1"/>
  <c r="AJ117" i="2"/>
  <c r="AK117" i="2" s="1"/>
  <c r="AO117" i="2" s="1"/>
  <c r="AJ121" i="2"/>
  <c r="AK121" i="2" s="1"/>
  <c r="AO121" i="2" s="1"/>
  <c r="AJ125" i="2"/>
  <c r="AK125" i="2" s="1"/>
  <c r="AO125" i="2" s="1"/>
  <c r="AJ129" i="2"/>
  <c r="AK129" i="2" s="1"/>
  <c r="AO129" i="2" s="1"/>
  <c r="AJ133" i="2"/>
  <c r="AK133" i="2" s="1"/>
  <c r="AO133" i="2" s="1"/>
  <c r="AJ137" i="2"/>
  <c r="AK137" i="2" s="1"/>
  <c r="AO137" i="2" s="1"/>
  <c r="AJ141" i="2"/>
  <c r="AK141" i="2" s="1"/>
  <c r="AO141" i="2" s="1"/>
  <c r="AJ145" i="2"/>
  <c r="AK145" i="2" s="1"/>
  <c r="AO145" i="2" s="1"/>
  <c r="AJ149" i="2"/>
  <c r="AK149" i="2" s="1"/>
  <c r="AO149" i="2" s="1"/>
  <c r="AJ58" i="2"/>
  <c r="AK58" i="2" s="1"/>
  <c r="AO58" i="2" s="1"/>
  <c r="AJ66" i="2"/>
  <c r="AK66" i="2" s="1"/>
  <c r="AO66" i="2" s="1"/>
  <c r="AJ74" i="2"/>
  <c r="AK74" i="2" s="1"/>
  <c r="AO74" i="2" s="1"/>
  <c r="AJ90" i="2"/>
  <c r="AK90" i="2" s="1"/>
  <c r="AO90" i="2" s="1"/>
  <c r="AJ98" i="2"/>
  <c r="AK98" i="2" s="1"/>
  <c r="AO98" i="2" s="1"/>
  <c r="AJ122" i="2"/>
  <c r="AK122" i="2" s="1"/>
  <c r="AO122" i="2" s="1"/>
  <c r="AJ130" i="2"/>
  <c r="AK130" i="2" s="1"/>
  <c r="AO130" i="2" s="1"/>
  <c r="AJ138" i="2"/>
  <c r="AK138" i="2" s="1"/>
  <c r="AO138" i="2" s="1"/>
  <c r="AJ154" i="2"/>
  <c r="AK154" i="2" s="1"/>
  <c r="AO154" i="2" s="1"/>
  <c r="AJ6" i="2"/>
  <c r="AK6" i="2" s="1"/>
  <c r="AO6" i="2" s="1"/>
  <c r="AJ20" i="2"/>
  <c r="AK20" i="2" s="1"/>
  <c r="AO20" i="2" s="1"/>
  <c r="AJ24" i="2"/>
  <c r="AK24" i="2" s="1"/>
  <c r="AO24" i="2" s="1"/>
  <c r="AJ38" i="2"/>
  <c r="AK38" i="2" s="1"/>
  <c r="AO38" i="2" s="1"/>
  <c r="AJ52" i="2"/>
  <c r="AK52" i="2" s="1"/>
  <c r="AO52" i="2" s="1"/>
  <c r="AJ70" i="2"/>
  <c r="AK70" i="2" s="1"/>
  <c r="AO70" i="2" s="1"/>
  <c r="AJ102" i="2"/>
  <c r="AK102" i="2" s="1"/>
  <c r="AO102" i="2" s="1"/>
  <c r="AJ120" i="2"/>
  <c r="AK120" i="2" s="1"/>
  <c r="AO120" i="2" s="1"/>
  <c r="AJ134" i="2"/>
  <c r="AK134" i="2" s="1"/>
  <c r="AO134" i="2" s="1"/>
  <c r="AJ148" i="2"/>
  <c r="AK148" i="2" s="1"/>
  <c r="AO148" i="2" s="1"/>
  <c r="AJ152" i="2"/>
  <c r="AK152" i="2" s="1"/>
  <c r="AO152" i="2" s="1"/>
  <c r="AJ161" i="2"/>
  <c r="AK161" i="2" s="1"/>
  <c r="AO161" i="2" s="1"/>
  <c r="AJ166" i="2"/>
  <c r="AK166" i="2" s="1"/>
  <c r="AO166" i="2" s="1"/>
  <c r="AJ169" i="2"/>
  <c r="AK169" i="2" s="1"/>
  <c r="AO169" i="2" s="1"/>
  <c r="AJ182" i="2"/>
  <c r="AK182" i="2" s="1"/>
  <c r="AO182" i="2" s="1"/>
  <c r="AJ185" i="2"/>
  <c r="AK185" i="2" s="1"/>
  <c r="AO185" i="2" s="1"/>
  <c r="AJ32" i="2"/>
  <c r="AK32" i="2" s="1"/>
  <c r="AO32" i="2" s="1"/>
  <c r="AJ46" i="2"/>
  <c r="AK46" i="2" s="1"/>
  <c r="AO46" i="2" s="1"/>
  <c r="AJ60" i="2"/>
  <c r="AK60" i="2" s="1"/>
  <c r="AO60" i="2" s="1"/>
  <c r="AJ64" i="2"/>
  <c r="AK64" i="2" s="1"/>
  <c r="AO64" i="2" s="1"/>
  <c r="AJ78" i="2"/>
  <c r="AK78" i="2" s="1"/>
  <c r="AO78" i="2" s="1"/>
  <c r="AJ92" i="2"/>
  <c r="AK92" i="2" s="1"/>
  <c r="AO92" i="2" s="1"/>
  <c r="AJ96" i="2"/>
  <c r="AK96" i="2" s="1"/>
  <c r="AO96" i="2" s="1"/>
  <c r="AJ124" i="2"/>
  <c r="AK124" i="2" s="1"/>
  <c r="AO124" i="2" s="1"/>
  <c r="AJ128" i="2"/>
  <c r="AK128" i="2" s="1"/>
  <c r="AO128" i="2" s="1"/>
  <c r="AJ172" i="2"/>
  <c r="AK172" i="2" s="1"/>
  <c r="AO172" i="2" s="1"/>
  <c r="AJ183" i="2"/>
  <c r="AK183" i="2" s="1"/>
  <c r="AO183" i="2" s="1"/>
  <c r="AJ188" i="2"/>
  <c r="AK188" i="2" s="1"/>
  <c r="AO188" i="2" s="1"/>
  <c r="AJ191" i="2"/>
  <c r="AK191" i="2" s="1"/>
  <c r="AO191" i="2" s="1"/>
  <c r="AJ4" i="2"/>
  <c r="AK4" i="2" s="1"/>
  <c r="AO4" i="2" s="1"/>
  <c r="AJ36" i="2"/>
  <c r="AK36" i="2" s="1"/>
  <c r="AO36" i="2" s="1"/>
  <c r="AJ72" i="2"/>
  <c r="AK72" i="2" s="1"/>
  <c r="AO72" i="2" s="1"/>
  <c r="AJ86" i="2"/>
  <c r="AK86" i="2" s="1"/>
  <c r="AO86" i="2" s="1"/>
  <c r="AJ100" i="2"/>
  <c r="AK100" i="2" s="1"/>
  <c r="AO100" i="2" s="1"/>
  <c r="AJ104" i="2"/>
  <c r="AK104" i="2" s="1"/>
  <c r="AO104" i="2" s="1"/>
  <c r="AJ118" i="2"/>
  <c r="AK118" i="2" s="1"/>
  <c r="AO118" i="2" s="1"/>
  <c r="AJ132" i="2"/>
  <c r="AK132" i="2" s="1"/>
  <c r="AO132" i="2" s="1"/>
  <c r="AJ150" i="2"/>
  <c r="AK150" i="2" s="1"/>
  <c r="AO150" i="2" s="1"/>
  <c r="AJ157" i="2"/>
  <c r="AK157" i="2" s="1"/>
  <c r="AO157" i="2" s="1"/>
  <c r="AJ170" i="2"/>
  <c r="AK170" i="2" s="1"/>
  <c r="AO170" i="2" s="1"/>
  <c r="AJ181" i="2"/>
  <c r="AK181" i="2" s="1"/>
  <c r="AO181" i="2" s="1"/>
  <c r="AJ189" i="2"/>
  <c r="AK189" i="2" s="1"/>
  <c r="AO189" i="2" s="1"/>
  <c r="AJ80" i="2"/>
  <c r="AK80" i="2" s="1"/>
  <c r="AO80" i="2" s="1"/>
  <c r="AJ94" i="2"/>
  <c r="AK94" i="2" s="1"/>
  <c r="AO94" i="2" s="1"/>
  <c r="AJ108" i="2"/>
  <c r="AK108" i="2" s="1"/>
  <c r="AO108" i="2" s="1"/>
  <c r="AJ12" i="2"/>
  <c r="AK12" i="2" s="1"/>
  <c r="AO12" i="2" s="1"/>
  <c r="AJ112" i="2"/>
  <c r="AK112" i="2" s="1"/>
  <c r="AO112" i="2" s="1"/>
  <c r="AJ126" i="2"/>
  <c r="AK126" i="2" s="1"/>
  <c r="AO126" i="2" s="1"/>
  <c r="AJ140" i="2"/>
  <c r="AK140" i="2" s="1"/>
  <c r="AO140" i="2" s="1"/>
  <c r="AJ187" i="2"/>
  <c r="AK187" i="2" s="1"/>
  <c r="AO187" i="2" s="1"/>
  <c r="AJ16" i="2"/>
  <c r="AK16" i="2" s="1"/>
  <c r="AO16" i="2" s="1"/>
  <c r="AJ44" i="2"/>
  <c r="AK44" i="2" s="1"/>
  <c r="AO44" i="2" s="1"/>
  <c r="AJ144" i="2"/>
  <c r="AK144" i="2" s="1"/>
  <c r="AO144" i="2" s="1"/>
  <c r="AJ168" i="2"/>
  <c r="AK168" i="2" s="1"/>
  <c r="AO168" i="2" s="1"/>
  <c r="AJ62" i="2"/>
  <c r="AK62" i="2" s="1"/>
  <c r="AO62" i="2" s="1"/>
  <c r="AJ76" i="2"/>
  <c r="AK76" i="2" s="1"/>
  <c r="AO76" i="2" s="1"/>
  <c r="AJ48" i="2"/>
  <c r="AK48" i="2" s="1"/>
  <c r="AO48" i="2" s="1"/>
  <c r="AJ160" i="2"/>
  <c r="AK160" i="2" s="1"/>
  <c r="AO160" i="2" s="1"/>
  <c r="A2" i="2"/>
  <c r="C541" i="2"/>
  <c r="B541" i="2"/>
  <c r="C540" i="2"/>
  <c r="B540" i="2"/>
  <c r="C539" i="2"/>
  <c r="B539" i="2"/>
  <c r="C538" i="2"/>
  <c r="B538" i="2"/>
  <c r="C537" i="2"/>
  <c r="B537" i="2"/>
  <c r="C536" i="2"/>
  <c r="B536" i="2"/>
  <c r="C535" i="2"/>
  <c r="B535" i="2"/>
  <c r="C534" i="2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2" i="2"/>
  <c r="B522" i="2"/>
  <c r="C521" i="2"/>
  <c r="B521" i="2"/>
  <c r="C520" i="2"/>
  <c r="B520" i="2"/>
  <c r="C519" i="2"/>
  <c r="B519" i="2"/>
  <c r="C518" i="2"/>
  <c r="B518" i="2"/>
  <c r="C517" i="2"/>
  <c r="B517" i="2"/>
  <c r="C516" i="2"/>
  <c r="B516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8" i="2"/>
  <c r="B508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4" i="2"/>
  <c r="B494" i="2"/>
  <c r="C493" i="2"/>
  <c r="B493" i="2"/>
  <c r="C492" i="2"/>
  <c r="B492" i="2"/>
  <c r="C491" i="2"/>
  <c r="B491" i="2"/>
  <c r="C490" i="2"/>
  <c r="B490" i="2"/>
  <c r="C489" i="2"/>
  <c r="B489" i="2"/>
  <c r="C488" i="2"/>
  <c r="B488" i="2"/>
  <c r="C487" i="2"/>
  <c r="B487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9" i="2"/>
  <c r="B479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3" i="2"/>
  <c r="B463" i="2"/>
  <c r="C462" i="2"/>
  <c r="B462" i="2"/>
  <c r="C461" i="2"/>
  <c r="B461" i="2"/>
  <c r="C460" i="2"/>
  <c r="B460" i="2"/>
  <c r="C459" i="2"/>
  <c r="B459" i="2"/>
  <c r="C458" i="2"/>
  <c r="B458" i="2"/>
  <c r="C457" i="2"/>
  <c r="B457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9" i="2"/>
  <c r="B449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42" i="2"/>
  <c r="B442" i="2"/>
  <c r="C441" i="2"/>
  <c r="B441" i="2"/>
  <c r="C440" i="2"/>
  <c r="B440" i="2"/>
  <c r="C439" i="2"/>
  <c r="B439" i="2"/>
  <c r="C438" i="2"/>
  <c r="B438" i="2"/>
  <c r="C437" i="2"/>
  <c r="B437" i="2"/>
  <c r="C436" i="2"/>
  <c r="B436" i="2"/>
  <c r="C435" i="2"/>
  <c r="B435" i="2"/>
  <c r="C434" i="2"/>
  <c r="B434" i="2"/>
  <c r="C433" i="2"/>
  <c r="B43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6" i="2"/>
  <c r="B426" i="2"/>
  <c r="C425" i="2"/>
  <c r="B425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3" i="2"/>
  <c r="B413" i="2"/>
  <c r="C412" i="2"/>
  <c r="B412" i="2"/>
  <c r="C411" i="2"/>
  <c r="B411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3" i="2"/>
  <c r="B403" i="2"/>
  <c r="C402" i="2"/>
  <c r="B402" i="2"/>
  <c r="C401" i="2"/>
  <c r="B401" i="2"/>
  <c r="C400" i="2"/>
  <c r="B400" i="2"/>
  <c r="C399" i="2"/>
  <c r="B399" i="2"/>
  <c r="C398" i="2"/>
  <c r="B398" i="2"/>
  <c r="C397" i="2"/>
  <c r="B397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79" i="2"/>
  <c r="B179" i="2"/>
  <c r="C178" i="2"/>
  <c r="B178" i="2"/>
  <c r="C177" i="2"/>
  <c r="B177" i="2"/>
  <c r="C176" i="2"/>
  <c r="B176" i="2"/>
  <c r="C175" i="2"/>
  <c r="B175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Q52" i="2"/>
  <c r="Q116" i="2"/>
  <c r="Q180" i="2"/>
  <c r="Q244" i="2"/>
  <c r="Q308" i="2"/>
  <c r="Q372" i="2"/>
  <c r="Q436" i="2"/>
  <c r="Q500" i="2"/>
  <c r="Q57" i="2"/>
  <c r="Q121" i="2"/>
  <c r="Q185" i="2"/>
  <c r="Q249" i="2"/>
  <c r="Q313" i="2"/>
  <c r="Q377" i="2"/>
  <c r="Q441" i="2"/>
  <c r="Q505" i="2"/>
  <c r="Q118" i="2"/>
  <c r="Q246" i="2"/>
  <c r="Q374" i="2"/>
  <c r="Q502" i="2"/>
  <c r="Q138" i="2"/>
  <c r="Q402" i="2"/>
  <c r="Q171" i="2"/>
  <c r="Q111" i="2"/>
  <c r="Q239" i="2"/>
  <c r="Q367" i="2"/>
  <c r="Q495" i="2"/>
  <c r="Q98" i="2"/>
  <c r="Q346" i="2"/>
  <c r="Q27" i="2"/>
  <c r="Q203" i="2"/>
  <c r="Q24" i="2"/>
  <c r="Q4" i="2"/>
  <c r="Q68" i="2"/>
  <c r="Q132" i="2"/>
  <c r="Q196" i="2"/>
  <c r="Q260" i="2"/>
  <c r="Q324" i="2"/>
  <c r="Q388" i="2"/>
  <c r="Q452" i="2"/>
  <c r="Q9" i="2"/>
  <c r="Q73" i="2"/>
  <c r="Q137" i="2"/>
  <c r="Q201" i="2"/>
  <c r="Q265" i="2"/>
  <c r="Q329" i="2"/>
  <c r="Q393" i="2"/>
  <c r="Q457" i="2"/>
  <c r="Q22" i="2"/>
  <c r="Q150" i="2"/>
  <c r="Q278" i="2"/>
  <c r="Q406" i="2"/>
  <c r="Q522" i="2"/>
  <c r="Q210" i="2"/>
  <c r="Q466" i="2"/>
  <c r="Q15" i="2"/>
  <c r="Q143" i="2"/>
  <c r="Q271" i="2"/>
  <c r="Q399" i="2"/>
  <c r="Q519" i="2"/>
  <c r="Q154" i="2"/>
  <c r="Q410" i="2"/>
  <c r="Q59" i="2"/>
  <c r="Q291" i="2"/>
  <c r="Q40" i="2"/>
  <c r="Q104" i="2"/>
  <c r="Q168" i="2"/>
  <c r="Q232" i="2"/>
  <c r="Q296" i="2"/>
  <c r="Q360" i="2"/>
  <c r="Q424" i="2"/>
  <c r="Q488" i="2"/>
  <c r="Q45" i="2"/>
  <c r="Q109" i="2"/>
  <c r="Q173" i="2"/>
  <c r="Q237" i="2"/>
  <c r="Q301" i="2"/>
  <c r="Q365" i="2"/>
  <c r="Q429" i="2"/>
  <c r="Q493" i="2"/>
  <c r="Q94" i="2"/>
  <c r="Q222" i="2"/>
  <c r="Q350" i="2"/>
  <c r="Q478" i="2"/>
  <c r="Q90" i="2"/>
  <c r="Q354" i="2"/>
  <c r="Q99" i="2"/>
  <c r="Q87" i="2"/>
  <c r="Q28" i="2"/>
  <c r="Q92" i="2"/>
  <c r="Q156" i="2"/>
  <c r="Q220" i="2"/>
  <c r="Q284" i="2"/>
  <c r="Q348" i="2"/>
  <c r="Q412" i="2"/>
  <c r="Q476" i="2"/>
  <c r="Q33" i="2"/>
  <c r="Q97" i="2"/>
  <c r="Q161" i="2"/>
  <c r="Q225" i="2"/>
  <c r="Q289" i="2"/>
  <c r="Q353" i="2"/>
  <c r="Q417" i="2"/>
  <c r="Q481" i="2"/>
  <c r="Q70" i="2"/>
  <c r="Q198" i="2"/>
  <c r="Q326" i="2"/>
  <c r="Q454" i="2"/>
  <c r="Q34" i="2"/>
  <c r="Q306" i="2"/>
  <c r="Q540" i="2"/>
  <c r="Q63" i="2"/>
  <c r="Q191" i="2"/>
  <c r="Q319" i="2"/>
  <c r="Q20" i="2"/>
  <c r="Q84" i="2"/>
  <c r="Q148" i="2"/>
  <c r="Q212" i="2"/>
  <c r="Q276" i="2"/>
  <c r="Q340" i="2"/>
  <c r="Q404" i="2"/>
  <c r="Q468" i="2"/>
  <c r="Q25" i="2"/>
  <c r="Q89" i="2"/>
  <c r="Q153" i="2"/>
  <c r="Q217" i="2"/>
  <c r="Q281" i="2"/>
  <c r="Q345" i="2"/>
  <c r="Q409" i="2"/>
  <c r="Q473" i="2"/>
  <c r="Q54" i="2"/>
  <c r="Q182" i="2"/>
  <c r="Q310" i="2"/>
  <c r="Q438" i="2"/>
  <c r="Q538" i="2"/>
  <c r="Q274" i="2"/>
  <c r="Q524" i="2"/>
  <c r="Q47" i="2"/>
  <c r="Q175" i="2"/>
  <c r="Q303" i="2"/>
  <c r="Q431" i="2"/>
  <c r="Q535" i="2"/>
  <c r="Q218" i="2"/>
  <c r="Q474" i="2"/>
  <c r="Q107" i="2"/>
  <c r="Q419" i="2"/>
  <c r="Q56" i="2"/>
  <c r="Q120" i="2"/>
  <c r="Q184" i="2"/>
  <c r="Q248" i="2"/>
  <c r="Q312" i="2"/>
  <c r="Q376" i="2"/>
  <c r="Q440" i="2"/>
  <c r="Q504" i="2"/>
  <c r="Q61" i="2"/>
  <c r="Q125" i="2"/>
  <c r="Q189" i="2"/>
  <c r="Q253" i="2"/>
  <c r="Q317" i="2"/>
  <c r="Q381" i="2"/>
  <c r="Q445" i="2"/>
  <c r="Q509" i="2"/>
  <c r="Q126" i="2"/>
  <c r="Q254" i="2"/>
  <c r="Q382" i="2"/>
  <c r="Q510" i="2"/>
  <c r="Q162" i="2"/>
  <c r="Q418" i="2"/>
  <c r="Q195" i="2"/>
  <c r="Q119" i="2"/>
  <c r="Q44" i="2"/>
  <c r="Q108" i="2"/>
  <c r="Q172" i="2"/>
  <c r="Q236" i="2"/>
  <c r="Q300" i="2"/>
  <c r="Q364" i="2"/>
  <c r="Q428" i="2"/>
  <c r="Q492" i="2"/>
  <c r="Q49" i="2"/>
  <c r="Q113" i="2"/>
  <c r="Q177" i="2"/>
  <c r="Q241" i="2"/>
  <c r="Q305" i="2"/>
  <c r="Q369" i="2"/>
  <c r="Q433" i="2"/>
  <c r="Q497" i="2"/>
  <c r="Q102" i="2"/>
  <c r="Q230" i="2"/>
  <c r="Q358" i="2"/>
  <c r="Q486" i="2"/>
  <c r="Q106" i="2"/>
  <c r="Q370" i="2"/>
  <c r="Q123" i="2"/>
  <c r="Q95" i="2"/>
  <c r="Q223" i="2"/>
  <c r="Q36" i="2"/>
  <c r="Q292" i="2"/>
  <c r="Q41" i="2"/>
  <c r="Q297" i="2"/>
  <c r="Q86" i="2"/>
  <c r="Q74" i="2"/>
  <c r="Q207" i="2"/>
  <c r="Q282" i="2"/>
  <c r="Q72" i="2"/>
  <c r="Q200" i="2"/>
  <c r="Q328" i="2"/>
  <c r="Q456" i="2"/>
  <c r="Q77" i="2"/>
  <c r="Q205" i="2"/>
  <c r="Q333" i="2"/>
  <c r="Q461" i="2"/>
  <c r="Q158" i="2"/>
  <c r="Q414" i="2"/>
  <c r="Q226" i="2"/>
  <c r="Q23" i="2"/>
  <c r="Q60" i="2"/>
  <c r="Q188" i="2"/>
  <c r="Q316" i="2"/>
  <c r="Q444" i="2"/>
  <c r="Q65" i="2"/>
  <c r="Q193" i="2"/>
  <c r="Q321" i="2"/>
  <c r="Q449" i="2"/>
  <c r="Q134" i="2"/>
  <c r="Q390" i="2"/>
  <c r="Q178" i="2"/>
  <c r="Q211" i="2"/>
  <c r="Q255" i="2"/>
  <c r="Q415" i="2"/>
  <c r="Q527" i="2"/>
  <c r="Q186" i="2"/>
  <c r="Q442" i="2"/>
  <c r="Q83" i="2"/>
  <c r="Q355" i="2"/>
  <c r="Q160" i="2"/>
  <c r="Q416" i="2"/>
  <c r="Q165" i="2"/>
  <c r="Q421" i="2"/>
  <c r="Q334" i="2"/>
  <c r="Q19" i="2"/>
  <c r="Q311" i="2"/>
  <c r="Q539" i="2"/>
  <c r="Q490" i="2"/>
  <c r="Q451" i="2"/>
  <c r="Q507" i="2"/>
  <c r="Q521" i="2"/>
  <c r="Q339" i="2"/>
  <c r="Q384" i="2"/>
  <c r="Q14" i="2"/>
  <c r="Q215" i="2"/>
  <c r="Q528" i="2"/>
  <c r="Q403" i="2"/>
  <c r="Q21" i="2"/>
  <c r="Q430" i="2"/>
  <c r="Q487" i="2"/>
  <c r="Q435" i="2"/>
  <c r="Q48" i="2"/>
  <c r="Q304" i="2"/>
  <c r="Q53" i="2"/>
  <c r="Q309" i="2"/>
  <c r="Q110" i="2"/>
  <c r="Q122" i="2"/>
  <c r="Q199" i="2"/>
  <c r="Q455" i="2"/>
  <c r="Q266" i="2"/>
  <c r="Q139" i="2"/>
  <c r="Q537" i="2"/>
  <c r="Q320" i="2"/>
  <c r="Q261" i="2"/>
  <c r="Q194" i="2"/>
  <c r="Q50" i="2"/>
  <c r="Q371" i="2"/>
  <c r="Q80" i="2"/>
  <c r="Q277" i="2"/>
  <c r="Q512" i="2"/>
  <c r="Q330" i="2"/>
  <c r="Q267" i="2"/>
  <c r="Q7" i="2"/>
  <c r="Q235" i="2"/>
  <c r="Q405" i="2"/>
  <c r="Q82" i="2"/>
  <c r="Q208" i="2"/>
  <c r="Q167" i="2"/>
  <c r="Q467" i="2"/>
  <c r="Q407" i="2"/>
  <c r="Q302" i="2"/>
  <c r="Q420" i="2"/>
  <c r="Q75" i="2"/>
  <c r="Q155" i="2"/>
  <c r="Q392" i="2"/>
  <c r="Q397" i="2"/>
  <c r="Q526" i="2"/>
  <c r="Q252" i="2"/>
  <c r="Q257" i="2"/>
  <c r="Q262" i="2"/>
  <c r="Q127" i="2"/>
  <c r="Q66" i="2"/>
  <c r="Q32" i="2"/>
  <c r="Q37" i="2"/>
  <c r="Q58" i="2"/>
  <c r="Q115" i="2"/>
  <c r="Q379" i="2"/>
  <c r="Q523" i="2"/>
  <c r="Q458" i="2"/>
  <c r="Q100" i="2"/>
  <c r="Q356" i="2"/>
  <c r="Q105" i="2"/>
  <c r="Q361" i="2"/>
  <c r="Q214" i="2"/>
  <c r="Q338" i="2"/>
  <c r="Q335" i="2"/>
  <c r="Q520" i="2"/>
  <c r="Q88" i="2"/>
  <c r="Q216" i="2"/>
  <c r="Q344" i="2"/>
  <c r="Q472" i="2"/>
  <c r="Q93" i="2"/>
  <c r="Q221" i="2"/>
  <c r="Q349" i="2"/>
  <c r="Q477" i="2"/>
  <c r="Q190" i="2"/>
  <c r="Q446" i="2"/>
  <c r="Q290" i="2"/>
  <c r="Q55" i="2"/>
  <c r="Q76" i="2"/>
  <c r="Q204" i="2"/>
  <c r="Q332" i="2"/>
  <c r="Q460" i="2"/>
  <c r="Q81" i="2"/>
  <c r="Q209" i="2"/>
  <c r="Q337" i="2"/>
  <c r="Q465" i="2"/>
  <c r="Q166" i="2"/>
  <c r="Q422" i="2"/>
  <c r="Q242" i="2"/>
  <c r="Q31" i="2"/>
  <c r="Q287" i="2"/>
  <c r="Q447" i="2"/>
  <c r="Q18" i="2"/>
  <c r="Q250" i="2"/>
  <c r="Q506" i="2"/>
  <c r="Q131" i="2"/>
  <c r="Q483" i="2"/>
  <c r="Q224" i="2"/>
  <c r="Q480" i="2"/>
  <c r="Q229" i="2"/>
  <c r="Q485" i="2"/>
  <c r="Q462" i="2"/>
  <c r="Q71" i="2"/>
  <c r="Q375" i="2"/>
  <c r="Q114" i="2"/>
  <c r="Q35" i="2"/>
  <c r="Q243" i="2"/>
  <c r="Q299" i="2"/>
  <c r="Q3" i="2"/>
  <c r="Q283" i="2"/>
  <c r="Q5" i="2"/>
  <c r="Q270" i="2"/>
  <c r="Q343" i="2"/>
  <c r="Q529" i="2"/>
  <c r="Q16" i="2"/>
  <c r="Q213" i="2"/>
  <c r="Q258" i="2"/>
  <c r="Q202" i="2"/>
  <c r="Q475" i="2"/>
  <c r="Q112" i="2"/>
  <c r="Q368" i="2"/>
  <c r="Q117" i="2"/>
  <c r="Q373" i="2"/>
  <c r="Q238" i="2"/>
  <c r="Q386" i="2"/>
  <c r="Q263" i="2"/>
  <c r="Q515" i="2"/>
  <c r="Q394" i="2"/>
  <c r="Q259" i="2"/>
  <c r="Q541" i="2"/>
  <c r="Q448" i="2"/>
  <c r="Q389" i="2"/>
  <c r="Q135" i="2"/>
  <c r="Q426" i="2"/>
  <c r="Q411" i="2"/>
  <c r="Q469" i="2"/>
  <c r="Q91" i="2"/>
  <c r="Q144" i="2"/>
  <c r="Q11" i="2"/>
  <c r="Q164" i="2"/>
  <c r="Q169" i="2"/>
  <c r="Q463" i="2"/>
  <c r="Q264" i="2"/>
  <c r="Q141" i="2"/>
  <c r="Q286" i="2"/>
  <c r="Q124" i="2"/>
  <c r="Q129" i="2"/>
  <c r="Q6" i="2"/>
  <c r="Q351" i="2"/>
  <c r="Q179" i="2"/>
  <c r="Q78" i="2"/>
  <c r="Q183" i="2"/>
  <c r="Q499" i="2"/>
  <c r="Q518" i="2"/>
  <c r="Q341" i="2"/>
  <c r="Q342" i="2"/>
  <c r="Q13" i="2"/>
  <c r="Q482" i="2"/>
  <c r="Q508" i="2"/>
  <c r="Q514" i="2"/>
  <c r="Q314" i="2"/>
  <c r="Q288" i="2"/>
  <c r="Q234" i="2"/>
  <c r="Q64" i="2"/>
  <c r="Q272" i="2"/>
  <c r="Q228" i="2"/>
  <c r="Q484" i="2"/>
  <c r="Q233" i="2"/>
  <c r="Q489" i="2"/>
  <c r="Q470" i="2"/>
  <c r="Q79" i="2"/>
  <c r="Q42" i="2"/>
  <c r="Q8" i="2"/>
  <c r="Q152" i="2"/>
  <c r="Q280" i="2"/>
  <c r="Q408" i="2"/>
  <c r="Q29" i="2"/>
  <c r="Q157" i="2"/>
  <c r="Q285" i="2"/>
  <c r="Q413" i="2"/>
  <c r="Q62" i="2"/>
  <c r="Q318" i="2"/>
  <c r="Q10" i="2"/>
  <c r="Q532" i="2"/>
  <c r="Q12" i="2"/>
  <c r="Q140" i="2"/>
  <c r="Q268" i="2"/>
  <c r="Q396" i="2"/>
  <c r="Q17" i="2"/>
  <c r="Q145" i="2"/>
  <c r="Q273" i="2"/>
  <c r="Q401" i="2"/>
  <c r="Q38" i="2"/>
  <c r="Q294" i="2"/>
  <c r="Q530" i="2"/>
  <c r="Q498" i="2"/>
  <c r="Q159" i="2"/>
  <c r="Q383" i="2"/>
  <c r="Q511" i="2"/>
  <c r="Q130" i="2"/>
  <c r="Q378" i="2"/>
  <c r="Q43" i="2"/>
  <c r="Q227" i="2"/>
  <c r="Q96" i="2"/>
  <c r="Q352" i="2"/>
  <c r="Q101" i="2"/>
  <c r="Q357" i="2"/>
  <c r="Q206" i="2"/>
  <c r="Q322" i="2"/>
  <c r="Q247" i="2"/>
  <c r="Q503" i="2"/>
  <c r="Q362" i="2"/>
  <c r="Q219" i="2"/>
  <c r="Q347" i="2"/>
  <c r="Q275" i="2"/>
  <c r="Q331" i="2"/>
  <c r="Q192" i="2"/>
  <c r="Q325" i="2"/>
  <c r="Q450" i="2"/>
  <c r="Q170" i="2"/>
  <c r="Q363" i="2"/>
  <c r="Q464" i="2"/>
  <c r="Q46" i="2"/>
  <c r="Q423" i="2"/>
  <c r="Q187" i="2"/>
  <c r="Q525" i="2"/>
  <c r="Q240" i="2"/>
  <c r="Q496" i="2"/>
  <c r="Q245" i="2"/>
  <c r="Q501" i="2"/>
  <c r="Q494" i="2"/>
  <c r="Q103" i="2"/>
  <c r="Q391" i="2"/>
  <c r="Q146" i="2"/>
  <c r="Q51" i="2"/>
  <c r="Q307" i="2"/>
  <c r="Q128" i="2"/>
  <c r="Q133" i="2"/>
  <c r="Q398" i="2"/>
  <c r="Q471" i="2"/>
  <c r="Q323" i="2"/>
  <c r="Q443" i="2"/>
  <c r="Q85" i="2"/>
  <c r="Q534" i="2"/>
  <c r="Q531" i="2"/>
  <c r="Q315" i="2"/>
  <c r="Q453" i="2"/>
  <c r="Q163" i="2"/>
  <c r="Q149" i="2"/>
  <c r="Q359" i="2"/>
  <c r="Q395" i="2"/>
  <c r="Q425" i="2"/>
  <c r="Q136" i="2"/>
  <c r="Q269" i="2"/>
  <c r="Q30" i="2"/>
  <c r="Q151" i="2"/>
  <c r="Q380" i="2"/>
  <c r="Q385" i="2"/>
  <c r="Q434" i="2"/>
  <c r="Q479" i="2"/>
  <c r="Q536" i="2"/>
  <c r="Q293" i="2"/>
  <c r="Q439" i="2"/>
  <c r="Q427" i="2"/>
  <c r="Q197" i="2"/>
  <c r="Q251" i="2"/>
  <c r="Q231" i="2"/>
  <c r="Q176" i="2"/>
  <c r="Q366" i="2"/>
  <c r="Q516" i="2"/>
  <c r="Q142" i="2"/>
  <c r="Q256" i="2"/>
  <c r="Q459" i="2"/>
  <c r="Q336" i="2"/>
  <c r="Q432" i="2"/>
  <c r="Q147" i="2"/>
  <c r="Q513" i="2"/>
  <c r="Q279" i="2"/>
  <c r="Q174" i="2"/>
  <c r="Q298" i="2"/>
  <c r="Q327" i="2"/>
  <c r="Q295" i="2"/>
  <c r="Q181" i="2"/>
  <c r="Q533" i="2"/>
  <c r="Q437" i="2"/>
  <c r="Q26" i="2"/>
  <c r="Q69" i="2"/>
  <c r="Q517" i="2"/>
  <c r="Q387" i="2"/>
  <c r="Q39" i="2"/>
  <c r="Q400" i="2"/>
  <c r="Q491" i="2"/>
  <c r="Q67" i="2"/>
  <c r="L386" i="3" l="1"/>
  <c r="U40" i="3"/>
  <c r="W40" i="3" s="1"/>
  <c r="G410" i="3"/>
  <c r="Q66" i="3"/>
  <c r="S66" i="3" s="1"/>
  <c r="L373" i="3"/>
  <c r="U27" i="3"/>
  <c r="W27" i="3" s="1"/>
  <c r="G397" i="3"/>
  <c r="Q53" i="3"/>
  <c r="S53" i="3" s="1"/>
  <c r="Q52" i="3"/>
  <c r="S52" i="3" s="1"/>
  <c r="G448" i="3"/>
  <c r="Q105" i="3"/>
  <c r="S105" i="3" s="1"/>
  <c r="Q104" i="3"/>
  <c r="S104" i="3" s="1"/>
  <c r="Q106" i="3"/>
  <c r="S106" i="3" s="1"/>
  <c r="G504" i="3"/>
  <c r="Q163" i="3"/>
  <c r="S163" i="3" s="1"/>
  <c r="G467" i="3"/>
  <c r="Q125" i="3"/>
  <c r="S125" i="3" s="1"/>
  <c r="L497" i="3"/>
  <c r="U156" i="3"/>
  <c r="W156" i="3" s="1"/>
  <c r="L441" i="3"/>
  <c r="U97" i="3"/>
  <c r="W97" i="3" s="1"/>
  <c r="L493" i="3"/>
  <c r="U152" i="3"/>
  <c r="W152" i="3" s="1"/>
  <c r="G359" i="3"/>
  <c r="Q13" i="3"/>
  <c r="S13" i="3" s="1"/>
  <c r="L367" i="3"/>
  <c r="U21" i="3"/>
  <c r="W21" i="3" s="1"/>
  <c r="G391" i="3"/>
  <c r="Q46" i="3"/>
  <c r="S46" i="3" s="1"/>
  <c r="L399" i="3"/>
  <c r="U55" i="3"/>
  <c r="W55" i="3" s="1"/>
  <c r="L498" i="3"/>
  <c r="U157" i="3"/>
  <c r="W157" i="3" s="1"/>
  <c r="G369" i="3"/>
  <c r="Q23" i="3"/>
  <c r="S23" i="3" s="1"/>
  <c r="G428" i="3"/>
  <c r="Q84" i="3"/>
  <c r="S84" i="3" s="1"/>
  <c r="L492" i="3"/>
  <c r="U150" i="3"/>
  <c r="W150" i="3" s="1"/>
  <c r="U151" i="3"/>
  <c r="W151" i="3" s="1"/>
  <c r="G516" i="3"/>
  <c r="Q177" i="3"/>
  <c r="S177" i="3" s="1"/>
  <c r="G485" i="3"/>
  <c r="Q143" i="3"/>
  <c r="S143" i="3" s="1"/>
  <c r="L455" i="3"/>
  <c r="U113" i="3"/>
  <c r="W113" i="3" s="1"/>
  <c r="G360" i="3"/>
  <c r="Q14" i="3"/>
  <c r="S14" i="3" s="1"/>
  <c r="L368" i="3"/>
  <c r="U22" i="3"/>
  <c r="W22" i="3" s="1"/>
  <c r="L461" i="3"/>
  <c r="U119" i="3"/>
  <c r="W119" i="3" s="1"/>
  <c r="G370" i="3"/>
  <c r="Q24" i="3"/>
  <c r="S24" i="3" s="1"/>
  <c r="L378" i="3"/>
  <c r="U32" i="3"/>
  <c r="W32" i="3" s="1"/>
  <c r="G402" i="3"/>
  <c r="Q58" i="3"/>
  <c r="S58" i="3" s="1"/>
  <c r="L410" i="3"/>
  <c r="U66" i="3"/>
  <c r="W66" i="3" s="1"/>
  <c r="G357" i="3"/>
  <c r="Q11" i="3"/>
  <c r="S11" i="3" s="1"/>
  <c r="L365" i="3"/>
  <c r="U19" i="3"/>
  <c r="W19" i="3" s="1"/>
  <c r="G389" i="3"/>
  <c r="Q44" i="3"/>
  <c r="S44" i="3" s="1"/>
  <c r="L397" i="3"/>
  <c r="U52" i="3"/>
  <c r="W52" i="3" s="1"/>
  <c r="U53" i="3"/>
  <c r="W53" i="3" s="1"/>
  <c r="L421" i="3"/>
  <c r="U77" i="3"/>
  <c r="W77" i="3" s="1"/>
  <c r="G440" i="3"/>
  <c r="Q96" i="3"/>
  <c r="S96" i="3" s="1"/>
  <c r="L448" i="3"/>
  <c r="U105" i="3"/>
  <c r="W105" i="3" s="1"/>
  <c r="U104" i="3"/>
  <c r="W104" i="3" s="1"/>
  <c r="U106" i="3"/>
  <c r="W106" i="3" s="1"/>
  <c r="L472" i="3"/>
  <c r="U130" i="3"/>
  <c r="W130" i="3" s="1"/>
  <c r="G496" i="3"/>
  <c r="Q155" i="3"/>
  <c r="S155" i="3" s="1"/>
  <c r="L504" i="3"/>
  <c r="U163" i="3"/>
  <c r="W163" i="3" s="1"/>
  <c r="G528" i="3"/>
  <c r="Q190" i="3"/>
  <c r="S190" i="3" s="1"/>
  <c r="L467" i="3"/>
  <c r="U125" i="3"/>
  <c r="W125" i="3" s="1"/>
  <c r="G495" i="3"/>
  <c r="Q154" i="3"/>
  <c r="S154" i="3" s="1"/>
  <c r="L527" i="3"/>
  <c r="U189" i="3"/>
  <c r="W189" i="3" s="1"/>
  <c r="U188" i="3"/>
  <c r="W188" i="3" s="1"/>
  <c r="G449" i="3"/>
  <c r="Q107" i="3"/>
  <c r="S107" i="3" s="1"/>
  <c r="L505" i="3"/>
  <c r="U164" i="3"/>
  <c r="W164" i="3" s="1"/>
  <c r="G439" i="3"/>
  <c r="Q95" i="3"/>
  <c r="S95" i="3" s="1"/>
  <c r="L465" i="3"/>
  <c r="U123" i="3"/>
  <c r="W123" i="3" s="1"/>
  <c r="G372" i="3"/>
  <c r="Q26" i="3"/>
  <c r="S26" i="3" s="1"/>
  <c r="L380" i="3"/>
  <c r="U34" i="3"/>
  <c r="W34" i="3" s="1"/>
  <c r="G404" i="3"/>
  <c r="Q60" i="3"/>
  <c r="S60" i="3" s="1"/>
  <c r="G351" i="3"/>
  <c r="Q4" i="3"/>
  <c r="S4" i="3" s="1"/>
  <c r="Q5" i="3"/>
  <c r="S5" i="3" s="1"/>
  <c r="L359" i="3"/>
  <c r="U13" i="3"/>
  <c r="W13" i="3" s="1"/>
  <c r="G383" i="3"/>
  <c r="Q37" i="3"/>
  <c r="S37" i="3" s="1"/>
  <c r="L391" i="3"/>
  <c r="U46" i="3"/>
  <c r="W46" i="3" s="1"/>
  <c r="G450" i="3"/>
  <c r="Q108" i="3"/>
  <c r="S108" i="3" s="1"/>
  <c r="L458" i="3"/>
  <c r="U116" i="3"/>
  <c r="W116" i="3" s="1"/>
  <c r="G482" i="3"/>
  <c r="Q140" i="3"/>
  <c r="S140" i="3" s="1"/>
  <c r="L490" i="3"/>
  <c r="U148" i="3"/>
  <c r="W148" i="3" s="1"/>
  <c r="G514" i="3"/>
  <c r="Q175" i="3"/>
  <c r="S175" i="3" s="1"/>
  <c r="L522" i="3"/>
  <c r="U183" i="3"/>
  <c r="W183" i="3" s="1"/>
  <c r="G475" i="3"/>
  <c r="Q133" i="3"/>
  <c r="S133" i="3" s="1"/>
  <c r="L503" i="3"/>
  <c r="U162" i="3"/>
  <c r="W162" i="3" s="1"/>
  <c r="L447" i="3"/>
  <c r="U103" i="3"/>
  <c r="W103" i="3" s="1"/>
  <c r="G531" i="3"/>
  <c r="Q193" i="3"/>
  <c r="S193" i="3" s="1"/>
  <c r="G459" i="3"/>
  <c r="Q117" i="3"/>
  <c r="S117" i="3" s="1"/>
  <c r="L521" i="3"/>
  <c r="U182" i="3"/>
  <c r="W182" i="3" s="1"/>
  <c r="G445" i="3"/>
  <c r="Q101" i="3"/>
  <c r="S101" i="3" s="1"/>
  <c r="L473" i="3"/>
  <c r="U131" i="3"/>
  <c r="W131" i="3" s="1"/>
  <c r="G376" i="3"/>
  <c r="Q30" i="3"/>
  <c r="S30" i="3" s="1"/>
  <c r="L400" i="3"/>
  <c r="U56" i="3"/>
  <c r="W56" i="3" s="1"/>
  <c r="G363" i="3"/>
  <c r="Q17" i="3"/>
  <c r="S17" i="3" s="1"/>
  <c r="L379" i="3"/>
  <c r="U33" i="3"/>
  <c r="W33" i="3" s="1"/>
  <c r="L427" i="3"/>
  <c r="U83" i="3"/>
  <c r="W83" i="3" s="1"/>
  <c r="G494" i="3"/>
  <c r="Q153" i="3"/>
  <c r="S153" i="3" s="1"/>
  <c r="L518" i="3"/>
  <c r="U179" i="3"/>
  <c r="W179" i="3" s="1"/>
  <c r="G463" i="3"/>
  <c r="Q121" i="3"/>
  <c r="S121" i="3" s="1"/>
  <c r="L519" i="3"/>
  <c r="U180" i="3"/>
  <c r="W180" i="3" s="1"/>
  <c r="G437" i="3"/>
  <c r="Q93" i="3"/>
  <c r="S93" i="3" s="1"/>
  <c r="G457" i="3"/>
  <c r="Q115" i="3"/>
  <c r="S115" i="3" s="1"/>
  <c r="L487" i="3"/>
  <c r="U145" i="3"/>
  <c r="W145" i="3" s="1"/>
  <c r="G358" i="3"/>
  <c r="Q12" i="3"/>
  <c r="S12" i="3" s="1"/>
  <c r="L366" i="3"/>
  <c r="U20" i="3"/>
  <c r="W20" i="3" s="1"/>
  <c r="G390" i="3"/>
  <c r="Q45" i="3"/>
  <c r="S45" i="3" s="1"/>
  <c r="L398" i="3"/>
  <c r="U54" i="3"/>
  <c r="W54" i="3" s="1"/>
  <c r="G422" i="3"/>
  <c r="Q78" i="3"/>
  <c r="S78" i="3" s="1"/>
  <c r="G361" i="3"/>
  <c r="Q15" i="3"/>
  <c r="S15" i="3" s="1"/>
  <c r="L369" i="3"/>
  <c r="U23" i="3"/>
  <c r="W23" i="3" s="1"/>
  <c r="G393" i="3"/>
  <c r="Q48" i="3"/>
  <c r="S48" i="3" s="1"/>
  <c r="L401" i="3"/>
  <c r="U57" i="3"/>
  <c r="W57" i="3" s="1"/>
  <c r="L417" i="3"/>
  <c r="U73" i="3"/>
  <c r="W73" i="3" s="1"/>
  <c r="L428" i="3"/>
  <c r="U84" i="3"/>
  <c r="W84" i="3" s="1"/>
  <c r="L452" i="3"/>
  <c r="U110" i="3"/>
  <c r="W110" i="3" s="1"/>
  <c r="G476" i="3"/>
  <c r="Q134" i="3"/>
  <c r="S134" i="3" s="1"/>
  <c r="L484" i="3"/>
  <c r="U142" i="3"/>
  <c r="W142" i="3" s="1"/>
  <c r="G508" i="3"/>
  <c r="Q168" i="3"/>
  <c r="S168" i="3" s="1"/>
  <c r="L516" i="3"/>
  <c r="U177" i="3"/>
  <c r="W177" i="3" s="1"/>
  <c r="G453" i="3"/>
  <c r="Q111" i="3"/>
  <c r="S111" i="3" s="1"/>
  <c r="L485" i="3"/>
  <c r="U143" i="3"/>
  <c r="W143" i="3" s="1"/>
  <c r="G507" i="3"/>
  <c r="Q166" i="3"/>
  <c r="S166" i="3" s="1"/>
  <c r="Q167" i="3"/>
  <c r="S167" i="3" s="1"/>
  <c r="G431" i="3"/>
  <c r="Q87" i="3"/>
  <c r="S87" i="3" s="1"/>
  <c r="L469" i="3"/>
  <c r="U127" i="3"/>
  <c r="W127" i="3" s="1"/>
  <c r="L451" i="3"/>
  <c r="U109" i="3"/>
  <c r="W109" i="3" s="1"/>
  <c r="G529" i="3"/>
  <c r="Q191" i="3"/>
  <c r="S191" i="3" s="1"/>
  <c r="G352" i="3"/>
  <c r="Q6" i="3"/>
  <c r="S6" i="3" s="1"/>
  <c r="L360" i="3"/>
  <c r="U14" i="3"/>
  <c r="W14" i="3" s="1"/>
  <c r="G392" i="3"/>
  <c r="Q47" i="3"/>
  <c r="S47" i="3" s="1"/>
  <c r="L371" i="3"/>
  <c r="U25" i="3"/>
  <c r="W25" i="3" s="1"/>
  <c r="L419" i="3"/>
  <c r="U75" i="3"/>
  <c r="W75" i="3" s="1"/>
  <c r="G430" i="3"/>
  <c r="Q86" i="3"/>
  <c r="S86" i="3" s="1"/>
  <c r="G462" i="3"/>
  <c r="Q120" i="3"/>
  <c r="S120" i="3" s="1"/>
  <c r="L478" i="3"/>
  <c r="U136" i="3"/>
  <c r="W136" i="3" s="1"/>
  <c r="G510" i="3"/>
  <c r="Q170" i="3"/>
  <c r="S170" i="3" s="1"/>
  <c r="L526" i="3"/>
  <c r="U187" i="3"/>
  <c r="W187" i="3" s="1"/>
  <c r="L433" i="3"/>
  <c r="U89" i="3"/>
  <c r="W89" i="3" s="1"/>
  <c r="G513" i="3"/>
  <c r="Q174" i="3"/>
  <c r="S174" i="3" s="1"/>
  <c r="G378" i="3"/>
  <c r="Q32" i="3"/>
  <c r="S32" i="3" s="1"/>
  <c r="L418" i="3"/>
  <c r="U74" i="3"/>
  <c r="W74" i="3" s="1"/>
  <c r="G365" i="3"/>
  <c r="Q19" i="3"/>
  <c r="S19" i="3" s="1"/>
  <c r="G472" i="3"/>
  <c r="Q130" i="3"/>
  <c r="S130" i="3" s="1"/>
  <c r="G505" i="3"/>
  <c r="Q164" i="3"/>
  <c r="S164" i="3" s="1"/>
  <c r="G465" i="3"/>
  <c r="Q123" i="3"/>
  <c r="S123" i="3" s="1"/>
  <c r="L388" i="3"/>
  <c r="U42" i="3"/>
  <c r="W42" i="3" s="1"/>
  <c r="U43" i="3"/>
  <c r="W43" i="3" s="1"/>
  <c r="G458" i="3"/>
  <c r="Q116" i="3"/>
  <c r="S116" i="3" s="1"/>
  <c r="L466" i="3"/>
  <c r="U124" i="3"/>
  <c r="W124" i="3" s="1"/>
  <c r="G522" i="3"/>
  <c r="Q183" i="3"/>
  <c r="S183" i="3" s="1"/>
  <c r="G503" i="3"/>
  <c r="Q162" i="3"/>
  <c r="S162" i="3" s="1"/>
  <c r="L533" i="3"/>
  <c r="U195" i="3"/>
  <c r="W195" i="3" s="1"/>
  <c r="G447" i="3"/>
  <c r="Q103" i="3"/>
  <c r="S103" i="3" s="1"/>
  <c r="L477" i="3"/>
  <c r="U135" i="3"/>
  <c r="W135" i="3" s="1"/>
  <c r="G521" i="3"/>
  <c r="Q182" i="3"/>
  <c r="S182" i="3" s="1"/>
  <c r="G473" i="3"/>
  <c r="Q131" i="3"/>
  <c r="S131" i="3" s="1"/>
  <c r="L501" i="3"/>
  <c r="U160" i="3"/>
  <c r="W160" i="3" s="1"/>
  <c r="L424" i="3"/>
  <c r="U80" i="3"/>
  <c r="W80" i="3" s="1"/>
  <c r="L387" i="3"/>
  <c r="U41" i="3"/>
  <c r="W41" i="3" s="1"/>
  <c r="L438" i="3"/>
  <c r="U94" i="3"/>
  <c r="W94" i="3" s="1"/>
  <c r="G518" i="3"/>
  <c r="Q179" i="3"/>
  <c r="S179" i="3" s="1"/>
  <c r="L534" i="3"/>
  <c r="U196" i="3"/>
  <c r="W196" i="3" s="1"/>
  <c r="G519" i="3"/>
  <c r="Q180" i="3"/>
  <c r="S180" i="3" s="1"/>
  <c r="G487" i="3"/>
  <c r="Q145" i="3"/>
  <c r="S145" i="3" s="1"/>
  <c r="G366" i="3"/>
  <c r="Q20" i="3"/>
  <c r="S20" i="3" s="1"/>
  <c r="G398" i="3"/>
  <c r="Q54" i="3"/>
  <c r="S54" i="3" s="1"/>
  <c r="L436" i="3"/>
  <c r="U92" i="3"/>
  <c r="W92" i="3" s="1"/>
  <c r="L460" i="3"/>
  <c r="U118" i="3"/>
  <c r="W118" i="3" s="1"/>
  <c r="L524" i="3"/>
  <c r="U185" i="3"/>
  <c r="W185" i="3" s="1"/>
  <c r="L511" i="3"/>
  <c r="U171" i="3"/>
  <c r="W171" i="3" s="1"/>
  <c r="G469" i="3"/>
  <c r="Q127" i="3"/>
  <c r="S127" i="3" s="1"/>
  <c r="G451" i="3"/>
  <c r="Q109" i="3"/>
  <c r="S109" i="3" s="1"/>
  <c r="L408" i="3"/>
  <c r="U64" i="3"/>
  <c r="W64" i="3" s="1"/>
  <c r="G371" i="3"/>
  <c r="Q25" i="3"/>
  <c r="S25" i="3" s="1"/>
  <c r="G419" i="3"/>
  <c r="Q75" i="3"/>
  <c r="S75" i="3" s="1"/>
  <c r="L446" i="3"/>
  <c r="U102" i="3"/>
  <c r="W102" i="3" s="1"/>
  <c r="L486" i="3"/>
  <c r="U144" i="3"/>
  <c r="W144" i="3" s="1"/>
  <c r="L489" i="3"/>
  <c r="U147" i="3"/>
  <c r="W147" i="3" s="1"/>
  <c r="G362" i="3"/>
  <c r="Q16" i="3"/>
  <c r="S16" i="3" s="1"/>
  <c r="L370" i="3"/>
  <c r="U24" i="3"/>
  <c r="W24" i="3" s="1"/>
  <c r="G394" i="3"/>
  <c r="Q49" i="3"/>
  <c r="S49" i="3" s="1"/>
  <c r="L402" i="3"/>
  <c r="U58" i="3"/>
  <c r="W58" i="3" s="1"/>
  <c r="G426" i="3"/>
  <c r="Q82" i="3"/>
  <c r="S82" i="3" s="1"/>
  <c r="L357" i="3"/>
  <c r="U11" i="3"/>
  <c r="W11" i="3" s="1"/>
  <c r="G381" i="3"/>
  <c r="Q35" i="3"/>
  <c r="S35" i="3" s="1"/>
  <c r="L389" i="3"/>
  <c r="U44" i="3"/>
  <c r="W44" i="3" s="1"/>
  <c r="G413" i="3"/>
  <c r="Q69" i="3"/>
  <c r="S69" i="3" s="1"/>
  <c r="G432" i="3"/>
  <c r="Q88" i="3"/>
  <c r="S88" i="3" s="1"/>
  <c r="L440" i="3"/>
  <c r="U96" i="3"/>
  <c r="W96" i="3" s="1"/>
  <c r="L464" i="3"/>
  <c r="U122" i="3"/>
  <c r="W122" i="3" s="1"/>
  <c r="G488" i="3"/>
  <c r="Q146" i="3"/>
  <c r="S146" i="3" s="1"/>
  <c r="L496" i="3"/>
  <c r="U155" i="3"/>
  <c r="W155" i="3" s="1"/>
  <c r="G520" i="3"/>
  <c r="Q181" i="3"/>
  <c r="S181" i="3" s="1"/>
  <c r="L528" i="3"/>
  <c r="U190" i="3"/>
  <c r="W190" i="3" s="1"/>
  <c r="G523" i="3"/>
  <c r="Q184" i="3"/>
  <c r="S184" i="3" s="1"/>
  <c r="G471" i="3"/>
  <c r="Q129" i="3"/>
  <c r="S129" i="3" s="1"/>
  <c r="L495" i="3"/>
  <c r="U154" i="3"/>
  <c r="W154" i="3" s="1"/>
  <c r="L449" i="3"/>
  <c r="U107" i="3"/>
  <c r="W107" i="3" s="1"/>
  <c r="L439" i="3"/>
  <c r="U95" i="3"/>
  <c r="W95" i="3" s="1"/>
  <c r="G517" i="3"/>
  <c r="Q178" i="3"/>
  <c r="S178" i="3" s="1"/>
  <c r="G364" i="3"/>
  <c r="Q18" i="3"/>
  <c r="S18" i="3" s="1"/>
  <c r="L372" i="3"/>
  <c r="U26" i="3"/>
  <c r="W26" i="3" s="1"/>
  <c r="G396" i="3"/>
  <c r="Q51" i="3"/>
  <c r="S51" i="3" s="1"/>
  <c r="L404" i="3"/>
  <c r="U60" i="3"/>
  <c r="W60" i="3" s="1"/>
  <c r="G420" i="3"/>
  <c r="Q76" i="3"/>
  <c r="S76" i="3" s="1"/>
  <c r="L351" i="3"/>
  <c r="U4" i="3"/>
  <c r="W4" i="3" s="1"/>
  <c r="U5" i="3"/>
  <c r="W5" i="3" s="1"/>
  <c r="G375" i="3"/>
  <c r="Q29" i="3"/>
  <c r="S29" i="3" s="1"/>
  <c r="L383" i="3"/>
  <c r="U37" i="3"/>
  <c r="W37" i="3" s="1"/>
  <c r="L407" i="3"/>
  <c r="U63" i="3"/>
  <c r="W63" i="3" s="1"/>
  <c r="L423" i="3"/>
  <c r="U79" i="3"/>
  <c r="W79" i="3" s="1"/>
  <c r="G442" i="3"/>
  <c r="Q98" i="3"/>
  <c r="S98" i="3" s="1"/>
  <c r="L450" i="3"/>
  <c r="U108" i="3"/>
  <c r="W108" i="3" s="1"/>
  <c r="G474" i="3"/>
  <c r="Q132" i="3"/>
  <c r="S132" i="3" s="1"/>
  <c r="L482" i="3"/>
  <c r="U140" i="3"/>
  <c r="W140" i="3" s="1"/>
  <c r="G506" i="3"/>
  <c r="Q165" i="3"/>
  <c r="S165" i="3" s="1"/>
  <c r="L514" i="3"/>
  <c r="U175" i="3"/>
  <c r="W175" i="3" s="1"/>
  <c r="G443" i="3"/>
  <c r="Q99" i="3"/>
  <c r="S99" i="3" s="1"/>
  <c r="L475" i="3"/>
  <c r="U133" i="3"/>
  <c r="W133" i="3" s="1"/>
  <c r="G499" i="3"/>
  <c r="Q158" i="3"/>
  <c r="S158" i="3" s="1"/>
  <c r="L531" i="3"/>
  <c r="U193" i="3"/>
  <c r="W193" i="3" s="1"/>
  <c r="G429" i="3"/>
  <c r="Q85" i="3"/>
  <c r="S85" i="3" s="1"/>
  <c r="L459" i="3"/>
  <c r="U117" i="3"/>
  <c r="W117" i="3" s="1"/>
  <c r="L445" i="3"/>
  <c r="U101" i="3"/>
  <c r="W101" i="3" s="1"/>
  <c r="G525" i="3"/>
  <c r="Q186" i="3"/>
  <c r="S186" i="3" s="1"/>
  <c r="L376" i="3"/>
  <c r="U30" i="3"/>
  <c r="W30" i="3" s="1"/>
  <c r="G355" i="3"/>
  <c r="Q9" i="3"/>
  <c r="S9" i="3" s="1"/>
  <c r="L363" i="3"/>
  <c r="U17" i="3"/>
  <c r="W17" i="3" s="1"/>
  <c r="G403" i="3"/>
  <c r="Q59" i="3"/>
  <c r="S59" i="3" s="1"/>
  <c r="G470" i="3"/>
  <c r="Q128" i="3"/>
  <c r="S128" i="3" s="1"/>
  <c r="L494" i="3"/>
  <c r="U153" i="3"/>
  <c r="W153" i="3" s="1"/>
  <c r="G491" i="3"/>
  <c r="Q149" i="3"/>
  <c r="S149" i="3" s="1"/>
  <c r="L463" i="3"/>
  <c r="U121" i="3"/>
  <c r="W121" i="3" s="1"/>
  <c r="L437" i="3"/>
  <c r="U93" i="3"/>
  <c r="W93" i="3" s="1"/>
  <c r="G435" i="3"/>
  <c r="Q91" i="3"/>
  <c r="S91" i="3" s="1"/>
  <c r="L457" i="3"/>
  <c r="U115" i="3"/>
  <c r="W115" i="3" s="1"/>
  <c r="L358" i="3"/>
  <c r="U12" i="3"/>
  <c r="W12" i="3" s="1"/>
  <c r="G382" i="3"/>
  <c r="Q36" i="3"/>
  <c r="S36" i="3" s="1"/>
  <c r="L390" i="3"/>
  <c r="U45" i="3"/>
  <c r="W45" i="3" s="1"/>
  <c r="G414" i="3"/>
  <c r="Q70" i="3"/>
  <c r="S70" i="3" s="1"/>
  <c r="L422" i="3"/>
  <c r="U78" i="3"/>
  <c r="W78" i="3" s="1"/>
  <c r="G353" i="3"/>
  <c r="Q7" i="3"/>
  <c r="S7" i="3" s="1"/>
  <c r="L361" i="3"/>
  <c r="U15" i="3"/>
  <c r="W15" i="3" s="1"/>
  <c r="G385" i="3"/>
  <c r="Q39" i="3"/>
  <c r="S39" i="3" s="1"/>
  <c r="L393" i="3"/>
  <c r="U48" i="3"/>
  <c r="W48" i="3" s="1"/>
  <c r="G444" i="3"/>
  <c r="Q100" i="3"/>
  <c r="S100" i="3" s="1"/>
  <c r="G468" i="3"/>
  <c r="Q126" i="3"/>
  <c r="S126" i="3" s="1"/>
  <c r="L476" i="3"/>
  <c r="U134" i="3"/>
  <c r="W134" i="3" s="1"/>
  <c r="G500" i="3"/>
  <c r="Q159" i="3"/>
  <c r="S159" i="3" s="1"/>
  <c r="L508" i="3"/>
  <c r="U168" i="3"/>
  <c r="W168" i="3" s="1"/>
  <c r="G532" i="3"/>
  <c r="Q194" i="3"/>
  <c r="S194" i="3" s="1"/>
  <c r="L453" i="3"/>
  <c r="U111" i="3"/>
  <c r="W111" i="3" s="1"/>
  <c r="G483" i="3"/>
  <c r="Q141" i="3"/>
  <c r="S141" i="3" s="1"/>
  <c r="L507" i="3"/>
  <c r="U166" i="3"/>
  <c r="W166" i="3" s="1"/>
  <c r="U167" i="3"/>
  <c r="W167" i="3" s="1"/>
  <c r="L431" i="3"/>
  <c r="U87" i="3"/>
  <c r="W87" i="3" s="1"/>
  <c r="G509" i="3"/>
  <c r="Q169" i="3"/>
  <c r="S169" i="3" s="1"/>
  <c r="L529" i="3"/>
  <c r="U191" i="3"/>
  <c r="W191" i="3" s="1"/>
  <c r="L352" i="3"/>
  <c r="U6" i="3"/>
  <c r="W6" i="3" s="1"/>
  <c r="G384" i="3"/>
  <c r="Q38" i="3"/>
  <c r="S38" i="3" s="1"/>
  <c r="L392" i="3"/>
  <c r="U47" i="3"/>
  <c r="W47" i="3" s="1"/>
  <c r="L416" i="3"/>
  <c r="U72" i="3"/>
  <c r="W72" i="3" s="1"/>
  <c r="L411" i="3"/>
  <c r="U67" i="3"/>
  <c r="W67" i="3" s="1"/>
  <c r="L430" i="3"/>
  <c r="U86" i="3"/>
  <c r="W86" i="3" s="1"/>
  <c r="G454" i="3"/>
  <c r="Q112" i="3"/>
  <c r="S112" i="3" s="1"/>
  <c r="L462" i="3"/>
  <c r="U120" i="3"/>
  <c r="W120" i="3" s="1"/>
  <c r="G502" i="3"/>
  <c r="Q161" i="3"/>
  <c r="S161" i="3" s="1"/>
  <c r="L510" i="3"/>
  <c r="U170" i="3"/>
  <c r="W170" i="3" s="1"/>
  <c r="G515" i="3"/>
  <c r="Q176" i="3"/>
  <c r="S176" i="3" s="1"/>
  <c r="G481" i="3"/>
  <c r="Q139" i="3"/>
  <c r="S139" i="3" s="1"/>
  <c r="L513" i="3"/>
  <c r="U174" i="3"/>
  <c r="W174" i="3" s="1"/>
  <c r="L354" i="3"/>
  <c r="U8" i="3"/>
  <c r="W8" i="3" s="1"/>
  <c r="L405" i="3"/>
  <c r="U61" i="3"/>
  <c r="W61" i="3" s="1"/>
  <c r="L456" i="3"/>
  <c r="U114" i="3"/>
  <c r="W114" i="3" s="1"/>
  <c r="L480" i="3"/>
  <c r="U138" i="3"/>
  <c r="W138" i="3" s="1"/>
  <c r="L512" i="3"/>
  <c r="U172" i="3"/>
  <c r="W172" i="3" s="1"/>
  <c r="U173" i="3"/>
  <c r="W173" i="3" s="1"/>
  <c r="G527" i="3"/>
  <c r="Q189" i="3"/>
  <c r="S189" i="3" s="1"/>
  <c r="Q188" i="3"/>
  <c r="S188" i="3" s="1"/>
  <c r="L356" i="3"/>
  <c r="U10" i="3"/>
  <c r="W10" i="3" s="1"/>
  <c r="G380" i="3"/>
  <c r="Q34" i="3"/>
  <c r="S34" i="3" s="1"/>
  <c r="L412" i="3"/>
  <c r="U68" i="3"/>
  <c r="W68" i="3" s="1"/>
  <c r="L415" i="3"/>
  <c r="U71" i="3"/>
  <c r="W71" i="3" s="1"/>
  <c r="L434" i="3"/>
  <c r="U90" i="3"/>
  <c r="W90" i="3" s="1"/>
  <c r="G490" i="3"/>
  <c r="Q148" i="3"/>
  <c r="S148" i="3" s="1"/>
  <c r="L530" i="3"/>
  <c r="U192" i="3"/>
  <c r="W192" i="3" s="1"/>
  <c r="G400" i="3"/>
  <c r="Q56" i="3"/>
  <c r="S56" i="3" s="1"/>
  <c r="G379" i="3"/>
  <c r="Q33" i="3"/>
  <c r="S33" i="3" s="1"/>
  <c r="L374" i="3"/>
  <c r="U28" i="3"/>
  <c r="W28" i="3" s="1"/>
  <c r="L406" i="3"/>
  <c r="U62" i="3"/>
  <c r="W62" i="3" s="1"/>
  <c r="L377" i="3"/>
  <c r="U31" i="3"/>
  <c r="W31" i="3" s="1"/>
  <c r="G401" i="3"/>
  <c r="Q57" i="3"/>
  <c r="S57" i="3" s="1"/>
  <c r="L425" i="3"/>
  <c r="U81" i="3"/>
  <c r="W81" i="3" s="1"/>
  <c r="G484" i="3"/>
  <c r="Q142" i="3"/>
  <c r="S142" i="3" s="1"/>
  <c r="L479" i="3"/>
  <c r="U137" i="3"/>
  <c r="W137" i="3" s="1"/>
  <c r="L395" i="3"/>
  <c r="U50" i="3"/>
  <c r="W50" i="3" s="1"/>
  <c r="G478" i="3"/>
  <c r="Q136" i="3"/>
  <c r="S136" i="3" s="1"/>
  <c r="G526" i="3"/>
  <c r="Q187" i="3"/>
  <c r="S187" i="3" s="1"/>
  <c r="G433" i="3"/>
  <c r="Q89" i="3"/>
  <c r="S89" i="3" s="1"/>
  <c r="G354" i="3"/>
  <c r="Q8" i="3"/>
  <c r="S8" i="3" s="1"/>
  <c r="L362" i="3"/>
  <c r="U16" i="3"/>
  <c r="W16" i="3" s="1"/>
  <c r="G386" i="3"/>
  <c r="Q40" i="3"/>
  <c r="S40" i="3" s="1"/>
  <c r="L394" i="3"/>
  <c r="U49" i="3"/>
  <c r="W49" i="3" s="1"/>
  <c r="G418" i="3"/>
  <c r="Q74" i="3"/>
  <c r="S74" i="3" s="1"/>
  <c r="L426" i="3"/>
  <c r="U82" i="3"/>
  <c r="W82" i="3" s="1"/>
  <c r="G373" i="3"/>
  <c r="Q27" i="3"/>
  <c r="S27" i="3" s="1"/>
  <c r="L381" i="3"/>
  <c r="U35" i="3"/>
  <c r="W35" i="3" s="1"/>
  <c r="G405" i="3"/>
  <c r="Q61" i="3"/>
  <c r="S61" i="3" s="1"/>
  <c r="L413" i="3"/>
  <c r="U69" i="3"/>
  <c r="W69" i="3" s="1"/>
  <c r="L432" i="3"/>
  <c r="U88" i="3"/>
  <c r="W88" i="3" s="1"/>
  <c r="G456" i="3"/>
  <c r="Q114" i="3"/>
  <c r="S114" i="3" s="1"/>
  <c r="G480" i="3"/>
  <c r="Q138" i="3"/>
  <c r="S138" i="3" s="1"/>
  <c r="L488" i="3"/>
  <c r="U146" i="3"/>
  <c r="W146" i="3" s="1"/>
  <c r="G512" i="3"/>
  <c r="Q172" i="3"/>
  <c r="S172" i="3" s="1"/>
  <c r="Q173" i="3"/>
  <c r="S173" i="3" s="1"/>
  <c r="L520" i="3"/>
  <c r="U181" i="3"/>
  <c r="W181" i="3" s="1"/>
  <c r="G497" i="3"/>
  <c r="Q156" i="3"/>
  <c r="S156" i="3" s="1"/>
  <c r="L523" i="3"/>
  <c r="U184" i="3"/>
  <c r="W184" i="3" s="1"/>
  <c r="G441" i="3"/>
  <c r="Q97" i="3"/>
  <c r="S97" i="3" s="1"/>
  <c r="L471" i="3"/>
  <c r="U129" i="3"/>
  <c r="W129" i="3" s="1"/>
  <c r="G493" i="3"/>
  <c r="Q152" i="3"/>
  <c r="S152" i="3" s="1"/>
  <c r="L517" i="3"/>
  <c r="U178" i="3"/>
  <c r="W178" i="3" s="1"/>
  <c r="G356" i="3"/>
  <c r="Q10" i="3"/>
  <c r="S10" i="3" s="1"/>
  <c r="L364" i="3"/>
  <c r="U18" i="3"/>
  <c r="W18" i="3" s="1"/>
  <c r="G388" i="3"/>
  <c r="Q42" i="3"/>
  <c r="S42" i="3" s="1"/>
  <c r="Q43" i="3"/>
  <c r="S43" i="3" s="1"/>
  <c r="L396" i="3"/>
  <c r="U51" i="3"/>
  <c r="W51" i="3" s="1"/>
  <c r="L420" i="3"/>
  <c r="U76" i="3"/>
  <c r="W76" i="3" s="1"/>
  <c r="G367" i="3"/>
  <c r="Q21" i="3"/>
  <c r="S21" i="3" s="1"/>
  <c r="L375" i="3"/>
  <c r="U29" i="3"/>
  <c r="W29" i="3" s="1"/>
  <c r="G399" i="3"/>
  <c r="Q55" i="3"/>
  <c r="S55" i="3" s="1"/>
  <c r="G434" i="3"/>
  <c r="Q90" i="3"/>
  <c r="S90" i="3" s="1"/>
  <c r="L442" i="3"/>
  <c r="U98" i="3"/>
  <c r="W98" i="3" s="1"/>
  <c r="G466" i="3"/>
  <c r="Q124" i="3"/>
  <c r="S124" i="3" s="1"/>
  <c r="L474" i="3"/>
  <c r="U132" i="3"/>
  <c r="W132" i="3" s="1"/>
  <c r="G498" i="3"/>
  <c r="Q157" i="3"/>
  <c r="S157" i="3" s="1"/>
  <c r="L506" i="3"/>
  <c r="U165" i="3"/>
  <c r="W165" i="3" s="1"/>
  <c r="G530" i="3"/>
  <c r="Q192" i="3"/>
  <c r="S192" i="3" s="1"/>
  <c r="L443" i="3"/>
  <c r="U99" i="3"/>
  <c r="W99" i="3" s="1"/>
  <c r="G533" i="3"/>
  <c r="Q195" i="3"/>
  <c r="S195" i="3" s="1"/>
  <c r="G477" i="3"/>
  <c r="Q135" i="3"/>
  <c r="S135" i="3" s="1"/>
  <c r="L499" i="3"/>
  <c r="U158" i="3"/>
  <c r="W158" i="3" s="1"/>
  <c r="L429" i="3"/>
  <c r="U85" i="3"/>
  <c r="W85" i="3" s="1"/>
  <c r="G501" i="3"/>
  <c r="Q160" i="3"/>
  <c r="S160" i="3" s="1"/>
  <c r="L525" i="3"/>
  <c r="U186" i="3"/>
  <c r="W186" i="3" s="1"/>
  <c r="G424" i="3"/>
  <c r="Q80" i="3"/>
  <c r="S80" i="3" s="1"/>
  <c r="L355" i="3"/>
  <c r="U9" i="3"/>
  <c r="W9" i="3" s="1"/>
  <c r="G387" i="3"/>
  <c r="Q41" i="3"/>
  <c r="S41" i="3" s="1"/>
  <c r="L403" i="3"/>
  <c r="U59" i="3"/>
  <c r="W59" i="3" s="1"/>
  <c r="G438" i="3"/>
  <c r="Q94" i="3"/>
  <c r="S94" i="3" s="1"/>
  <c r="L470" i="3"/>
  <c r="U128" i="3"/>
  <c r="W128" i="3" s="1"/>
  <c r="G534" i="3"/>
  <c r="Q196" i="3"/>
  <c r="S196" i="3" s="1"/>
  <c r="L491" i="3"/>
  <c r="U149" i="3"/>
  <c r="W149" i="3" s="1"/>
  <c r="L435" i="3"/>
  <c r="U91" i="3"/>
  <c r="W91" i="3" s="1"/>
  <c r="L535" i="3"/>
  <c r="U197" i="3"/>
  <c r="W197" i="3" s="1"/>
  <c r="G374" i="3"/>
  <c r="Q28" i="3"/>
  <c r="S28" i="3" s="1"/>
  <c r="L382" i="3"/>
  <c r="U36" i="3"/>
  <c r="W36" i="3" s="1"/>
  <c r="G406" i="3"/>
  <c r="Q62" i="3"/>
  <c r="S62" i="3" s="1"/>
  <c r="L414" i="3"/>
  <c r="U70" i="3"/>
  <c r="W70" i="3" s="1"/>
  <c r="L353" i="3"/>
  <c r="L3" i="3" s="1"/>
  <c r="U7" i="3"/>
  <c r="W7" i="3" s="1"/>
  <c r="G377" i="3"/>
  <c r="Q31" i="3"/>
  <c r="S31" i="3" s="1"/>
  <c r="L385" i="3"/>
  <c r="U39" i="3"/>
  <c r="W39" i="3" s="1"/>
  <c r="L409" i="3"/>
  <c r="U65" i="3"/>
  <c r="W65" i="3" s="1"/>
  <c r="G425" i="3"/>
  <c r="Q81" i="3"/>
  <c r="S81" i="3" s="1"/>
  <c r="G436" i="3"/>
  <c r="Q92" i="3"/>
  <c r="S92" i="3" s="1"/>
  <c r="L444" i="3"/>
  <c r="U100" i="3"/>
  <c r="W100" i="3" s="1"/>
  <c r="G460" i="3"/>
  <c r="Q118" i="3"/>
  <c r="S118" i="3" s="1"/>
  <c r="L468" i="3"/>
  <c r="U126" i="3"/>
  <c r="W126" i="3" s="1"/>
  <c r="G492" i="3"/>
  <c r="Q150" i="3"/>
  <c r="S150" i="3" s="1"/>
  <c r="Q151" i="3"/>
  <c r="S151" i="3" s="1"/>
  <c r="L500" i="3"/>
  <c r="U159" i="3"/>
  <c r="W159" i="3" s="1"/>
  <c r="G524" i="3"/>
  <c r="Q185" i="3"/>
  <c r="S185" i="3" s="1"/>
  <c r="L532" i="3"/>
  <c r="U194" i="3"/>
  <c r="W194" i="3" s="1"/>
  <c r="G511" i="3"/>
  <c r="Q171" i="3"/>
  <c r="S171" i="3" s="1"/>
  <c r="L483" i="3"/>
  <c r="U141" i="3"/>
  <c r="W141" i="3" s="1"/>
  <c r="G479" i="3"/>
  <c r="Q137" i="3"/>
  <c r="S137" i="3" s="1"/>
  <c r="L509" i="3"/>
  <c r="U169" i="3"/>
  <c r="W169" i="3" s="1"/>
  <c r="G368" i="3"/>
  <c r="Q22" i="3"/>
  <c r="S22" i="3" s="1"/>
  <c r="L384" i="3"/>
  <c r="U38" i="3"/>
  <c r="W38" i="3" s="1"/>
  <c r="G395" i="3"/>
  <c r="Q50" i="3"/>
  <c r="S50" i="3" s="1"/>
  <c r="L454" i="3"/>
  <c r="U112" i="3"/>
  <c r="W112" i="3" s="1"/>
  <c r="G486" i="3"/>
  <c r="Q144" i="3"/>
  <c r="S144" i="3" s="1"/>
  <c r="L502" i="3"/>
  <c r="U161" i="3"/>
  <c r="W161" i="3" s="1"/>
  <c r="G461" i="3"/>
  <c r="Q119" i="3"/>
  <c r="S119" i="3" s="1"/>
  <c r="L515" i="3"/>
  <c r="U176" i="3"/>
  <c r="W176" i="3" s="1"/>
  <c r="G489" i="3"/>
  <c r="Q147" i="3"/>
  <c r="S147" i="3" s="1"/>
  <c r="L481" i="3"/>
  <c r="U139" i="3"/>
  <c r="W139" i="3" s="1"/>
  <c r="AJ179" i="2"/>
  <c r="AK179" i="2" s="1"/>
  <c r="AO179" i="2" s="1"/>
  <c r="AJ173" i="2"/>
  <c r="AK173" i="2" s="1"/>
  <c r="AO173" i="2" s="1"/>
  <c r="AJ162" i="2"/>
  <c r="AK162" i="2" s="1"/>
  <c r="AO162" i="2" s="1"/>
  <c r="AJ136" i="2"/>
  <c r="AK136" i="2" s="1"/>
  <c r="AO136" i="2" s="1"/>
  <c r="AJ22" i="2"/>
  <c r="AK22" i="2" s="1"/>
  <c r="AO22" i="2" s="1"/>
  <c r="AJ8" i="2"/>
  <c r="AK8" i="2" s="1"/>
  <c r="AO8" i="2" s="1"/>
  <c r="AJ175" i="2"/>
  <c r="AK175" i="2" s="1"/>
  <c r="AO175" i="2" s="1"/>
  <c r="AJ164" i="2"/>
  <c r="AK164" i="2" s="1"/>
  <c r="AO164" i="2" s="1"/>
  <c r="AJ110" i="2"/>
  <c r="AK110" i="2" s="1"/>
  <c r="AO110" i="2" s="1"/>
  <c r="AJ177" i="2"/>
  <c r="AK177" i="2" s="1"/>
  <c r="AO177" i="2" s="1"/>
  <c r="AJ84" i="2"/>
  <c r="AK84" i="2" s="1"/>
  <c r="AO84" i="2" s="1"/>
  <c r="AJ56" i="2"/>
  <c r="AK56" i="2" s="1"/>
  <c r="AO56" i="2" s="1"/>
  <c r="AJ146" i="2"/>
  <c r="AK146" i="2" s="1"/>
  <c r="AO146" i="2" s="1"/>
  <c r="AJ114" i="2"/>
  <c r="AK114" i="2" s="1"/>
  <c r="AO114" i="2" s="1"/>
  <c r="AJ82" i="2"/>
  <c r="AK82" i="2" s="1"/>
  <c r="AO82" i="2" s="1"/>
  <c r="AJ50" i="2"/>
  <c r="AK50" i="2" s="1"/>
  <c r="AO50" i="2" s="1"/>
  <c r="AJ18" i="2"/>
  <c r="AK18" i="2" s="1"/>
  <c r="AO18" i="2" s="1"/>
  <c r="AJ151" i="2"/>
  <c r="AK151" i="2" s="1"/>
  <c r="AO151" i="2" s="1"/>
  <c r="AJ143" i="2"/>
  <c r="AK143" i="2" s="1"/>
  <c r="AO143" i="2" s="1"/>
  <c r="AJ135" i="2"/>
  <c r="AK135" i="2" s="1"/>
  <c r="AO135" i="2" s="1"/>
  <c r="AJ127" i="2"/>
  <c r="AK127" i="2" s="1"/>
  <c r="AO127" i="2" s="1"/>
  <c r="AJ119" i="2"/>
  <c r="AK119" i="2" s="1"/>
  <c r="AO119" i="2" s="1"/>
  <c r="AJ111" i="2"/>
  <c r="AK111" i="2" s="1"/>
  <c r="AO111" i="2" s="1"/>
  <c r="AJ103" i="2"/>
  <c r="AK103" i="2" s="1"/>
  <c r="AO103" i="2" s="1"/>
  <c r="AJ87" i="2"/>
  <c r="AK87" i="2" s="1"/>
  <c r="AO87" i="2" s="1"/>
  <c r="AJ79" i="2"/>
  <c r="AK79" i="2" s="1"/>
  <c r="AO79" i="2" s="1"/>
  <c r="AJ71" i="2"/>
  <c r="AK71" i="2" s="1"/>
  <c r="AO71" i="2" s="1"/>
  <c r="AJ47" i="2"/>
  <c r="AK47" i="2" s="1"/>
  <c r="AO47" i="2" s="1"/>
  <c r="AJ31" i="2"/>
  <c r="AK31" i="2" s="1"/>
  <c r="AO31" i="2" s="1"/>
  <c r="AJ163" i="2"/>
  <c r="AK163" i="2" s="1"/>
  <c r="AO163" i="2" s="1"/>
  <c r="AJ174" i="2"/>
  <c r="AK174" i="2" s="1"/>
  <c r="AO174" i="2" s="1"/>
  <c r="AJ26" i="2"/>
  <c r="AK26" i="2" s="1"/>
  <c r="AO26" i="2" s="1"/>
  <c r="AJ85" i="2"/>
  <c r="AK85" i="2" s="1"/>
  <c r="AO85" i="2" s="1"/>
  <c r="AJ5" i="2"/>
  <c r="AK5" i="2" s="1"/>
  <c r="AO5" i="2" s="1"/>
  <c r="AJ176" i="2"/>
  <c r="AK176" i="2" s="1"/>
  <c r="AO176" i="2" s="1"/>
  <c r="AJ178" i="2"/>
  <c r="AK178" i="2" s="1"/>
  <c r="AO178" i="2" s="1"/>
  <c r="AJ180" i="2"/>
  <c r="AK180" i="2" s="1"/>
  <c r="AO180" i="2" s="1"/>
  <c r="AJ159" i="2"/>
  <c r="AK159" i="2" s="1"/>
  <c r="AO159" i="2" s="1"/>
  <c r="AJ34" i="2"/>
  <c r="AK34" i="2" s="1"/>
  <c r="AO34" i="2" s="1"/>
  <c r="AJ155" i="2"/>
  <c r="AK155" i="2" s="1"/>
  <c r="AO155" i="2" s="1"/>
  <c r="AJ147" i="2"/>
  <c r="AK147" i="2" s="1"/>
  <c r="AO147" i="2" s="1"/>
  <c r="AJ139" i="2"/>
  <c r="AK139" i="2" s="1"/>
  <c r="AO139" i="2" s="1"/>
  <c r="AJ131" i="2"/>
  <c r="AK131" i="2" s="1"/>
  <c r="AO131" i="2" s="1"/>
  <c r="AJ123" i="2"/>
  <c r="AK123" i="2" s="1"/>
  <c r="AO123" i="2" s="1"/>
  <c r="AJ115" i="2"/>
  <c r="AK115" i="2" s="1"/>
  <c r="AO115" i="2" s="1"/>
  <c r="AJ107" i="2"/>
  <c r="AK107" i="2" s="1"/>
  <c r="AO107" i="2" s="1"/>
  <c r="AJ192" i="2"/>
  <c r="AK192" i="2" s="1"/>
  <c r="AO192" i="2" s="1"/>
  <c r="AJ171" i="2"/>
  <c r="AK171" i="2" s="1"/>
  <c r="AO171" i="2" s="1"/>
  <c r="AJ30" i="2"/>
  <c r="AK30" i="2" s="1"/>
  <c r="AO30" i="2" s="1"/>
  <c r="AJ184" i="2"/>
  <c r="AK184" i="2" s="1"/>
  <c r="AO184" i="2" s="1"/>
  <c r="AJ186" i="2"/>
  <c r="AK186" i="2" s="1"/>
  <c r="AO186" i="2" s="1"/>
  <c r="AJ165" i="2"/>
  <c r="AK165" i="2" s="1"/>
  <c r="AO165" i="2" s="1"/>
  <c r="AJ68" i="2"/>
  <c r="AK68" i="2" s="1"/>
  <c r="AO68" i="2" s="1"/>
  <c r="AJ54" i="2"/>
  <c r="AK54" i="2" s="1"/>
  <c r="AO54" i="2" s="1"/>
  <c r="AJ40" i="2"/>
  <c r="AK40" i="2" s="1"/>
  <c r="AO40" i="2" s="1"/>
  <c r="AJ167" i="2"/>
  <c r="AK167" i="2" s="1"/>
  <c r="AO167" i="2" s="1"/>
  <c r="AJ156" i="2"/>
  <c r="AK156" i="2" s="1"/>
  <c r="AO156" i="2" s="1"/>
  <c r="AJ142" i="2"/>
  <c r="AK142" i="2" s="1"/>
  <c r="AO142" i="2" s="1"/>
  <c r="AJ28" i="2"/>
  <c r="AK28" i="2" s="1"/>
  <c r="AO28" i="2" s="1"/>
  <c r="AJ14" i="2"/>
  <c r="AK14" i="2" s="1"/>
  <c r="AO14" i="2" s="1"/>
  <c r="AJ190" i="2"/>
  <c r="AK190" i="2" s="1"/>
  <c r="AO190" i="2" s="1"/>
  <c r="AJ158" i="2"/>
  <c r="AK158" i="2" s="1"/>
  <c r="AO158" i="2" s="1"/>
  <c r="AJ116" i="2"/>
  <c r="AK116" i="2" s="1"/>
  <c r="AO116" i="2" s="1"/>
  <c r="AJ88" i="2"/>
  <c r="AK88" i="2" s="1"/>
  <c r="AO88" i="2" s="1"/>
  <c r="AJ106" i="2"/>
  <c r="AK106" i="2" s="1"/>
  <c r="AO106" i="2" s="1"/>
  <c r="AJ42" i="2"/>
  <c r="AK42" i="2" s="1"/>
  <c r="AO42" i="2" s="1"/>
  <c r="AJ10" i="2"/>
  <c r="AK10" i="2" s="1"/>
  <c r="AO10" i="2" s="1"/>
  <c r="AJ153" i="2"/>
  <c r="AK153" i="2" s="1"/>
  <c r="AO153" i="2" s="1"/>
  <c r="R395" i="2"/>
  <c r="S395" i="2" s="1"/>
  <c r="R491" i="2"/>
  <c r="S491" i="2" s="1"/>
  <c r="R11" i="2"/>
  <c r="S11" i="2" s="1"/>
  <c r="R82" i="2"/>
  <c r="S82" i="2" s="1"/>
  <c r="R359" i="2"/>
  <c r="S359" i="2" s="1"/>
  <c r="R302" i="2"/>
  <c r="S302" i="2" s="1"/>
  <c r="R405" i="2"/>
  <c r="S405" i="2" s="1"/>
  <c r="R149" i="2"/>
  <c r="S149" i="2" s="1"/>
  <c r="R336" i="2"/>
  <c r="S336" i="2" s="1"/>
  <c r="R144" i="2"/>
  <c r="S144" i="2" s="1"/>
  <c r="R235" i="2"/>
  <c r="S235" i="2" s="1"/>
  <c r="R163" i="2"/>
  <c r="S163" i="2" s="1"/>
  <c r="R298" i="2"/>
  <c r="S298" i="2" s="1"/>
  <c r="R407" i="2"/>
  <c r="S407" i="2" s="1"/>
  <c r="R7" i="2"/>
  <c r="S7" i="2" s="1"/>
  <c r="R453" i="2"/>
  <c r="S453" i="2" s="1"/>
  <c r="R256" i="2"/>
  <c r="S256" i="2" s="1"/>
  <c r="R467" i="2"/>
  <c r="S467" i="2" s="1"/>
  <c r="R267" i="2"/>
  <c r="S267" i="2" s="1"/>
  <c r="R315" i="2"/>
  <c r="S315" i="2" s="1"/>
  <c r="R387" i="2"/>
  <c r="S387" i="2" s="1"/>
  <c r="R91" i="2"/>
  <c r="S91" i="2" s="1"/>
  <c r="R330" i="2"/>
  <c r="S330" i="2" s="1"/>
  <c r="R531" i="2"/>
  <c r="S531" i="2" s="1"/>
  <c r="R295" i="2"/>
  <c r="S295" i="2" s="1"/>
  <c r="R167" i="2"/>
  <c r="S167" i="2" s="1"/>
  <c r="R512" i="2"/>
  <c r="S512" i="2" s="1"/>
  <c r="R534" i="2"/>
  <c r="S534" i="2" s="1"/>
  <c r="R174" i="2"/>
  <c r="S174" i="2" s="1"/>
  <c r="R469" i="2"/>
  <c r="S469" i="2" s="1"/>
  <c r="R277" i="2"/>
  <c r="S277" i="2" s="1"/>
  <c r="R85" i="2"/>
  <c r="R400" i="2"/>
  <c r="S400" i="2" s="1"/>
  <c r="R208" i="2"/>
  <c r="S208" i="2" s="1"/>
  <c r="R80" i="2"/>
  <c r="S80" i="2" s="1"/>
  <c r="R443" i="2"/>
  <c r="S443" i="2" s="1"/>
  <c r="R517" i="2"/>
  <c r="S517" i="2" s="1"/>
  <c r="R411" i="2"/>
  <c r="S411" i="2" s="1"/>
  <c r="R371" i="2"/>
  <c r="S371" i="2" s="1"/>
  <c r="R323" i="2"/>
  <c r="S323" i="2" s="1"/>
  <c r="R67" i="2"/>
  <c r="S67" i="2" s="1"/>
  <c r="R426" i="2"/>
  <c r="S426" i="2" s="1"/>
  <c r="R50" i="2"/>
  <c r="S50" i="2" s="1"/>
  <c r="R471" i="2"/>
  <c r="S471" i="2" s="1"/>
  <c r="R279" i="2"/>
  <c r="S279" i="2" s="1"/>
  <c r="R135" i="2"/>
  <c r="S135" i="2" s="1"/>
  <c r="R194" i="2"/>
  <c r="S194" i="2" s="1"/>
  <c r="R398" i="2"/>
  <c r="S398" i="2" s="1"/>
  <c r="R142" i="2"/>
  <c r="S142" i="2" s="1"/>
  <c r="R389" i="2"/>
  <c r="S389" i="2" s="1"/>
  <c r="R261" i="2"/>
  <c r="S261" i="2" s="1"/>
  <c r="R133" i="2"/>
  <c r="S133" i="2" s="1"/>
  <c r="R69" i="2"/>
  <c r="S69" i="2" s="1"/>
  <c r="R448" i="2"/>
  <c r="S448" i="2" s="1"/>
  <c r="R320" i="2"/>
  <c r="S320" i="2" s="1"/>
  <c r="R128" i="2"/>
  <c r="S128" i="2" s="1"/>
  <c r="R459" i="2"/>
  <c r="S459" i="2" s="1"/>
  <c r="R541" i="2"/>
  <c r="S541" i="2" s="1"/>
  <c r="R537" i="2"/>
  <c r="S537" i="2" s="1"/>
  <c r="R307" i="2"/>
  <c r="S307" i="2" s="1"/>
  <c r="R513" i="2"/>
  <c r="S513" i="2" s="1"/>
  <c r="R259" i="2"/>
  <c r="S259" i="2" s="1"/>
  <c r="R139" i="2"/>
  <c r="S139" i="2" s="1"/>
  <c r="R51" i="2"/>
  <c r="S51" i="2" s="1"/>
  <c r="R516" i="2"/>
  <c r="S516" i="2" s="1"/>
  <c r="R394" i="2"/>
  <c r="S394" i="2" s="1"/>
  <c r="R266" i="2"/>
  <c r="S266" i="2" s="1"/>
  <c r="R146" i="2"/>
  <c r="S146" i="2" s="1"/>
  <c r="R26" i="2"/>
  <c r="S26" i="2" s="1"/>
  <c r="R515" i="2"/>
  <c r="S515" i="2" s="1"/>
  <c r="R455" i="2"/>
  <c r="S455" i="2" s="1"/>
  <c r="R391" i="2"/>
  <c r="S391" i="2" s="1"/>
  <c r="R327" i="2"/>
  <c r="S327" i="2" s="1"/>
  <c r="R263" i="2"/>
  <c r="S263" i="2" s="1"/>
  <c r="R199" i="2"/>
  <c r="S199" i="2" s="1"/>
  <c r="R103" i="2"/>
  <c r="S103" i="2" s="1"/>
  <c r="R147" i="2"/>
  <c r="S147" i="2" s="1"/>
  <c r="R386" i="2"/>
  <c r="S386" i="2" s="1"/>
  <c r="R122" i="2"/>
  <c r="S122" i="2" s="1"/>
  <c r="R494" i="2"/>
  <c r="S494" i="2" s="1"/>
  <c r="R366" i="2"/>
  <c r="S366" i="2" s="1"/>
  <c r="R238" i="2"/>
  <c r="S238" i="2" s="1"/>
  <c r="R110" i="2"/>
  <c r="S110" i="2" s="1"/>
  <c r="R501" i="2"/>
  <c r="S501" i="2" s="1"/>
  <c r="R437" i="2"/>
  <c r="S437" i="2" s="1"/>
  <c r="R373" i="2"/>
  <c r="S373" i="2" s="1"/>
  <c r="R309" i="2"/>
  <c r="S309" i="2" s="1"/>
  <c r="R245" i="2"/>
  <c r="S245" i="2" s="1"/>
  <c r="R181" i="2"/>
  <c r="S181" i="2" s="1"/>
  <c r="R117" i="2"/>
  <c r="S117" i="2" s="1"/>
  <c r="R53" i="2"/>
  <c r="S53" i="2" s="1"/>
  <c r="R496" i="2"/>
  <c r="S496" i="2" s="1"/>
  <c r="R432" i="2"/>
  <c r="S432" i="2" s="1"/>
  <c r="R368" i="2"/>
  <c r="S368" i="2" s="1"/>
  <c r="R304" i="2"/>
  <c r="S304" i="2" s="1"/>
  <c r="R240" i="2"/>
  <c r="S240" i="2" s="1"/>
  <c r="R176" i="2"/>
  <c r="S176" i="2" s="1"/>
  <c r="R112" i="2"/>
  <c r="S112" i="2" s="1"/>
  <c r="R48" i="2"/>
  <c r="S48" i="2" s="1"/>
  <c r="R525" i="2"/>
  <c r="S525" i="2" s="1"/>
  <c r="R533" i="2"/>
  <c r="S533" i="2" s="1"/>
  <c r="R475" i="2"/>
  <c r="S475" i="2" s="1"/>
  <c r="R435" i="2"/>
  <c r="S435" i="2" s="1"/>
  <c r="R187" i="2"/>
  <c r="S187" i="2" s="1"/>
  <c r="R458" i="2"/>
  <c r="S458" i="2" s="1"/>
  <c r="R202" i="2"/>
  <c r="S202" i="2" s="1"/>
  <c r="R487" i="2"/>
  <c r="S487" i="2" s="1"/>
  <c r="R423" i="2"/>
  <c r="S423" i="2" s="1"/>
  <c r="R231" i="2"/>
  <c r="S231" i="2" s="1"/>
  <c r="R258" i="2"/>
  <c r="S258" i="2" s="1"/>
  <c r="R430" i="2"/>
  <c r="S430" i="2" s="1"/>
  <c r="R46" i="2"/>
  <c r="S46" i="2" s="1"/>
  <c r="R341" i="2"/>
  <c r="S341" i="2" s="1"/>
  <c r="R213" i="2"/>
  <c r="S213" i="2" s="1"/>
  <c r="R21" i="2"/>
  <c r="S21" i="2" s="1"/>
  <c r="R464" i="2"/>
  <c r="S464" i="2" s="1"/>
  <c r="R272" i="2"/>
  <c r="S272" i="2" s="1"/>
  <c r="R16" i="2"/>
  <c r="S16" i="2" s="1"/>
  <c r="R403" i="2"/>
  <c r="S403" i="2" s="1"/>
  <c r="R363" i="2"/>
  <c r="S363" i="2" s="1"/>
  <c r="R251" i="2"/>
  <c r="S251" i="2" s="1"/>
  <c r="R529" i="2"/>
  <c r="S529" i="2" s="1"/>
  <c r="R528" i="2"/>
  <c r="S528" i="2" s="1"/>
  <c r="R170" i="2"/>
  <c r="S170" i="2" s="1"/>
  <c r="R523" i="2"/>
  <c r="S523" i="2" s="1"/>
  <c r="R343" i="2"/>
  <c r="S343" i="2" s="1"/>
  <c r="R215" i="2"/>
  <c r="S215" i="2" s="1"/>
  <c r="R450" i="2"/>
  <c r="S450" i="2" s="1"/>
  <c r="R518" i="2"/>
  <c r="S518" i="2" s="1"/>
  <c r="R270" i="2"/>
  <c r="S270" i="2" s="1"/>
  <c r="R14" i="2"/>
  <c r="S14" i="2" s="1"/>
  <c r="R325" i="2"/>
  <c r="S325" i="2" s="1"/>
  <c r="R197" i="2"/>
  <c r="S197" i="2" s="1"/>
  <c r="R5" i="2"/>
  <c r="S5" i="2" s="1"/>
  <c r="R384" i="2"/>
  <c r="S384" i="2" s="1"/>
  <c r="R192" i="2"/>
  <c r="S192" i="2" s="1"/>
  <c r="R64" i="2"/>
  <c r="S64" i="2" s="1"/>
  <c r="R283" i="2"/>
  <c r="S283" i="2" s="1"/>
  <c r="R339" i="2"/>
  <c r="S339" i="2" s="1"/>
  <c r="R331" i="2"/>
  <c r="S331" i="2" s="1"/>
  <c r="R379" i="2"/>
  <c r="S379" i="2" s="1"/>
  <c r="R521" i="2"/>
  <c r="S521" i="2" s="1"/>
  <c r="R275" i="2"/>
  <c r="S275" i="2" s="1"/>
  <c r="R427" i="2"/>
  <c r="S427" i="2" s="1"/>
  <c r="R299" i="2"/>
  <c r="S299" i="2" s="1"/>
  <c r="R507" i="2"/>
  <c r="S507" i="2" s="1"/>
  <c r="R347" i="2"/>
  <c r="S347" i="2" s="1"/>
  <c r="R499" i="2"/>
  <c r="S499" i="2" s="1"/>
  <c r="R243" i="2"/>
  <c r="S243" i="2" s="1"/>
  <c r="R451" i="2"/>
  <c r="S451" i="2" s="1"/>
  <c r="R219" i="2"/>
  <c r="S219" i="2" s="1"/>
  <c r="R115" i="2"/>
  <c r="S115" i="2" s="1"/>
  <c r="R35" i="2"/>
  <c r="S35" i="2" s="1"/>
  <c r="R490" i="2"/>
  <c r="S490" i="2" s="1"/>
  <c r="R362" i="2"/>
  <c r="S362" i="2" s="1"/>
  <c r="R234" i="2"/>
  <c r="S234" i="2" s="1"/>
  <c r="R114" i="2"/>
  <c r="S114" i="2" s="1"/>
  <c r="R539" i="2"/>
  <c r="S539" i="2" s="1"/>
  <c r="R503" i="2"/>
  <c r="S503" i="2" s="1"/>
  <c r="R439" i="2"/>
  <c r="S439" i="2" s="1"/>
  <c r="R375" i="2"/>
  <c r="S375" i="2" s="1"/>
  <c r="R311" i="2"/>
  <c r="S311" i="2" s="1"/>
  <c r="R247" i="2"/>
  <c r="S247" i="2" s="1"/>
  <c r="R183" i="2"/>
  <c r="S183" i="2" s="1"/>
  <c r="R71" i="2"/>
  <c r="S71" i="2" s="1"/>
  <c r="R19" i="2"/>
  <c r="S19" i="2" s="1"/>
  <c r="R322" i="2"/>
  <c r="S322" i="2" s="1"/>
  <c r="R58" i="2"/>
  <c r="S58" i="2" s="1"/>
  <c r="R462" i="2"/>
  <c r="S462" i="2" s="1"/>
  <c r="R334" i="2"/>
  <c r="S334" i="2" s="1"/>
  <c r="R206" i="2"/>
  <c r="S206" i="2" s="1"/>
  <c r="R78" i="2"/>
  <c r="S78" i="2" s="1"/>
  <c r="R485" i="2"/>
  <c r="S485" i="2" s="1"/>
  <c r="R421" i="2"/>
  <c r="S421" i="2" s="1"/>
  <c r="R357" i="2"/>
  <c r="S357" i="2" s="1"/>
  <c r="R293" i="2"/>
  <c r="S293" i="2" s="1"/>
  <c r="R229" i="2"/>
  <c r="S229" i="2" s="1"/>
  <c r="R165" i="2"/>
  <c r="S165" i="2" s="1"/>
  <c r="R101" i="2"/>
  <c r="S101" i="2" s="1"/>
  <c r="R480" i="2"/>
  <c r="S480" i="2" s="1"/>
  <c r="R416" i="2"/>
  <c r="S416" i="2" s="1"/>
  <c r="R352" i="2"/>
  <c r="S352" i="2" s="1"/>
  <c r="R288" i="2"/>
  <c r="S288" i="2" s="1"/>
  <c r="R224" i="2"/>
  <c r="S224" i="2" s="1"/>
  <c r="R160" i="2"/>
  <c r="S160" i="2" s="1"/>
  <c r="R96" i="2"/>
  <c r="S96" i="2" s="1"/>
  <c r="R32" i="2"/>
  <c r="S32" i="2" s="1"/>
  <c r="R483" i="2"/>
  <c r="S483" i="2" s="1"/>
  <c r="R355" i="2"/>
  <c r="S355" i="2" s="1"/>
  <c r="R227" i="2"/>
  <c r="S227" i="2" s="1"/>
  <c r="R179" i="2"/>
  <c r="S179" i="2" s="1"/>
  <c r="R131" i="2"/>
  <c r="S131" i="2" s="1"/>
  <c r="R83" i="2"/>
  <c r="S83" i="2" s="1"/>
  <c r="R43" i="2"/>
  <c r="S43" i="2" s="1"/>
  <c r="R536" i="2"/>
  <c r="S536" i="2" s="1"/>
  <c r="R506" i="2"/>
  <c r="S506" i="2" s="1"/>
  <c r="R442" i="2"/>
  <c r="S442" i="2" s="1"/>
  <c r="R378" i="2"/>
  <c r="S378" i="2" s="1"/>
  <c r="R314" i="2"/>
  <c r="S314" i="2" s="1"/>
  <c r="R250" i="2"/>
  <c r="S250" i="2" s="1"/>
  <c r="R186" i="2"/>
  <c r="S186" i="2" s="1"/>
  <c r="R130" i="2"/>
  <c r="S130" i="2" s="1"/>
  <c r="R66" i="2"/>
  <c r="S66" i="2" s="1"/>
  <c r="R18" i="2"/>
  <c r="S18" i="2" s="1"/>
  <c r="R527" i="2"/>
  <c r="S527" i="2" s="1"/>
  <c r="R511" i="2"/>
  <c r="S511" i="2" s="1"/>
  <c r="R479" i="2"/>
  <c r="S479" i="2" s="1"/>
  <c r="R447" i="2"/>
  <c r="S447" i="2" s="1"/>
  <c r="R415" i="2"/>
  <c r="S415" i="2" s="1"/>
  <c r="R383" i="2"/>
  <c r="S383" i="2" s="1"/>
  <c r="R351" i="2"/>
  <c r="S351" i="2" s="1"/>
  <c r="R319" i="2"/>
  <c r="S319" i="2" s="1"/>
  <c r="R287" i="2"/>
  <c r="S287" i="2" s="1"/>
  <c r="R255" i="2"/>
  <c r="S255" i="2" s="1"/>
  <c r="R223" i="2"/>
  <c r="S223" i="2" s="1"/>
  <c r="R191" i="2"/>
  <c r="S191" i="2" s="1"/>
  <c r="R159" i="2"/>
  <c r="S159" i="2" s="1"/>
  <c r="R127" i="2"/>
  <c r="S127" i="2" s="1"/>
  <c r="R95" i="2"/>
  <c r="S95" i="2" s="1"/>
  <c r="R63" i="2"/>
  <c r="S63" i="2" s="1"/>
  <c r="R31" i="2"/>
  <c r="S31" i="2" s="1"/>
  <c r="R211" i="2"/>
  <c r="S211" i="2" s="1"/>
  <c r="R123" i="2"/>
  <c r="S123" i="2" s="1"/>
  <c r="R540" i="2"/>
  <c r="S540" i="2" s="1"/>
  <c r="R498" i="2"/>
  <c r="S498" i="2" s="1"/>
  <c r="R434" i="2"/>
  <c r="S434" i="2" s="1"/>
  <c r="R370" i="2"/>
  <c r="S370" i="2" s="1"/>
  <c r="R306" i="2"/>
  <c r="S306" i="2" s="1"/>
  <c r="R242" i="2"/>
  <c r="S242" i="2" s="1"/>
  <c r="R178" i="2"/>
  <c r="S178" i="2" s="1"/>
  <c r="R106" i="2"/>
  <c r="S106" i="2" s="1"/>
  <c r="R34" i="2"/>
  <c r="S34" i="2" s="1"/>
  <c r="R530" i="2"/>
  <c r="S530" i="2" s="1"/>
  <c r="R514" i="2"/>
  <c r="S514" i="2" s="1"/>
  <c r="R486" i="2"/>
  <c r="S486" i="2" s="1"/>
  <c r="R454" i="2"/>
  <c r="S454" i="2" s="1"/>
  <c r="R422" i="2"/>
  <c r="S422" i="2" s="1"/>
  <c r="R390" i="2"/>
  <c r="S390" i="2" s="1"/>
  <c r="R358" i="2"/>
  <c r="S358" i="2" s="1"/>
  <c r="R326" i="2"/>
  <c r="S326" i="2" s="1"/>
  <c r="R294" i="2"/>
  <c r="S294" i="2" s="1"/>
  <c r="R262" i="2"/>
  <c r="S262" i="2" s="1"/>
  <c r="R230" i="2"/>
  <c r="S230" i="2" s="1"/>
  <c r="R198" i="2"/>
  <c r="S198" i="2" s="1"/>
  <c r="R166" i="2"/>
  <c r="S166" i="2" s="1"/>
  <c r="R134" i="2"/>
  <c r="S134" i="2" s="1"/>
  <c r="R102" i="2"/>
  <c r="S102" i="2" s="1"/>
  <c r="R70" i="2"/>
  <c r="S70" i="2" s="1"/>
  <c r="R6" i="2"/>
  <c r="S6" i="2" s="1"/>
  <c r="R497" i="2"/>
  <c r="S497" i="2" s="1"/>
  <c r="R481" i="2"/>
  <c r="S481" i="2" s="1"/>
  <c r="R465" i="2"/>
  <c r="S465" i="2" s="1"/>
  <c r="R449" i="2"/>
  <c r="S449" i="2" s="1"/>
  <c r="R433" i="2"/>
  <c r="S433" i="2" s="1"/>
  <c r="R417" i="2"/>
  <c r="S417" i="2" s="1"/>
  <c r="R401" i="2"/>
  <c r="S401" i="2" s="1"/>
  <c r="R385" i="2"/>
  <c r="S385" i="2" s="1"/>
  <c r="R369" i="2"/>
  <c r="S369" i="2" s="1"/>
  <c r="R353" i="2"/>
  <c r="S353" i="2" s="1"/>
  <c r="R337" i="2"/>
  <c r="S337" i="2" s="1"/>
  <c r="R321" i="2"/>
  <c r="S321" i="2" s="1"/>
  <c r="R305" i="2"/>
  <c r="S305" i="2" s="1"/>
  <c r="R289" i="2"/>
  <c r="S289" i="2" s="1"/>
  <c r="R273" i="2"/>
  <c r="S273" i="2" s="1"/>
  <c r="R257" i="2"/>
  <c r="S257" i="2" s="1"/>
  <c r="R241" i="2"/>
  <c r="S241" i="2" s="1"/>
  <c r="R225" i="2"/>
  <c r="S225" i="2" s="1"/>
  <c r="R209" i="2"/>
  <c r="S209" i="2" s="1"/>
  <c r="R193" i="2"/>
  <c r="S193" i="2" s="1"/>
  <c r="R177" i="2"/>
  <c r="S177" i="2" s="1"/>
  <c r="R161" i="2"/>
  <c r="S161" i="2" s="1"/>
  <c r="R145" i="2"/>
  <c r="S145" i="2" s="1"/>
  <c r="R129" i="2"/>
  <c r="S129" i="2" s="1"/>
  <c r="R113" i="2"/>
  <c r="S113" i="2" s="1"/>
  <c r="R97" i="2"/>
  <c r="S97" i="2" s="1"/>
  <c r="R81" i="2"/>
  <c r="S81" i="2" s="1"/>
  <c r="R65" i="2"/>
  <c r="S65" i="2" s="1"/>
  <c r="R49" i="2"/>
  <c r="S49" i="2" s="1"/>
  <c r="R33" i="2"/>
  <c r="S33" i="2" s="1"/>
  <c r="R17" i="2"/>
  <c r="S17" i="2" s="1"/>
  <c r="R508" i="2"/>
  <c r="S508" i="2" s="1"/>
  <c r="R492" i="2"/>
  <c r="S492" i="2" s="1"/>
  <c r="R476" i="2"/>
  <c r="S476" i="2" s="1"/>
  <c r="R460" i="2"/>
  <c r="S460" i="2" s="1"/>
  <c r="R444" i="2"/>
  <c r="S444" i="2" s="1"/>
  <c r="R428" i="2"/>
  <c r="S428" i="2" s="1"/>
  <c r="R412" i="2"/>
  <c r="S412" i="2" s="1"/>
  <c r="R396" i="2"/>
  <c r="S396" i="2" s="1"/>
  <c r="R380" i="2"/>
  <c r="S380" i="2" s="1"/>
  <c r="R364" i="2"/>
  <c r="S364" i="2" s="1"/>
  <c r="R348" i="2"/>
  <c r="S348" i="2" s="1"/>
  <c r="R332" i="2"/>
  <c r="S332" i="2" s="1"/>
  <c r="R316" i="2"/>
  <c r="S316" i="2" s="1"/>
  <c r="R300" i="2"/>
  <c r="S300" i="2" s="1"/>
  <c r="R284" i="2"/>
  <c r="S284" i="2" s="1"/>
  <c r="R268" i="2"/>
  <c r="S268" i="2" s="1"/>
  <c r="R252" i="2"/>
  <c r="S252" i="2" s="1"/>
  <c r="R236" i="2"/>
  <c r="S236" i="2" s="1"/>
  <c r="R220" i="2"/>
  <c r="S220" i="2" s="1"/>
  <c r="R204" i="2"/>
  <c r="S204" i="2" s="1"/>
  <c r="R188" i="2"/>
  <c r="S188" i="2" s="1"/>
  <c r="R172" i="2"/>
  <c r="S172" i="2" s="1"/>
  <c r="R156" i="2"/>
  <c r="S156" i="2" s="1"/>
  <c r="R140" i="2"/>
  <c r="S140" i="2" s="1"/>
  <c r="R124" i="2"/>
  <c r="S124" i="2" s="1"/>
  <c r="R108" i="2"/>
  <c r="S108" i="2" s="1"/>
  <c r="R92" i="2"/>
  <c r="S92" i="2" s="1"/>
  <c r="R76" i="2"/>
  <c r="S76" i="2" s="1"/>
  <c r="R60" i="2"/>
  <c r="S60" i="2" s="1"/>
  <c r="R44" i="2"/>
  <c r="S44" i="2" s="1"/>
  <c r="R28" i="2"/>
  <c r="S28" i="2" s="1"/>
  <c r="R12" i="2"/>
  <c r="S12" i="2" s="1"/>
  <c r="R151" i="2"/>
  <c r="S151" i="2" s="1"/>
  <c r="R119" i="2"/>
  <c r="S119" i="2" s="1"/>
  <c r="R87" i="2"/>
  <c r="S87" i="2" s="1"/>
  <c r="R55" i="2"/>
  <c r="S55" i="2" s="1"/>
  <c r="R23" i="2"/>
  <c r="S23" i="2" s="1"/>
  <c r="R195" i="2"/>
  <c r="S195" i="2" s="1"/>
  <c r="R99" i="2"/>
  <c r="S99" i="2" s="1"/>
  <c r="R532" i="2"/>
  <c r="S532" i="2" s="1"/>
  <c r="R482" i="2"/>
  <c r="S482" i="2" s="1"/>
  <c r="R418" i="2"/>
  <c r="S418" i="2" s="1"/>
  <c r="R354" i="2"/>
  <c r="S354" i="2" s="1"/>
  <c r="R290" i="2"/>
  <c r="S290" i="2" s="1"/>
  <c r="R226" i="2"/>
  <c r="S226" i="2" s="1"/>
  <c r="R162" i="2"/>
  <c r="S162" i="2" s="1"/>
  <c r="R90" i="2"/>
  <c r="S90" i="2" s="1"/>
  <c r="R10" i="2"/>
  <c r="S10" i="2" s="1"/>
  <c r="R526" i="2"/>
  <c r="S526" i="2" s="1"/>
  <c r="R510" i="2"/>
  <c r="S510" i="2" s="1"/>
  <c r="R478" i="2"/>
  <c r="S478" i="2" s="1"/>
  <c r="R446" i="2"/>
  <c r="S446" i="2" s="1"/>
  <c r="R414" i="2"/>
  <c r="S414" i="2" s="1"/>
  <c r="R382" i="2"/>
  <c r="S382" i="2" s="1"/>
  <c r="R350" i="2"/>
  <c r="S350" i="2" s="1"/>
  <c r="R318" i="2"/>
  <c r="S318" i="2" s="1"/>
  <c r="R286" i="2"/>
  <c r="S286" i="2" s="1"/>
  <c r="R254" i="2"/>
  <c r="S254" i="2" s="1"/>
  <c r="R222" i="2"/>
  <c r="S222" i="2" s="1"/>
  <c r="R190" i="2"/>
  <c r="S190" i="2" s="1"/>
  <c r="R158" i="2"/>
  <c r="S158" i="2" s="1"/>
  <c r="R126" i="2"/>
  <c r="S126" i="2" s="1"/>
  <c r="R94" i="2"/>
  <c r="S94" i="2" s="1"/>
  <c r="R62" i="2"/>
  <c r="S62" i="2" s="1"/>
  <c r="R30" i="2"/>
  <c r="S30" i="2" s="1"/>
  <c r="R509" i="2"/>
  <c r="S509" i="2" s="1"/>
  <c r="R493" i="2"/>
  <c r="S493" i="2" s="1"/>
  <c r="R477" i="2"/>
  <c r="S477" i="2" s="1"/>
  <c r="R461" i="2"/>
  <c r="S461" i="2" s="1"/>
  <c r="R445" i="2"/>
  <c r="S445" i="2" s="1"/>
  <c r="R429" i="2"/>
  <c r="S429" i="2" s="1"/>
  <c r="R413" i="2"/>
  <c r="S413" i="2" s="1"/>
  <c r="R397" i="2"/>
  <c r="S397" i="2" s="1"/>
  <c r="R381" i="2"/>
  <c r="S381" i="2" s="1"/>
  <c r="R365" i="2"/>
  <c r="S365" i="2" s="1"/>
  <c r="R349" i="2"/>
  <c r="S349" i="2" s="1"/>
  <c r="R333" i="2"/>
  <c r="S333" i="2" s="1"/>
  <c r="R317" i="2"/>
  <c r="S317" i="2" s="1"/>
  <c r="R301" i="2"/>
  <c r="S301" i="2" s="1"/>
  <c r="R285" i="2"/>
  <c r="S285" i="2" s="1"/>
  <c r="R269" i="2"/>
  <c r="S269" i="2" s="1"/>
  <c r="R253" i="2"/>
  <c r="S253" i="2" s="1"/>
  <c r="R237" i="2"/>
  <c r="S237" i="2" s="1"/>
  <c r="R221" i="2"/>
  <c r="S221" i="2" s="1"/>
  <c r="R205" i="2"/>
  <c r="S205" i="2" s="1"/>
  <c r="R189" i="2"/>
  <c r="S189" i="2" s="1"/>
  <c r="R173" i="2"/>
  <c r="S173" i="2" s="1"/>
  <c r="R157" i="2"/>
  <c r="S157" i="2" s="1"/>
  <c r="R141" i="2"/>
  <c r="S141" i="2" s="1"/>
  <c r="R125" i="2"/>
  <c r="S125" i="2" s="1"/>
  <c r="R109" i="2"/>
  <c r="S109" i="2" s="1"/>
  <c r="R93" i="2"/>
  <c r="S93" i="2" s="1"/>
  <c r="R77" i="2"/>
  <c r="S77" i="2" s="1"/>
  <c r="R61" i="2"/>
  <c r="S61" i="2" s="1"/>
  <c r="R45" i="2"/>
  <c r="S45" i="2" s="1"/>
  <c r="R29" i="2"/>
  <c r="S29" i="2" s="1"/>
  <c r="R13" i="2"/>
  <c r="S13" i="2" s="1"/>
  <c r="R504" i="2"/>
  <c r="S504" i="2" s="1"/>
  <c r="R488" i="2"/>
  <c r="S488" i="2" s="1"/>
  <c r="R472" i="2"/>
  <c r="S472" i="2" s="1"/>
  <c r="R456" i="2"/>
  <c r="S456" i="2" s="1"/>
  <c r="R440" i="2"/>
  <c r="S440" i="2" s="1"/>
  <c r="R424" i="2"/>
  <c r="S424" i="2" s="1"/>
  <c r="R408" i="2"/>
  <c r="S408" i="2" s="1"/>
  <c r="R392" i="2"/>
  <c r="S392" i="2" s="1"/>
  <c r="R376" i="2"/>
  <c r="S376" i="2" s="1"/>
  <c r="R360" i="2"/>
  <c r="S360" i="2" s="1"/>
  <c r="R344" i="2"/>
  <c r="S344" i="2" s="1"/>
  <c r="R328" i="2"/>
  <c r="S328" i="2" s="1"/>
  <c r="R312" i="2"/>
  <c r="S312" i="2" s="1"/>
  <c r="R296" i="2"/>
  <c r="S296" i="2" s="1"/>
  <c r="R280" i="2"/>
  <c r="S280" i="2" s="1"/>
  <c r="R264" i="2"/>
  <c r="S264" i="2" s="1"/>
  <c r="R248" i="2"/>
  <c r="S248" i="2" s="1"/>
  <c r="R232" i="2"/>
  <c r="S232" i="2" s="1"/>
  <c r="R216" i="2"/>
  <c r="S216" i="2" s="1"/>
  <c r="R200" i="2"/>
  <c r="S200" i="2" s="1"/>
  <c r="R184" i="2"/>
  <c r="S184" i="2" s="1"/>
  <c r="R168" i="2"/>
  <c r="S168" i="2" s="1"/>
  <c r="R152" i="2"/>
  <c r="S152" i="2" s="1"/>
  <c r="R136" i="2"/>
  <c r="S136" i="2" s="1"/>
  <c r="R120" i="2"/>
  <c r="S120" i="2" s="1"/>
  <c r="R104" i="2"/>
  <c r="S104" i="2" s="1"/>
  <c r="R88" i="2"/>
  <c r="S88" i="2" s="1"/>
  <c r="R72" i="2"/>
  <c r="S72" i="2" s="1"/>
  <c r="R56" i="2"/>
  <c r="S56" i="2" s="1"/>
  <c r="R40" i="2"/>
  <c r="S40" i="2" s="1"/>
  <c r="R24" i="2"/>
  <c r="S24" i="2" s="1"/>
  <c r="R8" i="2"/>
  <c r="S8" i="2" s="1"/>
  <c r="R419" i="2"/>
  <c r="S419" i="2" s="1"/>
  <c r="R291" i="2"/>
  <c r="S291" i="2" s="1"/>
  <c r="R203" i="2"/>
  <c r="S203" i="2" s="1"/>
  <c r="R155" i="2"/>
  <c r="S155" i="2" s="1"/>
  <c r="R107" i="2"/>
  <c r="S107" i="2" s="1"/>
  <c r="R59" i="2"/>
  <c r="S59" i="2" s="1"/>
  <c r="R27" i="2"/>
  <c r="S27" i="2" s="1"/>
  <c r="R520" i="2"/>
  <c r="S520" i="2" s="1"/>
  <c r="R474" i="2"/>
  <c r="S474" i="2" s="1"/>
  <c r="R410" i="2"/>
  <c r="S410" i="2" s="1"/>
  <c r="R346" i="2"/>
  <c r="S346" i="2" s="1"/>
  <c r="R282" i="2"/>
  <c r="S282" i="2" s="1"/>
  <c r="R218" i="2"/>
  <c r="S218" i="2" s="1"/>
  <c r="R154" i="2"/>
  <c r="S154" i="2" s="1"/>
  <c r="R98" i="2"/>
  <c r="S98" i="2" s="1"/>
  <c r="R42" i="2"/>
  <c r="S42" i="2" s="1"/>
  <c r="R535" i="2"/>
  <c r="S535" i="2" s="1"/>
  <c r="R519" i="2"/>
  <c r="S519" i="2" s="1"/>
  <c r="R495" i="2"/>
  <c r="S495" i="2" s="1"/>
  <c r="R463" i="2"/>
  <c r="S463" i="2" s="1"/>
  <c r="R431" i="2"/>
  <c r="S431" i="2" s="1"/>
  <c r="R399" i="2"/>
  <c r="S399" i="2" s="1"/>
  <c r="R367" i="2"/>
  <c r="S367" i="2" s="1"/>
  <c r="R335" i="2"/>
  <c r="S335" i="2" s="1"/>
  <c r="R303" i="2"/>
  <c r="S303" i="2" s="1"/>
  <c r="R271" i="2"/>
  <c r="S271" i="2" s="1"/>
  <c r="R239" i="2"/>
  <c r="S239" i="2" s="1"/>
  <c r="R207" i="2"/>
  <c r="S207" i="2" s="1"/>
  <c r="R175" i="2"/>
  <c r="S175" i="2" s="1"/>
  <c r="R143" i="2"/>
  <c r="S143" i="2" s="1"/>
  <c r="R111" i="2"/>
  <c r="S111" i="2" s="1"/>
  <c r="R79" i="2"/>
  <c r="S79" i="2" s="1"/>
  <c r="R47" i="2"/>
  <c r="S47" i="2" s="1"/>
  <c r="R15" i="2"/>
  <c r="S15" i="2" s="1"/>
  <c r="R171" i="2"/>
  <c r="S171" i="2" s="1"/>
  <c r="R75" i="2"/>
  <c r="S75" i="2" s="1"/>
  <c r="R524" i="2"/>
  <c r="S524" i="2" s="1"/>
  <c r="R466" i="2"/>
  <c r="S466" i="2" s="1"/>
  <c r="R402" i="2"/>
  <c r="S402" i="2" s="1"/>
  <c r="R338" i="2"/>
  <c r="S338" i="2" s="1"/>
  <c r="R274" i="2"/>
  <c r="S274" i="2" s="1"/>
  <c r="R210" i="2"/>
  <c r="S210" i="2" s="1"/>
  <c r="R138" i="2"/>
  <c r="S138" i="2" s="1"/>
  <c r="R74" i="2"/>
  <c r="S74" i="2" s="1"/>
  <c r="R538" i="2"/>
  <c r="S538" i="2" s="1"/>
  <c r="R522" i="2"/>
  <c r="S522" i="2" s="1"/>
  <c r="R502" i="2"/>
  <c r="S502" i="2" s="1"/>
  <c r="R470" i="2"/>
  <c r="S470" i="2" s="1"/>
  <c r="R438" i="2"/>
  <c r="S438" i="2" s="1"/>
  <c r="R406" i="2"/>
  <c r="S406" i="2" s="1"/>
  <c r="R374" i="2"/>
  <c r="S374" i="2" s="1"/>
  <c r="R342" i="2"/>
  <c r="S342" i="2" s="1"/>
  <c r="R310" i="2"/>
  <c r="S310" i="2" s="1"/>
  <c r="R278" i="2"/>
  <c r="S278" i="2" s="1"/>
  <c r="R246" i="2"/>
  <c r="S246" i="2" s="1"/>
  <c r="R214" i="2"/>
  <c r="S214" i="2" s="1"/>
  <c r="R182" i="2"/>
  <c r="S182" i="2" s="1"/>
  <c r="R150" i="2"/>
  <c r="S150" i="2" s="1"/>
  <c r="R118" i="2"/>
  <c r="S118" i="2" s="1"/>
  <c r="R86" i="2"/>
  <c r="S86" i="2" s="1"/>
  <c r="R54" i="2"/>
  <c r="S54" i="2" s="1"/>
  <c r="R22" i="2"/>
  <c r="S22" i="2" s="1"/>
  <c r="R505" i="2"/>
  <c r="S505" i="2" s="1"/>
  <c r="R489" i="2"/>
  <c r="S489" i="2" s="1"/>
  <c r="R473" i="2"/>
  <c r="S473" i="2" s="1"/>
  <c r="R457" i="2"/>
  <c r="S457" i="2" s="1"/>
  <c r="R441" i="2"/>
  <c r="S441" i="2" s="1"/>
  <c r="R425" i="2"/>
  <c r="S425" i="2" s="1"/>
  <c r="R409" i="2"/>
  <c r="S409" i="2" s="1"/>
  <c r="R393" i="2"/>
  <c r="S393" i="2" s="1"/>
  <c r="R377" i="2"/>
  <c r="S377" i="2" s="1"/>
  <c r="R361" i="2"/>
  <c r="S361" i="2" s="1"/>
  <c r="R345" i="2"/>
  <c r="S345" i="2" s="1"/>
  <c r="R329" i="2"/>
  <c r="S329" i="2" s="1"/>
  <c r="R313" i="2"/>
  <c r="S313" i="2" s="1"/>
  <c r="R297" i="2"/>
  <c r="S297" i="2" s="1"/>
  <c r="R281" i="2"/>
  <c r="S281" i="2" s="1"/>
  <c r="R265" i="2"/>
  <c r="S265" i="2" s="1"/>
  <c r="R249" i="2"/>
  <c r="S249" i="2" s="1"/>
  <c r="R233" i="2"/>
  <c r="S233" i="2" s="1"/>
  <c r="R217" i="2"/>
  <c r="S217" i="2" s="1"/>
  <c r="R201" i="2"/>
  <c r="S201" i="2" s="1"/>
  <c r="R185" i="2"/>
  <c r="S185" i="2" s="1"/>
  <c r="R169" i="2"/>
  <c r="S169" i="2" s="1"/>
  <c r="R153" i="2"/>
  <c r="S153" i="2" s="1"/>
  <c r="R137" i="2"/>
  <c r="S137" i="2" s="1"/>
  <c r="R121" i="2"/>
  <c r="S121" i="2" s="1"/>
  <c r="R105" i="2"/>
  <c r="S105" i="2" s="1"/>
  <c r="R89" i="2"/>
  <c r="S89" i="2" s="1"/>
  <c r="R73" i="2"/>
  <c r="S73" i="2" s="1"/>
  <c r="R57" i="2"/>
  <c r="S57" i="2" s="1"/>
  <c r="R41" i="2"/>
  <c r="S41" i="2" s="1"/>
  <c r="R25" i="2"/>
  <c r="S25" i="2" s="1"/>
  <c r="R9" i="2"/>
  <c r="S9" i="2" s="1"/>
  <c r="R500" i="2"/>
  <c r="S500" i="2" s="1"/>
  <c r="R484" i="2"/>
  <c r="S484" i="2" s="1"/>
  <c r="R468" i="2"/>
  <c r="S468" i="2" s="1"/>
  <c r="R452" i="2"/>
  <c r="S452" i="2" s="1"/>
  <c r="R436" i="2"/>
  <c r="S436" i="2" s="1"/>
  <c r="R420" i="2"/>
  <c r="S420" i="2" s="1"/>
  <c r="R404" i="2"/>
  <c r="S404" i="2" s="1"/>
  <c r="R388" i="2"/>
  <c r="S388" i="2" s="1"/>
  <c r="R372" i="2"/>
  <c r="S372" i="2" s="1"/>
  <c r="R356" i="2"/>
  <c r="S356" i="2" s="1"/>
  <c r="R340" i="2"/>
  <c r="S340" i="2" s="1"/>
  <c r="R324" i="2"/>
  <c r="S324" i="2" s="1"/>
  <c r="R308" i="2"/>
  <c r="S308" i="2" s="1"/>
  <c r="R292" i="2"/>
  <c r="S292" i="2" s="1"/>
  <c r="R276" i="2"/>
  <c r="S276" i="2" s="1"/>
  <c r="R260" i="2"/>
  <c r="S260" i="2" s="1"/>
  <c r="R244" i="2"/>
  <c r="S244" i="2" s="1"/>
  <c r="R228" i="2"/>
  <c r="S228" i="2" s="1"/>
  <c r="R212" i="2"/>
  <c r="S212" i="2" s="1"/>
  <c r="R196" i="2"/>
  <c r="S196" i="2" s="1"/>
  <c r="R180" i="2"/>
  <c r="S180" i="2" s="1"/>
  <c r="R164" i="2"/>
  <c r="S164" i="2" s="1"/>
  <c r="R148" i="2"/>
  <c r="S148" i="2" s="1"/>
  <c r="R132" i="2"/>
  <c r="S132" i="2" s="1"/>
  <c r="R116" i="2"/>
  <c r="S116" i="2" s="1"/>
  <c r="R100" i="2"/>
  <c r="S100" i="2" s="1"/>
  <c r="R84" i="2"/>
  <c r="S84" i="2" s="1"/>
  <c r="R68" i="2"/>
  <c r="S68" i="2" s="1"/>
  <c r="R52" i="2"/>
  <c r="S52" i="2" s="1"/>
  <c r="R20" i="2"/>
  <c r="S20" i="2" s="1"/>
  <c r="R4" i="2"/>
  <c r="S4" i="2" s="1"/>
  <c r="R3" i="2"/>
  <c r="S3" i="2" s="1"/>
  <c r="T141" i="2"/>
  <c r="D50" i="2"/>
  <c r="D74" i="2"/>
  <c r="D80" i="2"/>
  <c r="D84" i="2"/>
  <c r="D89" i="2"/>
  <c r="D97" i="2"/>
  <c r="D105" i="2"/>
  <c r="D113" i="2"/>
  <c r="D117" i="2"/>
  <c r="D123" i="2"/>
  <c r="D139" i="2"/>
  <c r="D147" i="2"/>
  <c r="D149" i="2"/>
  <c r="D153" i="2"/>
  <c r="D161" i="2"/>
  <c r="D163" i="2"/>
  <c r="D165" i="2"/>
  <c r="D171" i="2"/>
  <c r="D178" i="2"/>
  <c r="D181" i="2"/>
  <c r="D213" i="2"/>
  <c r="D243" i="2"/>
  <c r="D56" i="2"/>
  <c r="D82" i="2"/>
  <c r="U174" i="2"/>
  <c r="D170" i="2"/>
  <c r="T296" i="2"/>
  <c r="T377" i="2"/>
  <c r="T383" i="2"/>
  <c r="T426" i="2"/>
  <c r="T430" i="2"/>
  <c r="T438" i="2"/>
  <c r="T442" i="2"/>
  <c r="D257" i="2"/>
  <c r="D293" i="2"/>
  <c r="T410" i="2"/>
  <c r="T200" i="2"/>
  <c r="D210" i="2"/>
  <c r="D232" i="2"/>
  <c r="D242" i="2"/>
  <c r="D258" i="2"/>
  <c r="D264" i="2"/>
  <c r="D280" i="2"/>
  <c r="D380" i="2"/>
  <c r="D382" i="2"/>
  <c r="D386" i="2"/>
  <c r="D397" i="2"/>
  <c r="D411" i="2"/>
  <c r="D413" i="2"/>
  <c r="D415" i="2"/>
  <c r="D427" i="2"/>
  <c r="D435" i="2"/>
  <c r="D443" i="2"/>
  <c r="D449" i="2"/>
  <c r="D465" i="2"/>
  <c r="D467" i="2"/>
  <c r="D473" i="2"/>
  <c r="D475" i="2"/>
  <c r="U296" i="2"/>
  <c r="T216" i="2"/>
  <c r="T304" i="2"/>
  <c r="T328" i="2"/>
  <c r="T344" i="2"/>
  <c r="T366" i="2"/>
  <c r="T370" i="2"/>
  <c r="T374" i="2"/>
  <c r="T411" i="2"/>
  <c r="T481" i="2"/>
  <c r="T489" i="2"/>
  <c r="T491" i="2"/>
  <c r="T505" i="2"/>
  <c r="T513" i="2"/>
  <c r="T521" i="2"/>
  <c r="T523" i="2"/>
  <c r="T529" i="2"/>
  <c r="T539" i="2"/>
  <c r="D11" i="2"/>
  <c r="D15" i="2"/>
  <c r="D17" i="2"/>
  <c r="D33" i="2"/>
  <c r="D43" i="2"/>
  <c r="D47" i="2"/>
  <c r="D49" i="2"/>
  <c r="D51" i="2"/>
  <c r="D73" i="2"/>
  <c r="D90" i="2"/>
  <c r="D96" i="2"/>
  <c r="D98" i="2"/>
  <c r="D100" i="2"/>
  <c r="D106" i="2"/>
  <c r="D112" i="2"/>
  <c r="D114" i="2"/>
  <c r="D116" i="2"/>
  <c r="D128" i="2"/>
  <c r="D130" i="2"/>
  <c r="D132" i="2"/>
  <c r="T136" i="2"/>
  <c r="D138" i="2"/>
  <c r="D144" i="2"/>
  <c r="D154" i="2"/>
  <c r="D160" i="2"/>
  <c r="D168" i="2"/>
  <c r="T197" i="2"/>
  <c r="T233" i="2"/>
  <c r="T241" i="2"/>
  <c r="D309" i="2"/>
  <c r="D325" i="2"/>
  <c r="D331" i="2"/>
  <c r="D333" i="2"/>
  <c r="D337" i="2"/>
  <c r="T351" i="2"/>
  <c r="D371" i="2"/>
  <c r="D476" i="2"/>
  <c r="D478" i="2"/>
  <c r="D482" i="2"/>
  <c r="D494" i="2"/>
  <c r="D526" i="2"/>
  <c r="D538" i="2"/>
  <c r="D296" i="2"/>
  <c r="T305" i="2"/>
  <c r="T309" i="2"/>
  <c r="T313" i="2"/>
  <c r="T341" i="2"/>
  <c r="T345" i="2"/>
  <c r="T349" i="2"/>
  <c r="T363" i="2"/>
  <c r="T367" i="2"/>
  <c r="T502" i="2"/>
  <c r="T510" i="2"/>
  <c r="T512" i="2"/>
  <c r="T514" i="2"/>
  <c r="T36" i="2"/>
  <c r="T40" i="2"/>
  <c r="T48" i="2"/>
  <c r="T56" i="2"/>
  <c r="T93" i="2"/>
  <c r="T137" i="2"/>
  <c r="T210" i="2"/>
  <c r="T261" i="2"/>
  <c r="T273" i="2"/>
  <c r="T281" i="2"/>
  <c r="T293" i="2"/>
  <c r="D442" i="2"/>
  <c r="T446" i="2"/>
  <c r="T448" i="2"/>
  <c r="T450" i="2"/>
  <c r="T462" i="2"/>
  <c r="T470" i="2"/>
  <c r="T474" i="2"/>
  <c r="T478" i="2"/>
  <c r="T482" i="2"/>
  <c r="T494" i="2"/>
  <c r="T187" i="2"/>
  <c r="T218" i="2"/>
  <c r="T232" i="2"/>
  <c r="T240" i="2"/>
  <c r="T17" i="2"/>
  <c r="T33" i="2"/>
  <c r="T35" i="2"/>
  <c r="T49" i="2"/>
  <c r="T63" i="2"/>
  <c r="T65" i="2"/>
  <c r="T69" i="2"/>
  <c r="T73" i="2"/>
  <c r="T77" i="2"/>
  <c r="T162" i="2"/>
  <c r="D188" i="2"/>
  <c r="D190" i="2"/>
  <c r="T201" i="2"/>
  <c r="T205" i="2"/>
  <c r="T207" i="2"/>
  <c r="T209" i="2"/>
  <c r="T213" i="2"/>
  <c r="D221" i="2"/>
  <c r="D227" i="2"/>
  <c r="T229" i="2"/>
  <c r="D241" i="2"/>
  <c r="T290" i="2"/>
  <c r="D312" i="2"/>
  <c r="D314" i="2"/>
  <c r="D320" i="2"/>
  <c r="D346" i="2"/>
  <c r="T350" i="2"/>
  <c r="D358" i="2"/>
  <c r="D360" i="2"/>
  <c r="D364" i="2"/>
  <c r="D368" i="2"/>
  <c r="D412" i="2"/>
  <c r="D418" i="2"/>
  <c r="D430" i="2"/>
  <c r="T449" i="2"/>
  <c r="D497" i="2"/>
  <c r="T52" i="2"/>
  <c r="T54" i="2"/>
  <c r="T57" i="2"/>
  <c r="T59" i="2"/>
  <c r="D61" i="2"/>
  <c r="T74" i="2"/>
  <c r="T79" i="2"/>
  <c r="T81" i="2"/>
  <c r="T86" i="2"/>
  <c r="T88" i="2"/>
  <c r="T122" i="2"/>
  <c r="T128" i="2"/>
  <c r="T153" i="2"/>
  <c r="T157" i="2"/>
  <c r="T190" i="2"/>
  <c r="T194" i="2"/>
  <c r="D282" i="2"/>
  <c r="D288" i="2"/>
  <c r="D290" i="2"/>
  <c r="D305" i="2"/>
  <c r="D307" i="2"/>
  <c r="T317" i="2"/>
  <c r="T321" i="2"/>
  <c r="T325" i="2"/>
  <c r="T327" i="2"/>
  <c r="D341" i="2"/>
  <c r="T354" i="2"/>
  <c r="T369" i="2"/>
  <c r="T382" i="2"/>
  <c r="T386" i="2"/>
  <c r="D407" i="2"/>
  <c r="T417" i="2"/>
  <c r="T427" i="2"/>
  <c r="T433" i="2"/>
  <c r="D492" i="2"/>
  <c r="D507" i="2"/>
  <c r="T518" i="2"/>
  <c r="T526" i="2"/>
  <c r="T534" i="2"/>
  <c r="T538" i="2"/>
  <c r="D540" i="2"/>
  <c r="T29" i="2"/>
  <c r="T61" i="2"/>
  <c r="T173" i="2"/>
  <c r="D193" i="2"/>
  <c r="D197" i="2"/>
  <c r="T221" i="2"/>
  <c r="T249" i="2"/>
  <c r="T253" i="2"/>
  <c r="T257" i="2"/>
  <c r="T264" i="2"/>
  <c r="T272" i="2"/>
  <c r="T312" i="2"/>
  <c r="D322" i="2"/>
  <c r="D330" i="2"/>
  <c r="T389" i="2"/>
  <c r="T457" i="2"/>
  <c r="T459" i="2"/>
  <c r="T465" i="2"/>
  <c r="T480" i="2"/>
  <c r="T497" i="2"/>
  <c r="D515" i="2"/>
  <c r="D531" i="2"/>
  <c r="D537" i="2"/>
  <c r="D18" i="2"/>
  <c r="D20" i="2"/>
  <c r="T24" i="2"/>
  <c r="D30" i="2"/>
  <c r="D32" i="2"/>
  <c r="D34" i="2"/>
  <c r="D36" i="2"/>
  <c r="D62" i="2"/>
  <c r="D64" i="2"/>
  <c r="D66" i="2"/>
  <c r="D68" i="2"/>
  <c r="D75" i="2"/>
  <c r="D77" i="2"/>
  <c r="T105" i="2"/>
  <c r="T109" i="2"/>
  <c r="T129" i="2"/>
  <c r="D137" i="2"/>
  <c r="T146" i="2"/>
  <c r="T150" i="2"/>
  <c r="T152" i="2"/>
  <c r="D201" i="2"/>
  <c r="D229" i="2"/>
  <c r="T242" i="2"/>
  <c r="D259" i="2"/>
  <c r="D261" i="2"/>
  <c r="D273" i="2"/>
  <c r="D275" i="2"/>
  <c r="T277" i="2"/>
  <c r="D289" i="2"/>
  <c r="D291" i="2"/>
  <c r="D313" i="2"/>
  <c r="T353" i="2"/>
  <c r="D367" i="2"/>
  <c r="D402" i="2"/>
  <c r="D404" i="2"/>
  <c r="D444" i="2"/>
  <c r="D446" i="2"/>
  <c r="D460" i="2"/>
  <c r="D462" i="2"/>
  <c r="D474" i="2"/>
  <c r="D481" i="2"/>
  <c r="D491" i="2"/>
  <c r="D506" i="2"/>
  <c r="D510" i="2"/>
  <c r="D539" i="2"/>
  <c r="T4" i="2"/>
  <c r="T6" i="2"/>
  <c r="T8" i="2"/>
  <c r="T16" i="2"/>
  <c r="D19" i="2"/>
  <c r="D24" i="2"/>
  <c r="D26" i="2"/>
  <c r="T28" i="2"/>
  <c r="T31" i="2"/>
  <c r="D58" i="2"/>
  <c r="T89" i="2"/>
  <c r="T20" i="2"/>
  <c r="T22" i="2"/>
  <c r="T25" i="2"/>
  <c r="T27" i="2"/>
  <c r="D29" i="2"/>
  <c r="D37" i="2"/>
  <c r="T39" i="2"/>
  <c r="D52" i="2"/>
  <c r="T70" i="2"/>
  <c r="T72" i="2"/>
  <c r="T90" i="2"/>
  <c r="T95" i="2"/>
  <c r="T97" i="2"/>
  <c r="T101" i="2"/>
  <c r="T106" i="2"/>
  <c r="T111" i="2"/>
  <c r="T113" i="2"/>
  <c r="T117" i="2"/>
  <c r="T125" i="2"/>
  <c r="T133" i="2"/>
  <c r="T143" i="2"/>
  <c r="T145" i="2"/>
  <c r="T154" i="2"/>
  <c r="T159" i="2"/>
  <c r="T161" i="2"/>
  <c r="T169" i="2"/>
  <c r="D173" i="2"/>
  <c r="T184" i="2"/>
  <c r="T186" i="2"/>
  <c r="T191" i="2"/>
  <c r="T193" i="2"/>
  <c r="T215" i="2"/>
  <c r="T250" i="2"/>
  <c r="T256" i="2"/>
  <c r="D266" i="2"/>
  <c r="T285" i="2"/>
  <c r="T289" i="2"/>
  <c r="T295" i="2"/>
  <c r="D299" i="2"/>
  <c r="D301" i="2"/>
  <c r="T322" i="2"/>
  <c r="T336" i="2"/>
  <c r="T373" i="2"/>
  <c r="T385" i="2"/>
  <c r="T391" i="2"/>
  <c r="T401" i="2"/>
  <c r="T403" i="2"/>
  <c r="T407" i="2"/>
  <c r="T418" i="2"/>
  <c r="T420" i="2"/>
  <c r="T441" i="2"/>
  <c r="T454" i="2"/>
  <c r="D484" i="2"/>
  <c r="D486" i="2"/>
  <c r="T496" i="2"/>
  <c r="T507" i="2"/>
  <c r="D40" i="2"/>
  <c r="D65" i="2"/>
  <c r="D81" i="2"/>
  <c r="T121" i="2"/>
  <c r="T138" i="2"/>
  <c r="D148" i="2"/>
  <c r="D164" i="2"/>
  <c r="T237" i="2"/>
  <c r="T247" i="2"/>
  <c r="D277" i="2"/>
  <c r="T280" i="2"/>
  <c r="D345" i="2"/>
  <c r="D351" i="2"/>
  <c r="T364" i="2"/>
  <c r="D374" i="2"/>
  <c r="D384" i="2"/>
  <c r="D419" i="2"/>
  <c r="T432" i="2"/>
  <c r="T443" i="2"/>
  <c r="D451" i="2"/>
  <c r="T506" i="2"/>
  <c r="D514" i="2"/>
  <c r="T60" i="2"/>
  <c r="D91" i="2"/>
  <c r="D93" i="2"/>
  <c r="T102" i="2"/>
  <c r="T104" i="2"/>
  <c r="D107" i="2"/>
  <c r="D109" i="2"/>
  <c r="D120" i="2"/>
  <c r="D124" i="2"/>
  <c r="D125" i="2"/>
  <c r="T134" i="2"/>
  <c r="D155" i="2"/>
  <c r="D157" i="2"/>
  <c r="T168" i="2"/>
  <c r="T170" i="2"/>
  <c r="D176" i="2"/>
  <c r="T185" i="2"/>
  <c r="T192" i="2"/>
  <c r="D202" i="2"/>
  <c r="D208" i="2"/>
  <c r="D234" i="2"/>
  <c r="T258" i="2"/>
  <c r="T263" i="2"/>
  <c r="D267" i="2"/>
  <c r="D269" i="2"/>
  <c r="D281" i="2"/>
  <c r="D298" i="2"/>
  <c r="D323" i="2"/>
  <c r="D328" i="2"/>
  <c r="T337" i="2"/>
  <c r="D339" i="2"/>
  <c r="D344" i="2"/>
  <c r="T371" i="2"/>
  <c r="D383" i="2"/>
  <c r="T394" i="2"/>
  <c r="T396" i="2"/>
  <c r="T415" i="2"/>
  <c r="D433" i="2"/>
  <c r="D450" i="2"/>
  <c r="T475" i="2"/>
  <c r="D483" i="2"/>
  <c r="D499" i="2"/>
  <c r="D508" i="2"/>
  <c r="D513" i="2"/>
  <c r="D524" i="2"/>
  <c r="D529" i="2"/>
  <c r="D217" i="2"/>
  <c r="T217" i="2"/>
  <c r="T226" i="2"/>
  <c r="D226" i="2"/>
  <c r="D265" i="2"/>
  <c r="T265" i="2"/>
  <c r="T274" i="2"/>
  <c r="D274" i="2"/>
  <c r="T338" i="2"/>
  <c r="D338" i="2"/>
  <c r="T387" i="2"/>
  <c r="D387" i="2"/>
  <c r="D498" i="2"/>
  <c r="T498" i="2"/>
  <c r="T3" i="2"/>
  <c r="T5" i="2"/>
  <c r="T7" i="2"/>
  <c r="T11" i="2"/>
  <c r="D13" i="2"/>
  <c r="T21" i="2"/>
  <c r="T23" i="2"/>
  <c r="T41" i="2"/>
  <c r="T43" i="2"/>
  <c r="D45" i="2"/>
  <c r="T53" i="2"/>
  <c r="T55" i="2"/>
  <c r="D69" i="2"/>
  <c r="T82" i="2"/>
  <c r="T98" i="2"/>
  <c r="D101" i="2"/>
  <c r="T114" i="2"/>
  <c r="D133" i="2"/>
  <c r="T149" i="2"/>
  <c r="T166" i="2"/>
  <c r="D169" i="2"/>
  <c r="T245" i="2"/>
  <c r="D245" i="2"/>
  <c r="D379" i="2"/>
  <c r="T379" i="2"/>
  <c r="T402" i="2"/>
  <c r="D10" i="2"/>
  <c r="T12" i="2"/>
  <c r="T13" i="2"/>
  <c r="T15" i="2"/>
  <c r="D27" i="2"/>
  <c r="D42" i="2"/>
  <c r="T44" i="2"/>
  <c r="T45" i="2"/>
  <c r="T47" i="2"/>
  <c r="D59" i="2"/>
  <c r="T71" i="2"/>
  <c r="T78" i="2"/>
  <c r="T87" i="2"/>
  <c r="T94" i="2"/>
  <c r="T103" i="2"/>
  <c r="T110" i="2"/>
  <c r="D115" i="2"/>
  <c r="T118" i="2"/>
  <c r="D121" i="2"/>
  <c r="D122" i="2"/>
  <c r="T127" i="2"/>
  <c r="D129" i="2"/>
  <c r="T130" i="2"/>
  <c r="D136" i="2"/>
  <c r="D140" i="2"/>
  <c r="D141" i="2"/>
  <c r="T144" i="2"/>
  <c r="D146" i="2"/>
  <c r="T165" i="2"/>
  <c r="D182" i="2"/>
  <c r="D184" i="2"/>
  <c r="D185" i="2"/>
  <c r="D194" i="2"/>
  <c r="T199" i="2"/>
  <c r="T208" i="2"/>
  <c r="D218" i="2"/>
  <c r="T225" i="2"/>
  <c r="D225" i="2"/>
  <c r="D237" i="2"/>
  <c r="D251" i="2"/>
  <c r="D253" i="2"/>
  <c r="D297" i="2"/>
  <c r="T297" i="2"/>
  <c r="T306" i="2"/>
  <c r="D306" i="2"/>
  <c r="T376" i="2"/>
  <c r="D376" i="2"/>
  <c r="D391" i="2"/>
  <c r="D399" i="2"/>
  <c r="T399" i="2"/>
  <c r="D441" i="2"/>
  <c r="D452" i="2"/>
  <c r="D454" i="2"/>
  <c r="D459" i="2"/>
  <c r="T464" i="2"/>
  <c r="D466" i="2"/>
  <c r="T466" i="2"/>
  <c r="D505" i="2"/>
  <c r="D516" i="2"/>
  <c r="D518" i="2"/>
  <c r="D523" i="2"/>
  <c r="T528" i="2"/>
  <c r="D530" i="2"/>
  <c r="T530" i="2"/>
  <c r="D329" i="2"/>
  <c r="T329" i="2"/>
  <c r="D434" i="2"/>
  <c r="T434" i="2"/>
  <c r="T9" i="2"/>
  <c r="T38" i="2"/>
  <c r="T181" i="2"/>
  <c r="D186" i="2"/>
  <c r="D209" i="2"/>
  <c r="D321" i="2"/>
  <c r="T404" i="2"/>
  <c r="T419" i="2"/>
  <c r="T423" i="2"/>
  <c r="D423" i="2"/>
  <c r="T473" i="2"/>
  <c r="T486" i="2"/>
  <c r="T490" i="2"/>
  <c r="D490" i="2"/>
  <c r="T537" i="2"/>
  <c r="D14" i="2"/>
  <c r="D16" i="2"/>
  <c r="T19" i="2"/>
  <c r="D31" i="2"/>
  <c r="T32" i="2"/>
  <c r="D35" i="2"/>
  <c r="D46" i="2"/>
  <c r="D48" i="2"/>
  <c r="T51" i="2"/>
  <c r="D63" i="2"/>
  <c r="T64" i="2"/>
  <c r="D67" i="2"/>
  <c r="D72" i="2"/>
  <c r="D76" i="2"/>
  <c r="T80" i="2"/>
  <c r="D83" i="2"/>
  <c r="D88" i="2"/>
  <c r="D92" i="2"/>
  <c r="T96" i="2"/>
  <c r="D99" i="2"/>
  <c r="D104" i="2"/>
  <c r="D108" i="2"/>
  <c r="T112" i="2"/>
  <c r="T120" i="2"/>
  <c r="D131" i="2"/>
  <c r="D145" i="2"/>
  <c r="D152" i="2"/>
  <c r="D156" i="2"/>
  <c r="T160" i="2"/>
  <c r="D162" i="2"/>
  <c r="T188" i="2"/>
  <c r="D192" i="2"/>
  <c r="D203" i="2"/>
  <c r="D205" i="2"/>
  <c r="D224" i="2"/>
  <c r="T224" i="2"/>
  <c r="D248" i="2"/>
  <c r="T248" i="2"/>
  <c r="T365" i="2"/>
  <c r="D365" i="2"/>
  <c r="T395" i="2"/>
  <c r="D395" i="2"/>
  <c r="D429" i="2"/>
  <c r="T458" i="2"/>
  <c r="D458" i="2"/>
  <c r="T522" i="2"/>
  <c r="D522" i="2"/>
  <c r="T119" i="2"/>
  <c r="T126" i="2"/>
  <c r="T135" i="2"/>
  <c r="T142" i="2"/>
  <c r="T151" i="2"/>
  <c r="T158" i="2"/>
  <c r="T167" i="2"/>
  <c r="T175" i="2"/>
  <c r="D179" i="2"/>
  <c r="T189" i="2"/>
  <c r="D195" i="2"/>
  <c r="D200" i="2"/>
  <c r="T202" i="2"/>
  <c r="D211" i="2"/>
  <c r="D216" i="2"/>
  <c r="D219" i="2"/>
  <c r="T231" i="2"/>
  <c r="D233" i="2"/>
  <c r="T234" i="2"/>
  <c r="D240" i="2"/>
  <c r="D250" i="2"/>
  <c r="T269" i="2"/>
  <c r="T279" i="2"/>
  <c r="T288" i="2"/>
  <c r="T301" i="2"/>
  <c r="T311" i="2"/>
  <c r="T320" i="2"/>
  <c r="T333" i="2"/>
  <c r="T343" i="2"/>
  <c r="T360" i="2"/>
  <c r="T381" i="2"/>
  <c r="T390" i="2"/>
  <c r="D390" i="2"/>
  <c r="D394" i="2"/>
  <c r="D403" i="2"/>
  <c r="D420" i="2"/>
  <c r="D436" i="2"/>
  <c r="D438" i="2"/>
  <c r="D457" i="2"/>
  <c r="D468" i="2"/>
  <c r="D470" i="2"/>
  <c r="D489" i="2"/>
  <c r="D500" i="2"/>
  <c r="D502" i="2"/>
  <c r="D521" i="2"/>
  <c r="D532" i="2"/>
  <c r="D534" i="2"/>
  <c r="D172" i="2"/>
  <c r="T176" i="2"/>
  <c r="D235" i="2"/>
  <c r="D249" i="2"/>
  <c r="D256" i="2"/>
  <c r="D272" i="2"/>
  <c r="D283" i="2"/>
  <c r="D285" i="2"/>
  <c r="D304" i="2"/>
  <c r="D315" i="2"/>
  <c r="D317" i="2"/>
  <c r="D336" i="2"/>
  <c r="D347" i="2"/>
  <c r="D349" i="2"/>
  <c r="T355" i="2"/>
  <c r="D355" i="2"/>
  <c r="D361" i="2"/>
  <c r="D363" i="2"/>
  <c r="D369" i="2"/>
  <c r="D385" i="2"/>
  <c r="T266" i="2"/>
  <c r="T282" i="2"/>
  <c r="T298" i="2"/>
  <c r="T314" i="2"/>
  <c r="T330" i="2"/>
  <c r="T346" i="2"/>
  <c r="T368" i="2"/>
  <c r="T409" i="2"/>
  <c r="T425" i="2"/>
  <c r="T435" i="2"/>
  <c r="T451" i="2"/>
  <c r="T467" i="2"/>
  <c r="T483" i="2"/>
  <c r="T499" i="2"/>
  <c r="T515" i="2"/>
  <c r="T531" i="2"/>
  <c r="T223" i="2"/>
  <c r="T239" i="2"/>
  <c r="T255" i="2"/>
  <c r="T271" i="2"/>
  <c r="T287" i="2"/>
  <c r="T303" i="2"/>
  <c r="T319" i="2"/>
  <c r="T335" i="2"/>
  <c r="T357" i="2"/>
  <c r="T393" i="2"/>
  <c r="D405" i="2"/>
  <c r="D410" i="2"/>
  <c r="T412" i="2"/>
  <c r="D421" i="2"/>
  <c r="D426" i="2"/>
  <c r="T428" i="2"/>
  <c r="T440" i="2"/>
  <c r="T456" i="2"/>
  <c r="T472" i="2"/>
  <c r="T488" i="2"/>
  <c r="T504" i="2"/>
  <c r="T520" i="2"/>
  <c r="T536" i="2"/>
  <c r="D183" i="2"/>
  <c r="T183" i="2"/>
  <c r="T198" i="2"/>
  <c r="D198" i="2"/>
  <c r="T214" i="2"/>
  <c r="D214" i="2"/>
  <c r="T230" i="2"/>
  <c r="D230" i="2"/>
  <c r="T246" i="2"/>
  <c r="D246" i="2"/>
  <c r="T270" i="2"/>
  <c r="D270" i="2"/>
  <c r="T294" i="2"/>
  <c r="D294" i="2"/>
  <c r="T310" i="2"/>
  <c r="D310" i="2"/>
  <c r="T342" i="2"/>
  <c r="D342" i="2"/>
  <c r="D414" i="2"/>
  <c r="T414" i="2"/>
  <c r="D22" i="2"/>
  <c r="T26" i="2"/>
  <c r="D38" i="2"/>
  <c r="T42" i="2"/>
  <c r="D53" i="2"/>
  <c r="T58" i="2"/>
  <c r="D196" i="2"/>
  <c r="T196" i="2"/>
  <c r="D220" i="2"/>
  <c r="T220" i="2"/>
  <c r="D236" i="2"/>
  <c r="T236" i="2"/>
  <c r="D260" i="2"/>
  <c r="T260" i="2"/>
  <c r="D284" i="2"/>
  <c r="T284" i="2"/>
  <c r="D300" i="2"/>
  <c r="T300" i="2"/>
  <c r="D324" i="2"/>
  <c r="T324" i="2"/>
  <c r="D348" i="2"/>
  <c r="T348" i="2"/>
  <c r="D353" i="2"/>
  <c r="T358" i="2"/>
  <c r="T431" i="2"/>
  <c r="D431" i="2"/>
  <c r="T455" i="2"/>
  <c r="D455" i="2"/>
  <c r="T471" i="2"/>
  <c r="D471" i="2"/>
  <c r="T503" i="2"/>
  <c r="D503" i="2"/>
  <c r="D3" i="2"/>
  <c r="D9" i="2"/>
  <c r="T14" i="2"/>
  <c r="D25" i="2"/>
  <c r="D28" i="2"/>
  <c r="T30" i="2"/>
  <c r="T37" i="2"/>
  <c r="D41" i="2"/>
  <c r="D57" i="2"/>
  <c r="D78" i="2"/>
  <c r="T92" i="2"/>
  <c r="T100" i="2"/>
  <c r="D102" i="2"/>
  <c r="T107" i="2"/>
  <c r="T108" i="2"/>
  <c r="D110" i="2"/>
  <c r="T115" i="2"/>
  <c r="T116" i="2"/>
  <c r="D118" i="2"/>
  <c r="T123" i="2"/>
  <c r="T124" i="2"/>
  <c r="D126" i="2"/>
  <c r="T131" i="2"/>
  <c r="T132" i="2"/>
  <c r="D134" i="2"/>
  <c r="T139" i="2"/>
  <c r="T140" i="2"/>
  <c r="D142" i="2"/>
  <c r="T147" i="2"/>
  <c r="T148" i="2"/>
  <c r="D150" i="2"/>
  <c r="T155" i="2"/>
  <c r="T156" i="2"/>
  <c r="D158" i="2"/>
  <c r="T163" i="2"/>
  <c r="T164" i="2"/>
  <c r="D166" i="2"/>
  <c r="T171" i="2"/>
  <c r="T172" i="2"/>
  <c r="T352" i="2"/>
  <c r="D352" i="2"/>
  <c r="T400" i="2"/>
  <c r="D400" i="2"/>
  <c r="T206" i="2"/>
  <c r="D206" i="2"/>
  <c r="T222" i="2"/>
  <c r="D222" i="2"/>
  <c r="T238" i="2"/>
  <c r="D238" i="2"/>
  <c r="T254" i="2"/>
  <c r="D254" i="2"/>
  <c r="T262" i="2"/>
  <c r="D262" i="2"/>
  <c r="T278" i="2"/>
  <c r="D278" i="2"/>
  <c r="T286" i="2"/>
  <c r="D286" i="2"/>
  <c r="T302" i="2"/>
  <c r="D302" i="2"/>
  <c r="T318" i="2"/>
  <c r="D318" i="2"/>
  <c r="T326" i="2"/>
  <c r="D326" i="2"/>
  <c r="T334" i="2"/>
  <c r="D334" i="2"/>
  <c r="T10" i="2"/>
  <c r="D21" i="2"/>
  <c r="D54" i="2"/>
  <c r="T178" i="2"/>
  <c r="D189" i="2"/>
  <c r="D204" i="2"/>
  <c r="T204" i="2"/>
  <c r="D212" i="2"/>
  <c r="T212" i="2"/>
  <c r="D228" i="2"/>
  <c r="T228" i="2"/>
  <c r="D244" i="2"/>
  <c r="T244" i="2"/>
  <c r="D252" i="2"/>
  <c r="T252" i="2"/>
  <c r="D268" i="2"/>
  <c r="T268" i="2"/>
  <c r="D276" i="2"/>
  <c r="T276" i="2"/>
  <c r="D292" i="2"/>
  <c r="T292" i="2"/>
  <c r="D308" i="2"/>
  <c r="T308" i="2"/>
  <c r="D316" i="2"/>
  <c r="T316" i="2"/>
  <c r="D332" i="2"/>
  <c r="T332" i="2"/>
  <c r="D340" i="2"/>
  <c r="T340" i="2"/>
  <c r="T356" i="2"/>
  <c r="D356" i="2"/>
  <c r="D428" i="2"/>
  <c r="T439" i="2"/>
  <c r="D439" i="2"/>
  <c r="T447" i="2"/>
  <c r="D447" i="2"/>
  <c r="T463" i="2"/>
  <c r="D463" i="2"/>
  <c r="T479" i="2"/>
  <c r="D479" i="2"/>
  <c r="T487" i="2"/>
  <c r="D487" i="2"/>
  <c r="T495" i="2"/>
  <c r="D495" i="2"/>
  <c r="T511" i="2"/>
  <c r="D511" i="2"/>
  <c r="T519" i="2"/>
  <c r="D519" i="2"/>
  <c r="T527" i="2"/>
  <c r="D527" i="2"/>
  <c r="T535" i="2"/>
  <c r="D535" i="2"/>
  <c r="D4" i="2"/>
  <c r="D5" i="2"/>
  <c r="D6" i="2"/>
  <c r="D7" i="2"/>
  <c r="D8" i="2"/>
  <c r="D12" i="2"/>
  <c r="D44" i="2"/>
  <c r="T46" i="2"/>
  <c r="D60" i="2"/>
  <c r="T62" i="2"/>
  <c r="T67" i="2"/>
  <c r="T68" i="2"/>
  <c r="D70" i="2"/>
  <c r="T75" i="2"/>
  <c r="T76" i="2"/>
  <c r="T83" i="2"/>
  <c r="T84" i="2"/>
  <c r="D86" i="2"/>
  <c r="T91" i="2"/>
  <c r="D94" i="2"/>
  <c r="T99" i="2"/>
  <c r="T18" i="2"/>
  <c r="D23" i="2"/>
  <c r="T34" i="2"/>
  <c r="D39" i="2"/>
  <c r="T50" i="2"/>
  <c r="D55" i="2"/>
  <c r="T66" i="2"/>
  <c r="D71" i="2"/>
  <c r="D79" i="2"/>
  <c r="D87" i="2"/>
  <c r="D95" i="2"/>
  <c r="D103" i="2"/>
  <c r="D111" i="2"/>
  <c r="D119" i="2"/>
  <c r="D127" i="2"/>
  <c r="D135" i="2"/>
  <c r="D143" i="2"/>
  <c r="D151" i="2"/>
  <c r="D159" i="2"/>
  <c r="D167" i="2"/>
  <c r="T177" i="2"/>
  <c r="D177" i="2"/>
  <c r="T179" i="2"/>
  <c r="D362" i="2"/>
  <c r="T362" i="2"/>
  <c r="T372" i="2"/>
  <c r="D372" i="2"/>
  <c r="T375" i="2"/>
  <c r="D375" i="2"/>
  <c r="D396" i="2"/>
  <c r="D398" i="2"/>
  <c r="T398" i="2"/>
  <c r="T416" i="2"/>
  <c r="D416" i="2"/>
  <c r="T182" i="2"/>
  <c r="D187" i="2"/>
  <c r="T195" i="2"/>
  <c r="T203" i="2"/>
  <c r="T211" i="2"/>
  <c r="T219" i="2"/>
  <c r="T227" i="2"/>
  <c r="T235" i="2"/>
  <c r="T243" i="2"/>
  <c r="T251" i="2"/>
  <c r="T259" i="2"/>
  <c r="T267" i="2"/>
  <c r="T275" i="2"/>
  <c r="T283" i="2"/>
  <c r="T291" i="2"/>
  <c r="T299" i="2"/>
  <c r="T307" i="2"/>
  <c r="T315" i="2"/>
  <c r="T323" i="2"/>
  <c r="T331" i="2"/>
  <c r="T339" i="2"/>
  <c r="T347" i="2"/>
  <c r="D357" i="2"/>
  <c r="T359" i="2"/>
  <c r="D359" i="2"/>
  <c r="T380" i="2"/>
  <c r="D393" i="2"/>
  <c r="D409" i="2"/>
  <c r="D425" i="2"/>
  <c r="D175" i="2"/>
  <c r="D191" i="2"/>
  <c r="D199" i="2"/>
  <c r="D207" i="2"/>
  <c r="D215" i="2"/>
  <c r="D223" i="2"/>
  <c r="D231" i="2"/>
  <c r="D239" i="2"/>
  <c r="D247" i="2"/>
  <c r="D255" i="2"/>
  <c r="D263" i="2"/>
  <c r="D271" i="2"/>
  <c r="D279" i="2"/>
  <c r="D287" i="2"/>
  <c r="D295" i="2"/>
  <c r="D303" i="2"/>
  <c r="D311" i="2"/>
  <c r="D319" i="2"/>
  <c r="D327" i="2"/>
  <c r="D335" i="2"/>
  <c r="D343" i="2"/>
  <c r="T378" i="2"/>
  <c r="D378" i="2"/>
  <c r="D350" i="2"/>
  <c r="T361" i="2"/>
  <c r="D366" i="2"/>
  <c r="D377" i="2"/>
  <c r="D401" i="2"/>
  <c r="D417" i="2"/>
  <c r="D437" i="2"/>
  <c r="T437" i="2"/>
  <c r="D445" i="2"/>
  <c r="T445" i="2"/>
  <c r="D453" i="2"/>
  <c r="T453" i="2"/>
  <c r="D461" i="2"/>
  <c r="T461" i="2"/>
  <c r="D469" i="2"/>
  <c r="T469" i="2"/>
  <c r="D477" i="2"/>
  <c r="T477" i="2"/>
  <c r="D485" i="2"/>
  <c r="T485" i="2"/>
  <c r="D493" i="2"/>
  <c r="T493" i="2"/>
  <c r="D501" i="2"/>
  <c r="T501" i="2"/>
  <c r="D509" i="2"/>
  <c r="T509" i="2"/>
  <c r="D517" i="2"/>
  <c r="T517" i="2"/>
  <c r="D525" i="2"/>
  <c r="T525" i="2"/>
  <c r="D533" i="2"/>
  <c r="T533" i="2"/>
  <c r="D541" i="2"/>
  <c r="T541" i="2"/>
  <c r="D354" i="2"/>
  <c r="D370" i="2"/>
  <c r="D381" i="2"/>
  <c r="D389" i="2"/>
  <c r="T392" i="2"/>
  <c r="D392" i="2"/>
  <c r="D406" i="2"/>
  <c r="T406" i="2"/>
  <c r="T408" i="2"/>
  <c r="D408" i="2"/>
  <c r="D422" i="2"/>
  <c r="T422" i="2"/>
  <c r="T424" i="2"/>
  <c r="D424" i="2"/>
  <c r="D373" i="2"/>
  <c r="T384" i="2"/>
  <c r="T397" i="2"/>
  <c r="T405" i="2"/>
  <c r="T413" i="2"/>
  <c r="T421" i="2"/>
  <c r="T429" i="2"/>
  <c r="T436" i="2"/>
  <c r="T444" i="2"/>
  <c r="T452" i="2"/>
  <c r="T460" i="2"/>
  <c r="T468" i="2"/>
  <c r="T476" i="2"/>
  <c r="T484" i="2"/>
  <c r="T492" i="2"/>
  <c r="T500" i="2"/>
  <c r="T508" i="2"/>
  <c r="T516" i="2"/>
  <c r="T524" i="2"/>
  <c r="T532" i="2"/>
  <c r="T540" i="2"/>
  <c r="D432" i="2"/>
  <c r="D440" i="2"/>
  <c r="D448" i="2"/>
  <c r="D456" i="2"/>
  <c r="D464" i="2"/>
  <c r="D472" i="2"/>
  <c r="D480" i="2"/>
  <c r="D488" i="2"/>
  <c r="D496" i="2"/>
  <c r="D504" i="2"/>
  <c r="D512" i="2"/>
  <c r="D520" i="2"/>
  <c r="D528" i="2"/>
  <c r="D536" i="2"/>
  <c r="G3" i="3" l="1"/>
  <c r="W3" i="3"/>
  <c r="S3" i="3"/>
  <c r="U141" i="2"/>
  <c r="S85" i="2"/>
  <c r="U85" i="2" s="1"/>
  <c r="U410" i="2"/>
  <c r="E4" i="2"/>
  <c r="F4" i="2" s="1"/>
  <c r="E8" i="2"/>
  <c r="F8" i="2" s="1"/>
  <c r="E12" i="2"/>
  <c r="F12" i="2" s="1"/>
  <c r="E16" i="2"/>
  <c r="F16" i="2" s="1"/>
  <c r="E20" i="2"/>
  <c r="F20" i="2" s="1"/>
  <c r="E24" i="2"/>
  <c r="F24" i="2" s="1"/>
  <c r="E28" i="2"/>
  <c r="F28" i="2" s="1"/>
  <c r="E32" i="2"/>
  <c r="F32" i="2" s="1"/>
  <c r="E36" i="2"/>
  <c r="F36" i="2" s="1"/>
  <c r="E40" i="2"/>
  <c r="F40" i="2" s="1"/>
  <c r="E44" i="2"/>
  <c r="F44" i="2" s="1"/>
  <c r="E48" i="2"/>
  <c r="F48" i="2" s="1"/>
  <c r="E52" i="2"/>
  <c r="F52" i="2" s="1"/>
  <c r="E56" i="2"/>
  <c r="F56" i="2" s="1"/>
  <c r="E60" i="2"/>
  <c r="F60" i="2" s="1"/>
  <c r="E64" i="2"/>
  <c r="F64" i="2" s="1"/>
  <c r="E68" i="2"/>
  <c r="F68" i="2" s="1"/>
  <c r="E72" i="2"/>
  <c r="F72" i="2" s="1"/>
  <c r="E76" i="2"/>
  <c r="F76" i="2" s="1"/>
  <c r="E80" i="2"/>
  <c r="F80" i="2" s="1"/>
  <c r="E84" i="2"/>
  <c r="F84" i="2" s="1"/>
  <c r="E88" i="2"/>
  <c r="F88" i="2" s="1"/>
  <c r="E92" i="2"/>
  <c r="F92" i="2" s="1"/>
  <c r="E96" i="2"/>
  <c r="F96" i="2" s="1"/>
  <c r="E100" i="2"/>
  <c r="F100" i="2" s="1"/>
  <c r="E104" i="2"/>
  <c r="F104" i="2" s="1"/>
  <c r="E108" i="2"/>
  <c r="F108" i="2" s="1"/>
  <c r="E112" i="2"/>
  <c r="F112" i="2" s="1"/>
  <c r="E116" i="2"/>
  <c r="F116" i="2" s="1"/>
  <c r="E120" i="2"/>
  <c r="F120" i="2" s="1"/>
  <c r="E124" i="2"/>
  <c r="F124" i="2" s="1"/>
  <c r="E128" i="2"/>
  <c r="F128" i="2" s="1"/>
  <c r="E132" i="2"/>
  <c r="F132" i="2" s="1"/>
  <c r="E136" i="2"/>
  <c r="F136" i="2" s="1"/>
  <c r="E140" i="2"/>
  <c r="F140" i="2" s="1"/>
  <c r="E144" i="2"/>
  <c r="F144" i="2" s="1"/>
  <c r="E148" i="2"/>
  <c r="F148" i="2" s="1"/>
  <c r="E152" i="2"/>
  <c r="F152" i="2" s="1"/>
  <c r="E156" i="2"/>
  <c r="F156" i="2" s="1"/>
  <c r="E160" i="2"/>
  <c r="F160" i="2" s="1"/>
  <c r="E164" i="2"/>
  <c r="F164" i="2" s="1"/>
  <c r="E168" i="2"/>
  <c r="F168" i="2" s="1"/>
  <c r="E172" i="2"/>
  <c r="F172" i="2" s="1"/>
  <c r="E176" i="2"/>
  <c r="F176" i="2" s="1"/>
  <c r="E180" i="2"/>
  <c r="E184" i="2"/>
  <c r="F184" i="2" s="1"/>
  <c r="E188" i="2"/>
  <c r="F188" i="2" s="1"/>
  <c r="E192" i="2"/>
  <c r="F192" i="2" s="1"/>
  <c r="E196" i="2"/>
  <c r="F196" i="2" s="1"/>
  <c r="E200" i="2"/>
  <c r="F200" i="2" s="1"/>
  <c r="E204" i="2"/>
  <c r="F204" i="2" s="1"/>
  <c r="E208" i="2"/>
  <c r="F208" i="2" s="1"/>
  <c r="E212" i="2"/>
  <c r="F212" i="2" s="1"/>
  <c r="E216" i="2"/>
  <c r="F216" i="2" s="1"/>
  <c r="E220" i="2"/>
  <c r="F220" i="2" s="1"/>
  <c r="E224" i="2"/>
  <c r="F224" i="2" s="1"/>
  <c r="E228" i="2"/>
  <c r="F228" i="2" s="1"/>
  <c r="E232" i="2"/>
  <c r="F232" i="2" s="1"/>
  <c r="E236" i="2"/>
  <c r="F236" i="2" s="1"/>
  <c r="E240" i="2"/>
  <c r="F240" i="2" s="1"/>
  <c r="E244" i="2"/>
  <c r="F244" i="2" s="1"/>
  <c r="E248" i="2"/>
  <c r="F248" i="2" s="1"/>
  <c r="E252" i="2"/>
  <c r="F252" i="2" s="1"/>
  <c r="E256" i="2"/>
  <c r="F256" i="2" s="1"/>
  <c r="E260" i="2"/>
  <c r="F260" i="2" s="1"/>
  <c r="E264" i="2"/>
  <c r="F264" i="2" s="1"/>
  <c r="E268" i="2"/>
  <c r="F268" i="2" s="1"/>
  <c r="E272" i="2"/>
  <c r="F272" i="2" s="1"/>
  <c r="E276" i="2"/>
  <c r="F276" i="2" s="1"/>
  <c r="E280" i="2"/>
  <c r="F280" i="2" s="1"/>
  <c r="E284" i="2"/>
  <c r="F284" i="2" s="1"/>
  <c r="E288" i="2"/>
  <c r="F288" i="2" s="1"/>
  <c r="E292" i="2"/>
  <c r="F292" i="2" s="1"/>
  <c r="E296" i="2"/>
  <c r="F296" i="2" s="1"/>
  <c r="E300" i="2"/>
  <c r="F300" i="2" s="1"/>
  <c r="E304" i="2"/>
  <c r="F304" i="2" s="1"/>
  <c r="E308" i="2"/>
  <c r="F308" i="2" s="1"/>
  <c r="E312" i="2"/>
  <c r="F312" i="2" s="1"/>
  <c r="E316" i="2"/>
  <c r="F316" i="2" s="1"/>
  <c r="E320" i="2"/>
  <c r="F320" i="2" s="1"/>
  <c r="E324" i="2"/>
  <c r="F324" i="2" s="1"/>
  <c r="E328" i="2"/>
  <c r="F328" i="2" s="1"/>
  <c r="E332" i="2"/>
  <c r="F332" i="2" s="1"/>
  <c r="E336" i="2"/>
  <c r="F336" i="2" s="1"/>
  <c r="E340" i="2"/>
  <c r="F340" i="2" s="1"/>
  <c r="E5" i="2"/>
  <c r="F5" i="2" s="1"/>
  <c r="E10" i="2"/>
  <c r="F10" i="2" s="1"/>
  <c r="E15" i="2"/>
  <c r="F15" i="2" s="1"/>
  <c r="E21" i="2"/>
  <c r="F21" i="2" s="1"/>
  <c r="E26" i="2"/>
  <c r="F26" i="2" s="1"/>
  <c r="E31" i="2"/>
  <c r="F31" i="2" s="1"/>
  <c r="E37" i="2"/>
  <c r="F37" i="2" s="1"/>
  <c r="E42" i="2"/>
  <c r="F42" i="2" s="1"/>
  <c r="E47" i="2"/>
  <c r="F47" i="2" s="1"/>
  <c r="E53" i="2"/>
  <c r="F53" i="2" s="1"/>
  <c r="E58" i="2"/>
  <c r="F58" i="2" s="1"/>
  <c r="E63" i="2"/>
  <c r="F63" i="2" s="1"/>
  <c r="E69" i="2"/>
  <c r="F69" i="2" s="1"/>
  <c r="E74" i="2"/>
  <c r="F74" i="2" s="1"/>
  <c r="E79" i="2"/>
  <c r="F79" i="2" s="1"/>
  <c r="E85" i="2"/>
  <c r="E90" i="2"/>
  <c r="F90" i="2" s="1"/>
  <c r="E95" i="2"/>
  <c r="F95" i="2" s="1"/>
  <c r="E101" i="2"/>
  <c r="F101" i="2" s="1"/>
  <c r="E106" i="2"/>
  <c r="F106" i="2" s="1"/>
  <c r="E111" i="2"/>
  <c r="F111" i="2" s="1"/>
  <c r="E117" i="2"/>
  <c r="F117" i="2" s="1"/>
  <c r="E122" i="2"/>
  <c r="F122" i="2" s="1"/>
  <c r="E127" i="2"/>
  <c r="F127" i="2" s="1"/>
  <c r="E133" i="2"/>
  <c r="F133" i="2" s="1"/>
  <c r="E138" i="2"/>
  <c r="F138" i="2" s="1"/>
  <c r="E143" i="2"/>
  <c r="F143" i="2" s="1"/>
  <c r="E149" i="2"/>
  <c r="F149" i="2" s="1"/>
  <c r="E154" i="2"/>
  <c r="F154" i="2" s="1"/>
  <c r="E159" i="2"/>
  <c r="F159" i="2" s="1"/>
  <c r="E165" i="2"/>
  <c r="F165" i="2" s="1"/>
  <c r="E170" i="2"/>
  <c r="F170" i="2" s="1"/>
  <c r="E175" i="2"/>
  <c r="F175" i="2" s="1"/>
  <c r="E181" i="2"/>
  <c r="F181" i="2" s="1"/>
  <c r="E186" i="2"/>
  <c r="F186" i="2" s="1"/>
  <c r="E6" i="2"/>
  <c r="F6" i="2" s="1"/>
  <c r="E11" i="2"/>
  <c r="F11" i="2" s="1"/>
  <c r="E17" i="2"/>
  <c r="F17" i="2" s="1"/>
  <c r="E22" i="2"/>
  <c r="F22" i="2" s="1"/>
  <c r="E27" i="2"/>
  <c r="F27" i="2" s="1"/>
  <c r="E33" i="2"/>
  <c r="F33" i="2" s="1"/>
  <c r="E38" i="2"/>
  <c r="F38" i="2" s="1"/>
  <c r="E43" i="2"/>
  <c r="F43" i="2" s="1"/>
  <c r="E49" i="2"/>
  <c r="F49" i="2" s="1"/>
  <c r="E54" i="2"/>
  <c r="F54" i="2" s="1"/>
  <c r="E59" i="2"/>
  <c r="F59" i="2" s="1"/>
  <c r="E65" i="2"/>
  <c r="F65" i="2" s="1"/>
  <c r="E70" i="2"/>
  <c r="F70" i="2" s="1"/>
  <c r="E75" i="2"/>
  <c r="F75" i="2" s="1"/>
  <c r="E81" i="2"/>
  <c r="F81" i="2" s="1"/>
  <c r="E86" i="2"/>
  <c r="F86" i="2" s="1"/>
  <c r="E91" i="2"/>
  <c r="F91" i="2" s="1"/>
  <c r="E97" i="2"/>
  <c r="F97" i="2" s="1"/>
  <c r="E102" i="2"/>
  <c r="F102" i="2" s="1"/>
  <c r="E107" i="2"/>
  <c r="F107" i="2" s="1"/>
  <c r="E113" i="2"/>
  <c r="F113" i="2" s="1"/>
  <c r="E118" i="2"/>
  <c r="F118" i="2" s="1"/>
  <c r="E123" i="2"/>
  <c r="F123" i="2" s="1"/>
  <c r="E129" i="2"/>
  <c r="F129" i="2" s="1"/>
  <c r="E134" i="2"/>
  <c r="F134" i="2" s="1"/>
  <c r="E139" i="2"/>
  <c r="F139" i="2" s="1"/>
  <c r="E145" i="2"/>
  <c r="F145" i="2" s="1"/>
  <c r="E150" i="2"/>
  <c r="F150" i="2" s="1"/>
  <c r="E155" i="2"/>
  <c r="F155" i="2" s="1"/>
  <c r="E161" i="2"/>
  <c r="F161" i="2" s="1"/>
  <c r="E166" i="2"/>
  <c r="F166" i="2" s="1"/>
  <c r="E171" i="2"/>
  <c r="F171" i="2" s="1"/>
  <c r="E177" i="2"/>
  <c r="F177" i="2" s="1"/>
  <c r="E182" i="2"/>
  <c r="F182" i="2" s="1"/>
  <c r="E187" i="2"/>
  <c r="F187" i="2" s="1"/>
  <c r="E193" i="2"/>
  <c r="F193" i="2" s="1"/>
  <c r="E198" i="2"/>
  <c r="F198" i="2" s="1"/>
  <c r="E203" i="2"/>
  <c r="F203" i="2" s="1"/>
  <c r="E209" i="2"/>
  <c r="F209" i="2" s="1"/>
  <c r="E214" i="2"/>
  <c r="F214" i="2" s="1"/>
  <c r="E219" i="2"/>
  <c r="F219" i="2" s="1"/>
  <c r="E225" i="2"/>
  <c r="F225" i="2" s="1"/>
  <c r="E230" i="2"/>
  <c r="F230" i="2" s="1"/>
  <c r="E235" i="2"/>
  <c r="F235" i="2" s="1"/>
  <c r="E241" i="2"/>
  <c r="F241" i="2" s="1"/>
  <c r="E246" i="2"/>
  <c r="F246" i="2" s="1"/>
  <c r="E251" i="2"/>
  <c r="F251" i="2" s="1"/>
  <c r="E257" i="2"/>
  <c r="F257" i="2" s="1"/>
  <c r="E262" i="2"/>
  <c r="F262" i="2" s="1"/>
  <c r="E267" i="2"/>
  <c r="F267" i="2" s="1"/>
  <c r="E273" i="2"/>
  <c r="F273" i="2" s="1"/>
  <c r="E278" i="2"/>
  <c r="F278" i="2" s="1"/>
  <c r="E283" i="2"/>
  <c r="F283" i="2" s="1"/>
  <c r="E289" i="2"/>
  <c r="F289" i="2" s="1"/>
  <c r="E294" i="2"/>
  <c r="F294" i="2" s="1"/>
  <c r="E299" i="2"/>
  <c r="F299" i="2" s="1"/>
  <c r="E305" i="2"/>
  <c r="F305" i="2" s="1"/>
  <c r="E310" i="2"/>
  <c r="F310" i="2" s="1"/>
  <c r="E315" i="2"/>
  <c r="F315" i="2" s="1"/>
  <c r="E321" i="2"/>
  <c r="F321" i="2" s="1"/>
  <c r="E326" i="2"/>
  <c r="F326" i="2" s="1"/>
  <c r="E331" i="2"/>
  <c r="F331" i="2" s="1"/>
  <c r="E337" i="2"/>
  <c r="F337" i="2" s="1"/>
  <c r="E342" i="2"/>
  <c r="F342" i="2" s="1"/>
  <c r="E346" i="2"/>
  <c r="F346" i="2" s="1"/>
  <c r="E350" i="2"/>
  <c r="F350" i="2" s="1"/>
  <c r="E354" i="2"/>
  <c r="F354" i="2" s="1"/>
  <c r="E358" i="2"/>
  <c r="F358" i="2" s="1"/>
  <c r="E362" i="2"/>
  <c r="F362" i="2" s="1"/>
  <c r="E366" i="2"/>
  <c r="F366" i="2" s="1"/>
  <c r="E370" i="2"/>
  <c r="F370" i="2" s="1"/>
  <c r="E374" i="2"/>
  <c r="F374" i="2" s="1"/>
  <c r="E378" i="2"/>
  <c r="F378" i="2" s="1"/>
  <c r="E382" i="2"/>
  <c r="F382" i="2" s="1"/>
  <c r="E386" i="2"/>
  <c r="F386" i="2" s="1"/>
  <c r="E390" i="2"/>
  <c r="F390" i="2" s="1"/>
  <c r="E394" i="2"/>
  <c r="F394" i="2" s="1"/>
  <c r="E398" i="2"/>
  <c r="F398" i="2" s="1"/>
  <c r="E402" i="2"/>
  <c r="F402" i="2" s="1"/>
  <c r="E406" i="2"/>
  <c r="F406" i="2" s="1"/>
  <c r="E410" i="2"/>
  <c r="F410" i="2" s="1"/>
  <c r="E414" i="2"/>
  <c r="F414" i="2" s="1"/>
  <c r="E418" i="2"/>
  <c r="F418" i="2" s="1"/>
  <c r="E422" i="2"/>
  <c r="F422" i="2" s="1"/>
  <c r="E426" i="2"/>
  <c r="F426" i="2" s="1"/>
  <c r="E7" i="2"/>
  <c r="F7" i="2" s="1"/>
  <c r="E18" i="2"/>
  <c r="F18" i="2" s="1"/>
  <c r="E29" i="2"/>
  <c r="F29" i="2" s="1"/>
  <c r="E39" i="2"/>
  <c r="F39" i="2" s="1"/>
  <c r="E50" i="2"/>
  <c r="F50" i="2" s="1"/>
  <c r="E61" i="2"/>
  <c r="F61" i="2" s="1"/>
  <c r="E71" i="2"/>
  <c r="F71" i="2" s="1"/>
  <c r="E82" i="2"/>
  <c r="F82" i="2" s="1"/>
  <c r="E93" i="2"/>
  <c r="F93" i="2" s="1"/>
  <c r="E103" i="2"/>
  <c r="F103" i="2" s="1"/>
  <c r="E114" i="2"/>
  <c r="F114" i="2" s="1"/>
  <c r="E125" i="2"/>
  <c r="F125" i="2" s="1"/>
  <c r="E135" i="2"/>
  <c r="F135" i="2" s="1"/>
  <c r="E146" i="2"/>
  <c r="F146" i="2" s="1"/>
  <c r="E157" i="2"/>
  <c r="F157" i="2" s="1"/>
  <c r="E167" i="2"/>
  <c r="F167" i="2" s="1"/>
  <c r="E178" i="2"/>
  <c r="F178" i="2" s="1"/>
  <c r="E189" i="2"/>
  <c r="F189" i="2" s="1"/>
  <c r="E195" i="2"/>
  <c r="F195" i="2" s="1"/>
  <c r="E202" i="2"/>
  <c r="F202" i="2" s="1"/>
  <c r="E210" i="2"/>
  <c r="F210" i="2" s="1"/>
  <c r="E217" i="2"/>
  <c r="F217" i="2" s="1"/>
  <c r="E223" i="2"/>
  <c r="F223" i="2" s="1"/>
  <c r="E231" i="2"/>
  <c r="F231" i="2" s="1"/>
  <c r="E238" i="2"/>
  <c r="F238" i="2" s="1"/>
  <c r="E245" i="2"/>
  <c r="F245" i="2" s="1"/>
  <c r="E253" i="2"/>
  <c r="F253" i="2" s="1"/>
  <c r="E259" i="2"/>
  <c r="F259" i="2" s="1"/>
  <c r="E266" i="2"/>
  <c r="F266" i="2" s="1"/>
  <c r="E274" i="2"/>
  <c r="F274" i="2" s="1"/>
  <c r="E281" i="2"/>
  <c r="F281" i="2" s="1"/>
  <c r="E287" i="2"/>
  <c r="F287" i="2" s="1"/>
  <c r="E295" i="2"/>
  <c r="F295" i="2" s="1"/>
  <c r="E302" i="2"/>
  <c r="F302" i="2" s="1"/>
  <c r="E309" i="2"/>
  <c r="F309" i="2" s="1"/>
  <c r="E317" i="2"/>
  <c r="F317" i="2" s="1"/>
  <c r="E323" i="2"/>
  <c r="F323" i="2" s="1"/>
  <c r="E330" i="2"/>
  <c r="F330" i="2" s="1"/>
  <c r="E338" i="2"/>
  <c r="F338" i="2" s="1"/>
  <c r="E344" i="2"/>
  <c r="F344" i="2" s="1"/>
  <c r="E349" i="2"/>
  <c r="F349" i="2" s="1"/>
  <c r="E355" i="2"/>
  <c r="F355" i="2" s="1"/>
  <c r="E360" i="2"/>
  <c r="F360" i="2" s="1"/>
  <c r="E365" i="2"/>
  <c r="F365" i="2" s="1"/>
  <c r="E371" i="2"/>
  <c r="F371" i="2" s="1"/>
  <c r="E376" i="2"/>
  <c r="F376" i="2" s="1"/>
  <c r="E381" i="2"/>
  <c r="F381" i="2" s="1"/>
  <c r="E387" i="2"/>
  <c r="F387" i="2" s="1"/>
  <c r="E392" i="2"/>
  <c r="F392" i="2" s="1"/>
  <c r="E397" i="2"/>
  <c r="F397" i="2" s="1"/>
  <c r="E403" i="2"/>
  <c r="F403" i="2" s="1"/>
  <c r="E408" i="2"/>
  <c r="F408" i="2" s="1"/>
  <c r="E413" i="2"/>
  <c r="F413" i="2" s="1"/>
  <c r="E419" i="2"/>
  <c r="F419" i="2" s="1"/>
  <c r="E424" i="2"/>
  <c r="F424" i="2" s="1"/>
  <c r="E429" i="2"/>
  <c r="F429" i="2" s="1"/>
  <c r="E433" i="2"/>
  <c r="F433" i="2" s="1"/>
  <c r="E437" i="2"/>
  <c r="F437" i="2" s="1"/>
  <c r="E441" i="2"/>
  <c r="F441" i="2" s="1"/>
  <c r="E445" i="2"/>
  <c r="F445" i="2" s="1"/>
  <c r="E449" i="2"/>
  <c r="F449" i="2" s="1"/>
  <c r="E453" i="2"/>
  <c r="F453" i="2" s="1"/>
  <c r="E457" i="2"/>
  <c r="F457" i="2" s="1"/>
  <c r="E461" i="2"/>
  <c r="F461" i="2" s="1"/>
  <c r="E465" i="2"/>
  <c r="F465" i="2" s="1"/>
  <c r="E469" i="2"/>
  <c r="F469" i="2" s="1"/>
  <c r="E473" i="2"/>
  <c r="F473" i="2" s="1"/>
  <c r="E477" i="2"/>
  <c r="F477" i="2" s="1"/>
  <c r="E481" i="2"/>
  <c r="F481" i="2" s="1"/>
  <c r="E485" i="2"/>
  <c r="F485" i="2" s="1"/>
  <c r="E489" i="2"/>
  <c r="F489" i="2" s="1"/>
  <c r="E493" i="2"/>
  <c r="F493" i="2" s="1"/>
  <c r="E497" i="2"/>
  <c r="F497" i="2" s="1"/>
  <c r="E501" i="2"/>
  <c r="F501" i="2" s="1"/>
  <c r="E505" i="2"/>
  <c r="F505" i="2" s="1"/>
  <c r="E509" i="2"/>
  <c r="F509" i="2" s="1"/>
  <c r="E513" i="2"/>
  <c r="F513" i="2" s="1"/>
  <c r="E517" i="2"/>
  <c r="F517" i="2" s="1"/>
  <c r="E521" i="2"/>
  <c r="F521" i="2" s="1"/>
  <c r="E525" i="2"/>
  <c r="F525" i="2" s="1"/>
  <c r="E529" i="2"/>
  <c r="F529" i="2" s="1"/>
  <c r="E533" i="2"/>
  <c r="F533" i="2" s="1"/>
  <c r="E537" i="2"/>
  <c r="F537" i="2" s="1"/>
  <c r="E541" i="2"/>
  <c r="F541" i="2" s="1"/>
  <c r="E13" i="2"/>
  <c r="F13" i="2" s="1"/>
  <c r="E34" i="2"/>
  <c r="F34" i="2" s="1"/>
  <c r="E45" i="2"/>
  <c r="F45" i="2" s="1"/>
  <c r="E55" i="2"/>
  <c r="F55" i="2" s="1"/>
  <c r="E66" i="2"/>
  <c r="F66" i="2" s="1"/>
  <c r="E77" i="2"/>
  <c r="F77" i="2" s="1"/>
  <c r="E87" i="2"/>
  <c r="F87" i="2" s="1"/>
  <c r="E98" i="2"/>
  <c r="F98" i="2" s="1"/>
  <c r="E109" i="2"/>
  <c r="F109" i="2" s="1"/>
  <c r="E119" i="2"/>
  <c r="F119" i="2" s="1"/>
  <c r="E130" i="2"/>
  <c r="F130" i="2" s="1"/>
  <c r="E141" i="2"/>
  <c r="F141" i="2" s="1"/>
  <c r="E151" i="2"/>
  <c r="F151" i="2" s="1"/>
  <c r="E162" i="2"/>
  <c r="F162" i="2" s="1"/>
  <c r="E173" i="2"/>
  <c r="F173" i="2" s="1"/>
  <c r="E191" i="2"/>
  <c r="F191" i="2" s="1"/>
  <c r="E199" i="2"/>
  <c r="F199" i="2" s="1"/>
  <c r="E206" i="2"/>
  <c r="F206" i="2" s="1"/>
  <c r="E221" i="2"/>
  <c r="F221" i="2" s="1"/>
  <c r="E227" i="2"/>
  <c r="F227" i="2" s="1"/>
  <c r="E242" i="2"/>
  <c r="F242" i="2" s="1"/>
  <c r="E249" i="2"/>
  <c r="F249" i="2" s="1"/>
  <c r="E263" i="2"/>
  <c r="F263" i="2" s="1"/>
  <c r="E277" i="2"/>
  <c r="F277" i="2" s="1"/>
  <c r="E285" i="2"/>
  <c r="F285" i="2" s="1"/>
  <c r="E298" i="2"/>
  <c r="F298" i="2" s="1"/>
  <c r="E313" i="2"/>
  <c r="F313" i="2" s="1"/>
  <c r="E319" i="2"/>
  <c r="F319" i="2" s="1"/>
  <c r="E334" i="2"/>
  <c r="F334" i="2" s="1"/>
  <c r="E341" i="2"/>
  <c r="F341" i="2" s="1"/>
  <c r="E352" i="2"/>
  <c r="F352" i="2" s="1"/>
  <c r="E363" i="2"/>
  <c r="F363" i="2" s="1"/>
  <c r="E368" i="2"/>
  <c r="F368" i="2" s="1"/>
  <c r="E379" i="2"/>
  <c r="F379" i="2" s="1"/>
  <c r="E384" i="2"/>
  <c r="F384" i="2" s="1"/>
  <c r="E395" i="2"/>
  <c r="F395" i="2" s="1"/>
  <c r="E405" i="2"/>
  <c r="F405" i="2" s="1"/>
  <c r="E411" i="2"/>
  <c r="F411" i="2" s="1"/>
  <c r="E421" i="2"/>
  <c r="F421" i="2" s="1"/>
  <c r="E427" i="2"/>
  <c r="F427" i="2" s="1"/>
  <c r="E435" i="2"/>
  <c r="F435" i="2" s="1"/>
  <c r="E443" i="2"/>
  <c r="F443" i="2" s="1"/>
  <c r="E447" i="2"/>
  <c r="F447" i="2" s="1"/>
  <c r="E455" i="2"/>
  <c r="F455" i="2" s="1"/>
  <c r="E459" i="2"/>
  <c r="F459" i="2" s="1"/>
  <c r="E467" i="2"/>
  <c r="F467" i="2" s="1"/>
  <c r="E471" i="2"/>
  <c r="F471" i="2" s="1"/>
  <c r="E479" i="2"/>
  <c r="F479" i="2" s="1"/>
  <c r="E483" i="2"/>
  <c r="F483" i="2" s="1"/>
  <c r="E491" i="2"/>
  <c r="F491" i="2" s="1"/>
  <c r="E495" i="2"/>
  <c r="F495" i="2" s="1"/>
  <c r="E503" i="2"/>
  <c r="F503" i="2" s="1"/>
  <c r="E511" i="2"/>
  <c r="F511" i="2" s="1"/>
  <c r="E515" i="2"/>
  <c r="F515" i="2" s="1"/>
  <c r="E519" i="2"/>
  <c r="F519" i="2" s="1"/>
  <c r="E523" i="2"/>
  <c r="F523" i="2" s="1"/>
  <c r="E531" i="2"/>
  <c r="F531" i="2" s="1"/>
  <c r="E535" i="2"/>
  <c r="F535" i="2" s="1"/>
  <c r="E14" i="2"/>
  <c r="F14" i="2" s="1"/>
  <c r="E35" i="2"/>
  <c r="F35" i="2" s="1"/>
  <c r="E46" i="2"/>
  <c r="F46" i="2" s="1"/>
  <c r="E57" i="2"/>
  <c r="F57" i="2" s="1"/>
  <c r="E67" i="2"/>
  <c r="F67" i="2" s="1"/>
  <c r="E78" i="2"/>
  <c r="F78" i="2" s="1"/>
  <c r="E89" i="2"/>
  <c r="F89" i="2" s="1"/>
  <c r="E99" i="2"/>
  <c r="F99" i="2" s="1"/>
  <c r="E110" i="2"/>
  <c r="F110" i="2" s="1"/>
  <c r="E121" i="2"/>
  <c r="F121" i="2" s="1"/>
  <c r="E131" i="2"/>
  <c r="F131" i="2" s="1"/>
  <c r="E142" i="2"/>
  <c r="F142" i="2" s="1"/>
  <c r="E153" i="2"/>
  <c r="F153" i="2" s="1"/>
  <c r="E163" i="2"/>
  <c r="F163" i="2" s="1"/>
  <c r="E174" i="2"/>
  <c r="E185" i="2"/>
  <c r="F185" i="2" s="1"/>
  <c r="E194" i="2"/>
  <c r="F194" i="2" s="1"/>
  <c r="E201" i="2"/>
  <c r="F201" i="2" s="1"/>
  <c r="E207" i="2"/>
  <c r="F207" i="2" s="1"/>
  <c r="E215" i="2"/>
  <c r="F215" i="2" s="1"/>
  <c r="E222" i="2"/>
  <c r="F222" i="2" s="1"/>
  <c r="E229" i="2"/>
  <c r="F229" i="2" s="1"/>
  <c r="E237" i="2"/>
  <c r="F237" i="2" s="1"/>
  <c r="E243" i="2"/>
  <c r="F243" i="2" s="1"/>
  <c r="E250" i="2"/>
  <c r="F250" i="2" s="1"/>
  <c r="E258" i="2"/>
  <c r="F258" i="2" s="1"/>
  <c r="E265" i="2"/>
  <c r="F265" i="2" s="1"/>
  <c r="E271" i="2"/>
  <c r="F271" i="2" s="1"/>
  <c r="E9" i="2"/>
  <c r="F9" i="2" s="1"/>
  <c r="E19" i="2"/>
  <c r="F19" i="2" s="1"/>
  <c r="E30" i="2"/>
  <c r="F30" i="2" s="1"/>
  <c r="E41" i="2"/>
  <c r="F41" i="2" s="1"/>
  <c r="E51" i="2"/>
  <c r="F51" i="2" s="1"/>
  <c r="E62" i="2"/>
  <c r="F62" i="2" s="1"/>
  <c r="E73" i="2"/>
  <c r="F73" i="2" s="1"/>
  <c r="E83" i="2"/>
  <c r="F83" i="2" s="1"/>
  <c r="E94" i="2"/>
  <c r="F94" i="2" s="1"/>
  <c r="E105" i="2"/>
  <c r="F105" i="2" s="1"/>
  <c r="E115" i="2"/>
  <c r="F115" i="2" s="1"/>
  <c r="E126" i="2"/>
  <c r="F126" i="2" s="1"/>
  <c r="E137" i="2"/>
  <c r="F137" i="2" s="1"/>
  <c r="E147" i="2"/>
  <c r="F147" i="2" s="1"/>
  <c r="E158" i="2"/>
  <c r="F158" i="2" s="1"/>
  <c r="E169" i="2"/>
  <c r="F169" i="2" s="1"/>
  <c r="E179" i="2"/>
  <c r="F179" i="2" s="1"/>
  <c r="E190" i="2"/>
  <c r="F190" i="2" s="1"/>
  <c r="E197" i="2"/>
  <c r="F197" i="2" s="1"/>
  <c r="E205" i="2"/>
  <c r="F205" i="2" s="1"/>
  <c r="E211" i="2"/>
  <c r="F211" i="2" s="1"/>
  <c r="E218" i="2"/>
  <c r="F218" i="2" s="1"/>
  <c r="E226" i="2"/>
  <c r="F226" i="2" s="1"/>
  <c r="E233" i="2"/>
  <c r="F233" i="2" s="1"/>
  <c r="E239" i="2"/>
  <c r="F239" i="2" s="1"/>
  <c r="E247" i="2"/>
  <c r="F247" i="2" s="1"/>
  <c r="E254" i="2"/>
  <c r="F254" i="2" s="1"/>
  <c r="E261" i="2"/>
  <c r="F261" i="2" s="1"/>
  <c r="E269" i="2"/>
  <c r="F269" i="2" s="1"/>
  <c r="E275" i="2"/>
  <c r="F275" i="2" s="1"/>
  <c r="E282" i="2"/>
  <c r="F282" i="2" s="1"/>
  <c r="E290" i="2"/>
  <c r="F290" i="2" s="1"/>
  <c r="E297" i="2"/>
  <c r="F297" i="2" s="1"/>
  <c r="E303" i="2"/>
  <c r="F303" i="2" s="1"/>
  <c r="E311" i="2"/>
  <c r="F311" i="2" s="1"/>
  <c r="E318" i="2"/>
  <c r="F318" i="2" s="1"/>
  <c r="E325" i="2"/>
  <c r="F325" i="2" s="1"/>
  <c r="E333" i="2"/>
  <c r="F333" i="2" s="1"/>
  <c r="E339" i="2"/>
  <c r="F339" i="2" s="1"/>
  <c r="E345" i="2"/>
  <c r="F345" i="2" s="1"/>
  <c r="E351" i="2"/>
  <c r="F351" i="2" s="1"/>
  <c r="E356" i="2"/>
  <c r="F356" i="2" s="1"/>
  <c r="E361" i="2"/>
  <c r="F361" i="2" s="1"/>
  <c r="E367" i="2"/>
  <c r="F367" i="2" s="1"/>
  <c r="E372" i="2"/>
  <c r="F372" i="2" s="1"/>
  <c r="E377" i="2"/>
  <c r="F377" i="2" s="1"/>
  <c r="E383" i="2"/>
  <c r="F383" i="2" s="1"/>
  <c r="E388" i="2"/>
  <c r="E393" i="2"/>
  <c r="F393" i="2" s="1"/>
  <c r="E399" i="2"/>
  <c r="F399" i="2" s="1"/>
  <c r="E404" i="2"/>
  <c r="F404" i="2" s="1"/>
  <c r="E409" i="2"/>
  <c r="F409" i="2" s="1"/>
  <c r="E415" i="2"/>
  <c r="F415" i="2" s="1"/>
  <c r="E420" i="2"/>
  <c r="F420" i="2" s="1"/>
  <c r="E425" i="2"/>
  <c r="F425" i="2" s="1"/>
  <c r="E430" i="2"/>
  <c r="F430" i="2" s="1"/>
  <c r="E434" i="2"/>
  <c r="F434" i="2" s="1"/>
  <c r="E438" i="2"/>
  <c r="F438" i="2" s="1"/>
  <c r="E442" i="2"/>
  <c r="F442" i="2" s="1"/>
  <c r="E446" i="2"/>
  <c r="F446" i="2" s="1"/>
  <c r="E450" i="2"/>
  <c r="F450" i="2" s="1"/>
  <c r="E454" i="2"/>
  <c r="F454" i="2" s="1"/>
  <c r="E458" i="2"/>
  <c r="F458" i="2" s="1"/>
  <c r="E462" i="2"/>
  <c r="F462" i="2" s="1"/>
  <c r="E466" i="2"/>
  <c r="F466" i="2" s="1"/>
  <c r="E470" i="2"/>
  <c r="F470" i="2" s="1"/>
  <c r="E474" i="2"/>
  <c r="F474" i="2" s="1"/>
  <c r="E478" i="2"/>
  <c r="F478" i="2" s="1"/>
  <c r="E482" i="2"/>
  <c r="F482" i="2" s="1"/>
  <c r="E486" i="2"/>
  <c r="F486" i="2" s="1"/>
  <c r="E490" i="2"/>
  <c r="F490" i="2" s="1"/>
  <c r="E494" i="2"/>
  <c r="F494" i="2" s="1"/>
  <c r="E498" i="2"/>
  <c r="F498" i="2" s="1"/>
  <c r="E502" i="2"/>
  <c r="F502" i="2" s="1"/>
  <c r="E506" i="2"/>
  <c r="F506" i="2" s="1"/>
  <c r="E510" i="2"/>
  <c r="F510" i="2" s="1"/>
  <c r="E514" i="2"/>
  <c r="F514" i="2" s="1"/>
  <c r="E518" i="2"/>
  <c r="F518" i="2" s="1"/>
  <c r="E522" i="2"/>
  <c r="F522" i="2" s="1"/>
  <c r="E526" i="2"/>
  <c r="F526" i="2" s="1"/>
  <c r="E530" i="2"/>
  <c r="F530" i="2" s="1"/>
  <c r="E534" i="2"/>
  <c r="F534" i="2" s="1"/>
  <c r="E538" i="2"/>
  <c r="F538" i="2" s="1"/>
  <c r="E3" i="2"/>
  <c r="F3" i="2" s="1"/>
  <c r="E23" i="2"/>
  <c r="F23" i="2" s="1"/>
  <c r="E183" i="2"/>
  <c r="F183" i="2" s="1"/>
  <c r="E213" i="2"/>
  <c r="F213" i="2" s="1"/>
  <c r="E234" i="2"/>
  <c r="F234" i="2" s="1"/>
  <c r="E255" i="2"/>
  <c r="F255" i="2" s="1"/>
  <c r="E270" i="2"/>
  <c r="F270" i="2" s="1"/>
  <c r="E291" i="2"/>
  <c r="F291" i="2" s="1"/>
  <c r="E306" i="2"/>
  <c r="F306" i="2" s="1"/>
  <c r="E327" i="2"/>
  <c r="F327" i="2" s="1"/>
  <c r="E347" i="2"/>
  <c r="F347" i="2" s="1"/>
  <c r="E357" i="2"/>
  <c r="F357" i="2" s="1"/>
  <c r="E373" i="2"/>
  <c r="F373" i="2" s="1"/>
  <c r="E389" i="2"/>
  <c r="F389" i="2" s="1"/>
  <c r="E400" i="2"/>
  <c r="F400" i="2" s="1"/>
  <c r="E416" i="2"/>
  <c r="F416" i="2" s="1"/>
  <c r="E431" i="2"/>
  <c r="F431" i="2" s="1"/>
  <c r="E439" i="2"/>
  <c r="F439" i="2" s="1"/>
  <c r="E451" i="2"/>
  <c r="F451" i="2" s="1"/>
  <c r="E463" i="2"/>
  <c r="F463" i="2" s="1"/>
  <c r="E475" i="2"/>
  <c r="F475" i="2" s="1"/>
  <c r="E487" i="2"/>
  <c r="F487" i="2" s="1"/>
  <c r="E499" i="2"/>
  <c r="F499" i="2" s="1"/>
  <c r="E507" i="2"/>
  <c r="F507" i="2" s="1"/>
  <c r="E527" i="2"/>
  <c r="F527" i="2" s="1"/>
  <c r="E539" i="2"/>
  <c r="F539" i="2" s="1"/>
  <c r="E25" i="2"/>
  <c r="F25" i="2" s="1"/>
  <c r="E279" i="2"/>
  <c r="F279" i="2" s="1"/>
  <c r="E307" i="2"/>
  <c r="F307" i="2" s="1"/>
  <c r="E335" i="2"/>
  <c r="F335" i="2" s="1"/>
  <c r="E359" i="2"/>
  <c r="F359" i="2" s="1"/>
  <c r="E380" i="2"/>
  <c r="F380" i="2" s="1"/>
  <c r="E401" i="2"/>
  <c r="F401" i="2" s="1"/>
  <c r="E423" i="2"/>
  <c r="F423" i="2" s="1"/>
  <c r="E440" i="2"/>
  <c r="F440" i="2" s="1"/>
  <c r="E456" i="2"/>
  <c r="F456" i="2" s="1"/>
  <c r="E472" i="2"/>
  <c r="F472" i="2" s="1"/>
  <c r="E488" i="2"/>
  <c r="F488" i="2" s="1"/>
  <c r="E504" i="2"/>
  <c r="F504" i="2" s="1"/>
  <c r="E520" i="2"/>
  <c r="F520" i="2" s="1"/>
  <c r="E536" i="2"/>
  <c r="F536" i="2" s="1"/>
  <c r="E286" i="2"/>
  <c r="F286" i="2" s="1"/>
  <c r="E314" i="2"/>
  <c r="F314" i="2" s="1"/>
  <c r="E343" i="2"/>
  <c r="F343" i="2" s="1"/>
  <c r="E364" i="2"/>
  <c r="F364" i="2" s="1"/>
  <c r="E385" i="2"/>
  <c r="F385" i="2" s="1"/>
  <c r="E407" i="2"/>
  <c r="F407" i="2" s="1"/>
  <c r="E428" i="2"/>
  <c r="F428" i="2" s="1"/>
  <c r="E444" i="2"/>
  <c r="F444" i="2" s="1"/>
  <c r="E460" i="2"/>
  <c r="F460" i="2" s="1"/>
  <c r="E476" i="2"/>
  <c r="F476" i="2" s="1"/>
  <c r="E492" i="2"/>
  <c r="F492" i="2" s="1"/>
  <c r="E508" i="2"/>
  <c r="F508" i="2" s="1"/>
  <c r="E524" i="2"/>
  <c r="F524" i="2" s="1"/>
  <c r="E540" i="2"/>
  <c r="F540" i="2" s="1"/>
  <c r="E293" i="2"/>
  <c r="F293" i="2" s="1"/>
  <c r="E322" i="2"/>
  <c r="F322" i="2" s="1"/>
  <c r="E348" i="2"/>
  <c r="F348" i="2" s="1"/>
  <c r="E369" i="2"/>
  <c r="F369" i="2" s="1"/>
  <c r="E391" i="2"/>
  <c r="F391" i="2" s="1"/>
  <c r="E412" i="2"/>
  <c r="F412" i="2" s="1"/>
  <c r="E432" i="2"/>
  <c r="F432" i="2" s="1"/>
  <c r="E448" i="2"/>
  <c r="F448" i="2" s="1"/>
  <c r="E464" i="2"/>
  <c r="F464" i="2" s="1"/>
  <c r="E480" i="2"/>
  <c r="F480" i="2" s="1"/>
  <c r="E496" i="2"/>
  <c r="F496" i="2" s="1"/>
  <c r="E512" i="2"/>
  <c r="F512" i="2" s="1"/>
  <c r="E528" i="2"/>
  <c r="F528" i="2" s="1"/>
  <c r="E301" i="2"/>
  <c r="F301" i="2" s="1"/>
  <c r="E329" i="2"/>
  <c r="F329" i="2" s="1"/>
  <c r="E353" i="2"/>
  <c r="F353" i="2" s="1"/>
  <c r="E375" i="2"/>
  <c r="F375" i="2" s="1"/>
  <c r="E396" i="2"/>
  <c r="F396" i="2" s="1"/>
  <c r="E417" i="2"/>
  <c r="F417" i="2" s="1"/>
  <c r="E436" i="2"/>
  <c r="F436" i="2" s="1"/>
  <c r="E452" i="2"/>
  <c r="F452" i="2" s="1"/>
  <c r="E468" i="2"/>
  <c r="F468" i="2" s="1"/>
  <c r="E484" i="2"/>
  <c r="F484" i="2" s="1"/>
  <c r="E500" i="2"/>
  <c r="F500" i="2" s="1"/>
  <c r="E516" i="2"/>
  <c r="F516" i="2" s="1"/>
  <c r="E532" i="2"/>
  <c r="F532" i="2" s="1"/>
  <c r="U200" i="2"/>
  <c r="U377" i="2"/>
  <c r="U150" i="2"/>
  <c r="U466" i="2"/>
  <c r="U17" i="2"/>
  <c r="U444" i="2"/>
  <c r="U156" i="2"/>
  <c r="U383" i="2"/>
  <c r="U442" i="2"/>
  <c r="U161" i="2"/>
  <c r="U14" i="2"/>
  <c r="U534" i="2"/>
  <c r="U122" i="2"/>
  <c r="U23" i="2"/>
  <c r="U63" i="2"/>
  <c r="U327" i="2"/>
  <c r="U391" i="2"/>
  <c r="U423" i="2"/>
  <c r="U455" i="2"/>
  <c r="U531" i="2"/>
  <c r="U202" i="2"/>
  <c r="U394" i="2"/>
  <c r="U458" i="2"/>
  <c r="U187" i="2"/>
  <c r="U259" i="2"/>
  <c r="U387" i="2"/>
  <c r="U307" i="2"/>
  <c r="U537" i="2"/>
  <c r="U379" i="2"/>
  <c r="U339" i="2"/>
  <c r="U16" i="2"/>
  <c r="U128" i="2"/>
  <c r="U144" i="2"/>
  <c r="U160" i="2"/>
  <c r="U176" i="2"/>
  <c r="U208" i="2"/>
  <c r="U224" i="2"/>
  <c r="U240" i="2"/>
  <c r="U272" i="2"/>
  <c r="U304" i="2"/>
  <c r="U320" i="2"/>
  <c r="U352" i="2"/>
  <c r="U384" i="2"/>
  <c r="U416" i="2"/>
  <c r="U448" i="2"/>
  <c r="U464" i="2"/>
  <c r="U480" i="2"/>
  <c r="U496" i="2"/>
  <c r="U5" i="2"/>
  <c r="U21" i="2"/>
  <c r="U53" i="2"/>
  <c r="U69" i="2"/>
  <c r="U133" i="2"/>
  <c r="U149" i="2"/>
  <c r="U165" i="2"/>
  <c r="U181" i="2"/>
  <c r="U213" i="2"/>
  <c r="U229" i="2"/>
  <c r="U261" i="2"/>
  <c r="U277" i="2"/>
  <c r="U309" i="2"/>
  <c r="U341" i="2"/>
  <c r="U373" i="2"/>
  <c r="U453" i="2"/>
  <c r="U46" i="2"/>
  <c r="U270" i="2"/>
  <c r="U430" i="2"/>
  <c r="U462" i="2"/>
  <c r="U518" i="2"/>
  <c r="U322" i="2"/>
  <c r="U147" i="2"/>
  <c r="U7" i="2"/>
  <c r="U71" i="2"/>
  <c r="U103" i="2"/>
  <c r="U135" i="2"/>
  <c r="U167" i="2"/>
  <c r="U231" i="2"/>
  <c r="U263" i="2"/>
  <c r="U58" i="2"/>
  <c r="U146" i="2"/>
  <c r="U330" i="2"/>
  <c r="U516" i="2"/>
  <c r="U139" i="2"/>
  <c r="U283" i="2"/>
  <c r="U64" i="2"/>
  <c r="U96" i="2"/>
  <c r="U288" i="2"/>
  <c r="U336" i="2"/>
  <c r="U101" i="2"/>
  <c r="U197" i="2"/>
  <c r="U293" i="2"/>
  <c r="U398" i="2"/>
  <c r="U450" i="2"/>
  <c r="U68" i="2"/>
  <c r="U136" i="2"/>
  <c r="U248" i="2"/>
  <c r="U420" i="2"/>
  <c r="U508" i="2"/>
  <c r="U301" i="2"/>
  <c r="U361" i="2"/>
  <c r="U429" i="2"/>
  <c r="U268" i="2"/>
  <c r="U191" i="2"/>
  <c r="U266" i="2"/>
  <c r="U541" i="2"/>
  <c r="U48" i="2"/>
  <c r="U112" i="2"/>
  <c r="U256" i="2"/>
  <c r="U432" i="2"/>
  <c r="U421" i="2"/>
  <c r="U142" i="2"/>
  <c r="U512" i="2"/>
  <c r="U199" i="2"/>
  <c r="U295" i="2"/>
  <c r="U52" i="2"/>
  <c r="U120" i="2"/>
  <c r="U404" i="2"/>
  <c r="U488" i="2"/>
  <c r="U57" i="2"/>
  <c r="U84" i="2"/>
  <c r="U348" i="2"/>
  <c r="U487" i="2"/>
  <c r="U26" i="2"/>
  <c r="U11" i="2"/>
  <c r="U459" i="2"/>
  <c r="U80" i="2"/>
  <c r="U400" i="2"/>
  <c r="U117" i="2"/>
  <c r="U357" i="2"/>
  <c r="U302" i="2"/>
  <c r="U386" i="2"/>
  <c r="U19" i="2"/>
  <c r="U172" i="2"/>
  <c r="U41" i="2"/>
  <c r="U105" i="2"/>
  <c r="U177" i="2"/>
  <c r="U205" i="2"/>
  <c r="U284" i="2"/>
  <c r="U368" i="2"/>
  <c r="U73" i="2"/>
  <c r="U121" i="2"/>
  <c r="U194" i="2"/>
  <c r="U515" i="2"/>
  <c r="U82" i="2"/>
  <c r="U91" i="2"/>
  <c r="U389" i="2"/>
  <c r="U485" i="2"/>
  <c r="U78" i="2"/>
  <c r="U206" i="2"/>
  <c r="U366" i="2"/>
  <c r="U494" i="2"/>
  <c r="U4" i="2"/>
  <c r="U20" i="2"/>
  <c r="U40" i="2"/>
  <c r="U56" i="2"/>
  <c r="U72" i="2"/>
  <c r="U88" i="2"/>
  <c r="U104" i="2"/>
  <c r="U124" i="2"/>
  <c r="U140" i="2"/>
  <c r="U196" i="2"/>
  <c r="U212" i="2"/>
  <c r="U232" i="2"/>
  <c r="U252" i="2"/>
  <c r="U312" i="2"/>
  <c r="U372" i="2"/>
  <c r="U392" i="2"/>
  <c r="U408" i="2"/>
  <c r="U424" i="2"/>
  <c r="U468" i="2"/>
  <c r="U492" i="2"/>
  <c r="U45" i="2"/>
  <c r="U61" i="2"/>
  <c r="U77" i="2"/>
  <c r="U93" i="2"/>
  <c r="U109" i="2"/>
  <c r="U129" i="2"/>
  <c r="U145" i="2"/>
  <c r="U185" i="2"/>
  <c r="U413" i="2"/>
  <c r="U493" i="2"/>
  <c r="U118" i="2"/>
  <c r="U254" i="2"/>
  <c r="U382" i="2"/>
  <c r="U514" i="2"/>
  <c r="U402" i="2"/>
  <c r="U195" i="2"/>
  <c r="U159" i="2"/>
  <c r="U287" i="2"/>
  <c r="U32" i="2"/>
  <c r="U192" i="2"/>
  <c r="U332" i="2"/>
  <c r="U286" i="2"/>
  <c r="U359" i="2"/>
  <c r="U51" i="2"/>
  <c r="U513" i="2"/>
  <c r="U405" i="2"/>
  <c r="U469" i="2"/>
  <c r="U501" i="2"/>
  <c r="U110" i="2"/>
  <c r="U238" i="2"/>
  <c r="U334" i="2"/>
  <c r="U258" i="2"/>
  <c r="U8" i="2"/>
  <c r="U24" i="2"/>
  <c r="U44" i="2"/>
  <c r="U60" i="2"/>
  <c r="U76" i="2"/>
  <c r="U92" i="2"/>
  <c r="U108" i="2"/>
  <c r="U164" i="2"/>
  <c r="U184" i="2"/>
  <c r="U216" i="2"/>
  <c r="U236" i="2"/>
  <c r="U276" i="2"/>
  <c r="U316" i="2"/>
  <c r="U340" i="2"/>
  <c r="U360" i="2"/>
  <c r="U376" i="2"/>
  <c r="U396" i="2"/>
  <c r="U412" i="2"/>
  <c r="U428" i="2"/>
  <c r="U456" i="2"/>
  <c r="U476" i="2"/>
  <c r="U9" i="2"/>
  <c r="U29" i="2"/>
  <c r="U49" i="2"/>
  <c r="U65" i="2"/>
  <c r="U81" i="2"/>
  <c r="U97" i="2"/>
  <c r="U113" i="2"/>
  <c r="U169" i="2"/>
  <c r="U189" i="2"/>
  <c r="U257" i="2"/>
  <c r="U337" i="2"/>
  <c r="U393" i="2"/>
  <c r="U477" i="2"/>
  <c r="U86" i="2"/>
  <c r="U222" i="2"/>
  <c r="U350" i="2"/>
  <c r="U486" i="2"/>
  <c r="U338" i="2"/>
  <c r="U99" i="2"/>
  <c r="U127" i="2"/>
  <c r="U255" i="2"/>
  <c r="U100" i="2"/>
  <c r="U89" i="2"/>
  <c r="U414" i="2"/>
  <c r="U331" i="2"/>
  <c r="U245" i="2"/>
  <c r="U325" i="2"/>
  <c r="U437" i="2"/>
  <c r="U12" i="2"/>
  <c r="U28" i="2"/>
  <c r="U132" i="2"/>
  <c r="U152" i="2"/>
  <c r="U168" i="2"/>
  <c r="U188" i="2"/>
  <c r="U204" i="2"/>
  <c r="U220" i="2"/>
  <c r="U264" i="2"/>
  <c r="U280" i="2"/>
  <c r="U300" i="2"/>
  <c r="U344" i="2"/>
  <c r="U364" i="2"/>
  <c r="U380" i="2"/>
  <c r="U460" i="2"/>
  <c r="U504" i="2"/>
  <c r="U13" i="2"/>
  <c r="U33" i="2"/>
  <c r="U137" i="2"/>
  <c r="U157" i="2"/>
  <c r="U173" i="2"/>
  <c r="U321" i="2"/>
  <c r="U54" i="2"/>
  <c r="U182" i="2"/>
  <c r="U318" i="2"/>
  <c r="U454" i="2"/>
  <c r="U274" i="2"/>
  <c r="U532" i="2"/>
  <c r="U95" i="2"/>
  <c r="U223" i="2"/>
  <c r="U209" i="2"/>
  <c r="U237" i="2"/>
  <c r="U281" i="2"/>
  <c r="U305" i="2"/>
  <c r="U365" i="2"/>
  <c r="U381" i="2"/>
  <c r="U397" i="2"/>
  <c r="U417" i="2"/>
  <c r="U433" i="2"/>
  <c r="U461" i="2"/>
  <c r="U481" i="2"/>
  <c r="U497" i="2"/>
  <c r="U22" i="2"/>
  <c r="U62" i="2"/>
  <c r="U94" i="2"/>
  <c r="U126" i="2"/>
  <c r="U158" i="2"/>
  <c r="U190" i="2"/>
  <c r="U230" i="2"/>
  <c r="U262" i="2"/>
  <c r="U294" i="2"/>
  <c r="U326" i="2"/>
  <c r="U358" i="2"/>
  <c r="U390" i="2"/>
  <c r="U422" i="2"/>
  <c r="U538" i="2"/>
  <c r="U74" i="2"/>
  <c r="U138" i="2"/>
  <c r="U226" i="2"/>
  <c r="U290" i="2"/>
  <c r="U354" i="2"/>
  <c r="U418" i="2"/>
  <c r="U482" i="2"/>
  <c r="U540" i="2"/>
  <c r="U123" i="2"/>
  <c r="U211" i="2"/>
  <c r="U31" i="2"/>
  <c r="U335" i="2"/>
  <c r="U367" i="2"/>
  <c r="U399" i="2"/>
  <c r="U431" i="2"/>
  <c r="U463" i="2"/>
  <c r="U495" i="2"/>
  <c r="U519" i="2"/>
  <c r="U535" i="2"/>
  <c r="U42" i="2"/>
  <c r="U98" i="2"/>
  <c r="U154" i="2"/>
  <c r="U218" i="2"/>
  <c r="U282" i="2"/>
  <c r="U346" i="2"/>
  <c r="U474" i="2"/>
  <c r="U520" i="2"/>
  <c r="U27" i="2"/>
  <c r="U59" i="2"/>
  <c r="U107" i="2"/>
  <c r="U155" i="2"/>
  <c r="U203" i="2"/>
  <c r="U291" i="2"/>
  <c r="U419" i="2"/>
  <c r="U529" i="2"/>
  <c r="U371" i="2"/>
  <c r="U251" i="2"/>
  <c r="U411" i="2"/>
  <c r="U235" i="2"/>
  <c r="U363" i="2"/>
  <c r="U517" i="2"/>
  <c r="U403" i="2"/>
  <c r="U443" i="2"/>
  <c r="U193" i="2"/>
  <c r="U241" i="2"/>
  <c r="U269" i="2"/>
  <c r="U289" i="2"/>
  <c r="U329" i="2"/>
  <c r="U353" i="2"/>
  <c r="U369" i="2"/>
  <c r="U385" i="2"/>
  <c r="U401" i="2"/>
  <c r="U465" i="2"/>
  <c r="U30" i="2"/>
  <c r="U70" i="2"/>
  <c r="U102" i="2"/>
  <c r="U134" i="2"/>
  <c r="U166" i="2"/>
  <c r="U198" i="2"/>
  <c r="U470" i="2"/>
  <c r="U502" i="2"/>
  <c r="U526" i="2"/>
  <c r="U10" i="2"/>
  <c r="U90" i="2"/>
  <c r="U162" i="2"/>
  <c r="U242" i="2"/>
  <c r="U306" i="2"/>
  <c r="U370" i="2"/>
  <c r="U434" i="2"/>
  <c r="U498" i="2"/>
  <c r="U47" i="2"/>
  <c r="U79" i="2"/>
  <c r="U111" i="2"/>
  <c r="U143" i="2"/>
  <c r="U175" i="2"/>
  <c r="U207" i="2"/>
  <c r="U239" i="2"/>
  <c r="U271" i="2"/>
  <c r="U311" i="2"/>
  <c r="U343" i="2"/>
  <c r="U375" i="2"/>
  <c r="U407" i="2"/>
  <c r="U439" i="2"/>
  <c r="U471" i="2"/>
  <c r="U503" i="2"/>
  <c r="U523" i="2"/>
  <c r="U539" i="2"/>
  <c r="U50" i="2"/>
  <c r="U114" i="2"/>
  <c r="U170" i="2"/>
  <c r="U234" i="2"/>
  <c r="U298" i="2"/>
  <c r="U362" i="2"/>
  <c r="U426" i="2"/>
  <c r="U490" i="2"/>
  <c r="U528" i="2"/>
  <c r="U35" i="2"/>
  <c r="U67" i="2"/>
  <c r="U115" i="2"/>
  <c r="U163" i="2"/>
  <c r="U219" i="2"/>
  <c r="U323" i="2"/>
  <c r="U451" i="2"/>
  <c r="U491" i="2"/>
  <c r="U435" i="2"/>
  <c r="U315" i="2"/>
  <c r="U475" i="2"/>
  <c r="U267" i="2"/>
  <c r="U395" i="2"/>
  <c r="U533" i="2"/>
  <c r="U467" i="2"/>
  <c r="U525" i="2"/>
  <c r="U225" i="2"/>
  <c r="U273" i="2"/>
  <c r="U317" i="2"/>
  <c r="U333" i="2"/>
  <c r="U425" i="2"/>
  <c r="U449" i="2"/>
  <c r="U489" i="2"/>
  <c r="U6" i="2"/>
  <c r="U246" i="2"/>
  <c r="U278" i="2"/>
  <c r="U310" i="2"/>
  <c r="U342" i="2"/>
  <c r="U374" i="2"/>
  <c r="U406" i="2"/>
  <c r="U446" i="2"/>
  <c r="U478" i="2"/>
  <c r="U510" i="2"/>
  <c r="U530" i="2"/>
  <c r="U34" i="2"/>
  <c r="U106" i="2"/>
  <c r="U178" i="2"/>
  <c r="U75" i="2"/>
  <c r="U171" i="2"/>
  <c r="U15" i="2"/>
  <c r="U55" i="2"/>
  <c r="U87" i="2"/>
  <c r="U119" i="2"/>
  <c r="U151" i="2"/>
  <c r="U183" i="2"/>
  <c r="U215" i="2"/>
  <c r="U247" i="2"/>
  <c r="U279" i="2"/>
  <c r="U319" i="2"/>
  <c r="U351" i="2"/>
  <c r="U415" i="2"/>
  <c r="U447" i="2"/>
  <c r="U479" i="2"/>
  <c r="U511" i="2"/>
  <c r="U527" i="2"/>
  <c r="U18" i="2"/>
  <c r="U66" i="2"/>
  <c r="U130" i="2"/>
  <c r="U186" i="2"/>
  <c r="U250" i="2"/>
  <c r="U314" i="2"/>
  <c r="U378" i="2"/>
  <c r="U506" i="2"/>
  <c r="U536" i="2"/>
  <c r="U43" i="2"/>
  <c r="U83" i="2"/>
  <c r="U131" i="2"/>
  <c r="U179" i="2"/>
  <c r="U227" i="2"/>
  <c r="U355" i="2"/>
  <c r="U483" i="2"/>
  <c r="U243" i="2"/>
  <c r="U499" i="2"/>
  <c r="U347" i="2"/>
  <c r="U507" i="2"/>
  <c r="U299" i="2"/>
  <c r="U427" i="2"/>
  <c r="U275" i="2"/>
  <c r="U521" i="2"/>
  <c r="U3" i="2"/>
  <c r="AO3" i="2" s="1"/>
  <c r="U116" i="2"/>
  <c r="U148" i="2"/>
  <c r="U180" i="2"/>
  <c r="U228" i="2"/>
  <c r="U244" i="2"/>
  <c r="U260" i="2"/>
  <c r="U292" i="2"/>
  <c r="U308" i="2"/>
  <c r="U324" i="2"/>
  <c r="U356" i="2"/>
  <c r="U388" i="2"/>
  <c r="U436" i="2"/>
  <c r="U452" i="2"/>
  <c r="U484" i="2"/>
  <c r="U500" i="2"/>
  <c r="U25" i="2"/>
  <c r="U153" i="2"/>
  <c r="U201" i="2"/>
  <c r="U217" i="2"/>
  <c r="U233" i="2"/>
  <c r="U249" i="2"/>
  <c r="U265" i="2"/>
  <c r="U297" i="2"/>
  <c r="U313" i="2"/>
  <c r="U345" i="2"/>
  <c r="U409" i="2"/>
  <c r="U441" i="2"/>
  <c r="U457" i="2"/>
  <c r="U473" i="2"/>
  <c r="U505" i="2"/>
  <c r="U214" i="2"/>
  <c r="U438" i="2"/>
  <c r="U522" i="2"/>
  <c r="U210" i="2"/>
  <c r="U524" i="2"/>
  <c r="U303" i="2"/>
  <c r="U328" i="2"/>
  <c r="U440" i="2"/>
  <c r="U472" i="2"/>
  <c r="U125" i="2"/>
  <c r="U221" i="2"/>
  <c r="U253" i="2"/>
  <c r="U285" i="2"/>
  <c r="U349" i="2"/>
  <c r="U445" i="2"/>
  <c r="U509" i="2"/>
  <c r="T1" i="3" l="1"/>
  <c r="AO1" i="2"/>
  <c r="F1" i="2"/>
  <c r="U1" i="2"/>
</calcChain>
</file>

<file path=xl/sharedStrings.xml><?xml version="1.0" encoding="utf-8"?>
<sst xmlns="http://schemas.openxmlformats.org/spreadsheetml/2006/main" count="5029" uniqueCount="2527">
  <si>
    <t>Sample ID</t>
  </si>
  <si>
    <t>Collection Date/Time</t>
  </si>
  <si>
    <t>Location code</t>
  </si>
  <si>
    <t>Location Description</t>
  </si>
  <si>
    <t>TSS</t>
  </si>
  <si>
    <t>AC15038</t>
  </si>
  <si>
    <t>South Primary Influent  DMR Location</t>
  </si>
  <si>
    <t>AC15076</t>
  </si>
  <si>
    <t>North Primary Influent, Area 1, clarifiers 1-3</t>
  </si>
  <si>
    <t>AC15077</t>
  </si>
  <si>
    <t>North Primary Influent, Area 2, clarifiers 4-6</t>
  </si>
  <si>
    <t>AC15078</t>
  </si>
  <si>
    <t>North Primary Influent, Area 3, clarifiers 7-10</t>
  </si>
  <si>
    <t>AC15080</t>
  </si>
  <si>
    <t>AC15141</t>
  </si>
  <si>
    <t>AC15142</t>
  </si>
  <si>
    <t>AC15143</t>
  </si>
  <si>
    <t>AC15145</t>
  </si>
  <si>
    <t>AC15247</t>
  </si>
  <si>
    <t>AC15248</t>
  </si>
  <si>
    <t>AC15249</t>
  </si>
  <si>
    <t>AC15251</t>
  </si>
  <si>
    <t>AC15358</t>
  </si>
  <si>
    <t>AC15359</t>
  </si>
  <si>
    <t>AC15360</t>
  </si>
  <si>
    <t>AC15362</t>
  </si>
  <si>
    <t>AC15463</t>
  </si>
  <si>
    <t>AC15464</t>
  </si>
  <si>
    <t>AC15465</t>
  </si>
  <si>
    <t>AC15467</t>
  </si>
  <si>
    <t>AC15546</t>
  </si>
  <si>
    <t>AC15547</t>
  </si>
  <si>
    <t>AC15548</t>
  </si>
  <si>
    <t>AC15550</t>
  </si>
  <si>
    <t>AC15612</t>
  </si>
  <si>
    <t>AC15613</t>
  </si>
  <si>
    <t>AC15614</t>
  </si>
  <si>
    <t>AC15616</t>
  </si>
  <si>
    <t>AC15683</t>
  </si>
  <si>
    <t>AC15684</t>
  </si>
  <si>
    <t>AC15685</t>
  </si>
  <si>
    <t>AC15687</t>
  </si>
  <si>
    <t>AC15766</t>
  </si>
  <si>
    <t>AC15767</t>
  </si>
  <si>
    <t>AC15768</t>
  </si>
  <si>
    <t>AC15770</t>
  </si>
  <si>
    <t>AC15875</t>
  </si>
  <si>
    <t>AC15876</t>
  </si>
  <si>
    <t>AC15877</t>
  </si>
  <si>
    <t>AC15879</t>
  </si>
  <si>
    <t>AC15957</t>
  </si>
  <si>
    <t>AC15958</t>
  </si>
  <si>
    <t>AC15959</t>
  </si>
  <si>
    <t>AC15961</t>
  </si>
  <si>
    <t>AC16052</t>
  </si>
  <si>
    <t>AC16053</t>
  </si>
  <si>
    <t>AC16054</t>
  </si>
  <si>
    <t>AC16056</t>
  </si>
  <si>
    <t>AC16121</t>
  </si>
  <si>
    <t>AC16122</t>
  </si>
  <si>
    <t>AC16123</t>
  </si>
  <si>
    <t>AC16125</t>
  </si>
  <si>
    <t>AC16186</t>
  </si>
  <si>
    <t>AC16187</t>
  </si>
  <si>
    <t>AC16188</t>
  </si>
  <si>
    <t>AC16190</t>
  </si>
  <si>
    <t>AC16258</t>
  </si>
  <si>
    <t>AC16259</t>
  </si>
  <si>
    <t>AC16260</t>
  </si>
  <si>
    <t>AC16262</t>
  </si>
  <si>
    <t>AC16359</t>
  </si>
  <si>
    <t>AC16360</t>
  </si>
  <si>
    <t>AC16361</t>
  </si>
  <si>
    <t>AC16363</t>
  </si>
  <si>
    <t>AC16461</t>
  </si>
  <si>
    <t>AC16462</t>
  </si>
  <si>
    <t>AC16463</t>
  </si>
  <si>
    <t>AC16465</t>
  </si>
  <si>
    <t>AC16591</t>
  </si>
  <si>
    <t>AC16592</t>
  </si>
  <si>
    <t>AC16593</t>
  </si>
  <si>
    <t>AC16595</t>
  </si>
  <si>
    <t>AC16694</t>
  </si>
  <si>
    <t>AC16695</t>
  </si>
  <si>
    <t>AC16696</t>
  </si>
  <si>
    <t>AC16698</t>
  </si>
  <si>
    <t>AC16752</t>
  </si>
  <si>
    <t>AC16753</t>
  </si>
  <si>
    <t>AC16754</t>
  </si>
  <si>
    <t>AC16756</t>
  </si>
  <si>
    <t>AC16804</t>
  </si>
  <si>
    <t>AC16805</t>
  </si>
  <si>
    <t>AC16806</t>
  </si>
  <si>
    <t>AC16808</t>
  </si>
  <si>
    <t>AC16861</t>
  </si>
  <si>
    <t>AC16862</t>
  </si>
  <si>
    <t>AC16863</t>
  </si>
  <si>
    <t>AC16865</t>
  </si>
  <si>
    <t>AC16935</t>
  </si>
  <si>
    <t>AC16936</t>
  </si>
  <si>
    <t>AC16937</t>
  </si>
  <si>
    <t>AC16939</t>
  </si>
  <si>
    <t>AC17053</t>
  </si>
  <si>
    <t>AC17054</t>
  </si>
  <si>
    <t>AC17055</t>
  </si>
  <si>
    <t>AC17057</t>
  </si>
  <si>
    <t>AC17147</t>
  </si>
  <si>
    <t>AC17148</t>
  </si>
  <si>
    <t>AC17149</t>
  </si>
  <si>
    <t>AC17151</t>
  </si>
  <si>
    <t>AC17238</t>
  </si>
  <si>
    <t>AC17239</t>
  </si>
  <si>
    <t>AC17240</t>
  </si>
  <si>
    <t>AC17242</t>
  </si>
  <si>
    <t>AC17316</t>
  </si>
  <si>
    <t>AC17317</t>
  </si>
  <si>
    <t>AC17318</t>
  </si>
  <si>
    <t>AC17320</t>
  </si>
  <si>
    <t>AC17383</t>
  </si>
  <si>
    <t>AC17384</t>
  </si>
  <si>
    <t>AC17385</t>
  </si>
  <si>
    <t>AC17387</t>
  </si>
  <si>
    <t>AC17457</t>
  </si>
  <si>
    <t>AC17458</t>
  </si>
  <si>
    <t>AC17459</t>
  </si>
  <si>
    <t>AC17461</t>
  </si>
  <si>
    <t>AC17562</t>
  </si>
  <si>
    <t>AC17563</t>
  </si>
  <si>
    <t>AC17564</t>
  </si>
  <si>
    <t>AC17566</t>
  </si>
  <si>
    <t>AC17685</t>
  </si>
  <si>
    <t>AC17686</t>
  </si>
  <si>
    <t>AC17687</t>
  </si>
  <si>
    <t>AC17689</t>
  </si>
  <si>
    <t>AC17791</t>
  </si>
  <si>
    <t>AC17792</t>
  </si>
  <si>
    <t>AC17793</t>
  </si>
  <si>
    <t>AC17795</t>
  </si>
  <si>
    <t>AC17871</t>
  </si>
  <si>
    <t>AC17872</t>
  </si>
  <si>
    <t>AC17873</t>
  </si>
  <si>
    <t>AC17875</t>
  </si>
  <si>
    <t>AC17957</t>
  </si>
  <si>
    <t>AC17958</t>
  </si>
  <si>
    <t>AC17959</t>
  </si>
  <si>
    <t>AC17961</t>
  </si>
  <si>
    <t>AC18020</t>
  </si>
  <si>
    <t>AC18021</t>
  </si>
  <si>
    <t>AC18022</t>
  </si>
  <si>
    <t>AC18024</t>
  </si>
  <si>
    <t>AC18090</t>
  </si>
  <si>
    <t>AC18091</t>
  </si>
  <si>
    <t>AC18092</t>
  </si>
  <si>
    <t>AC18094</t>
  </si>
  <si>
    <t>AC18172</t>
  </si>
  <si>
    <t>AC18173</t>
  </si>
  <si>
    <t>AC18174</t>
  </si>
  <si>
    <t>AC18176</t>
  </si>
  <si>
    <t>AC18325</t>
  </si>
  <si>
    <t>AC18326</t>
  </si>
  <si>
    <t>AC18327</t>
  </si>
  <si>
    <t>AC18329</t>
  </si>
  <si>
    <t>AC18427</t>
  </si>
  <si>
    <t>AC18428</t>
  </si>
  <si>
    <t>AC18429</t>
  </si>
  <si>
    <t>AC18431</t>
  </si>
  <si>
    <t>AC18590</t>
  </si>
  <si>
    <t>AC18591</t>
  </si>
  <si>
    <t>AC18592</t>
  </si>
  <si>
    <t>AC18594</t>
  </si>
  <si>
    <t>AC18654</t>
  </si>
  <si>
    <t>AC18655</t>
  </si>
  <si>
    <t>AC18656</t>
  </si>
  <si>
    <t>AC18658</t>
  </si>
  <si>
    <t>AC18704</t>
  </si>
  <si>
    <t>AC18705</t>
  </si>
  <si>
    <t>AC18707</t>
  </si>
  <si>
    <t>AC18772</t>
  </si>
  <si>
    <t>AC18773</t>
  </si>
  <si>
    <t>AC18775</t>
  </si>
  <si>
    <t>AC18834</t>
  </si>
  <si>
    <t>AC18835</t>
  </si>
  <si>
    <t>AC18837</t>
  </si>
  <si>
    <t>AC18953</t>
  </si>
  <si>
    <t>AC18954</t>
  </si>
  <si>
    <t>AC18955</t>
  </si>
  <si>
    <t>AC18957</t>
  </si>
  <si>
    <t>AC19075</t>
  </si>
  <si>
    <t>AC19076</t>
  </si>
  <si>
    <t>AC19077</t>
  </si>
  <si>
    <t>AC19079</t>
  </si>
  <si>
    <t>AC19173</t>
  </si>
  <si>
    <t>AC19174</t>
  </si>
  <si>
    <t>AC19175</t>
  </si>
  <si>
    <t>AC19177</t>
  </si>
  <si>
    <t>AC19261</t>
  </si>
  <si>
    <t>AC19262</t>
  </si>
  <si>
    <t>AC19263</t>
  </si>
  <si>
    <t>AC19265</t>
  </si>
  <si>
    <t>AC19324</t>
  </si>
  <si>
    <t>AC19325</t>
  </si>
  <si>
    <t>AC19326</t>
  </si>
  <si>
    <t>AC19328</t>
  </si>
  <si>
    <t>AC19397</t>
  </si>
  <si>
    <t>AC19437</t>
  </si>
  <si>
    <t>AC19438</t>
  </si>
  <si>
    <t>AC19439</t>
  </si>
  <si>
    <t>AC19441</t>
  </si>
  <si>
    <t>AC19545</t>
  </si>
  <si>
    <t>AC19546</t>
  </si>
  <si>
    <t>AC19547</t>
  </si>
  <si>
    <t>AC19549</t>
  </si>
  <si>
    <t>AC19673</t>
  </si>
  <si>
    <t>AC19674</t>
  </si>
  <si>
    <t>AC19675</t>
  </si>
  <si>
    <t>AC19677</t>
  </si>
  <si>
    <t>AC19770</t>
  </si>
  <si>
    <t>AC19771</t>
  </si>
  <si>
    <t>AC19772</t>
  </si>
  <si>
    <t>AC19774</t>
  </si>
  <si>
    <t>AC19874</t>
  </si>
  <si>
    <t>AC19875</t>
  </si>
  <si>
    <t>AC19876</t>
  </si>
  <si>
    <t>AC19878</t>
  </si>
  <si>
    <t>AC19939</t>
  </si>
  <si>
    <t>AC19940</t>
  </si>
  <si>
    <t>AC19941</t>
  </si>
  <si>
    <t>AC19943</t>
  </si>
  <si>
    <t>AC20010</t>
  </si>
  <si>
    <t>AC20011</t>
  </si>
  <si>
    <t>AC20012</t>
  </si>
  <si>
    <t>AC20014</t>
  </si>
  <si>
    <t>AC20108</t>
  </si>
  <si>
    <t>AC20109</t>
  </si>
  <si>
    <t>AC20110</t>
  </si>
  <si>
    <t>AC20112</t>
  </si>
  <si>
    <t>AC20215</t>
  </si>
  <si>
    <t>AC20216</t>
  </si>
  <si>
    <t>AC20217</t>
  </si>
  <si>
    <t>AC20219</t>
  </si>
  <si>
    <t>AC20329</t>
  </si>
  <si>
    <t>AC20330</t>
  </si>
  <si>
    <t>AC20331</t>
  </si>
  <si>
    <t>AC20333</t>
  </si>
  <si>
    <t>AC20432</t>
  </si>
  <si>
    <t>AC20433</t>
  </si>
  <si>
    <t>AC20434</t>
  </si>
  <si>
    <t>AC20436</t>
  </si>
  <si>
    <t>AC20487</t>
  </si>
  <si>
    <t>AC20488</t>
  </si>
  <si>
    <t>AC20490</t>
  </si>
  <si>
    <t>AC20539</t>
  </si>
  <si>
    <t>AC20540</t>
  </si>
  <si>
    <t>AC20541</t>
  </si>
  <si>
    <t>AC20543</t>
  </si>
  <si>
    <t>AC20601</t>
  </si>
  <si>
    <t>AC20602</t>
  </si>
  <si>
    <t>AC20605</t>
  </si>
  <si>
    <t>AC20699</t>
  </si>
  <si>
    <t>AC20700</t>
  </si>
  <si>
    <t>AC20701</t>
  </si>
  <si>
    <t>AC20703</t>
  </si>
  <si>
    <t>AC20840</t>
  </si>
  <si>
    <t>AC20841</t>
  </si>
  <si>
    <t>AC20842</t>
  </si>
  <si>
    <t>AC20844</t>
  </si>
  <si>
    <t>AC20965</t>
  </si>
  <si>
    <t>AC20966</t>
  </si>
  <si>
    <t>AC20969</t>
  </si>
  <si>
    <t>AC21057</t>
  </si>
  <si>
    <t>AC21058</t>
  </si>
  <si>
    <t>AC21060</t>
  </si>
  <si>
    <t>AC21136</t>
  </si>
  <si>
    <t>AC21137</t>
  </si>
  <si>
    <t>AC21139</t>
  </si>
  <si>
    <t>AC21225</t>
  </si>
  <si>
    <t>AC21226</t>
  </si>
  <si>
    <t>AC21227</t>
  </si>
  <si>
    <t>AC21229</t>
  </si>
  <si>
    <t>AC21304</t>
  </si>
  <si>
    <t>AC21307</t>
  </si>
  <si>
    <t>AC21410</t>
  </si>
  <si>
    <t>AC21411</t>
  </si>
  <si>
    <t>AC21413</t>
  </si>
  <si>
    <t>AC21565</t>
  </si>
  <si>
    <t>AC21566</t>
  </si>
  <si>
    <t>AC21568</t>
  </si>
  <si>
    <t>AC21661</t>
  </si>
  <si>
    <t>AC21662</t>
  </si>
  <si>
    <t>AC21664</t>
  </si>
  <si>
    <t>AC21734</t>
  </si>
  <si>
    <t>AC21735</t>
  </si>
  <si>
    <t>AC21737</t>
  </si>
  <si>
    <t>AC21818</t>
  </si>
  <si>
    <t>AC21819</t>
  </si>
  <si>
    <t>AC21821</t>
  </si>
  <si>
    <t>AC21886</t>
  </si>
  <si>
    <t>AC21887</t>
  </si>
  <si>
    <t>AC21888</t>
  </si>
  <si>
    <t>AC21890</t>
  </si>
  <si>
    <t>AC21968</t>
  </si>
  <si>
    <t>AC21969</t>
  </si>
  <si>
    <t>AC21972</t>
  </si>
  <si>
    <t>AC22050</t>
  </si>
  <si>
    <t>AC22051</t>
  </si>
  <si>
    <t>AC22052</t>
  </si>
  <si>
    <t>AC22054</t>
  </si>
  <si>
    <t>AC22182</t>
  </si>
  <si>
    <t>AC22183</t>
  </si>
  <si>
    <t>AC22184</t>
  </si>
  <si>
    <t>AC22186</t>
  </si>
  <si>
    <t>AC22331</t>
  </si>
  <si>
    <t>AC22332</t>
  </si>
  <si>
    <t>AC22333</t>
  </si>
  <si>
    <t>AC22335</t>
  </si>
  <si>
    <t>AC22413</t>
  </si>
  <si>
    <t>AC22414</t>
  </si>
  <si>
    <t>AC22416</t>
  </si>
  <si>
    <t>AC22464</t>
  </si>
  <si>
    <t>AC22465</t>
  </si>
  <si>
    <t>AC22467</t>
  </si>
  <si>
    <t>AC22516</t>
  </si>
  <si>
    <t>AC22517</t>
  </si>
  <si>
    <t>AC22519</t>
  </si>
  <si>
    <t>AC22575</t>
  </si>
  <si>
    <t>AC22576</t>
  </si>
  <si>
    <t>AC22578</t>
  </si>
  <si>
    <t>AC22661</t>
  </si>
  <si>
    <t>AC22662</t>
  </si>
  <si>
    <t>AC22664</t>
  </si>
  <si>
    <t>AC22765</t>
  </si>
  <si>
    <t>AC22766</t>
  </si>
  <si>
    <t>AC22768</t>
  </si>
  <si>
    <t>AC22881</t>
  </si>
  <si>
    <t>AC22882</t>
  </si>
  <si>
    <t>AC22884</t>
  </si>
  <si>
    <t>AC23012</t>
  </si>
  <si>
    <t>AC23013</t>
  </si>
  <si>
    <t>AC23015</t>
  </si>
  <si>
    <t>AC23077</t>
  </si>
  <si>
    <t>AC23078</t>
  </si>
  <si>
    <t>AC23080</t>
  </si>
  <si>
    <t>AC23145</t>
  </si>
  <si>
    <t>AC23146</t>
  </si>
  <si>
    <t>AC23148</t>
  </si>
  <si>
    <t>AC23213</t>
  </si>
  <si>
    <t>AC23214</t>
  </si>
  <si>
    <t>AC23216</t>
  </si>
  <si>
    <t>AC23287</t>
  </si>
  <si>
    <t>AC23288</t>
  </si>
  <si>
    <t>AC23290</t>
  </si>
  <si>
    <t>AC23453</t>
  </si>
  <si>
    <t>AC23454</t>
  </si>
  <si>
    <t>AC23457</t>
  </si>
  <si>
    <t>AC23585</t>
  </si>
  <si>
    <t>AC23586</t>
  </si>
  <si>
    <t>AC23588</t>
  </si>
  <si>
    <t>AC23756</t>
  </si>
  <si>
    <t>AC23757</t>
  </si>
  <si>
    <t>AC23759</t>
  </si>
  <si>
    <t>AC23832</t>
  </si>
  <si>
    <t>AC23833</t>
  </si>
  <si>
    <t>AC23835</t>
  </si>
  <si>
    <t>AC23895</t>
  </si>
  <si>
    <t>AC23896</t>
  </si>
  <si>
    <t>AC23899</t>
  </si>
  <si>
    <t>AC23963</t>
  </si>
  <si>
    <t>AC23964</t>
  </si>
  <si>
    <t>AC23966</t>
  </si>
  <si>
    <t>AC24047</t>
  </si>
  <si>
    <t>AC24048</t>
  </si>
  <si>
    <t>AC24050</t>
  </si>
  <si>
    <t>AC24237</t>
  </si>
  <si>
    <t>AC24239</t>
  </si>
  <si>
    <t>AC24314</t>
  </si>
  <si>
    <t>AC24357</t>
  </si>
  <si>
    <t>AC24358</t>
  </si>
  <si>
    <t>AC24359</t>
  </si>
  <si>
    <t>AC24361</t>
  </si>
  <si>
    <t>AC24478</t>
  </si>
  <si>
    <t>AC24479</t>
  </si>
  <si>
    <t>AC24480</t>
  </si>
  <si>
    <t>AC24482</t>
  </si>
  <si>
    <t>AC24535</t>
  </si>
  <si>
    <t>AC24536</t>
  </si>
  <si>
    <t>AC24537</t>
  </si>
  <si>
    <t>AC24539</t>
  </si>
  <si>
    <t>AC24588</t>
  </si>
  <si>
    <t>AC24589</t>
  </si>
  <si>
    <t>AC24592</t>
  </si>
  <si>
    <t>AC24652</t>
  </si>
  <si>
    <t>AC24653</t>
  </si>
  <si>
    <t>AC24655</t>
  </si>
  <si>
    <t>AC24716</t>
  </si>
  <si>
    <t>AC24717</t>
  </si>
  <si>
    <t>AC24718</t>
  </si>
  <si>
    <t>AC24720</t>
  </si>
  <si>
    <t>AC24896</t>
  </si>
  <si>
    <t>AC24897</t>
  </si>
  <si>
    <t>AC24899</t>
  </si>
  <si>
    <t>AC25078</t>
  </si>
  <si>
    <t>AC25079</t>
  </si>
  <si>
    <t>AC25080</t>
  </si>
  <si>
    <t>AC25082</t>
  </si>
  <si>
    <t>AC25187</t>
  </si>
  <si>
    <t>AC25188</t>
  </si>
  <si>
    <t>AC25189</t>
  </si>
  <si>
    <t>AC25191</t>
  </si>
  <si>
    <t>AC25263</t>
  </si>
  <si>
    <t>AC25264</t>
  </si>
  <si>
    <t>AC25265</t>
  </si>
  <si>
    <t>AC25267</t>
  </si>
  <si>
    <t>AC25336</t>
  </si>
  <si>
    <t>AC25337</t>
  </si>
  <si>
    <t>AC25338</t>
  </si>
  <si>
    <t>AC25340</t>
  </si>
  <si>
    <t>AC25408</t>
  </si>
  <si>
    <t>AC25409</t>
  </si>
  <si>
    <t>AC25411</t>
  </si>
  <si>
    <t>AC25538</t>
  </si>
  <si>
    <t>AC25539</t>
  </si>
  <si>
    <t>AC25541</t>
  </si>
  <si>
    <t>AC25660</t>
  </si>
  <si>
    <t>AC25661</t>
  </si>
  <si>
    <t>AC25662</t>
  </si>
  <si>
    <t>AC25664</t>
  </si>
  <si>
    <t>AC25831</t>
  </si>
  <si>
    <t>AC25832</t>
  </si>
  <si>
    <t>AC25833</t>
  </si>
  <si>
    <t>AC25835</t>
  </si>
  <si>
    <t>AC25918</t>
  </si>
  <si>
    <t>AC25919</t>
  </si>
  <si>
    <t>AC25920</t>
  </si>
  <si>
    <t>AC25922</t>
  </si>
  <si>
    <t>AC26039</t>
  </si>
  <si>
    <t>AC26040</t>
  </si>
  <si>
    <t>AC26043</t>
  </si>
  <si>
    <t>AC26112</t>
  </si>
  <si>
    <t>AC26113</t>
  </si>
  <si>
    <t>AC26115</t>
  </si>
  <si>
    <t>AC26191</t>
  </si>
  <si>
    <t>AC26192</t>
  </si>
  <si>
    <t>AC26193</t>
  </si>
  <si>
    <t>AC26195</t>
  </si>
  <si>
    <t>AC26296</t>
  </si>
  <si>
    <t>AC26297</t>
  </si>
  <si>
    <t>AC26299</t>
  </si>
  <si>
    <t>AC26422</t>
  </si>
  <si>
    <t>AC26423</t>
  </si>
  <si>
    <t>AC26425</t>
  </si>
  <si>
    <t>AC26554</t>
  </si>
  <si>
    <t>AC26555</t>
  </si>
  <si>
    <t>AC26557</t>
  </si>
  <si>
    <t>AC26648</t>
  </si>
  <si>
    <t>AC26649</t>
  </si>
  <si>
    <t>AC26651</t>
  </si>
  <si>
    <t>AC26707</t>
  </si>
  <si>
    <t>AC26708</t>
  </si>
  <si>
    <t>AC26710</t>
  </si>
  <si>
    <t>AC26765</t>
  </si>
  <si>
    <t>AC26766</t>
  </si>
  <si>
    <t>AC26767</t>
  </si>
  <si>
    <t>AC26769</t>
  </si>
  <si>
    <t>AC26822</t>
  </si>
  <si>
    <t>AC26823</t>
  </si>
  <si>
    <t>AC26825</t>
  </si>
  <si>
    <t>AC26897</t>
  </si>
  <si>
    <t>AC26898</t>
  </si>
  <si>
    <t>AC26900</t>
  </si>
  <si>
    <t>AC27019</t>
  </si>
  <si>
    <t>AC27020</t>
  </si>
  <si>
    <t>AC27021</t>
  </si>
  <si>
    <t>AC27023</t>
  </si>
  <si>
    <t>AC27143</t>
  </si>
  <si>
    <t>AC27144</t>
  </si>
  <si>
    <t>AC27146</t>
  </si>
  <si>
    <t>AC27250</t>
  </si>
  <si>
    <t>AC27251</t>
  </si>
  <si>
    <t>AC27254</t>
  </si>
  <si>
    <t>AC27325</t>
  </si>
  <si>
    <t>AC27326</t>
  </si>
  <si>
    <t>AC27328</t>
  </si>
  <si>
    <t>AC27392</t>
  </si>
  <si>
    <t>AC27393</t>
  </si>
  <si>
    <t>AC27395</t>
  </si>
  <si>
    <t>AC27468</t>
  </si>
  <si>
    <t>AC27469</t>
  </si>
  <si>
    <t>AC27471</t>
  </si>
  <si>
    <t>AC27547</t>
  </si>
  <si>
    <t>AC27548</t>
  </si>
  <si>
    <t>AC27550</t>
  </si>
  <si>
    <t>AC27665</t>
  </si>
  <si>
    <t>AC27666</t>
  </si>
  <si>
    <t>AC27667</t>
  </si>
  <si>
    <t>AC27669</t>
  </si>
  <si>
    <t>AC27795</t>
  </si>
  <si>
    <t>AC27796</t>
  </si>
  <si>
    <t>AC27798</t>
  </si>
  <si>
    <t>AC27902</t>
  </si>
  <si>
    <t>AC27903</t>
  </si>
  <si>
    <t>AC27905</t>
  </si>
  <si>
    <t>AC27959</t>
  </si>
  <si>
    <t>AC27960</t>
  </si>
  <si>
    <t>AC27963</t>
  </si>
  <si>
    <t>AC28020</t>
  </si>
  <si>
    <t>AC28021</t>
  </si>
  <si>
    <t>AC28023</t>
  </si>
  <si>
    <t>AC28076</t>
  </si>
  <si>
    <t>AC28077</t>
  </si>
  <si>
    <t>AC28079</t>
  </si>
  <si>
    <t>AC28161</t>
  </si>
  <si>
    <t>AC28162</t>
  </si>
  <si>
    <t>AC28164</t>
  </si>
  <si>
    <t>AC28359</t>
  </si>
  <si>
    <t>AC28360</t>
  </si>
  <si>
    <t>AC28362</t>
  </si>
  <si>
    <t>AC28493</t>
  </si>
  <si>
    <t>AC28494</t>
  </si>
  <si>
    <t>AC28496</t>
  </si>
  <si>
    <t>AC28581</t>
  </si>
  <si>
    <t>AC28582</t>
  </si>
  <si>
    <t>AC28584</t>
  </si>
  <si>
    <t>AC28667</t>
  </si>
  <si>
    <t>AC28668</t>
  </si>
  <si>
    <t>AC28670</t>
  </si>
  <si>
    <t>AC28724</t>
  </si>
  <si>
    <t>AC28725</t>
  </si>
  <si>
    <t>AC28728</t>
  </si>
  <si>
    <t>AC28779</t>
  </si>
  <si>
    <t>AC28811</t>
  </si>
  <si>
    <t>AC28812</t>
  </si>
  <si>
    <t>AC28814</t>
  </si>
  <si>
    <t>AC28895</t>
  </si>
  <si>
    <t>AC28896</t>
  </si>
  <si>
    <t>AC28898</t>
  </si>
  <si>
    <t>AC28998</t>
  </si>
  <si>
    <t>AC28999</t>
  </si>
  <si>
    <t>AC29001</t>
  </si>
  <si>
    <t>AC29092</t>
  </si>
  <si>
    <t>AC29093</t>
  </si>
  <si>
    <t>AC29095</t>
  </si>
  <si>
    <t>AC29164</t>
  </si>
  <si>
    <t>AC29165</t>
  </si>
  <si>
    <t>AC29167</t>
  </si>
  <si>
    <t>AC29231</t>
  </si>
  <si>
    <t>AC29232</t>
  </si>
  <si>
    <t>AC29234</t>
  </si>
  <si>
    <t>AC29299</t>
  </si>
  <si>
    <t>AC29300</t>
  </si>
  <si>
    <t>AC29302</t>
  </si>
  <si>
    <t>AC29382</t>
  </si>
  <si>
    <t>AC29383</t>
  </si>
  <si>
    <t>AC29384</t>
  </si>
  <si>
    <t>AC29386</t>
  </si>
  <si>
    <t>AC29518</t>
  </si>
  <si>
    <t>AC29519</t>
  </si>
  <si>
    <t>AC29521</t>
  </si>
  <si>
    <t>AC29619</t>
  </si>
  <si>
    <t>AC29620</t>
  </si>
  <si>
    <t>AC29622</t>
  </si>
  <si>
    <t>AC29705</t>
  </si>
  <si>
    <t>AC29706</t>
  </si>
  <si>
    <t>AC29708</t>
  </si>
  <si>
    <t>AC29785</t>
  </si>
  <si>
    <t>AC29786</t>
  </si>
  <si>
    <t>AC29788</t>
  </si>
  <si>
    <t>AC29856</t>
  </si>
  <si>
    <t>AC29857</t>
  </si>
  <si>
    <t>AC29859</t>
  </si>
  <si>
    <t>AC29925</t>
  </si>
  <si>
    <t>AC29926</t>
  </si>
  <si>
    <t>AC29928</t>
  </si>
  <si>
    <t>AC30007</t>
  </si>
  <si>
    <t>AC30008</t>
  </si>
  <si>
    <t>AC30010</t>
  </si>
  <si>
    <t>AC30112</t>
  </si>
  <si>
    <t>AC30113</t>
  </si>
  <si>
    <t>AC30115</t>
  </si>
  <si>
    <t>AC30208</t>
  </si>
  <si>
    <t>AC30209</t>
  </si>
  <si>
    <t>AC30211</t>
  </si>
  <si>
    <t>AC30328</t>
  </si>
  <si>
    <t>AC30329</t>
  </si>
  <si>
    <t>AC30331</t>
  </si>
  <si>
    <t>AC30403</t>
  </si>
  <si>
    <t>AC30404</t>
  </si>
  <si>
    <t>AC30406</t>
  </si>
  <si>
    <t>AC30451</t>
  </si>
  <si>
    <t>AC30452</t>
  </si>
  <si>
    <t>AC30454</t>
  </si>
  <si>
    <t>AC30507</t>
  </si>
  <si>
    <t>AC30508</t>
  </si>
  <si>
    <t>AC30510</t>
  </si>
  <si>
    <t>AC30576</t>
  </si>
  <si>
    <t>AC30577</t>
  </si>
  <si>
    <t>AC30579</t>
  </si>
  <si>
    <t>AC30719</t>
  </si>
  <si>
    <t>AC30720</t>
  </si>
  <si>
    <t>AC30722</t>
  </si>
  <si>
    <t>AC30833</t>
  </si>
  <si>
    <t>AC30834</t>
  </si>
  <si>
    <t>AC30836</t>
  </si>
  <si>
    <t>AC30991</t>
  </si>
  <si>
    <t>AC30992</t>
  </si>
  <si>
    <t>AC30994</t>
  </si>
  <si>
    <t>AC31079</t>
  </si>
  <si>
    <t>AC31080</t>
  </si>
  <si>
    <t>AC31082</t>
  </si>
  <si>
    <t>AC31146</t>
  </si>
  <si>
    <t>AC31147</t>
  </si>
  <si>
    <t>AC31149</t>
  </si>
  <si>
    <t>AC31220</t>
  </si>
  <si>
    <t>AC31221</t>
  </si>
  <si>
    <t>AC31222</t>
  </si>
  <si>
    <t>AC31224</t>
  </si>
  <si>
    <t>AC31309</t>
  </si>
  <si>
    <t>AC31310</t>
  </si>
  <si>
    <t>AC31311</t>
  </si>
  <si>
    <t>AC31313</t>
  </si>
  <si>
    <t>AC31480</t>
  </si>
  <si>
    <t>AC31481</t>
  </si>
  <si>
    <t>AC31482</t>
  </si>
  <si>
    <t>AC31484</t>
  </si>
  <si>
    <t>AC31627</t>
  </si>
  <si>
    <t>AC31628</t>
  </si>
  <si>
    <t>AC31631</t>
  </si>
  <si>
    <t>AC31712</t>
  </si>
  <si>
    <t>AC31713</t>
  </si>
  <si>
    <t>AC31715</t>
  </si>
  <si>
    <t>AC31786</t>
  </si>
  <si>
    <t>AC31787</t>
  </si>
  <si>
    <t>AC31789</t>
  </si>
  <si>
    <t>AC31855</t>
  </si>
  <si>
    <t>AC31856</t>
  </si>
  <si>
    <t>AC31858</t>
  </si>
  <si>
    <t>AC31929</t>
  </si>
  <si>
    <t>AC31931</t>
  </si>
  <si>
    <t>AC32007</t>
  </si>
  <si>
    <t>AC32009</t>
  </si>
  <si>
    <t>AC32157</t>
  </si>
  <si>
    <t>AC32159</t>
  </si>
  <si>
    <t>AC32218</t>
  </si>
  <si>
    <t>AC32220</t>
  </si>
  <si>
    <t>AC32294</t>
  </si>
  <si>
    <t>AC32296</t>
  </si>
  <si>
    <t>AC32361</t>
  </si>
  <si>
    <t>AC32363</t>
  </si>
  <si>
    <t>AC32411</t>
  </si>
  <si>
    <t>AC32412</t>
  </si>
  <si>
    <t>AC32414</t>
  </si>
  <si>
    <t>AC32468</t>
  </si>
  <si>
    <t>AC32469</t>
  </si>
  <si>
    <t>AC32470</t>
  </si>
  <si>
    <t>AC32472</t>
  </si>
  <si>
    <t>AC32563</t>
  </si>
  <si>
    <t>AC32564</t>
  </si>
  <si>
    <t>AC32565</t>
  </si>
  <si>
    <t>AC32567</t>
  </si>
  <si>
    <t>AC32656</t>
  </si>
  <si>
    <t>AC32657</t>
  </si>
  <si>
    <t>AC32658</t>
  </si>
  <si>
    <t>AC32660</t>
  </si>
  <si>
    <t>AC32785</t>
  </si>
  <si>
    <t>AC32786</t>
  </si>
  <si>
    <t>AC32787</t>
  </si>
  <si>
    <t>AC32789</t>
  </si>
  <si>
    <t>AC32893</t>
  </si>
  <si>
    <t>AC32894</t>
  </si>
  <si>
    <t>AC32895</t>
  </si>
  <si>
    <t>AC32897</t>
  </si>
  <si>
    <t>AC32972</t>
  </si>
  <si>
    <t>AC32973</t>
  </si>
  <si>
    <t>AC32974</t>
  </si>
  <si>
    <t>AC32976</t>
  </si>
  <si>
    <t>AC33038</t>
  </si>
  <si>
    <t>AC33039</t>
  </si>
  <si>
    <t>AC33040</t>
  </si>
  <si>
    <t>AC33042</t>
  </si>
  <si>
    <t>AC33124</t>
  </si>
  <si>
    <t>AC33125</t>
  </si>
  <si>
    <t>AC33126</t>
  </si>
  <si>
    <t>AC33128</t>
  </si>
  <si>
    <t>AC33241</t>
  </si>
  <si>
    <t>AC33242</t>
  </si>
  <si>
    <t>AC33243</t>
  </si>
  <si>
    <t>AC33245</t>
  </si>
  <si>
    <t>AC33468</t>
  </si>
  <si>
    <t>AC33469</t>
  </si>
  <si>
    <t>AC33470</t>
  </si>
  <si>
    <t>AC33472</t>
  </si>
  <si>
    <t>AC33634</t>
  </si>
  <si>
    <t>AC33635</t>
  </si>
  <si>
    <t>AC33636</t>
  </si>
  <si>
    <t>AC33638</t>
  </si>
  <si>
    <t>AC33714</t>
  </si>
  <si>
    <t>AC33715</t>
  </si>
  <si>
    <t>AC33716</t>
  </si>
  <si>
    <t>AC33718</t>
  </si>
  <si>
    <t>AC33796</t>
  </si>
  <si>
    <t>AC33797</t>
  </si>
  <si>
    <t>AC33798</t>
  </si>
  <si>
    <t>AC33800</t>
  </si>
  <si>
    <t>AC33863</t>
  </si>
  <si>
    <t>AC33864</t>
  </si>
  <si>
    <t>AC33865</t>
  </si>
  <si>
    <t>AC33867</t>
  </si>
  <si>
    <t>AC33938</t>
  </si>
  <si>
    <t>AC33939</t>
  </si>
  <si>
    <t>AC33940</t>
  </si>
  <si>
    <t>AC33942</t>
  </si>
  <si>
    <t>AC34043</t>
  </si>
  <si>
    <t>AC34044</t>
  </si>
  <si>
    <t>AC34046</t>
  </si>
  <si>
    <t>AC34157</t>
  </si>
  <si>
    <t>AC34158</t>
  </si>
  <si>
    <t>AC34160</t>
  </si>
  <si>
    <t>AC34244</t>
  </si>
  <si>
    <t>AC34245</t>
  </si>
  <si>
    <t>AC34246</t>
  </si>
  <si>
    <t>AC34248</t>
  </si>
  <si>
    <t>AC34354</t>
  </si>
  <si>
    <t>AC34355</t>
  </si>
  <si>
    <t>AC34356</t>
  </si>
  <si>
    <t>AC34358</t>
  </si>
  <si>
    <t>AC34412</t>
  </si>
  <si>
    <t>AC34413</t>
  </si>
  <si>
    <t>AC34414</t>
  </si>
  <si>
    <t>AC34416</t>
  </si>
  <si>
    <t>AC34474</t>
  </si>
  <si>
    <t>AC34475</t>
  </si>
  <si>
    <t>AC34476</t>
  </si>
  <si>
    <t>AC34478</t>
  </si>
  <si>
    <t>AC34533</t>
  </si>
  <si>
    <t>AC34534</t>
  </si>
  <si>
    <t>AC34536</t>
  </si>
  <si>
    <t>AC34603</t>
  </si>
  <si>
    <t>AC34604</t>
  </si>
  <si>
    <t>AC34606</t>
  </si>
  <si>
    <t>AC34750</t>
  </si>
  <si>
    <t>AC34751</t>
  </si>
  <si>
    <t>AC34752</t>
  </si>
  <si>
    <t>AC34754</t>
  </si>
  <si>
    <t>AC34873</t>
  </si>
  <si>
    <t>AC34874</t>
  </si>
  <si>
    <t>AC34875</t>
  </si>
  <si>
    <t>AC34877</t>
  </si>
  <si>
    <t>AC35037</t>
  </si>
  <si>
    <t>AC35038</t>
  </si>
  <si>
    <t>AC35039</t>
  </si>
  <si>
    <t>AC35041</t>
  </si>
  <si>
    <t>AC35120</t>
  </si>
  <si>
    <t>AC35121</t>
  </si>
  <si>
    <t>AC35122</t>
  </si>
  <si>
    <t>AC35124</t>
  </si>
  <si>
    <t>AC35187</t>
  </si>
  <si>
    <t>AC35188</t>
  </si>
  <si>
    <t>AC35189</t>
  </si>
  <si>
    <t>AC35191</t>
  </si>
  <si>
    <t>AC35257</t>
  </si>
  <si>
    <t>AC35258</t>
  </si>
  <si>
    <t>AC35259</t>
  </si>
  <si>
    <t>AC35261</t>
  </si>
  <si>
    <t>AC35334</t>
  </si>
  <si>
    <t>AC35335</t>
  </si>
  <si>
    <t>AC35337</t>
  </si>
  <si>
    <t>AC35489</t>
  </si>
  <si>
    <t>AC35490</t>
  </si>
  <si>
    <t>AC35491</t>
  </si>
  <si>
    <t>AC35493</t>
  </si>
  <si>
    <t>AC35587</t>
  </si>
  <si>
    <t>AC35588</t>
  </si>
  <si>
    <t>AC35590</t>
  </si>
  <si>
    <t>AC35680</t>
  </si>
  <si>
    <t>AC35681</t>
  </si>
  <si>
    <t>AC35683</t>
  </si>
  <si>
    <t>AC35753</t>
  </si>
  <si>
    <t>AC35754</t>
  </si>
  <si>
    <t>AC35755</t>
  </si>
  <si>
    <t>AC35757</t>
  </si>
  <si>
    <t>AC35818</t>
  </si>
  <si>
    <t>AC35819</t>
  </si>
  <si>
    <t>AC35820</t>
  </si>
  <si>
    <t>AC35822</t>
  </si>
  <si>
    <t>AC35887</t>
  </si>
  <si>
    <t>AC35888</t>
  </si>
  <si>
    <t>AC35889</t>
  </si>
  <si>
    <t>AC35891</t>
  </si>
  <si>
    <t>AC35982</t>
  </si>
  <si>
    <t>AC35983</t>
  </si>
  <si>
    <t>AC35984</t>
  </si>
  <si>
    <t>AC35986</t>
  </si>
  <si>
    <t>AC36113</t>
  </si>
  <si>
    <t>AC36114</t>
  </si>
  <si>
    <t>AC36115</t>
  </si>
  <si>
    <t>AC36117</t>
  </si>
  <si>
    <t>AC36252</t>
  </si>
  <si>
    <t>AC36253</t>
  </si>
  <si>
    <t>AC36254</t>
  </si>
  <si>
    <t>AC36256</t>
  </si>
  <si>
    <t>AC36361</t>
  </si>
  <si>
    <t>AC36362</t>
  </si>
  <si>
    <t>AC36363</t>
  </si>
  <si>
    <t>AC36365</t>
  </si>
  <si>
    <t>AC36456</t>
  </si>
  <si>
    <t>AC36457</t>
  </si>
  <si>
    <t>AC36459</t>
  </si>
  <si>
    <t>AC36504</t>
  </si>
  <si>
    <t>AC36505</t>
  </si>
  <si>
    <t>AC36507</t>
  </si>
  <si>
    <t>AC36571</t>
  </si>
  <si>
    <t>AC36572</t>
  </si>
  <si>
    <t>AC36574</t>
  </si>
  <si>
    <t>AC36633</t>
  </si>
  <si>
    <t>AC36634</t>
  </si>
  <si>
    <t>AC36636</t>
  </si>
  <si>
    <t>AC36768</t>
  </si>
  <si>
    <t>AC36769</t>
  </si>
  <si>
    <t>AC36771</t>
  </si>
  <si>
    <t>AC36858</t>
  </si>
  <si>
    <t>AC36859</t>
  </si>
  <si>
    <t>AC36861</t>
  </si>
  <si>
    <t>AC36978</t>
  </si>
  <si>
    <t>AC36979</t>
  </si>
  <si>
    <t>AC36981</t>
  </si>
  <si>
    <t>AC37055</t>
  </si>
  <si>
    <t>AC37056</t>
  </si>
  <si>
    <t>AC37058</t>
  </si>
  <si>
    <t>AC37119</t>
  </si>
  <si>
    <t>AC37120</t>
  </si>
  <si>
    <t>AC37122</t>
  </si>
  <si>
    <t>AC37187</t>
  </si>
  <si>
    <t>AC37188</t>
  </si>
  <si>
    <t>AC37190</t>
  </si>
  <si>
    <t>AC37280</t>
  </si>
  <si>
    <t>AC37281</t>
  </si>
  <si>
    <t>AC37283</t>
  </si>
  <si>
    <t>AC37389</t>
  </si>
  <si>
    <t>AC37390</t>
  </si>
  <si>
    <t>AC37392</t>
  </si>
  <si>
    <t>AC37487</t>
  </si>
  <si>
    <t>AC37488</t>
  </si>
  <si>
    <t>AC37490</t>
  </si>
  <si>
    <t>AC37570</t>
  </si>
  <si>
    <t>AC37571</t>
  </si>
  <si>
    <t>AC37573</t>
  </si>
  <si>
    <t>AC37636</t>
  </si>
  <si>
    <t>AC37637</t>
  </si>
  <si>
    <t>AC37639</t>
  </si>
  <si>
    <t>AC37723</t>
  </si>
  <si>
    <t>AC37724</t>
  </si>
  <si>
    <t>AC37726</t>
  </si>
  <si>
    <t>AC37784</t>
  </si>
  <si>
    <t>AC37833</t>
  </si>
  <si>
    <t>AC37834</t>
  </si>
  <si>
    <t>AC37836</t>
  </si>
  <si>
    <t>AC37948</t>
  </si>
  <si>
    <t>AC37949</t>
  </si>
  <si>
    <t>AC37951</t>
  </si>
  <si>
    <t>AC38095</t>
  </si>
  <si>
    <t>AC38096</t>
  </si>
  <si>
    <t>AC38098</t>
  </si>
  <si>
    <t>AC38168</t>
  </si>
  <si>
    <t>AC38169</t>
  </si>
  <si>
    <t>AC38171</t>
  </si>
  <si>
    <t>AC38217</t>
  </si>
  <si>
    <t>AC38218</t>
  </si>
  <si>
    <t>AC38220</t>
  </si>
  <si>
    <t>AC38273</t>
  </si>
  <si>
    <t>AC38274</t>
  </si>
  <si>
    <t>AC38276</t>
  </si>
  <si>
    <t>AC38338</t>
  </si>
  <si>
    <t>AC38339</t>
  </si>
  <si>
    <t>AC38341</t>
  </si>
  <si>
    <t>AC38389</t>
  </si>
  <si>
    <t>AC38390</t>
  </si>
  <si>
    <t>AC38392</t>
  </si>
  <si>
    <t>AC38500</t>
  </si>
  <si>
    <t>AC38501</t>
  </si>
  <si>
    <t>AC38503</t>
  </si>
  <si>
    <t>AC38626</t>
  </si>
  <si>
    <t>AC38627</t>
  </si>
  <si>
    <t>AC38629</t>
  </si>
  <si>
    <t>AC38736</t>
  </si>
  <si>
    <t>AC38737</t>
  </si>
  <si>
    <t>AC38739</t>
  </si>
  <si>
    <t>AC38805</t>
  </si>
  <si>
    <t>AC38806</t>
  </si>
  <si>
    <t>AC38808</t>
  </si>
  <si>
    <t>AC38874</t>
  </si>
  <si>
    <t>AC38875</t>
  </si>
  <si>
    <t>AC38877</t>
  </si>
  <si>
    <t>AC38960</t>
  </si>
  <si>
    <t>AC38961</t>
  </si>
  <si>
    <t>AC38963</t>
  </si>
  <si>
    <t>AC39042</t>
  </si>
  <si>
    <t>AC39043</t>
  </si>
  <si>
    <t>AC39045</t>
  </si>
  <si>
    <t>AC39184</t>
  </si>
  <si>
    <t>AC39185</t>
  </si>
  <si>
    <t>AC39187</t>
  </si>
  <si>
    <t>AC39290</t>
  </si>
  <si>
    <t>AC39291</t>
  </si>
  <si>
    <t>AC39293</t>
  </si>
  <si>
    <t>AC39447</t>
  </si>
  <si>
    <t>AC39448</t>
  </si>
  <si>
    <t>AC39450</t>
  </si>
  <si>
    <t>AC39514</t>
  </si>
  <si>
    <t>AC39516</t>
  </si>
  <si>
    <t>AC39576</t>
  </si>
  <si>
    <t>AC39578</t>
  </si>
  <si>
    <t>AC39643</t>
  </si>
  <si>
    <t>AC39645</t>
  </si>
  <si>
    <t>AC39732</t>
  </si>
  <si>
    <t>AC39734</t>
  </si>
  <si>
    <t>AC39861</t>
  </si>
  <si>
    <t>AC39862</t>
  </si>
  <si>
    <t>AC39864</t>
  </si>
  <si>
    <t>AC39955</t>
  </si>
  <si>
    <t>AC39956</t>
  </si>
  <si>
    <t>AC39958</t>
  </si>
  <si>
    <t>AC40041</t>
  </si>
  <si>
    <t>AC40042</t>
  </si>
  <si>
    <t>AC40044</t>
  </si>
  <si>
    <t>AC40122</t>
  </si>
  <si>
    <t>AC40123</t>
  </si>
  <si>
    <t>AC40125</t>
  </si>
  <si>
    <t>AC40172</t>
  </si>
  <si>
    <t>AC40173</t>
  </si>
  <si>
    <t>AC40175</t>
  </si>
  <si>
    <t>AC40233</t>
  </si>
  <si>
    <t>AC40234</t>
  </si>
  <si>
    <t>AC40236</t>
  </si>
  <si>
    <t>AC40320</t>
  </si>
  <si>
    <t>AC40321</t>
  </si>
  <si>
    <t>AC40323</t>
  </si>
  <si>
    <t>AC40437</t>
  </si>
  <si>
    <t>AC40438</t>
  </si>
  <si>
    <t>AC40440</t>
  </si>
  <si>
    <t>AC40559</t>
  </si>
  <si>
    <t>AC40560</t>
  </si>
  <si>
    <t>AC40562</t>
  </si>
  <si>
    <t>AC40659</t>
  </si>
  <si>
    <t>AC40660</t>
  </si>
  <si>
    <t>AC40662</t>
  </si>
  <si>
    <t>AC40741</t>
  </si>
  <si>
    <t>AC40742</t>
  </si>
  <si>
    <t>AC40744</t>
  </si>
  <si>
    <t>AC40801</t>
  </si>
  <si>
    <t>AC40802</t>
  </si>
  <si>
    <t>AC40804</t>
  </si>
  <si>
    <t>AC40873</t>
  </si>
  <si>
    <t>AC40874</t>
  </si>
  <si>
    <t>AC40876</t>
  </si>
  <si>
    <t>AC40986</t>
  </si>
  <si>
    <t>AC40987</t>
  </si>
  <si>
    <t>AC40989</t>
  </si>
  <si>
    <t>AC41098</t>
  </si>
  <si>
    <t>AC41099</t>
  </si>
  <si>
    <t>AC41101</t>
  </si>
  <si>
    <t>AC41173</t>
  </si>
  <si>
    <t>AC41174</t>
  </si>
  <si>
    <t>AC41176</t>
  </si>
  <si>
    <t>AC41279</t>
  </si>
  <si>
    <t>AC41280</t>
  </si>
  <si>
    <t>AC41282</t>
  </si>
  <si>
    <t>AC41371</t>
  </si>
  <si>
    <t>AC41372</t>
  </si>
  <si>
    <t>AC41374</t>
  </si>
  <si>
    <t>AC41449</t>
  </si>
  <si>
    <t>AC41450</t>
  </si>
  <si>
    <t>AC41452</t>
  </si>
  <si>
    <t>AC41521</t>
  </si>
  <si>
    <t>AC41522</t>
  </si>
  <si>
    <t>AC41524</t>
  </si>
  <si>
    <t>AC41611</t>
  </si>
  <si>
    <t>AC41612</t>
  </si>
  <si>
    <t>AC41614</t>
  </si>
  <si>
    <t>AC41725</t>
  </si>
  <si>
    <t>AC41726</t>
  </si>
  <si>
    <t>AC41728</t>
  </si>
  <si>
    <t>AC41844</t>
  </si>
  <si>
    <t>AC41845</t>
  </si>
  <si>
    <t>AC41847</t>
  </si>
  <si>
    <t>AC41949</t>
  </si>
  <si>
    <t>AC41950</t>
  </si>
  <si>
    <t>AC41952</t>
  </si>
  <si>
    <t>AC42011</t>
  </si>
  <si>
    <t>AC42012</t>
  </si>
  <si>
    <t>AC42014</t>
  </si>
  <si>
    <t>AC42062</t>
  </si>
  <si>
    <t>AC42063</t>
  </si>
  <si>
    <t>AC42065</t>
  </si>
  <si>
    <t>AC42118</t>
  </si>
  <si>
    <t>AC42119</t>
  </si>
  <si>
    <t>AC42121</t>
  </si>
  <si>
    <t>AC42179</t>
  </si>
  <si>
    <t>AC42180</t>
  </si>
  <si>
    <t>AC42182</t>
  </si>
  <si>
    <t>AC42286</t>
  </si>
  <si>
    <t>AC42287</t>
  </si>
  <si>
    <t>AC42289</t>
  </si>
  <si>
    <t>AC42391</t>
  </si>
  <si>
    <t>AC42392</t>
  </si>
  <si>
    <t>AC42394</t>
  </si>
  <si>
    <t>AC42477</t>
  </si>
  <si>
    <t>AC42478</t>
  </si>
  <si>
    <t>AC42480</t>
  </si>
  <si>
    <t>AC42566</t>
  </si>
  <si>
    <t>AC42567</t>
  </si>
  <si>
    <t>AC42569</t>
  </si>
  <si>
    <t>AC42636</t>
  </si>
  <si>
    <t>AC42638</t>
  </si>
  <si>
    <t>AC42714</t>
  </si>
  <si>
    <t>AC42716</t>
  </si>
  <si>
    <t>AC42804</t>
  </si>
  <si>
    <t>AC42806</t>
  </si>
  <si>
    <t>AC42961</t>
  </si>
  <si>
    <t>AC42962</t>
  </si>
  <si>
    <t>AC42964</t>
  </si>
  <si>
    <t>AC43098</t>
  </si>
  <si>
    <t>AC43099</t>
  </si>
  <si>
    <t>AC43101</t>
  </si>
  <si>
    <t>AC43180</t>
  </si>
  <si>
    <t>AC43181</t>
  </si>
  <si>
    <t>AC43183</t>
  </si>
  <si>
    <t>AC43263</t>
  </si>
  <si>
    <t>AC43264</t>
  </si>
  <si>
    <t>AC43266</t>
  </si>
  <si>
    <t>AC43323</t>
  </si>
  <si>
    <t>AC43324</t>
  </si>
  <si>
    <t>AC43326</t>
  </si>
  <si>
    <t>AC43390</t>
  </si>
  <si>
    <t>AC43391</t>
  </si>
  <si>
    <t>AC43393</t>
  </si>
  <si>
    <t>AC43464</t>
  </si>
  <si>
    <t>AC43465</t>
  </si>
  <si>
    <t>AC43467</t>
  </si>
  <si>
    <t>AC43625</t>
  </si>
  <si>
    <t>AC43626</t>
  </si>
  <si>
    <t>AC43628</t>
  </si>
  <si>
    <t>AC43735</t>
  </si>
  <si>
    <t>AC43736</t>
  </si>
  <si>
    <t>AC43738</t>
  </si>
  <si>
    <t>AC43886</t>
  </si>
  <si>
    <t>AC43887</t>
  </si>
  <si>
    <t>AC43889</t>
  </si>
  <si>
    <t>AC43959</t>
  </si>
  <si>
    <t>AC43960</t>
  </si>
  <si>
    <t>AC43962</t>
  </si>
  <si>
    <t>AC44013</t>
  </si>
  <si>
    <t>AC44014</t>
  </si>
  <si>
    <t>AC44016</t>
  </si>
  <si>
    <t>AC44079</t>
  </si>
  <si>
    <t>AC44080</t>
  </si>
  <si>
    <t>AC44082</t>
  </si>
  <si>
    <t>AC44150</t>
  </si>
  <si>
    <t>AC44151</t>
  </si>
  <si>
    <t>AC44153</t>
  </si>
  <si>
    <t>AC44256</t>
  </si>
  <si>
    <t>AC44257</t>
  </si>
  <si>
    <t>AC44259</t>
  </si>
  <si>
    <t>AC44365</t>
  </si>
  <si>
    <t>AC44366</t>
  </si>
  <si>
    <t>AC44368</t>
  </si>
  <si>
    <t>AC44463</t>
  </si>
  <si>
    <t>AC44464</t>
  </si>
  <si>
    <t>AC44466</t>
  </si>
  <si>
    <t>AC44553</t>
  </si>
  <si>
    <t>AC44554</t>
  </si>
  <si>
    <t>AC44556</t>
  </si>
  <si>
    <t>AC44628</t>
  </si>
  <si>
    <t>AC44629</t>
  </si>
  <si>
    <t>AC44631</t>
  </si>
  <si>
    <t>AC44703</t>
  </si>
  <si>
    <t>AC44704</t>
  </si>
  <si>
    <t>AC44706</t>
  </si>
  <si>
    <t>AC44796</t>
  </si>
  <si>
    <t>AC44797</t>
  </si>
  <si>
    <t>AC44799</t>
  </si>
  <si>
    <t>AC44934</t>
  </si>
  <si>
    <t>AC44935</t>
  </si>
  <si>
    <t>AC44937</t>
  </si>
  <si>
    <t>AC45014</t>
  </si>
  <si>
    <t>AC45045</t>
  </si>
  <si>
    <t>AC45081</t>
  </si>
  <si>
    <t>AC45082</t>
  </si>
  <si>
    <t>AC45084</t>
  </si>
  <si>
    <t>AC45147</t>
  </si>
  <si>
    <t>AC45148</t>
  </si>
  <si>
    <t>AC45150</t>
  </si>
  <si>
    <t>AC45215</t>
  </si>
  <si>
    <t>AC45216</t>
  </si>
  <si>
    <t>AC45218</t>
  </si>
  <si>
    <t>AC45296</t>
  </si>
  <si>
    <t>AC45297</t>
  </si>
  <si>
    <t>AC45299</t>
  </si>
  <si>
    <t>AC45423</t>
  </si>
  <si>
    <t>AC45424</t>
  </si>
  <si>
    <t>AC45426</t>
  </si>
  <si>
    <t>AC45502</t>
  </si>
  <si>
    <t>AC45503</t>
  </si>
  <si>
    <t>AC45505</t>
  </si>
  <si>
    <t>AC45579</t>
  </si>
  <si>
    <t>AC45580</t>
  </si>
  <si>
    <t>AC45582</t>
  </si>
  <si>
    <t>AC45646</t>
  </si>
  <si>
    <t>AC45647</t>
  </si>
  <si>
    <t>AC45649</t>
  </si>
  <si>
    <t>AC45698</t>
  </si>
  <si>
    <t>AC45699</t>
  </si>
  <si>
    <t>AC45701</t>
  </si>
  <si>
    <t>AC45753</t>
  </si>
  <si>
    <t>AC45754</t>
  </si>
  <si>
    <t>AC45756</t>
  </si>
  <si>
    <t>AC45833</t>
  </si>
  <si>
    <t>AC45834</t>
  </si>
  <si>
    <t>AC45836</t>
  </si>
  <si>
    <t>AC45957</t>
  </si>
  <si>
    <t>AC45958</t>
  </si>
  <si>
    <t>AC45960</t>
  </si>
  <si>
    <t>AC46062</t>
  </si>
  <si>
    <t>AC46063</t>
  </si>
  <si>
    <t>AC46065</t>
  </si>
  <si>
    <t>AC46182</t>
  </si>
  <si>
    <t>AC46183</t>
  </si>
  <si>
    <t>AC46185</t>
  </si>
  <si>
    <t>AC46265</t>
  </si>
  <si>
    <t>AC46266</t>
  </si>
  <si>
    <t>AC46268</t>
  </si>
  <si>
    <t>AC46329</t>
  </si>
  <si>
    <t>AC46330</t>
  </si>
  <si>
    <t>AC46332</t>
  </si>
  <si>
    <t>AC46396</t>
  </si>
  <si>
    <t>AC46397</t>
  </si>
  <si>
    <t>AC46399</t>
  </si>
  <si>
    <t>AC46490</t>
  </si>
  <si>
    <t>AC46491</t>
  </si>
  <si>
    <t>AC46493</t>
  </si>
  <si>
    <t>AC46626</t>
  </si>
  <si>
    <t>AC46627</t>
  </si>
  <si>
    <t>AC46629</t>
  </si>
  <si>
    <t>AC46766</t>
  </si>
  <si>
    <t>AC46767</t>
  </si>
  <si>
    <t>AC46769</t>
  </si>
  <si>
    <t>AC46879</t>
  </si>
  <si>
    <t>AC46880</t>
  </si>
  <si>
    <t>AC46882</t>
  </si>
  <si>
    <t>AC46950</t>
  </si>
  <si>
    <t>AC46951</t>
  </si>
  <si>
    <t>AC46953</t>
  </si>
  <si>
    <t>AC47028</t>
  </si>
  <si>
    <t>AC47029</t>
  </si>
  <si>
    <t>AC47031</t>
  </si>
  <si>
    <t>AC47103</t>
  </si>
  <si>
    <t>AC47104</t>
  </si>
  <si>
    <t>AC47106</t>
  </si>
  <si>
    <t>AC47214</t>
  </si>
  <si>
    <t>AC47215</t>
  </si>
  <si>
    <t>AC47217</t>
  </si>
  <si>
    <t>AC47368</t>
  </si>
  <si>
    <t>AC47369</t>
  </si>
  <si>
    <t>AC47371</t>
  </si>
  <si>
    <t>AC47478</t>
  </si>
  <si>
    <t>AC47479</t>
  </si>
  <si>
    <t>AC47481</t>
  </si>
  <si>
    <t>AC47566</t>
  </si>
  <si>
    <t>AC47567</t>
  </si>
  <si>
    <t>AC47569</t>
  </si>
  <si>
    <t>AC47640</t>
  </si>
  <si>
    <t>AC47641</t>
  </si>
  <si>
    <t>AC47643</t>
  </si>
  <si>
    <t>AC47692</t>
  </si>
  <si>
    <t>AC47693</t>
  </si>
  <si>
    <t>AC47695</t>
  </si>
  <si>
    <t>AC47753</t>
  </si>
  <si>
    <t>AC47754</t>
  </si>
  <si>
    <t>AC47756</t>
  </si>
  <si>
    <t>AC47814</t>
  </si>
  <si>
    <t>AC47853</t>
  </si>
  <si>
    <t>AC47855</t>
  </si>
  <si>
    <t>AC47924</t>
  </si>
  <si>
    <t>AC47925</t>
  </si>
  <si>
    <t>AC47927</t>
  </si>
  <si>
    <t>AC47985</t>
  </si>
  <si>
    <t>AC47986</t>
  </si>
  <si>
    <t>AC47988</t>
  </si>
  <si>
    <t>AC48045</t>
  </si>
  <si>
    <t>AC48046</t>
  </si>
  <si>
    <t>AC48048</t>
  </si>
  <si>
    <t>AC48110</t>
  </si>
  <si>
    <t>AC48111</t>
  </si>
  <si>
    <t>AC48113</t>
  </si>
  <si>
    <t>AC48163</t>
  </si>
  <si>
    <t>AC48164</t>
  </si>
  <si>
    <t>AC48166</t>
  </si>
  <si>
    <t>AC48227</t>
  </si>
  <si>
    <t>AC48292</t>
  </si>
  <si>
    <t>AC48293</t>
  </si>
  <si>
    <t>AC48295</t>
  </si>
  <si>
    <t>AC48416</t>
  </si>
  <si>
    <t>AC48417</t>
  </si>
  <si>
    <t>AC48419</t>
  </si>
  <si>
    <t>AC48486</t>
  </si>
  <si>
    <t>AC48487</t>
  </si>
  <si>
    <t>AC48489</t>
  </si>
  <si>
    <t>AC48574</t>
  </si>
  <si>
    <t>AC48575</t>
  </si>
  <si>
    <t>AC48577</t>
  </si>
  <si>
    <t>AC48630</t>
  </si>
  <si>
    <t>AC48631</t>
  </si>
  <si>
    <t>AC48633</t>
  </si>
  <si>
    <t>AC48700</t>
  </si>
  <si>
    <t>AC48701</t>
  </si>
  <si>
    <t>AC48703</t>
  </si>
  <si>
    <t>AC48759</t>
  </si>
  <si>
    <t>AC48760</t>
  </si>
  <si>
    <t>AC48762</t>
  </si>
  <si>
    <t>AC48887</t>
  </si>
  <si>
    <t>AC48888</t>
  </si>
  <si>
    <t>AC48890</t>
  </si>
  <si>
    <t>AC48976</t>
  </si>
  <si>
    <t>AC48977</t>
  </si>
  <si>
    <t>AC48979</t>
  </si>
  <si>
    <t>AC49069</t>
  </si>
  <si>
    <t>AC49070</t>
  </si>
  <si>
    <t>AC49072</t>
  </si>
  <si>
    <t>AC49134</t>
  </si>
  <si>
    <t>AC49135</t>
  </si>
  <si>
    <t>AC49137</t>
  </si>
  <si>
    <t>AC49184</t>
  </si>
  <si>
    <t>AC49185</t>
  </si>
  <si>
    <t>AC49187</t>
  </si>
  <si>
    <t>AC49234</t>
  </si>
  <si>
    <t>AC49235</t>
  </si>
  <si>
    <t>AC49237</t>
  </si>
  <si>
    <t>AC49290</t>
  </si>
  <si>
    <t>AC49291</t>
  </si>
  <si>
    <t>AC49293</t>
  </si>
  <si>
    <t>AC49398</t>
  </si>
  <si>
    <t>AC49399</t>
  </si>
  <si>
    <t>AC49401</t>
  </si>
  <si>
    <t>AC49507</t>
  </si>
  <si>
    <t>AC49508</t>
  </si>
  <si>
    <t>AC49510</t>
  </si>
  <si>
    <t>AC49609</t>
  </si>
  <si>
    <t>AC49610</t>
  </si>
  <si>
    <t>AC49612</t>
  </si>
  <si>
    <t>AC49681</t>
  </si>
  <si>
    <t>AC49682</t>
  </si>
  <si>
    <t>AC49684</t>
  </si>
  <si>
    <t>AC49748</t>
  </si>
  <si>
    <t>AC49749</t>
  </si>
  <si>
    <t>AC49751</t>
  </si>
  <si>
    <t>AC49813</t>
  </si>
  <si>
    <t>AC49814</t>
  </si>
  <si>
    <t>AC49816</t>
  </si>
  <si>
    <t>AC49911</t>
  </si>
  <si>
    <t>AC49912</t>
  </si>
  <si>
    <t>AC49914</t>
  </si>
  <si>
    <t>AC50005</t>
  </si>
  <si>
    <t>AC50006</t>
  </si>
  <si>
    <t>AC50008</t>
  </si>
  <si>
    <t>AC50066</t>
  </si>
  <si>
    <t>AC50067</t>
  </si>
  <si>
    <t>AC50069</t>
  </si>
  <si>
    <t>AC50148</t>
  </si>
  <si>
    <t>AC50149</t>
  </si>
  <si>
    <t>AC50151</t>
  </si>
  <si>
    <t>AC50233</t>
  </si>
  <si>
    <t>AC50234</t>
  </si>
  <si>
    <t>AC50236</t>
  </si>
  <si>
    <t>AC50292</t>
  </si>
  <si>
    <t>AC50293</t>
  </si>
  <si>
    <t>AC50295</t>
  </si>
  <si>
    <t>AC50359</t>
  </si>
  <si>
    <t>AC50360</t>
  </si>
  <si>
    <t>AC50362</t>
  </si>
  <si>
    <t>AC50436</t>
  </si>
  <si>
    <t>AC50437</t>
  </si>
  <si>
    <t>AC50439</t>
  </si>
  <si>
    <t>AC50554</t>
  </si>
  <si>
    <t>AC50555</t>
  </si>
  <si>
    <t>AC50557</t>
  </si>
  <si>
    <t>AC50648</t>
  </si>
  <si>
    <t>AC50649</t>
  </si>
  <si>
    <t>AC50651</t>
  </si>
  <si>
    <t>AC50755</t>
  </si>
  <si>
    <t>AC50756</t>
  </si>
  <si>
    <t>AC50758</t>
  </si>
  <si>
    <t>AC50807</t>
  </si>
  <si>
    <t>AC50808</t>
  </si>
  <si>
    <t>AC50810</t>
  </si>
  <si>
    <t>AC50856</t>
  </si>
  <si>
    <t>AC50857</t>
  </si>
  <si>
    <t>AC50859</t>
  </si>
  <si>
    <t>AC50927</t>
  </si>
  <si>
    <t>AC50928</t>
  </si>
  <si>
    <t>AC50930</t>
  </si>
  <si>
    <t>AC50992</t>
  </si>
  <si>
    <t>AC50993</t>
  </si>
  <si>
    <t>AC50995</t>
  </si>
  <si>
    <t>AC51150</t>
  </si>
  <si>
    <t>AC51151</t>
  </si>
  <si>
    <t>AC51153</t>
  </si>
  <si>
    <t>AC51324</t>
  </si>
  <si>
    <t>AC51325</t>
  </si>
  <si>
    <t>AC51327</t>
  </si>
  <si>
    <t>AC51416</t>
  </si>
  <si>
    <t>AC51417</t>
  </si>
  <si>
    <t>AC51419</t>
  </si>
  <si>
    <t>AC51482</t>
  </si>
  <si>
    <t>AC51483</t>
  </si>
  <si>
    <t>AC51484</t>
  </si>
  <si>
    <t>AC51486</t>
  </si>
  <si>
    <t>AC51546</t>
  </si>
  <si>
    <t>AC51547</t>
  </si>
  <si>
    <t>AC51549</t>
  </si>
  <si>
    <t>AC51609</t>
  </si>
  <si>
    <t>AC51610</t>
  </si>
  <si>
    <t>AC51611</t>
  </si>
  <si>
    <t>AC51613</t>
  </si>
  <si>
    <t>AC51706</t>
  </si>
  <si>
    <t>AC51707</t>
  </si>
  <si>
    <t>AC51709</t>
  </si>
  <si>
    <t>AC51833</t>
  </si>
  <si>
    <t>AC51834</t>
  </si>
  <si>
    <t>AC51835</t>
  </si>
  <si>
    <t>AC51837</t>
  </si>
  <si>
    <t>AC51897</t>
  </si>
  <si>
    <t>AC51898</t>
  </si>
  <si>
    <t>AC51900</t>
  </si>
  <si>
    <t>AC51971</t>
  </si>
  <si>
    <t>AC51972</t>
  </si>
  <si>
    <t>AC51973</t>
  </si>
  <si>
    <t>AC51975</t>
  </si>
  <si>
    <t>AC52042</t>
  </si>
  <si>
    <t>AC52043</t>
  </si>
  <si>
    <t>AC52044</t>
  </si>
  <si>
    <t>AC52046</t>
  </si>
  <si>
    <t>AC52102</t>
  </si>
  <si>
    <t>AC52103</t>
  </si>
  <si>
    <t>AC52104</t>
  </si>
  <si>
    <t>AC52106</t>
  </si>
  <si>
    <t>AC52165</t>
  </si>
  <si>
    <t>AC52214</t>
  </si>
  <si>
    <t>AC52215</t>
  </si>
  <si>
    <t>AC52216</t>
  </si>
  <si>
    <t>AC52218</t>
  </si>
  <si>
    <t>AC52343</t>
  </si>
  <si>
    <t>AC52344</t>
  </si>
  <si>
    <t>AC52345</t>
  </si>
  <si>
    <t>AC52347</t>
  </si>
  <si>
    <t>AC52497</t>
  </si>
  <si>
    <t>AC52498</t>
  </si>
  <si>
    <t>AC52499</t>
  </si>
  <si>
    <t>AC52501</t>
  </si>
  <si>
    <t>AC52580</t>
  </si>
  <si>
    <t>AC52581</t>
  </si>
  <si>
    <t>AC52582</t>
  </si>
  <si>
    <t>AC52584</t>
  </si>
  <si>
    <t>AC52640</t>
  </si>
  <si>
    <t>AC52641</t>
  </si>
  <si>
    <t>AC52642</t>
  </si>
  <si>
    <t>AC52644</t>
  </si>
  <si>
    <t>AC52684</t>
  </si>
  <si>
    <t>AC52685</t>
  </si>
  <si>
    <t>AC52686</t>
  </si>
  <si>
    <t>AC52688</t>
  </si>
  <si>
    <t>AC52736</t>
  </si>
  <si>
    <t>AC52737</t>
  </si>
  <si>
    <t>AC52738</t>
  </si>
  <si>
    <t>AC52740</t>
  </si>
  <si>
    <t>AC52793</t>
  </si>
  <si>
    <t>AC52794</t>
  </si>
  <si>
    <t>AC52795</t>
  </si>
  <si>
    <t>AC52797</t>
  </si>
  <si>
    <t>AC52912</t>
  </si>
  <si>
    <t>AC52913</t>
  </si>
  <si>
    <t>AC52914</t>
  </si>
  <si>
    <t>AC52916</t>
  </si>
  <si>
    <t>AC52993</t>
  </si>
  <si>
    <t>AC52994</t>
  </si>
  <si>
    <t>AC52995</t>
  </si>
  <si>
    <t>AC52997</t>
  </si>
  <si>
    <t>AC53079</t>
  </si>
  <si>
    <t>AC53080</t>
  </si>
  <si>
    <t>AC53081</t>
  </si>
  <si>
    <t>AC53083</t>
  </si>
  <si>
    <t>AC53153</t>
  </si>
  <si>
    <t>AC53154</t>
  </si>
  <si>
    <t>AC53155</t>
  </si>
  <si>
    <t>AC53157</t>
  </si>
  <si>
    <t>AC53215</t>
  </si>
  <si>
    <t>AC53216</t>
  </si>
  <si>
    <t>AC53217</t>
  </si>
  <si>
    <t>AC53219</t>
  </si>
  <si>
    <t>AC53271</t>
  </si>
  <si>
    <t>AC53272</t>
  </si>
  <si>
    <t>AC53273</t>
  </si>
  <si>
    <t>AC53275</t>
  </si>
  <si>
    <t>AC53359</t>
  </si>
  <si>
    <t>AC53360</t>
  </si>
  <si>
    <t>AC53361</t>
  </si>
  <si>
    <t>AC53363</t>
  </si>
  <si>
    <t>AC53492</t>
  </si>
  <si>
    <t>AC53493</t>
  </si>
  <si>
    <t>AC53494</t>
  </si>
  <si>
    <t>AC53496</t>
  </si>
  <si>
    <t>AC53594</t>
  </si>
  <si>
    <t>AC53595</t>
  </si>
  <si>
    <t>AC53596</t>
  </si>
  <si>
    <t>AC53598</t>
  </si>
  <si>
    <t>AC53665</t>
  </si>
  <si>
    <t>AC53666</t>
  </si>
  <si>
    <t>AC53667</t>
  </si>
  <si>
    <t>AC53669</t>
  </si>
  <si>
    <t>AC53744</t>
  </si>
  <si>
    <t>AC53745</t>
  </si>
  <si>
    <t>AC53746</t>
  </si>
  <si>
    <t>AC53748</t>
  </si>
  <si>
    <t>AC53813</t>
  </si>
  <si>
    <t>AC53814</t>
  </si>
  <si>
    <t>AC53815</t>
  </si>
  <si>
    <t>AC53817</t>
  </si>
  <si>
    <t>AC53880</t>
  </si>
  <si>
    <t>AC53881</t>
  </si>
  <si>
    <t>AC53882</t>
  </si>
  <si>
    <t>AC53884</t>
  </si>
  <si>
    <t>AC53955</t>
  </si>
  <si>
    <t>AC53956</t>
  </si>
  <si>
    <t>AC53957</t>
  </si>
  <si>
    <t>AC53959</t>
  </si>
  <si>
    <t>AC54085</t>
  </si>
  <si>
    <t>AC54086</t>
  </si>
  <si>
    <t>AC54087</t>
  </si>
  <si>
    <t>AC54089</t>
  </si>
  <si>
    <t>AC54170</t>
  </si>
  <si>
    <t>AC54171</t>
  </si>
  <si>
    <t>AC54172</t>
  </si>
  <si>
    <t>AC54174</t>
  </si>
  <si>
    <t>AC54255</t>
  </si>
  <si>
    <t>AC54256</t>
  </si>
  <si>
    <t>AC54257</t>
  </si>
  <si>
    <t>AC54259</t>
  </si>
  <si>
    <t>AC54325</t>
  </si>
  <si>
    <t>AC54326</t>
  </si>
  <si>
    <t>AC54327</t>
  </si>
  <si>
    <t>AC54329</t>
  </si>
  <si>
    <t>AC54372</t>
  </si>
  <si>
    <t>AC54373</t>
  </si>
  <si>
    <t>AC54374</t>
  </si>
  <si>
    <t>AC54376</t>
  </si>
  <si>
    <t>AC54427</t>
  </si>
  <si>
    <t>AC54428</t>
  </si>
  <si>
    <t>AC54430</t>
  </si>
  <si>
    <t>AC54481</t>
  </si>
  <si>
    <t>AC54482</t>
  </si>
  <si>
    <t>AC54483</t>
  </si>
  <si>
    <t>AC54485</t>
  </si>
  <si>
    <t>AC54601</t>
  </si>
  <si>
    <t>AC54602</t>
  </si>
  <si>
    <t>AC54603</t>
  </si>
  <si>
    <t>AC54605</t>
  </si>
  <si>
    <t>AC54747</t>
  </si>
  <si>
    <t>AC54748</t>
  </si>
  <si>
    <t>AC54749</t>
  </si>
  <si>
    <t>AC54751</t>
  </si>
  <si>
    <t>AC54863</t>
  </si>
  <si>
    <t>AC54864</t>
  </si>
  <si>
    <t>AC54865</t>
  </si>
  <si>
    <t>AC54867</t>
  </si>
  <si>
    <t>AC54926</t>
  </si>
  <si>
    <t>AC54927</t>
  </si>
  <si>
    <t>AC54928</t>
  </si>
  <si>
    <t>AC54930</t>
  </si>
  <si>
    <t>AC54993</t>
  </si>
  <si>
    <t>AC54994</t>
  </si>
  <si>
    <t>AC54995</t>
  </si>
  <si>
    <t>AC54997</t>
  </si>
  <si>
    <t>AC55059</t>
  </si>
  <si>
    <t>AC55060</t>
  </si>
  <si>
    <t>AC55061</t>
  </si>
  <si>
    <t>AC55063</t>
  </si>
  <si>
    <t>AC55129</t>
  </si>
  <si>
    <t>AC55130</t>
  </si>
  <si>
    <t>AC55131</t>
  </si>
  <si>
    <t>AC55133</t>
  </si>
  <si>
    <t>AC55243</t>
  </si>
  <si>
    <t>AC55244</t>
  </si>
  <si>
    <t>AC55245</t>
  </si>
  <si>
    <t>AC55247</t>
  </si>
  <si>
    <t>AC55337</t>
  </si>
  <si>
    <t>AC55339</t>
  </si>
  <si>
    <t>AC55340</t>
  </si>
  <si>
    <t>AC55342</t>
  </si>
  <si>
    <t>AC55523</t>
  </si>
  <si>
    <t>AC55524</t>
  </si>
  <si>
    <t>AC55525</t>
  </si>
  <si>
    <t>AC55527</t>
  </si>
  <si>
    <t>AC55607</t>
  </si>
  <si>
    <t>AC55608</t>
  </si>
  <si>
    <t>AC55609</t>
  </si>
  <si>
    <t>AC55611</t>
  </si>
  <si>
    <t>AC55669</t>
  </si>
  <si>
    <t>AC55670</t>
  </si>
  <si>
    <t>AC55672</t>
  </si>
  <si>
    <t>AC55741</t>
  </si>
  <si>
    <t>AC55742</t>
  </si>
  <si>
    <t>AC55743</t>
  </si>
  <si>
    <t>AC55745</t>
  </si>
  <si>
    <t>AC55820</t>
  </si>
  <si>
    <t>AC55821</t>
  </si>
  <si>
    <t>AC55822</t>
  </si>
  <si>
    <t>AC55824</t>
  </si>
  <si>
    <t>AC55950</t>
  </si>
  <si>
    <t>AC55951</t>
  </si>
  <si>
    <t>AC55952</t>
  </si>
  <si>
    <t>AC55954</t>
  </si>
  <si>
    <t>AC56093</t>
  </si>
  <si>
    <t>AC56094</t>
  </si>
  <si>
    <t>AC56095</t>
  </si>
  <si>
    <t>AC56097</t>
  </si>
  <si>
    <t>AC56262</t>
  </si>
  <si>
    <t>AC56263</t>
  </si>
  <si>
    <t>AC56264</t>
  </si>
  <si>
    <t>AC56266</t>
  </si>
  <si>
    <t>AC56341</t>
  </si>
  <si>
    <t>AC56342</t>
  </si>
  <si>
    <t>AC56343</t>
  </si>
  <si>
    <t>AC56345</t>
  </si>
  <si>
    <t>AC56399</t>
  </si>
  <si>
    <t>AC56400</t>
  </si>
  <si>
    <t>AC56402</t>
  </si>
  <si>
    <t>AC56447</t>
  </si>
  <si>
    <t>AC56448</t>
  </si>
  <si>
    <t>AC56450</t>
  </si>
  <si>
    <t>AC56511</t>
  </si>
  <si>
    <t>AC56512</t>
  </si>
  <si>
    <t>AC56515</t>
  </si>
  <si>
    <t>AC56618</t>
  </si>
  <si>
    <t>AC56619</t>
  </si>
  <si>
    <t>AC56620</t>
  </si>
  <si>
    <t>AC56622</t>
  </si>
  <si>
    <t>AC56701</t>
  </si>
  <si>
    <t>AC56702</t>
  </si>
  <si>
    <t>AC56703</t>
  </si>
  <si>
    <t>AC56705</t>
  </si>
  <si>
    <t>AC56843</t>
  </si>
  <si>
    <t>AC56844</t>
  </si>
  <si>
    <t>AC56845</t>
  </si>
  <si>
    <t>AC56847</t>
  </si>
  <si>
    <t>AC56910</t>
  </si>
  <si>
    <t>AC56911</t>
  </si>
  <si>
    <t>AC56912</t>
  </si>
  <si>
    <t>AC56914</t>
  </si>
  <si>
    <t>AC56968</t>
  </si>
  <si>
    <t>AC56969</t>
  </si>
  <si>
    <t>AC56971</t>
  </si>
  <si>
    <t>AC57062</t>
  </si>
  <si>
    <t>AC57063</t>
  </si>
  <si>
    <t>AC57065</t>
  </si>
  <si>
    <t>AC57133</t>
  </si>
  <si>
    <t>AC57134</t>
  </si>
  <si>
    <t>AC57136</t>
  </si>
  <si>
    <t>AC57234</t>
  </si>
  <si>
    <t>AC57235</t>
  </si>
  <si>
    <t>AC57237</t>
  </si>
  <si>
    <t>AC57351</t>
  </si>
  <si>
    <t>AC57352</t>
  </si>
  <si>
    <t>AC57354</t>
  </si>
  <si>
    <t>AC57441</t>
  </si>
  <si>
    <t>AC57442</t>
  </si>
  <si>
    <t>AC57444</t>
  </si>
  <si>
    <t>AC57538</t>
  </si>
  <si>
    <t>AC57539</t>
  </si>
  <si>
    <t>AC57541</t>
  </si>
  <si>
    <t>AC57609</t>
  </si>
  <si>
    <t>AC57610</t>
  </si>
  <si>
    <t>AC57612</t>
  </si>
  <si>
    <t>AC57670</t>
  </si>
  <si>
    <t>AC57671</t>
  </si>
  <si>
    <t>AC57673</t>
  </si>
  <si>
    <t>AC57742</t>
  </si>
  <si>
    <t>AC57743</t>
  </si>
  <si>
    <t>AC57745</t>
  </si>
  <si>
    <t>AC57866</t>
  </si>
  <si>
    <t>AC57867</t>
  </si>
  <si>
    <t>AC57869</t>
  </si>
  <si>
    <t>AC57991</t>
  </si>
  <si>
    <t>AC57992</t>
  </si>
  <si>
    <t>AC57994</t>
  </si>
  <si>
    <t>AC58065</t>
  </si>
  <si>
    <t>AC58066</t>
  </si>
  <si>
    <t>AC58068</t>
  </si>
  <si>
    <t>AC58141</t>
  </si>
  <si>
    <t>AC58142</t>
  </si>
  <si>
    <t>AC58144</t>
  </si>
  <si>
    <t>AC58186</t>
  </si>
  <si>
    <t>AC58187</t>
  </si>
  <si>
    <t>AC58188</t>
  </si>
  <si>
    <t>AC58190</t>
  </si>
  <si>
    <t>AC58236</t>
  </si>
  <si>
    <t>AC58237</t>
  </si>
  <si>
    <t>AC58239</t>
  </si>
  <si>
    <t>AC58295</t>
  </si>
  <si>
    <t>AC58296</t>
  </si>
  <si>
    <t>AC58297</t>
  </si>
  <si>
    <t>AC58299</t>
  </si>
  <si>
    <t>AC58412</t>
  </si>
  <si>
    <t>AC58413</t>
  </si>
  <si>
    <t>AC58414</t>
  </si>
  <si>
    <t>AC58416</t>
  </si>
  <si>
    <t>AC58527</t>
  </si>
  <si>
    <t>AC58528</t>
  </si>
  <si>
    <t>AC58529</t>
  </si>
  <si>
    <t>AC58531</t>
  </si>
  <si>
    <t>AC58597</t>
  </si>
  <si>
    <t>AC58599</t>
  </si>
  <si>
    <t>AC58674</t>
  </si>
  <si>
    <t>AC58675</t>
  </si>
  <si>
    <t>AC58677</t>
  </si>
  <si>
    <t>AC58731</t>
  </si>
  <si>
    <t>AC58732</t>
  </si>
  <si>
    <t>AC58734</t>
  </si>
  <si>
    <t>AC58794</t>
  </si>
  <si>
    <t>AC58796</t>
  </si>
  <si>
    <t>AC58887</t>
  </si>
  <si>
    <t>AC58888</t>
  </si>
  <si>
    <t>AC58889</t>
  </si>
  <si>
    <t>AC58891</t>
  </si>
  <si>
    <t>AC59015</t>
  </si>
  <si>
    <t>AC59016</t>
  </si>
  <si>
    <t>AC59017</t>
  </si>
  <si>
    <t>AC59019</t>
  </si>
  <si>
    <t>AC59091</t>
  </si>
  <si>
    <t>AC59092</t>
  </si>
  <si>
    <t>AC59094</t>
  </si>
  <si>
    <t>AC59187</t>
  </si>
  <si>
    <t>AC59188</t>
  </si>
  <si>
    <t>AC59189</t>
  </si>
  <si>
    <t>AC59191</t>
  </si>
  <si>
    <t>AC59274</t>
  </si>
  <si>
    <t>AC59275</t>
  </si>
  <si>
    <t>AC59276</t>
  </si>
  <si>
    <t>AC59278</t>
  </si>
  <si>
    <t>AC59331</t>
  </si>
  <si>
    <t>AC59332</t>
  </si>
  <si>
    <t>AC59335</t>
  </si>
  <si>
    <t>AC59395</t>
  </si>
  <si>
    <t>AC59396</t>
  </si>
  <si>
    <t>AC59398</t>
  </si>
  <si>
    <t>AC59463</t>
  </si>
  <si>
    <t>AC59464</t>
  </si>
  <si>
    <t>AC59465</t>
  </si>
  <si>
    <t>AC59467</t>
  </si>
  <si>
    <t>AC59593</t>
  </si>
  <si>
    <t>AC59594</t>
  </si>
  <si>
    <t>AC59595</t>
  </si>
  <si>
    <t>AC59597</t>
  </si>
  <si>
    <t>AC59716</t>
  </si>
  <si>
    <t>AC59717</t>
  </si>
  <si>
    <t>AC59718</t>
  </si>
  <si>
    <t>AC59720</t>
  </si>
  <si>
    <t>AC59875</t>
  </si>
  <si>
    <t>AC59876</t>
  </si>
  <si>
    <t>AC59877</t>
  </si>
  <si>
    <t>AC59879</t>
  </si>
  <si>
    <t>AC59963</t>
  </si>
  <si>
    <t>AC59964</t>
  </si>
  <si>
    <t>AC59965</t>
  </si>
  <si>
    <t>AC59967</t>
  </si>
  <si>
    <t>AC60015</t>
  </si>
  <si>
    <t>AC60016</t>
  </si>
  <si>
    <t>AC60017</t>
  </si>
  <si>
    <t>AC60019</t>
  </si>
  <si>
    <t>AC60079</t>
  </si>
  <si>
    <t>AC60080</t>
  </si>
  <si>
    <t>AC60082</t>
  </si>
  <si>
    <t>AC60168</t>
  </si>
  <si>
    <t>AC60169</t>
  </si>
  <si>
    <t>AC60172</t>
  </si>
  <si>
    <t>AC60311</t>
  </si>
  <si>
    <t>AC60312</t>
  </si>
  <si>
    <t>AC60313</t>
  </si>
  <si>
    <t>AC60315</t>
  </si>
  <si>
    <t>AC60404</t>
  </si>
  <si>
    <t>AC60405</t>
  </si>
  <si>
    <t>AC60406</t>
  </si>
  <si>
    <t>AC60408</t>
  </si>
  <si>
    <t>AC60467</t>
  </si>
  <si>
    <t>AC60468</t>
  </si>
  <si>
    <t>AC60470</t>
  </si>
  <si>
    <t>AC60564</t>
  </si>
  <si>
    <t>AC60565</t>
  </si>
  <si>
    <t>AC60566</t>
  </si>
  <si>
    <t>AC60568</t>
  </si>
  <si>
    <t>AC60627</t>
  </si>
  <si>
    <t>AC60628</t>
  </si>
  <si>
    <t>AC60630</t>
  </si>
  <si>
    <t>AC60687</t>
  </si>
  <si>
    <t>AC60726</t>
  </si>
  <si>
    <t>AC60727</t>
  </si>
  <si>
    <t>AC60728</t>
  </si>
  <si>
    <t>AC60730</t>
  </si>
  <si>
    <t>AC60828</t>
  </si>
  <si>
    <t>AC60829</t>
  </si>
  <si>
    <t>AC60830</t>
  </si>
  <si>
    <t>AC60832</t>
  </si>
  <si>
    <t>AC60931</t>
  </si>
  <si>
    <t>AC60932</t>
  </si>
  <si>
    <t>AC60933</t>
  </si>
  <si>
    <t>AC60935</t>
  </si>
  <si>
    <t>AC61003</t>
  </si>
  <si>
    <t>AC61004</t>
  </si>
  <si>
    <t>AC61006</t>
  </si>
  <si>
    <t>AC61082</t>
  </si>
  <si>
    <t>AC61083</t>
  </si>
  <si>
    <t>AC61085</t>
  </si>
  <si>
    <t>AC61138</t>
  </si>
  <si>
    <t>AC61139</t>
  </si>
  <si>
    <t>AC61141</t>
  </si>
  <si>
    <t>AC61197</t>
  </si>
  <si>
    <t>AC61198</t>
  </si>
  <si>
    <t>AC61200</t>
  </si>
  <si>
    <t>AC61288</t>
  </si>
  <si>
    <t>AC61289</t>
  </si>
  <si>
    <t>AC61291</t>
  </si>
  <si>
    <t>AC61403</t>
  </si>
  <si>
    <t>AC61404</t>
  </si>
  <si>
    <t>AC61406</t>
  </si>
  <si>
    <t>AC61518</t>
  </si>
  <si>
    <t>AC61519</t>
  </si>
  <si>
    <t>AC61521</t>
  </si>
  <si>
    <t>AC61624</t>
  </si>
  <si>
    <t>AC61625</t>
  </si>
  <si>
    <t>AC61627</t>
  </si>
  <si>
    <t>AC61673</t>
  </si>
  <si>
    <t>AC61674</t>
  </si>
  <si>
    <t>AC61676</t>
  </si>
  <si>
    <t>AC61733</t>
  </si>
  <si>
    <t>AC61734</t>
  </si>
  <si>
    <t>AC61736</t>
  </si>
  <si>
    <t>AC61787</t>
  </si>
  <si>
    <t>AC61788</t>
  </si>
  <si>
    <t>AC61789</t>
  </si>
  <si>
    <t>AC61791</t>
  </si>
  <si>
    <t>AC61849</t>
  </si>
  <si>
    <t>AC61850</t>
  </si>
  <si>
    <t>AC61851</t>
  </si>
  <si>
    <t>AC61853</t>
  </si>
  <si>
    <t>AC61985</t>
  </si>
  <si>
    <t>AC61986</t>
  </si>
  <si>
    <t>AC61987</t>
  </si>
  <si>
    <t>AC61989</t>
  </si>
  <si>
    <t>AC62087</t>
  </si>
  <si>
    <t>AC62088</t>
  </si>
  <si>
    <t>AC62091</t>
  </si>
  <si>
    <t>AC62184</t>
  </si>
  <si>
    <t>AC62185</t>
  </si>
  <si>
    <t>AC62187</t>
  </si>
  <si>
    <t>AC62260</t>
  </si>
  <si>
    <t>AC62261</t>
  </si>
  <si>
    <t>AC62263</t>
  </si>
  <si>
    <t>AC62325</t>
  </si>
  <si>
    <t>AC62326</t>
  </si>
  <si>
    <t>AC62328</t>
  </si>
  <si>
    <t>AC62392</t>
  </si>
  <si>
    <t>AC62393</t>
  </si>
  <si>
    <t>AC62395</t>
  </si>
  <si>
    <t>AC62499</t>
  </si>
  <si>
    <t>AC62500</t>
  </si>
  <si>
    <t>AC62503</t>
  </si>
  <si>
    <t>AC62618</t>
  </si>
  <si>
    <t>AC62619</t>
  </si>
  <si>
    <t>AC62622</t>
  </si>
  <si>
    <t>AC62706</t>
  </si>
  <si>
    <t>AC62707</t>
  </si>
  <si>
    <t>AC62708</t>
  </si>
  <si>
    <t>AC62711</t>
  </si>
  <si>
    <t>AC62774</t>
  </si>
  <si>
    <t>AC62775</t>
  </si>
  <si>
    <t>AC62778</t>
  </si>
  <si>
    <t>AC62856</t>
  </si>
  <si>
    <t>AC62857</t>
  </si>
  <si>
    <t>AC62858</t>
  </si>
  <si>
    <t>AC62861</t>
  </si>
  <si>
    <t>AC62918</t>
  </si>
  <si>
    <t>AC62919</t>
  </si>
  <si>
    <t>AC62920</t>
  </si>
  <si>
    <t>AC62923</t>
  </si>
  <si>
    <t>AC62985</t>
  </si>
  <si>
    <t>AC62986</t>
  </si>
  <si>
    <t>AC62989</t>
  </si>
  <si>
    <t>AC63056</t>
  </si>
  <si>
    <t>AC63057</t>
  </si>
  <si>
    <t>AC63060</t>
  </si>
  <si>
    <t>AC63165</t>
  </si>
  <si>
    <t>AC63166</t>
  </si>
  <si>
    <t>AC63169</t>
  </si>
  <si>
    <t>AC63239</t>
  </si>
  <si>
    <t>AC63240</t>
  </si>
  <si>
    <t>AC63241</t>
  </si>
  <si>
    <t>AC63244</t>
  </si>
  <si>
    <t>AC63346</t>
  </si>
  <si>
    <t>AC63347</t>
  </si>
  <si>
    <t>AC63350</t>
  </si>
  <si>
    <t>AC63392</t>
  </si>
  <si>
    <t>AC63393</t>
  </si>
  <si>
    <t>AC63394</t>
  </si>
  <si>
    <t>AC63397</t>
  </si>
  <si>
    <t>AC63442</t>
  </si>
  <si>
    <t>AC63443</t>
  </si>
  <si>
    <t>AC63444</t>
  </si>
  <si>
    <t>AC63447</t>
  </si>
  <si>
    <t>AC63507</t>
  </si>
  <si>
    <t>AC63508</t>
  </si>
  <si>
    <t>AC63511</t>
  </si>
  <si>
    <t>AC63604</t>
  </si>
  <si>
    <t>AC63605</t>
  </si>
  <si>
    <t>AC63606</t>
  </si>
  <si>
    <t>AC63609</t>
  </si>
  <si>
    <t>AC63727</t>
  </si>
  <si>
    <t>AC63728</t>
  </si>
  <si>
    <t>AC63731</t>
  </si>
  <si>
    <t>AC63828</t>
  </si>
  <si>
    <t>AC63871</t>
  </si>
  <si>
    <t>AC63872</t>
  </si>
  <si>
    <t>AC63875</t>
  </si>
  <si>
    <t>AC63930</t>
  </si>
  <si>
    <t>AC63931</t>
  </si>
  <si>
    <t>AC63934</t>
  </si>
  <si>
    <t>AC63990</t>
  </si>
  <si>
    <t>AC63991</t>
  </si>
  <si>
    <t>AC63994</t>
  </si>
  <si>
    <t>AC64056</t>
  </si>
  <si>
    <t>AC64057</t>
  </si>
  <si>
    <t>AC64060</t>
  </si>
  <si>
    <t>AC64152</t>
  </si>
  <si>
    <t>AC64153</t>
  </si>
  <si>
    <t>AC64156</t>
  </si>
  <si>
    <t>AC64271</t>
  </si>
  <si>
    <t>AC64272</t>
  </si>
  <si>
    <t>AC64274</t>
  </si>
  <si>
    <t>AC64365</t>
  </si>
  <si>
    <t>AC64366</t>
  </si>
  <si>
    <t>AC64368</t>
  </si>
  <si>
    <t>AC64460</t>
  </si>
  <si>
    <t>AC64461</t>
  </si>
  <si>
    <t>AC64464</t>
  </si>
  <si>
    <t>AC64546</t>
  </si>
  <si>
    <t>AC64547</t>
  </si>
  <si>
    <t>AC64550</t>
  </si>
  <si>
    <t>AC64606</t>
  </si>
  <si>
    <t>AC64607</t>
  </si>
  <si>
    <t>AC64608</t>
  </si>
  <si>
    <t>AC64611</t>
  </si>
  <si>
    <t>AC64674</t>
  </si>
  <si>
    <t>AC64675</t>
  </si>
  <si>
    <t>AC64676</t>
  </si>
  <si>
    <t>AC64679</t>
  </si>
  <si>
    <t>AC64772</t>
  </si>
  <si>
    <t>AC64773</t>
  </si>
  <si>
    <t>AC64776</t>
  </si>
  <si>
    <t>AC64902</t>
  </si>
  <si>
    <t>AC64903</t>
  </si>
  <si>
    <t>AC64906</t>
  </si>
  <si>
    <t>AC65013</t>
  </si>
  <si>
    <t>AC65014</t>
  </si>
  <si>
    <t>AC65017</t>
  </si>
  <si>
    <t>AC65130</t>
  </si>
  <si>
    <t>AC65131</t>
  </si>
  <si>
    <t>AC65132</t>
  </si>
  <si>
    <t>AC65135</t>
  </si>
  <si>
    <t>AC65220</t>
  </si>
  <si>
    <t>AC65221</t>
  </si>
  <si>
    <t>AC65222</t>
  </si>
  <si>
    <t>AC65225</t>
  </si>
  <si>
    <t>AC65261</t>
  </si>
  <si>
    <t>AC65262</t>
  </si>
  <si>
    <t>AC65265</t>
  </si>
  <si>
    <t>AC65321</t>
  </si>
  <si>
    <t>AC65322</t>
  </si>
  <si>
    <t>AC65325</t>
  </si>
  <si>
    <t>AC65389</t>
  </si>
  <si>
    <t>AC65390</t>
  </si>
  <si>
    <t>AC65393</t>
  </si>
  <si>
    <t>AC65509</t>
  </si>
  <si>
    <t>AC65510</t>
  </si>
  <si>
    <t>AC65512</t>
  </si>
  <si>
    <t>AC65619</t>
  </si>
  <si>
    <t>AC65620</t>
  </si>
  <si>
    <t>AC65622</t>
  </si>
  <si>
    <t>AC65763</t>
  </si>
  <si>
    <t>AC65764</t>
  </si>
  <si>
    <t>AC65766</t>
  </si>
  <si>
    <t>AC65864</t>
  </si>
  <si>
    <t>AC65865</t>
  </si>
  <si>
    <t>AC65868</t>
  </si>
  <si>
    <t>AC65927</t>
  </si>
  <si>
    <t>AC65928</t>
  </si>
  <si>
    <t>AC65931</t>
  </si>
  <si>
    <t>AC65995</t>
  </si>
  <si>
    <t>AC65996</t>
  </si>
  <si>
    <t>AC65999</t>
  </si>
  <si>
    <t>AC66083</t>
  </si>
  <si>
    <t>AC66084</t>
  </si>
  <si>
    <t>AC66087</t>
  </si>
  <si>
    <t>AC66190</t>
  </si>
  <si>
    <t>AC66191</t>
  </si>
  <si>
    <t>AC66194</t>
  </si>
  <si>
    <t>AC66281</t>
  </si>
  <si>
    <t>AC66282</t>
  </si>
  <si>
    <t>AC66285</t>
  </si>
  <si>
    <t>AC15071</t>
  </si>
  <si>
    <t>North Primary Effluent A</t>
  </si>
  <si>
    <t>AC15136</t>
  </si>
  <si>
    <t>AC15242</t>
  </si>
  <si>
    <t>AC15353</t>
  </si>
  <si>
    <t>AC15458</t>
  </si>
  <si>
    <t>AC15541</t>
  </si>
  <si>
    <t>AC15607</t>
  </si>
  <si>
    <t>AC15678</t>
  </si>
  <si>
    <t>AC15761</t>
  </si>
  <si>
    <t>AC15870</t>
  </si>
  <si>
    <t>AC15952</t>
  </si>
  <si>
    <t>AC16047</t>
  </si>
  <si>
    <t>AC16116</t>
  </si>
  <si>
    <t>AC16181</t>
  </si>
  <si>
    <t>AC16253</t>
  </si>
  <si>
    <t>AC16354</t>
  </si>
  <si>
    <t>AC16456</t>
  </si>
  <si>
    <t>AC16586</t>
  </si>
  <si>
    <t>AC16689</t>
  </si>
  <si>
    <t>AC16747</t>
  </si>
  <si>
    <t>AC16799</t>
  </si>
  <si>
    <t>AC16856</t>
  </si>
  <si>
    <t>AC16930</t>
  </si>
  <si>
    <t>AC17048</t>
  </si>
  <si>
    <t>AC17142</t>
  </si>
  <si>
    <t>AC17233</t>
  </si>
  <si>
    <t>AC17311</t>
  </si>
  <si>
    <t>AC17378</t>
  </si>
  <si>
    <t>AC17452</t>
  </si>
  <si>
    <t>AC17557</t>
  </si>
  <si>
    <t>AC17680</t>
  </si>
  <si>
    <t>AC17786</t>
  </si>
  <si>
    <t>AC17866</t>
  </si>
  <si>
    <t>AC17952</t>
  </si>
  <si>
    <t>AC18015</t>
  </si>
  <si>
    <t>AC18085</t>
  </si>
  <si>
    <t>AC18167</t>
  </si>
  <si>
    <t>AC18320</t>
  </si>
  <si>
    <t>AC18422</t>
  </si>
  <si>
    <t>AC18585</t>
  </si>
  <si>
    <t>AC18649</t>
  </si>
  <si>
    <t>AC18698</t>
  </si>
  <si>
    <t>AC18766</t>
  </si>
  <si>
    <t>AC18828</t>
  </si>
  <si>
    <t>AC18948</t>
  </si>
  <si>
    <t>AC19070</t>
  </si>
  <si>
    <t>AC19168</t>
  </si>
  <si>
    <t>AC19256</t>
  </si>
  <si>
    <t>AC19319</t>
  </si>
  <si>
    <t>AC19432</t>
  </si>
  <si>
    <t>AC19540</t>
  </si>
  <si>
    <t>AC19668</t>
  </si>
  <si>
    <t>AC19765</t>
  </si>
  <si>
    <t>AC19869</t>
  </si>
  <si>
    <t>AC19934</t>
  </si>
  <si>
    <t>AC20005</t>
  </si>
  <si>
    <t>AC20103</t>
  </si>
  <si>
    <t>AC20210</t>
  </si>
  <si>
    <t>AC20324</t>
  </si>
  <si>
    <t>AC20427</t>
  </si>
  <si>
    <t>AC20483</t>
  </si>
  <si>
    <t>AC20534</t>
  </si>
  <si>
    <t>AC20596</t>
  </si>
  <si>
    <t>AC20694</t>
  </si>
  <si>
    <t>AC20835</t>
  </si>
  <si>
    <t>AC20960</t>
  </si>
  <si>
    <t>AC21053</t>
  </si>
  <si>
    <t>AC21132</t>
  </si>
  <si>
    <t>AC21220</t>
  </si>
  <si>
    <t>AC21300</t>
  </si>
  <si>
    <t>AC21406</t>
  </si>
  <si>
    <t>AC21561</t>
  </si>
  <si>
    <t>AC21657</t>
  </si>
  <si>
    <t>AC21730</t>
  </si>
  <si>
    <t>AC21814</t>
  </si>
  <si>
    <t>AC21881</t>
  </si>
  <si>
    <t>AC21963</t>
  </si>
  <si>
    <t>AC22045</t>
  </si>
  <si>
    <t>AC22177</t>
  </si>
  <si>
    <t>AC22326</t>
  </si>
  <si>
    <t>AC22409</t>
  </si>
  <si>
    <t>AC22460</t>
  </si>
  <si>
    <t>AC22512</t>
  </si>
  <si>
    <t>AC22571</t>
  </si>
  <si>
    <t>AC22657</t>
  </si>
  <si>
    <t>AC22761</t>
  </si>
  <si>
    <t>AC22877</t>
  </si>
  <si>
    <t>AC23008</t>
  </si>
  <si>
    <t>AC23073</t>
  </si>
  <si>
    <t>AC23141</t>
  </si>
  <si>
    <t>AC23209</t>
  </si>
  <si>
    <t>AC23283</t>
  </si>
  <si>
    <t>AC23448</t>
  </si>
  <si>
    <t>AC23581</t>
  </si>
  <si>
    <t>AC23752</t>
  </si>
  <si>
    <t>AC23828</t>
  </si>
  <si>
    <t>AC23890</t>
  </si>
  <si>
    <t>AC23959</t>
  </si>
  <si>
    <t>AC24043</t>
  </si>
  <si>
    <t>AC24232</t>
  </si>
  <si>
    <t>AC24352</t>
  </si>
  <si>
    <t>AC24473</t>
  </si>
  <si>
    <t>AC24530</t>
  </si>
  <si>
    <t>AC24583</t>
  </si>
  <si>
    <t>AC24648</t>
  </si>
  <si>
    <t>AC24711</t>
  </si>
  <si>
    <t>AC24892</t>
  </si>
  <si>
    <t>AC25073</t>
  </si>
  <si>
    <t>AC25182</t>
  </si>
  <si>
    <t>AC25258</t>
  </si>
  <si>
    <t>AC25331</t>
  </si>
  <si>
    <t>AC25404</t>
  </si>
  <si>
    <t>AC25534</t>
  </si>
  <si>
    <t>AC25655</t>
  </si>
  <si>
    <t>AC25826</t>
  </si>
  <si>
    <t>AC25913</t>
  </si>
  <si>
    <t>AC26034</t>
  </si>
  <si>
    <t>AC26108</t>
  </si>
  <si>
    <t>AC26186</t>
  </si>
  <si>
    <t>AC26292</t>
  </si>
  <si>
    <t>AC26418</t>
  </si>
  <si>
    <t>AC26550</t>
  </si>
  <si>
    <t>AC26644</t>
  </si>
  <si>
    <t>AC26703</t>
  </si>
  <si>
    <t>AC26760</t>
  </si>
  <si>
    <t>AC26818</t>
  </si>
  <si>
    <t>AC26893</t>
  </si>
  <si>
    <t>AC27014</t>
  </si>
  <si>
    <t>AC27139</t>
  </si>
  <si>
    <t>AC27245</t>
  </si>
  <si>
    <t>AC27321</t>
  </si>
  <si>
    <t>AC27388</t>
  </si>
  <si>
    <t>AC27464</t>
  </si>
  <si>
    <t>AC27543</t>
  </si>
  <si>
    <t>AC27660</t>
  </si>
  <si>
    <t>AC27791</t>
  </si>
  <si>
    <t>AC27898</t>
  </si>
  <si>
    <t>AC27954</t>
  </si>
  <si>
    <t>AC28016</t>
  </si>
  <si>
    <t>AC28072</t>
  </si>
  <si>
    <t>AC28157</t>
  </si>
  <si>
    <t>AC28355</t>
  </si>
  <si>
    <t>AC28489</t>
  </si>
  <si>
    <t>AC28577</t>
  </si>
  <si>
    <t>AC28663</t>
  </si>
  <si>
    <t>AC28719</t>
  </si>
  <si>
    <t>AC28807</t>
  </si>
  <si>
    <t>AC28891</t>
  </si>
  <si>
    <t>AC28994</t>
  </si>
  <si>
    <t>AC29088</t>
  </si>
  <si>
    <t>AC29160</t>
  </si>
  <si>
    <t>AC29227</t>
  </si>
  <si>
    <t>AC29295</t>
  </si>
  <si>
    <t>AC29377</t>
  </si>
  <si>
    <t>AC29514</t>
  </si>
  <si>
    <t>AC29615</t>
  </si>
  <si>
    <t>AC29701</t>
  </si>
  <si>
    <t>AC29781</t>
  </si>
  <si>
    <t>AC29852</t>
  </si>
  <si>
    <t>AC29921</t>
  </si>
  <si>
    <t>AC30003</t>
  </si>
  <si>
    <t>AC30108</t>
  </si>
  <si>
    <t>AC30204</t>
  </si>
  <si>
    <t>AC30324</t>
  </si>
  <si>
    <t>AC30399</t>
  </si>
  <si>
    <t>AC30447</t>
  </si>
  <si>
    <t>AC30503</t>
  </si>
  <si>
    <t>AC30572</t>
  </si>
  <si>
    <t>AC30715</t>
  </si>
  <si>
    <t>AC30829</t>
  </si>
  <si>
    <t>AC30987</t>
  </si>
  <si>
    <t>AC31075</t>
  </si>
  <si>
    <t>AC31142</t>
  </si>
  <si>
    <t>AC31215</t>
  </si>
  <si>
    <t>AC31304</t>
  </si>
  <si>
    <t>AC31475</t>
  </si>
  <si>
    <t>AC31622</t>
  </si>
  <si>
    <t>AC31708</t>
  </si>
  <si>
    <t>AC31782</t>
  </si>
  <si>
    <t>AC31851</t>
  </si>
  <si>
    <t>AC31924</t>
  </si>
  <si>
    <t>AC32002</t>
  </si>
  <si>
    <t>AC32213</t>
  </si>
  <si>
    <t>AC32289</t>
  </si>
  <si>
    <t>AC32356</t>
  </si>
  <si>
    <t>AC32407</t>
  </si>
  <si>
    <t>AC32463</t>
  </si>
  <si>
    <t>AC32558</t>
  </si>
  <si>
    <t>AC32651</t>
  </si>
  <si>
    <t>AC32780</t>
  </si>
  <si>
    <t>AC32888</t>
  </si>
  <si>
    <t>AC32967</t>
  </si>
  <si>
    <t>AC33033</t>
  </si>
  <si>
    <t>AC33119</t>
  </si>
  <si>
    <t>AC33236</t>
  </si>
  <si>
    <t>AC33463</t>
  </si>
  <si>
    <t>AC33629</t>
  </si>
  <si>
    <t>AC33709</t>
  </si>
  <si>
    <t>AC33791</t>
  </si>
  <si>
    <t>AC33858</t>
  </si>
  <si>
    <t>AC33933</t>
  </si>
  <si>
    <t>AC34037</t>
  </si>
  <si>
    <t>AC34151</t>
  </si>
  <si>
    <t>AC34239</t>
  </si>
  <si>
    <t>AC34349</t>
  </si>
  <si>
    <t>AC34407</t>
  </si>
  <si>
    <t>AC34469</t>
  </si>
  <si>
    <t>AC34527</t>
  </si>
  <si>
    <t>AC34597</t>
  </si>
  <si>
    <t>AC34745</t>
  </si>
  <si>
    <t>AC34868</t>
  </si>
  <si>
    <t>AC35032</t>
  </si>
  <si>
    <t>AC35115</t>
  </si>
  <si>
    <t>AC35182</t>
  </si>
  <si>
    <t>AC35252</t>
  </si>
  <si>
    <t>AC35328</t>
  </si>
  <si>
    <t>AC35484</t>
  </si>
  <si>
    <t>AC35581</t>
  </si>
  <si>
    <t>AC35674</t>
  </si>
  <si>
    <t>AC35748</t>
  </si>
  <si>
    <t>AC35813</t>
  </si>
  <si>
    <t>AC35882</t>
  </si>
  <si>
    <t>AC35977</t>
  </si>
  <si>
    <t>AC36108</t>
  </si>
  <si>
    <t>AC36247</t>
  </si>
  <si>
    <t>AC36356</t>
  </si>
  <si>
    <t>AC36452</t>
  </si>
  <si>
    <t>AC36500</t>
  </si>
  <si>
    <t>AC36567</t>
  </si>
  <si>
    <t>AC36629</t>
  </si>
  <si>
    <t>AC36764</t>
  </si>
  <si>
    <t>AC36854</t>
  </si>
  <si>
    <t>AC36974</t>
  </si>
  <si>
    <t>AC37051</t>
  </si>
  <si>
    <t>AC37115</t>
  </si>
  <si>
    <t>AC37183</t>
  </si>
  <si>
    <t>AC37276</t>
  </si>
  <si>
    <t>AC37385</t>
  </si>
  <si>
    <t>AC37483</t>
  </si>
  <si>
    <t>AC37566</t>
  </si>
  <si>
    <t>AC37632</t>
  </si>
  <si>
    <t>AC37719</t>
  </si>
  <si>
    <t>AC37829</t>
  </si>
  <si>
    <t>AC37944</t>
  </si>
  <si>
    <t>AC38091</t>
  </si>
  <si>
    <t>AC38164</t>
  </si>
  <si>
    <t>AC38213</t>
  </si>
  <si>
    <t>AC38269</t>
  </si>
  <si>
    <t>AC38334</t>
  </si>
  <si>
    <t>AC38385</t>
  </si>
  <si>
    <t>AC38496</t>
  </si>
  <si>
    <t>AC38622</t>
  </si>
  <si>
    <t>AC38732</t>
  </si>
  <si>
    <t>AC38801</t>
  </si>
  <si>
    <t>AC38870</t>
  </si>
  <si>
    <t>AC38956</t>
  </si>
  <si>
    <t>AC39038</t>
  </si>
  <si>
    <t>AC39180</t>
  </si>
  <si>
    <t>AC39286</t>
  </si>
  <si>
    <t>AC39443</t>
  </si>
  <si>
    <t>AC39509</t>
  </si>
  <si>
    <t>AC39571</t>
  </si>
  <si>
    <t>AC39638</t>
  </si>
  <si>
    <t>AC39727</t>
  </si>
  <si>
    <t>AC39857</t>
  </si>
  <si>
    <t>AC39951</t>
  </si>
  <si>
    <t>AC40037</t>
  </si>
  <si>
    <t>AC40118</t>
  </si>
  <si>
    <t>AC40168</t>
  </si>
  <si>
    <t>AC40229</t>
  </si>
  <si>
    <t>AC40316</t>
  </si>
  <si>
    <t>AC40433</t>
  </si>
  <si>
    <t>AC40555</t>
  </si>
  <si>
    <t>AC40655</t>
  </si>
  <si>
    <t>AC40737</t>
  </si>
  <si>
    <t>AC40797</t>
  </si>
  <si>
    <t>AC40869</t>
  </si>
  <si>
    <t>AC40982</t>
  </si>
  <si>
    <t>AC41094</t>
  </si>
  <si>
    <t>AC41169</t>
  </si>
  <si>
    <t>AC41275</t>
  </si>
  <si>
    <t>AC41367</t>
  </si>
  <si>
    <t>AC41445</t>
  </si>
  <si>
    <t>AC41517</t>
  </si>
  <si>
    <t>AC41607</t>
  </si>
  <si>
    <t>AC41721</t>
  </si>
  <si>
    <t>AC41840</t>
  </si>
  <si>
    <t>AC41945</t>
  </si>
  <si>
    <t>AC42007</t>
  </si>
  <si>
    <t>AC42058</t>
  </si>
  <si>
    <t>AC42114</t>
  </si>
  <si>
    <t>AC42175</t>
  </si>
  <si>
    <t>AC42282</t>
  </si>
  <si>
    <t>AC42387</t>
  </si>
  <si>
    <t>AC42473</t>
  </si>
  <si>
    <t>AC42562</t>
  </si>
  <si>
    <t>AC42631</t>
  </si>
  <si>
    <t>AC42709</t>
  </si>
  <si>
    <t>AC42799</t>
  </si>
  <si>
    <t>AC42957</t>
  </si>
  <si>
    <t>AC43094</t>
  </si>
  <si>
    <t>AC43176</t>
  </si>
  <si>
    <t>AC43259</t>
  </si>
  <si>
    <t>AC43319</t>
  </si>
  <si>
    <t>AC43386</t>
  </si>
  <si>
    <t>AC43460</t>
  </si>
  <si>
    <t>AC43621</t>
  </si>
  <si>
    <t>AC43731</t>
  </si>
  <si>
    <t>AC43882</t>
  </si>
  <si>
    <t>AC43955</t>
  </si>
  <si>
    <t>AC44009</t>
  </si>
  <si>
    <t>AC44075</t>
  </si>
  <si>
    <t>AC44146</t>
  </si>
  <si>
    <t>AC44252</t>
  </si>
  <si>
    <t>AC44361</t>
  </si>
  <si>
    <t>AC44459</t>
  </si>
  <si>
    <t>AC44549</t>
  </si>
  <si>
    <t>AC44624</t>
  </si>
  <si>
    <t>AC44699</t>
  </si>
  <si>
    <t>AC44792</t>
  </si>
  <si>
    <t>AC44930</t>
  </si>
  <si>
    <t>AC45077</t>
  </si>
  <si>
    <t>AC45143</t>
  </si>
  <si>
    <t>AC45211</t>
  </si>
  <si>
    <t>AC45292</t>
  </si>
  <si>
    <t>AC45419</t>
  </si>
  <si>
    <t>AC45498</t>
  </si>
  <si>
    <t>AC45575</t>
  </si>
  <si>
    <t>AC45642</t>
  </si>
  <si>
    <t>AC45694</t>
  </si>
  <si>
    <t>AC45749</t>
  </si>
  <si>
    <t>AC45829</t>
  </si>
  <si>
    <t>AC45953</t>
  </si>
  <si>
    <t>AC46058</t>
  </si>
  <si>
    <t>AC46178</t>
  </si>
  <si>
    <t>AC46261</t>
  </si>
  <si>
    <t>AC46325</t>
  </si>
  <si>
    <t>AC46392</t>
  </si>
  <si>
    <t>AC46486</t>
  </si>
  <si>
    <t>AC46622</t>
  </si>
  <si>
    <t>AC46762</t>
  </si>
  <si>
    <t>AC46875</t>
  </si>
  <si>
    <t>AC46946</t>
  </si>
  <si>
    <t>AC47024</t>
  </si>
  <si>
    <t>AC47099</t>
  </si>
  <si>
    <t>AC47210</t>
  </si>
  <si>
    <t>AC47364</t>
  </si>
  <si>
    <t>AC47474</t>
  </si>
  <si>
    <t>AC47562</t>
  </si>
  <si>
    <t>AC47636</t>
  </si>
  <si>
    <t>AC47688</t>
  </si>
  <si>
    <t>AC47749</t>
  </si>
  <si>
    <t>AC47848</t>
  </si>
  <si>
    <t>AC47920</t>
  </si>
  <si>
    <t>AC47981</t>
  </si>
  <si>
    <t>AC48041</t>
  </si>
  <si>
    <t>AC48106</t>
  </si>
  <si>
    <t>AC48159</t>
  </si>
  <si>
    <t>AC48288</t>
  </si>
  <si>
    <t>AC48412</t>
  </si>
  <si>
    <t>AC48482</t>
  </si>
  <si>
    <t>AC48570</t>
  </si>
  <si>
    <t>AC48626</t>
  </si>
  <si>
    <t>AC48696</t>
  </si>
  <si>
    <t>AC48755</t>
  </si>
  <si>
    <t>AC48883</t>
  </si>
  <si>
    <t>AC48972</t>
  </si>
  <si>
    <t>AC49065</t>
  </si>
  <si>
    <t>AC49130</t>
  </si>
  <si>
    <t>AC49180</t>
  </si>
  <si>
    <t>AC49230</t>
  </si>
  <si>
    <t>AC49286</t>
  </si>
  <si>
    <t>AC49394</t>
  </si>
  <si>
    <t>AC49503</t>
  </si>
  <si>
    <t>AC49605</t>
  </si>
  <si>
    <t>AC49677</t>
  </si>
  <si>
    <t>AC49744</t>
  </si>
  <si>
    <t>AC49809</t>
  </si>
  <si>
    <t>AC49907</t>
  </si>
  <si>
    <t>AC50001</t>
  </si>
  <si>
    <t>AC50062</t>
  </si>
  <si>
    <t>AC50144</t>
  </si>
  <si>
    <t>AC50229</t>
  </si>
  <si>
    <t>AC50288</t>
  </si>
  <si>
    <t>AC50355</t>
  </si>
  <si>
    <t>AC50432</t>
  </si>
  <si>
    <t>AC50550</t>
  </si>
  <si>
    <t>AC50644</t>
  </si>
  <si>
    <t>AC50751</t>
  </si>
  <si>
    <t>AC50803</t>
  </si>
  <si>
    <t>AC50852</t>
  </si>
  <si>
    <t>AC50923</t>
  </si>
  <si>
    <t>AC50988</t>
  </si>
  <si>
    <t>AC51146</t>
  </si>
  <si>
    <t>AC51320</t>
  </si>
  <si>
    <t>AC51412</t>
  </si>
  <si>
    <t>AC51477</t>
  </si>
  <si>
    <t>AC51542</t>
  </si>
  <si>
    <t>AC51604</t>
  </si>
  <si>
    <t>AC51702</t>
  </si>
  <si>
    <t>AC51828</t>
  </si>
  <si>
    <t>AC51893</t>
  </si>
  <si>
    <t>AC51966</t>
  </si>
  <si>
    <t>AC52037</t>
  </si>
  <si>
    <t>AC52097</t>
  </si>
  <si>
    <t>AC52209</t>
  </si>
  <si>
    <t>AC52338</t>
  </si>
  <si>
    <t>AC52492</t>
  </si>
  <si>
    <t>AC52575</t>
  </si>
  <si>
    <t>AC52635</t>
  </si>
  <si>
    <t>AC52679</t>
  </si>
  <si>
    <t>AC52731</t>
  </si>
  <si>
    <t>AC52788</t>
  </si>
  <si>
    <t>AC52907</t>
  </si>
  <si>
    <t>AC52988</t>
  </si>
  <si>
    <t>AC53074</t>
  </si>
  <si>
    <t>AC53148</t>
  </si>
  <si>
    <t>AC53210</t>
  </si>
  <si>
    <t>AC53266</t>
  </si>
  <si>
    <t>AC53354</t>
  </si>
  <si>
    <t>AC53487</t>
  </si>
  <si>
    <t>AC53589</t>
  </si>
  <si>
    <t>AC53660</t>
  </si>
  <si>
    <t>AC53739</t>
  </si>
  <si>
    <t>AC53808</t>
  </si>
  <si>
    <t>AC53875</t>
  </si>
  <si>
    <t>AC53950</t>
  </si>
  <si>
    <t>AC54080</t>
  </si>
  <si>
    <t>AC54165</t>
  </si>
  <si>
    <t>AC54250</t>
  </si>
  <si>
    <t>AC54320</t>
  </si>
  <si>
    <t>AC54367</t>
  </si>
  <si>
    <t>AC54423</t>
  </si>
  <si>
    <t>AC54476</t>
  </si>
  <si>
    <t>AC54596</t>
  </si>
  <si>
    <t>AC54742</t>
  </si>
  <si>
    <t>AC54858</t>
  </si>
  <si>
    <t>AC54921</t>
  </si>
  <si>
    <t>AC54988</t>
  </si>
  <si>
    <t>AC55054</t>
  </si>
  <si>
    <t>AC55124</t>
  </si>
  <si>
    <t>AC55238</t>
  </si>
  <si>
    <t>AC55333</t>
  </si>
  <si>
    <t>AC55518</t>
  </si>
  <si>
    <t>AC55602</t>
  </si>
  <si>
    <t>AC55665</t>
  </si>
  <si>
    <t>AC55736</t>
  </si>
  <si>
    <t>AC55815</t>
  </si>
  <si>
    <t>AC55945</t>
  </si>
  <si>
    <t>AC56088</t>
  </si>
  <si>
    <t>AC56257</t>
  </si>
  <si>
    <t>AC56336</t>
  </si>
  <si>
    <t>AC56395</t>
  </si>
  <si>
    <t>AC56443</t>
  </si>
  <si>
    <t>AC56506</t>
  </si>
  <si>
    <t>AC56613</t>
  </si>
  <si>
    <t>AC56696</t>
  </si>
  <si>
    <t>AC56838</t>
  </si>
  <si>
    <t>AC56905</t>
  </si>
  <si>
    <t>AC56964</t>
  </si>
  <si>
    <t>AC57058</t>
  </si>
  <si>
    <t>AC57129</t>
  </si>
  <si>
    <t>AC57230</t>
  </si>
  <si>
    <t>AC57347</t>
  </si>
  <si>
    <t>AC57437</t>
  </si>
  <si>
    <t>AC57534</t>
  </si>
  <si>
    <t>AC57605</t>
  </si>
  <si>
    <t>AC57666</t>
  </si>
  <si>
    <t>AC57738</t>
  </si>
  <si>
    <t>AC57862</t>
  </si>
  <si>
    <t>AC57987</t>
  </si>
  <si>
    <t>AC58061</t>
  </si>
  <si>
    <t>AC58137</t>
  </si>
  <si>
    <t>AC58181</t>
  </si>
  <si>
    <t>AC58232</t>
  </si>
  <si>
    <t>AC58290</t>
  </si>
  <si>
    <t>AC58407</t>
  </si>
  <si>
    <t>AC58522</t>
  </si>
  <si>
    <t>AC58592</t>
  </si>
  <si>
    <t>AC58668</t>
  </si>
  <si>
    <t>AC58725</t>
  </si>
  <si>
    <t>AC58789</t>
  </si>
  <si>
    <t>AC58882</t>
  </si>
  <si>
    <t>AC59010</t>
  </si>
  <si>
    <t>AC59085</t>
  </si>
  <si>
    <t>AC59182</t>
  </si>
  <si>
    <t>AC59269</t>
  </si>
  <si>
    <t>AC59326</t>
  </si>
  <si>
    <t>AC59391</t>
  </si>
  <si>
    <t>AC59458</t>
  </si>
  <si>
    <t>AC59588</t>
  </si>
  <si>
    <t>AC59711</t>
  </si>
  <si>
    <t>AC59870</t>
  </si>
  <si>
    <t>AC59958</t>
  </si>
  <si>
    <t>AC60010</t>
  </si>
  <si>
    <t>AC60075</t>
  </si>
  <si>
    <t>AC60163</t>
  </si>
  <si>
    <t>AC60306</t>
  </si>
  <si>
    <t>AC60399</t>
  </si>
  <si>
    <t>AC60463</t>
  </si>
  <si>
    <t>AC60559</t>
  </si>
  <si>
    <t>AC60623</t>
  </si>
  <si>
    <t>AC60721</t>
  </si>
  <si>
    <t>AC60823</t>
  </si>
  <si>
    <t>AC60926</t>
  </si>
  <si>
    <t>AC60999</t>
  </si>
  <si>
    <t>AC61078</t>
  </si>
  <si>
    <t>AC61134</t>
  </si>
  <si>
    <t>AC61193</t>
  </si>
  <si>
    <t>AC61284</t>
  </si>
  <si>
    <t>AC61399</t>
  </si>
  <si>
    <t>AC61514</t>
  </si>
  <si>
    <t>AC61620</t>
  </si>
  <si>
    <t>AC61669</t>
  </si>
  <si>
    <t>AC61729</t>
  </si>
  <si>
    <t>AC61782</t>
  </si>
  <si>
    <t>AC61843</t>
  </si>
  <si>
    <t>AC61980</t>
  </si>
  <si>
    <t>AC62082</t>
  </si>
  <si>
    <t>AC62180</t>
  </si>
  <si>
    <t>AC62256</t>
  </si>
  <si>
    <t>AC62321</t>
  </si>
  <si>
    <t>AC62388</t>
  </si>
  <si>
    <t>AC62495</t>
  </si>
  <si>
    <t>AC62613</t>
  </si>
  <si>
    <t>AC62700</t>
  </si>
  <si>
    <t>AC62769</t>
  </si>
  <si>
    <t>AC62850</t>
  </si>
  <si>
    <t>AC62912</t>
  </si>
  <si>
    <t>AC62980</t>
  </si>
  <si>
    <t>AC63051</t>
  </si>
  <si>
    <t>AC63161</t>
  </si>
  <si>
    <t>AC63234</t>
  </si>
  <si>
    <t>AC63341</t>
  </si>
  <si>
    <t>AC63387</t>
  </si>
  <si>
    <t>AC63437</t>
  </si>
  <si>
    <t>AC63503</t>
  </si>
  <si>
    <t>AC63598</t>
  </si>
  <si>
    <t>AC63723</t>
  </si>
  <si>
    <t>AC63867</t>
  </si>
  <si>
    <t>AC63926</t>
  </si>
  <si>
    <t>AC63986</t>
  </si>
  <si>
    <t>AC64052</t>
  </si>
  <si>
    <t>AC64148</t>
  </si>
  <si>
    <t>AC64267</t>
  </si>
  <si>
    <t>AC64361</t>
  </si>
  <si>
    <t>AC64456</t>
  </si>
  <si>
    <t>AC64542</t>
  </si>
  <si>
    <t>AC64601</t>
  </si>
  <si>
    <t>AC64669</t>
  </si>
  <si>
    <t>AC64768</t>
  </si>
  <si>
    <t>AC64898</t>
  </si>
  <si>
    <t>AC65009</t>
  </si>
  <si>
    <t>AC65125</t>
  </si>
  <si>
    <t>AC65215</t>
  </si>
  <si>
    <t>AC65257</t>
  </si>
  <si>
    <t>AC65317</t>
  </si>
  <si>
    <t>AC65385</t>
  </si>
  <si>
    <t>AC65505</t>
  </si>
  <si>
    <t>AC65615</t>
  </si>
  <si>
    <t>AC65759</t>
  </si>
  <si>
    <t>AC65860</t>
  </si>
  <si>
    <t>AC65923</t>
  </si>
  <si>
    <t>AC65991</t>
  </si>
  <si>
    <t>AC66079</t>
  </si>
  <si>
    <t>AC66186</t>
  </si>
  <si>
    <t>AC66277</t>
  </si>
  <si>
    <t>NPRI 1 Inf</t>
  </si>
  <si>
    <t>NPRI 1 Eff</t>
  </si>
  <si>
    <t>Percent removal</t>
  </si>
  <si>
    <t>E_TSS</t>
  </si>
  <si>
    <t>Primary Influent Labworks Data</t>
  </si>
  <si>
    <t>Primary Effluent Labworks Data</t>
  </si>
  <si>
    <t>\\applepi\FY-P410B</t>
  </si>
  <si>
    <t>NPRI 1 Flow</t>
  </si>
  <si>
    <t>NPRI SOR</t>
  </si>
  <si>
    <t>E_TSS_max</t>
  </si>
  <si>
    <t>Calc E_TSS</t>
  </si>
  <si>
    <t>Diff^2</t>
  </si>
  <si>
    <t>Percent removal calculated</t>
  </si>
  <si>
    <t>SE</t>
  </si>
  <si>
    <t>Lambda</t>
  </si>
  <si>
    <t>SUM errors^2:</t>
  </si>
  <si>
    <t>Assuming:</t>
  </si>
  <si>
    <t>Assuming: TSS_non</t>
  </si>
  <si>
    <t>NPRI 1 Inf TSS</t>
  </si>
  <si>
    <t>NPRI 1 Eff TSS</t>
  </si>
  <si>
    <t>*</t>
  </si>
  <si>
    <t>NPRI Inf TSS</t>
  </si>
  <si>
    <t>TSS_Eff_NPRI1-2</t>
  </si>
  <si>
    <t>TSS_EFF_NPRI3</t>
  </si>
  <si>
    <t>TSS_Inf_NPRI</t>
  </si>
  <si>
    <t>\\APPLEPI_AF\MWRD_Production\Hite Treatment Plant\04-Primaries\SOR|NPRI 1-2 Eff TSS</t>
  </si>
  <si>
    <t>E_TSS_Actual</t>
  </si>
  <si>
    <t>TSS_non =</t>
  </si>
  <si>
    <t>E_TSS_Predicted</t>
  </si>
  <si>
    <t>Predicted</t>
  </si>
  <si>
    <t>E_TSS Error^2</t>
  </si>
  <si>
    <t>\\APPLEPI_AF\MWRD_Production\Hite Treatment Plant\04-Primaries\Optimization|NPRI 3 Eff TSS</t>
  </si>
  <si>
    <t>\\APPLEPI_AF\MWRD_Production\Hite Treatment Plant\04-Primaries\Optimization|NPRI 3 E_TSS_actual</t>
  </si>
  <si>
    <t>NPRI 3 SOR</t>
  </si>
  <si>
    <t>\\APPLEPI_AF\MWRD_Production\Hite Treatment Plant\04-Primaries\Optimization|NPRI Inf TSS</t>
  </si>
  <si>
    <t>NPRI1-2 SOR</t>
  </si>
  <si>
    <t>NPRI1-2 E_TSS</t>
  </si>
  <si>
    <t>NPRI 3 E_TSS</t>
  </si>
  <si>
    <t>lambda =</t>
  </si>
  <si>
    <t>Actual</t>
  </si>
  <si>
    <t>Total error =</t>
  </si>
  <si>
    <t>SPRI SOR</t>
  </si>
  <si>
    <t>SPRI Inf TSS</t>
  </si>
  <si>
    <t>SPRI Eff TSS</t>
  </si>
  <si>
    <t>SPRI E_TSS</t>
  </si>
  <si>
    <t>TSS_non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</si>
</sst>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d\-mmm\-yy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2" xfId="0" applyFont="1" applyFill="1" applyBorder="1"/>
    <xf numFmtId="0" fontId="0" fillId="0" borderId="2" xfId="0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22" fontId="0" fillId="0" borderId="2" xfId="0" applyNumberFormat="1" applyBorder="1"/>
    <xf numFmtId="165" fontId="0" fillId="0" borderId="2" xfId="0" applyNumberFormat="1" applyBorder="1"/>
    <xf numFmtId="164" fontId="0" fillId="0" borderId="2" xfId="0" applyNumberFormat="1" applyBorder="1"/>
    <xf numFmtId="0" fontId="1" fillId="2" borderId="4" xfId="0" applyFont="1" applyFill="1" applyBorder="1"/>
    <xf numFmtId="0" fontId="2" fillId="0" borderId="2" xfId="0" applyFont="1" applyFill="1" applyBorder="1"/>
    <xf numFmtId="0" fontId="0" fillId="0" borderId="0" xfId="0" applyNumberFormat="1"/>
    <xf numFmtId="0" fontId="3" fillId="0" borderId="0" xfId="1"/>
    <xf numFmtId="0" fontId="3" fillId="0" borderId="0" xfId="1" applyAlignment="1">
      <alignment horizontal="center"/>
    </xf>
    <xf numFmtId="0" fontId="0" fillId="0" borderId="0" xfId="0" applyAlignment="1"/>
    <xf numFmtId="1" fontId="0" fillId="0" borderId="0" xfId="0" applyNumberFormat="1" applyBorder="1"/>
    <xf numFmtId="165" fontId="0" fillId="0" borderId="0" xfId="0" applyNumberFormat="1" applyBorder="1"/>
    <xf numFmtId="0" fontId="1" fillId="0" borderId="0" xfId="0" applyFont="1" applyFill="1" applyBorder="1"/>
    <xf numFmtId="164" fontId="0" fillId="0" borderId="0" xfId="0" applyNumberFormat="1" applyFill="1" applyBorder="1"/>
    <xf numFmtId="1" fontId="0" fillId="0" borderId="0" xfId="0" applyNumberFormat="1" applyFill="1"/>
    <xf numFmtId="1" fontId="0" fillId="0" borderId="0" xfId="0" applyNumberFormat="1" applyFill="1" applyBorder="1"/>
    <xf numFmtId="22" fontId="2" fillId="0" borderId="2" xfId="0" applyNumberFormat="1" applyFont="1" applyFill="1" applyBorder="1"/>
    <xf numFmtId="165" fontId="2" fillId="0" borderId="2" xfId="0" applyNumberFormat="1" applyFont="1" applyFill="1" applyBorder="1"/>
    <xf numFmtId="1" fontId="2" fillId="0" borderId="0" xfId="0" applyNumberFormat="1" applyFont="1" applyFill="1" applyBorder="1"/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Font="1" applyFill="1"/>
    <xf numFmtId="0" fontId="4" fillId="0" borderId="0" xfId="0" applyFont="1" applyAlignment="1">
      <alignment horizontal="right"/>
    </xf>
    <xf numFmtId="165" fontId="4" fillId="0" borderId="0" xfId="0" applyNumberFormat="1" applyFont="1" applyAlignment="1"/>
    <xf numFmtId="165" fontId="4" fillId="0" borderId="0" xfId="0" applyNumberFormat="1" applyFont="1"/>
    <xf numFmtId="1" fontId="4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 applyAlignment="1"/>
    <xf numFmtId="0" fontId="0" fillId="0" borderId="0" xfId="0" applyBorder="1"/>
    <xf numFmtId="164" fontId="0" fillId="0" borderId="0" xfId="0" applyNumberFormat="1" applyBorder="1"/>
    <xf numFmtId="164" fontId="4" fillId="0" borderId="0" xfId="0" applyNumberFormat="1" applyFont="1"/>
    <xf numFmtId="166" fontId="0" fillId="0" borderId="0" xfId="0" applyNumberFormat="1" applyFill="1" applyBorder="1"/>
    <xf numFmtId="0" fontId="1" fillId="0" borderId="3" xfId="0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shrinkToFit="1"/>
    </xf>
    <xf numFmtId="0" fontId="3" fillId="0" borderId="0" xfId="1" applyAlignment="1">
      <alignment shrinkToFit="1"/>
    </xf>
    <xf numFmtId="14" fontId="0" fillId="0" borderId="0" xfId="0" applyNumberFormat="1"/>
    <xf numFmtId="2" fontId="0" fillId="0" borderId="0" xfId="0" applyNumberFormat="1"/>
    <xf numFmtId="2" fontId="3" fillId="0" borderId="0" xfId="1" applyNumberFormat="1" applyAlignment="1">
      <alignment shrinkToFit="1"/>
    </xf>
    <xf numFmtId="1" fontId="0" fillId="0" borderId="0" xfId="0" applyNumberFormat="1"/>
    <xf numFmtId="1" fontId="3" fillId="0" borderId="0" xfId="1" applyNumberFormat="1" applyAlignment="1">
      <alignment shrinkToFit="1"/>
    </xf>
    <xf numFmtId="0" fontId="2" fillId="0" borderId="0" xfId="1" applyFont="1" applyAlignment="1">
      <alignment shrinkToFit="1"/>
    </xf>
    <xf numFmtId="22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data'!$B$3:$B$1906</c:f>
              <c:numCache>
                <c:formatCode>m/d/yyyy\ h:mm</c:formatCode>
                <c:ptCount val="1904"/>
                <c:pt idx="0">
                  <c:v>40909.333333333336</c:v>
                </c:pt>
                <c:pt idx="1">
                  <c:v>40910.333333333336</c:v>
                </c:pt>
                <c:pt idx="2">
                  <c:v>40911.333333333336</c:v>
                </c:pt>
                <c:pt idx="3">
                  <c:v>40912.333333333336</c:v>
                </c:pt>
                <c:pt idx="4">
                  <c:v>40913.333333333336</c:v>
                </c:pt>
                <c:pt idx="5">
                  <c:v>40914.333333333336</c:v>
                </c:pt>
                <c:pt idx="6">
                  <c:v>40915.333333333336</c:v>
                </c:pt>
                <c:pt idx="7">
                  <c:v>40916.333333333336</c:v>
                </c:pt>
                <c:pt idx="8">
                  <c:v>40917.333333333336</c:v>
                </c:pt>
                <c:pt idx="9">
                  <c:v>40918.333333333336</c:v>
                </c:pt>
                <c:pt idx="10">
                  <c:v>40919.333333333336</c:v>
                </c:pt>
                <c:pt idx="11">
                  <c:v>40920.333333333336</c:v>
                </c:pt>
                <c:pt idx="12">
                  <c:v>40921.333333333336</c:v>
                </c:pt>
                <c:pt idx="13">
                  <c:v>40922.333333333336</c:v>
                </c:pt>
                <c:pt idx="14">
                  <c:v>40923.333333333336</c:v>
                </c:pt>
                <c:pt idx="15">
                  <c:v>40924.333333333336</c:v>
                </c:pt>
                <c:pt idx="16">
                  <c:v>40925.333333333336</c:v>
                </c:pt>
                <c:pt idx="17">
                  <c:v>40926.333333333336</c:v>
                </c:pt>
                <c:pt idx="18">
                  <c:v>40927.333333333336</c:v>
                </c:pt>
                <c:pt idx="19">
                  <c:v>40928.333333333336</c:v>
                </c:pt>
                <c:pt idx="20">
                  <c:v>40929.333333333336</c:v>
                </c:pt>
                <c:pt idx="21">
                  <c:v>40930.333333333336</c:v>
                </c:pt>
                <c:pt idx="22">
                  <c:v>40931.333333333336</c:v>
                </c:pt>
                <c:pt idx="23">
                  <c:v>40932.333333333336</c:v>
                </c:pt>
                <c:pt idx="24">
                  <c:v>40933.333333333336</c:v>
                </c:pt>
                <c:pt idx="25">
                  <c:v>40934.333333333336</c:v>
                </c:pt>
                <c:pt idx="26">
                  <c:v>40935.333333333336</c:v>
                </c:pt>
                <c:pt idx="27">
                  <c:v>40936.333333333336</c:v>
                </c:pt>
                <c:pt idx="28">
                  <c:v>40937.333333333336</c:v>
                </c:pt>
                <c:pt idx="29">
                  <c:v>40938.333333333336</c:v>
                </c:pt>
                <c:pt idx="30">
                  <c:v>40939.333333333336</c:v>
                </c:pt>
                <c:pt idx="31">
                  <c:v>40940.333333333336</c:v>
                </c:pt>
                <c:pt idx="32">
                  <c:v>40941.333333333336</c:v>
                </c:pt>
                <c:pt idx="33">
                  <c:v>40942.333333333336</c:v>
                </c:pt>
                <c:pt idx="34">
                  <c:v>40943.333333333336</c:v>
                </c:pt>
                <c:pt idx="35">
                  <c:v>40944.333333333336</c:v>
                </c:pt>
                <c:pt idx="36">
                  <c:v>40945.333333333336</c:v>
                </c:pt>
                <c:pt idx="37">
                  <c:v>40946.333333333336</c:v>
                </c:pt>
                <c:pt idx="38">
                  <c:v>40947.333333333336</c:v>
                </c:pt>
                <c:pt idx="39">
                  <c:v>40948.333333333336</c:v>
                </c:pt>
                <c:pt idx="40">
                  <c:v>40949.333333333336</c:v>
                </c:pt>
                <c:pt idx="41">
                  <c:v>40953.333333333336</c:v>
                </c:pt>
                <c:pt idx="42">
                  <c:v>40954.333333333336</c:v>
                </c:pt>
                <c:pt idx="43">
                  <c:v>40955.333333333336</c:v>
                </c:pt>
                <c:pt idx="44">
                  <c:v>40956.333333333336</c:v>
                </c:pt>
                <c:pt idx="45">
                  <c:v>40957.333333333336</c:v>
                </c:pt>
                <c:pt idx="46">
                  <c:v>40959.333333333336</c:v>
                </c:pt>
                <c:pt idx="47">
                  <c:v>40960.333333333336</c:v>
                </c:pt>
                <c:pt idx="48">
                  <c:v>40961.333333333336</c:v>
                </c:pt>
                <c:pt idx="49">
                  <c:v>40962.333333333336</c:v>
                </c:pt>
                <c:pt idx="50">
                  <c:v>40963.333333333336</c:v>
                </c:pt>
                <c:pt idx="51">
                  <c:v>40964.333333333336</c:v>
                </c:pt>
                <c:pt idx="52">
                  <c:v>40965.333333333336</c:v>
                </c:pt>
                <c:pt idx="53">
                  <c:v>40966.333333333336</c:v>
                </c:pt>
                <c:pt idx="54">
                  <c:v>40967.333333333336</c:v>
                </c:pt>
                <c:pt idx="55">
                  <c:v>40968.333333333336</c:v>
                </c:pt>
                <c:pt idx="56">
                  <c:v>40969.333333333336</c:v>
                </c:pt>
                <c:pt idx="57">
                  <c:v>40970.333333333336</c:v>
                </c:pt>
                <c:pt idx="58">
                  <c:v>40971.333333333336</c:v>
                </c:pt>
                <c:pt idx="59">
                  <c:v>40972.333333333336</c:v>
                </c:pt>
                <c:pt idx="60">
                  <c:v>40973.333333333336</c:v>
                </c:pt>
                <c:pt idx="61">
                  <c:v>40974.333333333336</c:v>
                </c:pt>
                <c:pt idx="62">
                  <c:v>40975.333333333336</c:v>
                </c:pt>
                <c:pt idx="63">
                  <c:v>40976.333333333336</c:v>
                </c:pt>
                <c:pt idx="64">
                  <c:v>40977.333333333336</c:v>
                </c:pt>
                <c:pt idx="65">
                  <c:v>40978.333333333336</c:v>
                </c:pt>
                <c:pt idx="66">
                  <c:v>40979.333333333336</c:v>
                </c:pt>
                <c:pt idx="67">
                  <c:v>40980.333333333336</c:v>
                </c:pt>
                <c:pt idx="68">
                  <c:v>40981.333333333336</c:v>
                </c:pt>
                <c:pt idx="69">
                  <c:v>40982.333333333336</c:v>
                </c:pt>
                <c:pt idx="70">
                  <c:v>40983.333333333336</c:v>
                </c:pt>
                <c:pt idx="71">
                  <c:v>40984.333333333336</c:v>
                </c:pt>
                <c:pt idx="72">
                  <c:v>40985.333333333336</c:v>
                </c:pt>
                <c:pt idx="73">
                  <c:v>40986.333333333336</c:v>
                </c:pt>
                <c:pt idx="74">
                  <c:v>40987.333333333336</c:v>
                </c:pt>
                <c:pt idx="75">
                  <c:v>40988.333333333336</c:v>
                </c:pt>
                <c:pt idx="76">
                  <c:v>40989.333333333336</c:v>
                </c:pt>
                <c:pt idx="77">
                  <c:v>40990.333333333336</c:v>
                </c:pt>
                <c:pt idx="78">
                  <c:v>40991.333333333336</c:v>
                </c:pt>
                <c:pt idx="79">
                  <c:v>40992.333333333336</c:v>
                </c:pt>
                <c:pt idx="80">
                  <c:v>40993.333333333336</c:v>
                </c:pt>
                <c:pt idx="81">
                  <c:v>40994.333333333336</c:v>
                </c:pt>
                <c:pt idx="82">
                  <c:v>40995.333333333336</c:v>
                </c:pt>
                <c:pt idx="83">
                  <c:v>40996.333333333336</c:v>
                </c:pt>
                <c:pt idx="84">
                  <c:v>40997.333333333336</c:v>
                </c:pt>
                <c:pt idx="85">
                  <c:v>40998.333333333336</c:v>
                </c:pt>
                <c:pt idx="86">
                  <c:v>40999.333333333336</c:v>
                </c:pt>
                <c:pt idx="87">
                  <c:v>41000.333333333336</c:v>
                </c:pt>
                <c:pt idx="88">
                  <c:v>41001.333333333336</c:v>
                </c:pt>
                <c:pt idx="89">
                  <c:v>41002.333333333336</c:v>
                </c:pt>
                <c:pt idx="90">
                  <c:v>41003.333333333336</c:v>
                </c:pt>
                <c:pt idx="91">
                  <c:v>41004.333333333336</c:v>
                </c:pt>
                <c:pt idx="92">
                  <c:v>41005.333333333336</c:v>
                </c:pt>
                <c:pt idx="93">
                  <c:v>41006.333333333336</c:v>
                </c:pt>
                <c:pt idx="94">
                  <c:v>41007.333333333336</c:v>
                </c:pt>
                <c:pt idx="95">
                  <c:v>41008.333333333336</c:v>
                </c:pt>
                <c:pt idx="96">
                  <c:v>41009.333333333336</c:v>
                </c:pt>
                <c:pt idx="97">
                  <c:v>41010.333333333336</c:v>
                </c:pt>
                <c:pt idx="98">
                  <c:v>41011.333333333336</c:v>
                </c:pt>
                <c:pt idx="99">
                  <c:v>41012.333333333336</c:v>
                </c:pt>
                <c:pt idx="100">
                  <c:v>41013.333333333336</c:v>
                </c:pt>
                <c:pt idx="101">
                  <c:v>41014.333333333336</c:v>
                </c:pt>
                <c:pt idx="102">
                  <c:v>41015.333333333336</c:v>
                </c:pt>
                <c:pt idx="103">
                  <c:v>41016.333333333336</c:v>
                </c:pt>
                <c:pt idx="104">
                  <c:v>41017.333333333336</c:v>
                </c:pt>
                <c:pt idx="105">
                  <c:v>41018.333333333336</c:v>
                </c:pt>
                <c:pt idx="106">
                  <c:v>41019.333333333336</c:v>
                </c:pt>
                <c:pt idx="107">
                  <c:v>41020.333333333336</c:v>
                </c:pt>
                <c:pt idx="108">
                  <c:v>41021.333333333336</c:v>
                </c:pt>
                <c:pt idx="109">
                  <c:v>41022.333333333336</c:v>
                </c:pt>
                <c:pt idx="110">
                  <c:v>41023.333333333336</c:v>
                </c:pt>
                <c:pt idx="111">
                  <c:v>41024.333333333336</c:v>
                </c:pt>
                <c:pt idx="112">
                  <c:v>41025.333333333336</c:v>
                </c:pt>
                <c:pt idx="113">
                  <c:v>41026.333333333336</c:v>
                </c:pt>
                <c:pt idx="114">
                  <c:v>41027.333333333336</c:v>
                </c:pt>
                <c:pt idx="115">
                  <c:v>41028.333333333336</c:v>
                </c:pt>
                <c:pt idx="116">
                  <c:v>41029.333333333336</c:v>
                </c:pt>
                <c:pt idx="117">
                  <c:v>41030.333333333336</c:v>
                </c:pt>
                <c:pt idx="118">
                  <c:v>41031.333333333336</c:v>
                </c:pt>
                <c:pt idx="119">
                  <c:v>41032.333333333336</c:v>
                </c:pt>
                <c:pt idx="120">
                  <c:v>41033.333333333336</c:v>
                </c:pt>
                <c:pt idx="121">
                  <c:v>41034.333333333336</c:v>
                </c:pt>
                <c:pt idx="122">
                  <c:v>41035.333333333336</c:v>
                </c:pt>
                <c:pt idx="123">
                  <c:v>41036.333333333336</c:v>
                </c:pt>
                <c:pt idx="124">
                  <c:v>41037.333333333336</c:v>
                </c:pt>
                <c:pt idx="125">
                  <c:v>41038.333333333336</c:v>
                </c:pt>
                <c:pt idx="126">
                  <c:v>41039.333333333336</c:v>
                </c:pt>
                <c:pt idx="127">
                  <c:v>41040.333333333336</c:v>
                </c:pt>
                <c:pt idx="128">
                  <c:v>41041.333333333336</c:v>
                </c:pt>
                <c:pt idx="129">
                  <c:v>41042.333333333336</c:v>
                </c:pt>
                <c:pt idx="130">
                  <c:v>41043.333333333336</c:v>
                </c:pt>
                <c:pt idx="131">
                  <c:v>41044.333333333336</c:v>
                </c:pt>
                <c:pt idx="132">
                  <c:v>41045.333333333336</c:v>
                </c:pt>
                <c:pt idx="133">
                  <c:v>41046.333333333336</c:v>
                </c:pt>
                <c:pt idx="134">
                  <c:v>41047.333333333336</c:v>
                </c:pt>
                <c:pt idx="135">
                  <c:v>41048.333333333336</c:v>
                </c:pt>
                <c:pt idx="136">
                  <c:v>41049.333333333336</c:v>
                </c:pt>
                <c:pt idx="137">
                  <c:v>41050.333333333336</c:v>
                </c:pt>
                <c:pt idx="138">
                  <c:v>41051.333333333336</c:v>
                </c:pt>
                <c:pt idx="139">
                  <c:v>41052.333333333336</c:v>
                </c:pt>
                <c:pt idx="140">
                  <c:v>41053.333333333336</c:v>
                </c:pt>
                <c:pt idx="141">
                  <c:v>41054.333333333336</c:v>
                </c:pt>
                <c:pt idx="142">
                  <c:v>41055.333333333336</c:v>
                </c:pt>
                <c:pt idx="143">
                  <c:v>41057.333333333336</c:v>
                </c:pt>
                <c:pt idx="144">
                  <c:v>41058.333333333336</c:v>
                </c:pt>
                <c:pt idx="145">
                  <c:v>41059.333333333336</c:v>
                </c:pt>
                <c:pt idx="146">
                  <c:v>41060.333333333336</c:v>
                </c:pt>
                <c:pt idx="147">
                  <c:v>41061.333333333336</c:v>
                </c:pt>
                <c:pt idx="148">
                  <c:v>41062.333333333336</c:v>
                </c:pt>
                <c:pt idx="149">
                  <c:v>41063.333333333336</c:v>
                </c:pt>
                <c:pt idx="150">
                  <c:v>41064.333333333336</c:v>
                </c:pt>
                <c:pt idx="151">
                  <c:v>41065.333333333336</c:v>
                </c:pt>
                <c:pt idx="152">
                  <c:v>41066.333333333336</c:v>
                </c:pt>
                <c:pt idx="153">
                  <c:v>41067.333333333336</c:v>
                </c:pt>
                <c:pt idx="154">
                  <c:v>41068.333333333336</c:v>
                </c:pt>
                <c:pt idx="155">
                  <c:v>41069.333333333336</c:v>
                </c:pt>
                <c:pt idx="156">
                  <c:v>41070.333333333336</c:v>
                </c:pt>
                <c:pt idx="157">
                  <c:v>41071.333333333336</c:v>
                </c:pt>
                <c:pt idx="158">
                  <c:v>41072.333333333336</c:v>
                </c:pt>
                <c:pt idx="159">
                  <c:v>41073.333333333336</c:v>
                </c:pt>
                <c:pt idx="160">
                  <c:v>41074.333333333336</c:v>
                </c:pt>
                <c:pt idx="161">
                  <c:v>41075.333333333336</c:v>
                </c:pt>
                <c:pt idx="162">
                  <c:v>41076.333333333336</c:v>
                </c:pt>
                <c:pt idx="163">
                  <c:v>41077.333333333336</c:v>
                </c:pt>
                <c:pt idx="164">
                  <c:v>41078.333333333336</c:v>
                </c:pt>
                <c:pt idx="165">
                  <c:v>41079.333333333336</c:v>
                </c:pt>
                <c:pt idx="166">
                  <c:v>41080.333333333336</c:v>
                </c:pt>
                <c:pt idx="167">
                  <c:v>41081.333333333336</c:v>
                </c:pt>
                <c:pt idx="168">
                  <c:v>41082.333333333336</c:v>
                </c:pt>
                <c:pt idx="169">
                  <c:v>41083.333333333336</c:v>
                </c:pt>
                <c:pt idx="170">
                  <c:v>41084.333333333336</c:v>
                </c:pt>
                <c:pt idx="171">
                  <c:v>41085.333333333336</c:v>
                </c:pt>
                <c:pt idx="172">
                  <c:v>41086.333333333336</c:v>
                </c:pt>
                <c:pt idx="173">
                  <c:v>41087.333333333336</c:v>
                </c:pt>
                <c:pt idx="174">
                  <c:v>41088.333333333336</c:v>
                </c:pt>
                <c:pt idx="175">
                  <c:v>41089.333333333336</c:v>
                </c:pt>
                <c:pt idx="176">
                  <c:v>41090.333333333336</c:v>
                </c:pt>
                <c:pt idx="177">
                  <c:v>41097.333333333336</c:v>
                </c:pt>
                <c:pt idx="178">
                  <c:v>41098.333333333336</c:v>
                </c:pt>
                <c:pt idx="179">
                  <c:v>41099.333333333336</c:v>
                </c:pt>
                <c:pt idx="180">
                  <c:v>41100.333333333336</c:v>
                </c:pt>
                <c:pt idx="181">
                  <c:v>41101.333333333336</c:v>
                </c:pt>
                <c:pt idx="182">
                  <c:v>41102.333333333336</c:v>
                </c:pt>
                <c:pt idx="183">
                  <c:v>41103.333333333336</c:v>
                </c:pt>
                <c:pt idx="184">
                  <c:v>41104.333333333336</c:v>
                </c:pt>
                <c:pt idx="185">
                  <c:v>41105.333333333336</c:v>
                </c:pt>
                <c:pt idx="186">
                  <c:v>41106.333333333336</c:v>
                </c:pt>
                <c:pt idx="187">
                  <c:v>41107.333333333336</c:v>
                </c:pt>
                <c:pt idx="188">
                  <c:v>41108.333333333336</c:v>
                </c:pt>
                <c:pt idx="189">
                  <c:v>41109.333333333336</c:v>
                </c:pt>
                <c:pt idx="190">
                  <c:v>41110.333333333336</c:v>
                </c:pt>
                <c:pt idx="191">
                  <c:v>41111.333333333336</c:v>
                </c:pt>
                <c:pt idx="192">
                  <c:v>41112.333333333336</c:v>
                </c:pt>
                <c:pt idx="193">
                  <c:v>41115.333333333336</c:v>
                </c:pt>
                <c:pt idx="194">
                  <c:v>41116.333333333336</c:v>
                </c:pt>
                <c:pt idx="195">
                  <c:v>41117.333333333336</c:v>
                </c:pt>
                <c:pt idx="196">
                  <c:v>41118.333333333336</c:v>
                </c:pt>
                <c:pt idx="197">
                  <c:v>41121.333333333336</c:v>
                </c:pt>
                <c:pt idx="198">
                  <c:v>41122.333333333336</c:v>
                </c:pt>
                <c:pt idx="199">
                  <c:v>41123.333333333336</c:v>
                </c:pt>
                <c:pt idx="200">
                  <c:v>41124.333333333336</c:v>
                </c:pt>
                <c:pt idx="201">
                  <c:v>41125.333333333336</c:v>
                </c:pt>
                <c:pt idx="202">
                  <c:v>41126.333333333336</c:v>
                </c:pt>
                <c:pt idx="203">
                  <c:v>41128.333333333336</c:v>
                </c:pt>
                <c:pt idx="204">
                  <c:v>41131.333333333336</c:v>
                </c:pt>
                <c:pt idx="205">
                  <c:v>41132.333333333336</c:v>
                </c:pt>
                <c:pt idx="206">
                  <c:v>41133.333333333336</c:v>
                </c:pt>
                <c:pt idx="207">
                  <c:v>41134.333333333336</c:v>
                </c:pt>
                <c:pt idx="208">
                  <c:v>41135.333333333336</c:v>
                </c:pt>
                <c:pt idx="209">
                  <c:v>41136.333333333336</c:v>
                </c:pt>
                <c:pt idx="210">
                  <c:v>41137.333333333336</c:v>
                </c:pt>
                <c:pt idx="211">
                  <c:v>41138.333333333336</c:v>
                </c:pt>
                <c:pt idx="212">
                  <c:v>41139.333333333336</c:v>
                </c:pt>
                <c:pt idx="213">
                  <c:v>41140.333333333336</c:v>
                </c:pt>
                <c:pt idx="214">
                  <c:v>41141.333333333336</c:v>
                </c:pt>
                <c:pt idx="215">
                  <c:v>41142.333333333336</c:v>
                </c:pt>
                <c:pt idx="216">
                  <c:v>41143.333333333336</c:v>
                </c:pt>
                <c:pt idx="217">
                  <c:v>41144.333333333336</c:v>
                </c:pt>
                <c:pt idx="218">
                  <c:v>41145.333333333336</c:v>
                </c:pt>
                <c:pt idx="219">
                  <c:v>41146.333333333336</c:v>
                </c:pt>
                <c:pt idx="220">
                  <c:v>41147.333333333336</c:v>
                </c:pt>
                <c:pt idx="221">
                  <c:v>41148.333333333336</c:v>
                </c:pt>
                <c:pt idx="222">
                  <c:v>41149.333333333336</c:v>
                </c:pt>
                <c:pt idx="223">
                  <c:v>41150.333333333336</c:v>
                </c:pt>
                <c:pt idx="224">
                  <c:v>41151.333333333336</c:v>
                </c:pt>
                <c:pt idx="225">
                  <c:v>41152.333333333336</c:v>
                </c:pt>
                <c:pt idx="226">
                  <c:v>41153.333333333336</c:v>
                </c:pt>
                <c:pt idx="227">
                  <c:v>41155.333333333336</c:v>
                </c:pt>
                <c:pt idx="228">
                  <c:v>41156.333333333336</c:v>
                </c:pt>
                <c:pt idx="229">
                  <c:v>41157.333333333336</c:v>
                </c:pt>
                <c:pt idx="230">
                  <c:v>41158.333333333336</c:v>
                </c:pt>
                <c:pt idx="231">
                  <c:v>41159.333333333336</c:v>
                </c:pt>
                <c:pt idx="232">
                  <c:v>41160.333333333336</c:v>
                </c:pt>
                <c:pt idx="233">
                  <c:v>41161.333333333336</c:v>
                </c:pt>
                <c:pt idx="234">
                  <c:v>41162.333333333336</c:v>
                </c:pt>
                <c:pt idx="235">
                  <c:v>41163.333333333336</c:v>
                </c:pt>
                <c:pt idx="236">
                  <c:v>41164.333333333336</c:v>
                </c:pt>
                <c:pt idx="237">
                  <c:v>41165.333333333336</c:v>
                </c:pt>
                <c:pt idx="238">
                  <c:v>41166.333333333336</c:v>
                </c:pt>
                <c:pt idx="239">
                  <c:v>41167.333333333336</c:v>
                </c:pt>
                <c:pt idx="240">
                  <c:v>41168.333333333336</c:v>
                </c:pt>
                <c:pt idx="241">
                  <c:v>41169.333333333336</c:v>
                </c:pt>
                <c:pt idx="242">
                  <c:v>41170.333333333336</c:v>
                </c:pt>
                <c:pt idx="243">
                  <c:v>41171.333333333336</c:v>
                </c:pt>
                <c:pt idx="244">
                  <c:v>41172.333333333336</c:v>
                </c:pt>
                <c:pt idx="245">
                  <c:v>41177.333333333336</c:v>
                </c:pt>
                <c:pt idx="246">
                  <c:v>41178.333333333336</c:v>
                </c:pt>
                <c:pt idx="247">
                  <c:v>41179.333333333336</c:v>
                </c:pt>
                <c:pt idx="248">
                  <c:v>41180.333333333336</c:v>
                </c:pt>
                <c:pt idx="249">
                  <c:v>41181.333333333336</c:v>
                </c:pt>
                <c:pt idx="250">
                  <c:v>41182.333333333336</c:v>
                </c:pt>
                <c:pt idx="251">
                  <c:v>41183.333333333336</c:v>
                </c:pt>
                <c:pt idx="252">
                  <c:v>41184.333333333336</c:v>
                </c:pt>
                <c:pt idx="253">
                  <c:v>41185.333333333336</c:v>
                </c:pt>
                <c:pt idx="254">
                  <c:v>41186.333333333336</c:v>
                </c:pt>
                <c:pt idx="255">
                  <c:v>41187.333333333336</c:v>
                </c:pt>
                <c:pt idx="256">
                  <c:v>41188.333333333336</c:v>
                </c:pt>
                <c:pt idx="257">
                  <c:v>41189.333333333336</c:v>
                </c:pt>
                <c:pt idx="258">
                  <c:v>41190.333333333336</c:v>
                </c:pt>
                <c:pt idx="259">
                  <c:v>41191.333333333336</c:v>
                </c:pt>
                <c:pt idx="260">
                  <c:v>41192.333333333336</c:v>
                </c:pt>
                <c:pt idx="261">
                  <c:v>41193.333333333336</c:v>
                </c:pt>
                <c:pt idx="262">
                  <c:v>41194.333333333336</c:v>
                </c:pt>
                <c:pt idx="263">
                  <c:v>41195.333333333336</c:v>
                </c:pt>
                <c:pt idx="264">
                  <c:v>41196.333333333336</c:v>
                </c:pt>
                <c:pt idx="265">
                  <c:v>41197.333333333336</c:v>
                </c:pt>
                <c:pt idx="266">
                  <c:v>41198.333333333336</c:v>
                </c:pt>
                <c:pt idx="267">
                  <c:v>41199.333333333336</c:v>
                </c:pt>
                <c:pt idx="268">
                  <c:v>41200.333333333336</c:v>
                </c:pt>
                <c:pt idx="269">
                  <c:v>41201.333333333336</c:v>
                </c:pt>
                <c:pt idx="270">
                  <c:v>41202.333333333336</c:v>
                </c:pt>
                <c:pt idx="271">
                  <c:v>41203.333333333336</c:v>
                </c:pt>
                <c:pt idx="272">
                  <c:v>41204.333333333336</c:v>
                </c:pt>
                <c:pt idx="273">
                  <c:v>41205.333333333336</c:v>
                </c:pt>
                <c:pt idx="274">
                  <c:v>41206.333333333336</c:v>
                </c:pt>
                <c:pt idx="275">
                  <c:v>41207.333333333336</c:v>
                </c:pt>
                <c:pt idx="276">
                  <c:v>41208.333333333336</c:v>
                </c:pt>
                <c:pt idx="277">
                  <c:v>41212.333333333336</c:v>
                </c:pt>
                <c:pt idx="278">
                  <c:v>41213.333333333336</c:v>
                </c:pt>
                <c:pt idx="279">
                  <c:v>41214.333333333336</c:v>
                </c:pt>
                <c:pt idx="280">
                  <c:v>41215.333333333336</c:v>
                </c:pt>
                <c:pt idx="281">
                  <c:v>41216.333333333336</c:v>
                </c:pt>
                <c:pt idx="282">
                  <c:v>41217.333333333336</c:v>
                </c:pt>
                <c:pt idx="283">
                  <c:v>41218.333333333336</c:v>
                </c:pt>
                <c:pt idx="284">
                  <c:v>41219.333333333336</c:v>
                </c:pt>
                <c:pt idx="285">
                  <c:v>41220.333333333336</c:v>
                </c:pt>
                <c:pt idx="286">
                  <c:v>41221.333333333336</c:v>
                </c:pt>
                <c:pt idx="287">
                  <c:v>41222.333333333336</c:v>
                </c:pt>
                <c:pt idx="288">
                  <c:v>41223.333333333336</c:v>
                </c:pt>
                <c:pt idx="289">
                  <c:v>41224.333333333336</c:v>
                </c:pt>
                <c:pt idx="290">
                  <c:v>41225.333333333336</c:v>
                </c:pt>
                <c:pt idx="291">
                  <c:v>41226.333333333336</c:v>
                </c:pt>
                <c:pt idx="292">
                  <c:v>41227.333333333336</c:v>
                </c:pt>
                <c:pt idx="293">
                  <c:v>41228.333333333336</c:v>
                </c:pt>
                <c:pt idx="294">
                  <c:v>41229.333333333336</c:v>
                </c:pt>
                <c:pt idx="295">
                  <c:v>41230.333333333336</c:v>
                </c:pt>
                <c:pt idx="296">
                  <c:v>41231.333333333336</c:v>
                </c:pt>
                <c:pt idx="297">
                  <c:v>41232.333333333336</c:v>
                </c:pt>
                <c:pt idx="298">
                  <c:v>41233.333333333336</c:v>
                </c:pt>
                <c:pt idx="299">
                  <c:v>41236.333333333336</c:v>
                </c:pt>
                <c:pt idx="300">
                  <c:v>41237.333333333336</c:v>
                </c:pt>
                <c:pt idx="301">
                  <c:v>41238.333333333336</c:v>
                </c:pt>
                <c:pt idx="302">
                  <c:v>41239.333333333336</c:v>
                </c:pt>
                <c:pt idx="303">
                  <c:v>41240.333333333336</c:v>
                </c:pt>
                <c:pt idx="304">
                  <c:v>41241.333333333336</c:v>
                </c:pt>
                <c:pt idx="305">
                  <c:v>41242.333333333336</c:v>
                </c:pt>
                <c:pt idx="306">
                  <c:v>41243.333333333336</c:v>
                </c:pt>
                <c:pt idx="307">
                  <c:v>41244.333333333336</c:v>
                </c:pt>
                <c:pt idx="308">
                  <c:v>41245.333333333336</c:v>
                </c:pt>
                <c:pt idx="309">
                  <c:v>41246.333333333336</c:v>
                </c:pt>
                <c:pt idx="310">
                  <c:v>41247.333333333336</c:v>
                </c:pt>
                <c:pt idx="311">
                  <c:v>41248.333333333336</c:v>
                </c:pt>
                <c:pt idx="312">
                  <c:v>41249.333333333336</c:v>
                </c:pt>
                <c:pt idx="313">
                  <c:v>41250.333333333336</c:v>
                </c:pt>
                <c:pt idx="314">
                  <c:v>41251.333333333336</c:v>
                </c:pt>
                <c:pt idx="315">
                  <c:v>41252.333333333336</c:v>
                </c:pt>
                <c:pt idx="316">
                  <c:v>41253.333333333336</c:v>
                </c:pt>
                <c:pt idx="317">
                  <c:v>41254.333333333336</c:v>
                </c:pt>
                <c:pt idx="318">
                  <c:v>41255.333333333336</c:v>
                </c:pt>
                <c:pt idx="319">
                  <c:v>41256.333333333336</c:v>
                </c:pt>
                <c:pt idx="320">
                  <c:v>41257.333333333336</c:v>
                </c:pt>
                <c:pt idx="321">
                  <c:v>41258.333333333336</c:v>
                </c:pt>
                <c:pt idx="322">
                  <c:v>41259.333333333336</c:v>
                </c:pt>
                <c:pt idx="323">
                  <c:v>41260.333333333336</c:v>
                </c:pt>
                <c:pt idx="324">
                  <c:v>41261.333333333336</c:v>
                </c:pt>
                <c:pt idx="325">
                  <c:v>41262.333333333336</c:v>
                </c:pt>
                <c:pt idx="326">
                  <c:v>41263.333333333336</c:v>
                </c:pt>
                <c:pt idx="327">
                  <c:v>41264.333333333336</c:v>
                </c:pt>
                <c:pt idx="328">
                  <c:v>41265.333333333336</c:v>
                </c:pt>
                <c:pt idx="329">
                  <c:v>41266.333333333336</c:v>
                </c:pt>
                <c:pt idx="330">
                  <c:v>41269.333333333336</c:v>
                </c:pt>
                <c:pt idx="331">
                  <c:v>41270.333333333336</c:v>
                </c:pt>
                <c:pt idx="332">
                  <c:v>41271.333333333336</c:v>
                </c:pt>
                <c:pt idx="333">
                  <c:v>41272.333333333336</c:v>
                </c:pt>
                <c:pt idx="334">
                  <c:v>41273.333333333336</c:v>
                </c:pt>
                <c:pt idx="335">
                  <c:v>41275.333333333336</c:v>
                </c:pt>
                <c:pt idx="336">
                  <c:v>41276.333333333336</c:v>
                </c:pt>
                <c:pt idx="337">
                  <c:v>41277.333333333336</c:v>
                </c:pt>
                <c:pt idx="338">
                  <c:v>41278.333333333336</c:v>
                </c:pt>
                <c:pt idx="339">
                  <c:v>41279.333333333336</c:v>
                </c:pt>
                <c:pt idx="340">
                  <c:v>41280.333333333336</c:v>
                </c:pt>
                <c:pt idx="341">
                  <c:v>41281.333333333336</c:v>
                </c:pt>
                <c:pt idx="342">
                  <c:v>41282.333333333336</c:v>
                </c:pt>
                <c:pt idx="343">
                  <c:v>41283.333333333336</c:v>
                </c:pt>
                <c:pt idx="344">
                  <c:v>41284.333333333336</c:v>
                </c:pt>
                <c:pt idx="345">
                  <c:v>41285.333333333336</c:v>
                </c:pt>
                <c:pt idx="346">
                  <c:v>41286.333333333336</c:v>
                </c:pt>
                <c:pt idx="347">
                  <c:v>41287.333333333336</c:v>
                </c:pt>
                <c:pt idx="348">
                  <c:v>41288.333333333336</c:v>
                </c:pt>
                <c:pt idx="349">
                  <c:v>41289.333333333336</c:v>
                </c:pt>
                <c:pt idx="350">
                  <c:v>41290.333333333336</c:v>
                </c:pt>
                <c:pt idx="351">
                  <c:v>41291.333333333336</c:v>
                </c:pt>
                <c:pt idx="352">
                  <c:v>41292.333333333336</c:v>
                </c:pt>
                <c:pt idx="353">
                  <c:v>41293.333333333336</c:v>
                </c:pt>
                <c:pt idx="354">
                  <c:v>41294.333333333336</c:v>
                </c:pt>
                <c:pt idx="355">
                  <c:v>41295.333333333336</c:v>
                </c:pt>
                <c:pt idx="356">
                  <c:v>41296.333333333336</c:v>
                </c:pt>
                <c:pt idx="357">
                  <c:v>41297.333333333336</c:v>
                </c:pt>
                <c:pt idx="358">
                  <c:v>41298.333333333336</c:v>
                </c:pt>
                <c:pt idx="359">
                  <c:v>41299.333333333336</c:v>
                </c:pt>
                <c:pt idx="360">
                  <c:v>41300.333333333336</c:v>
                </c:pt>
                <c:pt idx="361">
                  <c:v>41301.333333333336</c:v>
                </c:pt>
                <c:pt idx="362">
                  <c:v>41302.333333333336</c:v>
                </c:pt>
                <c:pt idx="363">
                  <c:v>41303.333333333336</c:v>
                </c:pt>
                <c:pt idx="364">
                  <c:v>41304.333333333336</c:v>
                </c:pt>
                <c:pt idx="365">
                  <c:v>41305.333333333336</c:v>
                </c:pt>
                <c:pt idx="366">
                  <c:v>41306.333333333336</c:v>
                </c:pt>
                <c:pt idx="367">
                  <c:v>41307.333333333336</c:v>
                </c:pt>
                <c:pt idx="368">
                  <c:v>41308.333333333336</c:v>
                </c:pt>
                <c:pt idx="369">
                  <c:v>41309.333333333336</c:v>
                </c:pt>
                <c:pt idx="370">
                  <c:v>41310.333333333336</c:v>
                </c:pt>
                <c:pt idx="371">
                  <c:v>41311.333333333336</c:v>
                </c:pt>
                <c:pt idx="372">
                  <c:v>41312.333333333336</c:v>
                </c:pt>
                <c:pt idx="373">
                  <c:v>41313.333333333336</c:v>
                </c:pt>
                <c:pt idx="374">
                  <c:v>41314.333333333336</c:v>
                </c:pt>
                <c:pt idx="375">
                  <c:v>41315.333333333336</c:v>
                </c:pt>
                <c:pt idx="376">
                  <c:v>41316.333333333336</c:v>
                </c:pt>
                <c:pt idx="377">
                  <c:v>41317.333333333336</c:v>
                </c:pt>
                <c:pt idx="378">
                  <c:v>41318.333333333336</c:v>
                </c:pt>
                <c:pt idx="379">
                  <c:v>41319.333333333336</c:v>
                </c:pt>
                <c:pt idx="380">
                  <c:v>41320.333333333336</c:v>
                </c:pt>
                <c:pt idx="381">
                  <c:v>41321.333333333336</c:v>
                </c:pt>
                <c:pt idx="382">
                  <c:v>41323.333333333336</c:v>
                </c:pt>
                <c:pt idx="383">
                  <c:v>41324.333333333336</c:v>
                </c:pt>
                <c:pt idx="384">
                  <c:v>41325.333333333336</c:v>
                </c:pt>
                <c:pt idx="385">
                  <c:v>41326.333333333336</c:v>
                </c:pt>
                <c:pt idx="386">
                  <c:v>41327.333333333336</c:v>
                </c:pt>
                <c:pt idx="387">
                  <c:v>41328.333333333336</c:v>
                </c:pt>
                <c:pt idx="388">
                  <c:v>41329.333333333336</c:v>
                </c:pt>
                <c:pt idx="389">
                  <c:v>41330.333333333336</c:v>
                </c:pt>
                <c:pt idx="390">
                  <c:v>41331.333333333336</c:v>
                </c:pt>
                <c:pt idx="391">
                  <c:v>41332.333333333336</c:v>
                </c:pt>
                <c:pt idx="392">
                  <c:v>41333.333333333336</c:v>
                </c:pt>
                <c:pt idx="393">
                  <c:v>41334.333333333336</c:v>
                </c:pt>
                <c:pt idx="394">
                  <c:v>41335.333333333336</c:v>
                </c:pt>
                <c:pt idx="395">
                  <c:v>41336.333333333336</c:v>
                </c:pt>
                <c:pt idx="396">
                  <c:v>41337.333333333336</c:v>
                </c:pt>
                <c:pt idx="397">
                  <c:v>41338.333333333336</c:v>
                </c:pt>
                <c:pt idx="398">
                  <c:v>41339.333333333336</c:v>
                </c:pt>
                <c:pt idx="399">
                  <c:v>41340.333333333336</c:v>
                </c:pt>
                <c:pt idx="400">
                  <c:v>41341.333333333336</c:v>
                </c:pt>
                <c:pt idx="401">
                  <c:v>41342.333333333336</c:v>
                </c:pt>
                <c:pt idx="402">
                  <c:v>41343.333333333336</c:v>
                </c:pt>
                <c:pt idx="403">
                  <c:v>41344.333333333336</c:v>
                </c:pt>
                <c:pt idx="404">
                  <c:v>41345.333333333336</c:v>
                </c:pt>
                <c:pt idx="405">
                  <c:v>41346.333333333336</c:v>
                </c:pt>
                <c:pt idx="406">
                  <c:v>41347.333333333336</c:v>
                </c:pt>
                <c:pt idx="407">
                  <c:v>41348.333333333336</c:v>
                </c:pt>
                <c:pt idx="408">
                  <c:v>41349.333333333336</c:v>
                </c:pt>
                <c:pt idx="409">
                  <c:v>41350.333333333336</c:v>
                </c:pt>
                <c:pt idx="410">
                  <c:v>41351.333333333336</c:v>
                </c:pt>
                <c:pt idx="411">
                  <c:v>41352.333333333336</c:v>
                </c:pt>
                <c:pt idx="412">
                  <c:v>41353.333333333336</c:v>
                </c:pt>
                <c:pt idx="413">
                  <c:v>41354.333333333336</c:v>
                </c:pt>
                <c:pt idx="414">
                  <c:v>41355.333333333336</c:v>
                </c:pt>
                <c:pt idx="415">
                  <c:v>41356.333333333336</c:v>
                </c:pt>
                <c:pt idx="416">
                  <c:v>41357.333333333336</c:v>
                </c:pt>
                <c:pt idx="417">
                  <c:v>41358.333333333336</c:v>
                </c:pt>
                <c:pt idx="418">
                  <c:v>41359.333333333336</c:v>
                </c:pt>
                <c:pt idx="419">
                  <c:v>41360.333333333336</c:v>
                </c:pt>
                <c:pt idx="420">
                  <c:v>41361.333333333336</c:v>
                </c:pt>
                <c:pt idx="421">
                  <c:v>41362.333333333336</c:v>
                </c:pt>
                <c:pt idx="422">
                  <c:v>41363.333333333336</c:v>
                </c:pt>
                <c:pt idx="423">
                  <c:v>41364.333333333336</c:v>
                </c:pt>
                <c:pt idx="424">
                  <c:v>41365.333333333336</c:v>
                </c:pt>
                <c:pt idx="425">
                  <c:v>41366.333333333336</c:v>
                </c:pt>
                <c:pt idx="426">
                  <c:v>41367.333333333336</c:v>
                </c:pt>
                <c:pt idx="427">
                  <c:v>41368.333333333336</c:v>
                </c:pt>
                <c:pt idx="428">
                  <c:v>41369.333333333336</c:v>
                </c:pt>
                <c:pt idx="429">
                  <c:v>41370.333333333336</c:v>
                </c:pt>
                <c:pt idx="430">
                  <c:v>41371.333333333336</c:v>
                </c:pt>
                <c:pt idx="431">
                  <c:v>41372.333333333336</c:v>
                </c:pt>
                <c:pt idx="432">
                  <c:v>41373.333333333336</c:v>
                </c:pt>
                <c:pt idx="433">
                  <c:v>41374.333333333336</c:v>
                </c:pt>
                <c:pt idx="434">
                  <c:v>41375.333333333336</c:v>
                </c:pt>
                <c:pt idx="435">
                  <c:v>41376.333333333336</c:v>
                </c:pt>
                <c:pt idx="436">
                  <c:v>41377.333333333336</c:v>
                </c:pt>
                <c:pt idx="437">
                  <c:v>41378.333333333336</c:v>
                </c:pt>
                <c:pt idx="438">
                  <c:v>41379.333333333336</c:v>
                </c:pt>
                <c:pt idx="439">
                  <c:v>41380.333333333336</c:v>
                </c:pt>
                <c:pt idx="440">
                  <c:v>41381.333333333336</c:v>
                </c:pt>
                <c:pt idx="441">
                  <c:v>41382.333333333336</c:v>
                </c:pt>
                <c:pt idx="442">
                  <c:v>41383.333333333336</c:v>
                </c:pt>
                <c:pt idx="443">
                  <c:v>41384.333333333336</c:v>
                </c:pt>
                <c:pt idx="444">
                  <c:v>41385.333333333336</c:v>
                </c:pt>
                <c:pt idx="445">
                  <c:v>41386.333333333336</c:v>
                </c:pt>
                <c:pt idx="446">
                  <c:v>41387.333333333336</c:v>
                </c:pt>
                <c:pt idx="447">
                  <c:v>41388.333333333336</c:v>
                </c:pt>
                <c:pt idx="448">
                  <c:v>41389.333333333336</c:v>
                </c:pt>
                <c:pt idx="449">
                  <c:v>41390.333333333336</c:v>
                </c:pt>
                <c:pt idx="450">
                  <c:v>41391.333333333336</c:v>
                </c:pt>
                <c:pt idx="451">
                  <c:v>41392.333333333336</c:v>
                </c:pt>
                <c:pt idx="452">
                  <c:v>41393.333333333336</c:v>
                </c:pt>
                <c:pt idx="453">
                  <c:v>41394.333333333336</c:v>
                </c:pt>
                <c:pt idx="454">
                  <c:v>41395.333333333336</c:v>
                </c:pt>
                <c:pt idx="455">
                  <c:v>41400.333333333336</c:v>
                </c:pt>
                <c:pt idx="456">
                  <c:v>41401.333333333336</c:v>
                </c:pt>
                <c:pt idx="457">
                  <c:v>41403.333333333336</c:v>
                </c:pt>
                <c:pt idx="458">
                  <c:v>41404.333333333336</c:v>
                </c:pt>
                <c:pt idx="459">
                  <c:v>41405.333333333336</c:v>
                </c:pt>
                <c:pt idx="460">
                  <c:v>41406.333333333336</c:v>
                </c:pt>
                <c:pt idx="461">
                  <c:v>41407.333333333336</c:v>
                </c:pt>
                <c:pt idx="462">
                  <c:v>41408.333333333336</c:v>
                </c:pt>
                <c:pt idx="463">
                  <c:v>41409.333333333336</c:v>
                </c:pt>
                <c:pt idx="464">
                  <c:v>41410.333333333336</c:v>
                </c:pt>
                <c:pt idx="465">
                  <c:v>41411.333333333336</c:v>
                </c:pt>
                <c:pt idx="466">
                  <c:v>41412.333333333336</c:v>
                </c:pt>
                <c:pt idx="467">
                  <c:v>41413.333333333336</c:v>
                </c:pt>
                <c:pt idx="468">
                  <c:v>41414.333333333336</c:v>
                </c:pt>
                <c:pt idx="469">
                  <c:v>41415.333333333336</c:v>
                </c:pt>
                <c:pt idx="470">
                  <c:v>41416.333333333336</c:v>
                </c:pt>
                <c:pt idx="471">
                  <c:v>41417.333333333336</c:v>
                </c:pt>
                <c:pt idx="472">
                  <c:v>41418.333333333336</c:v>
                </c:pt>
                <c:pt idx="473">
                  <c:v>41419.333333333336</c:v>
                </c:pt>
                <c:pt idx="474">
                  <c:v>41421.333333333336</c:v>
                </c:pt>
                <c:pt idx="475">
                  <c:v>41422.333333333336</c:v>
                </c:pt>
                <c:pt idx="476">
                  <c:v>41423.333333333336</c:v>
                </c:pt>
                <c:pt idx="477">
                  <c:v>41424.333333333336</c:v>
                </c:pt>
                <c:pt idx="478">
                  <c:v>41425.333333333336</c:v>
                </c:pt>
                <c:pt idx="479">
                  <c:v>41426.333333333336</c:v>
                </c:pt>
                <c:pt idx="480">
                  <c:v>41427.333333333336</c:v>
                </c:pt>
                <c:pt idx="481">
                  <c:v>41428.333333333336</c:v>
                </c:pt>
                <c:pt idx="482">
                  <c:v>41429.333333333336</c:v>
                </c:pt>
                <c:pt idx="483">
                  <c:v>41430.333333333336</c:v>
                </c:pt>
                <c:pt idx="484">
                  <c:v>41431.333333333336</c:v>
                </c:pt>
                <c:pt idx="485">
                  <c:v>41432.333333333336</c:v>
                </c:pt>
                <c:pt idx="486">
                  <c:v>41433.333333333336</c:v>
                </c:pt>
                <c:pt idx="487">
                  <c:v>41434.333333333336</c:v>
                </c:pt>
                <c:pt idx="488">
                  <c:v>41435.333333333336</c:v>
                </c:pt>
                <c:pt idx="489">
                  <c:v>41436.333333333336</c:v>
                </c:pt>
                <c:pt idx="490">
                  <c:v>41437.333333333336</c:v>
                </c:pt>
                <c:pt idx="491">
                  <c:v>41438.333333333336</c:v>
                </c:pt>
                <c:pt idx="492">
                  <c:v>41439.333333333336</c:v>
                </c:pt>
                <c:pt idx="493">
                  <c:v>41440.333333333336</c:v>
                </c:pt>
                <c:pt idx="494">
                  <c:v>41441.333333333336</c:v>
                </c:pt>
                <c:pt idx="495">
                  <c:v>41442.333333333336</c:v>
                </c:pt>
                <c:pt idx="496">
                  <c:v>41443.333333333336</c:v>
                </c:pt>
                <c:pt idx="497">
                  <c:v>41444.333333333336</c:v>
                </c:pt>
                <c:pt idx="498">
                  <c:v>41445.333333333336</c:v>
                </c:pt>
                <c:pt idx="499">
                  <c:v>41446.333333333336</c:v>
                </c:pt>
                <c:pt idx="500">
                  <c:v>41447.333333333336</c:v>
                </c:pt>
                <c:pt idx="501">
                  <c:v>41448.333333333336</c:v>
                </c:pt>
                <c:pt idx="502">
                  <c:v>41449.333333333336</c:v>
                </c:pt>
                <c:pt idx="503">
                  <c:v>41450.333333333336</c:v>
                </c:pt>
                <c:pt idx="504">
                  <c:v>41451.333333333336</c:v>
                </c:pt>
                <c:pt idx="505">
                  <c:v>41452.333333333336</c:v>
                </c:pt>
                <c:pt idx="506">
                  <c:v>41453.333333333336</c:v>
                </c:pt>
                <c:pt idx="507">
                  <c:v>41454.333333333336</c:v>
                </c:pt>
                <c:pt idx="508">
                  <c:v>41455.333333333336</c:v>
                </c:pt>
                <c:pt idx="509">
                  <c:v>41456.333333333336</c:v>
                </c:pt>
                <c:pt idx="510">
                  <c:v>41457.333333333336</c:v>
                </c:pt>
                <c:pt idx="511">
                  <c:v>41459.333333333336</c:v>
                </c:pt>
                <c:pt idx="512">
                  <c:v>41460.333333333336</c:v>
                </c:pt>
                <c:pt idx="513">
                  <c:v>41461.333333333336</c:v>
                </c:pt>
                <c:pt idx="514">
                  <c:v>41462.333333333336</c:v>
                </c:pt>
                <c:pt idx="515">
                  <c:v>41463.333333333336</c:v>
                </c:pt>
                <c:pt idx="516">
                  <c:v>41464.333333333336</c:v>
                </c:pt>
                <c:pt idx="517">
                  <c:v>41465.333333333336</c:v>
                </c:pt>
                <c:pt idx="518">
                  <c:v>41466.333333333336</c:v>
                </c:pt>
                <c:pt idx="519">
                  <c:v>41467.333333333336</c:v>
                </c:pt>
                <c:pt idx="520">
                  <c:v>41468.333333333336</c:v>
                </c:pt>
                <c:pt idx="521">
                  <c:v>41469.333333333336</c:v>
                </c:pt>
                <c:pt idx="522">
                  <c:v>41470.333333333336</c:v>
                </c:pt>
                <c:pt idx="523">
                  <c:v>41471.333333333336</c:v>
                </c:pt>
                <c:pt idx="524">
                  <c:v>41472.333333333336</c:v>
                </c:pt>
                <c:pt idx="525">
                  <c:v>41473.333333333336</c:v>
                </c:pt>
                <c:pt idx="526">
                  <c:v>41474.333333333336</c:v>
                </c:pt>
                <c:pt idx="527">
                  <c:v>41475.333333333336</c:v>
                </c:pt>
                <c:pt idx="528">
                  <c:v>41476.333333333336</c:v>
                </c:pt>
                <c:pt idx="529">
                  <c:v>41477.333333333336</c:v>
                </c:pt>
                <c:pt idx="530">
                  <c:v>41478.333333333336</c:v>
                </c:pt>
                <c:pt idx="531">
                  <c:v>41479.333333333336</c:v>
                </c:pt>
                <c:pt idx="532">
                  <c:v>41480.333333333336</c:v>
                </c:pt>
                <c:pt idx="533">
                  <c:v>41481.333333333336</c:v>
                </c:pt>
                <c:pt idx="534">
                  <c:v>41482.333333333336</c:v>
                </c:pt>
                <c:pt idx="535">
                  <c:v>41483.333333333336</c:v>
                </c:pt>
                <c:pt idx="536">
                  <c:v>41484.333333333336</c:v>
                </c:pt>
                <c:pt idx="537">
                  <c:v>41485.333333333336</c:v>
                </c:pt>
                <c:pt idx="538">
                  <c:v>41486.333333333336</c:v>
                </c:pt>
                <c:pt idx="539">
                  <c:v>40909.333333333336</c:v>
                </c:pt>
                <c:pt idx="540">
                  <c:v>40910.333333333336</c:v>
                </c:pt>
                <c:pt idx="541">
                  <c:v>40911.333333333336</c:v>
                </c:pt>
                <c:pt idx="542">
                  <c:v>40912.333333333336</c:v>
                </c:pt>
                <c:pt idx="543">
                  <c:v>40913.333333333336</c:v>
                </c:pt>
                <c:pt idx="544">
                  <c:v>40914.333333333336</c:v>
                </c:pt>
                <c:pt idx="545">
                  <c:v>40915.333333333336</c:v>
                </c:pt>
                <c:pt idx="546">
                  <c:v>40916.333333333336</c:v>
                </c:pt>
                <c:pt idx="547">
                  <c:v>40917.333333333336</c:v>
                </c:pt>
                <c:pt idx="548">
                  <c:v>40918.333333333336</c:v>
                </c:pt>
                <c:pt idx="549">
                  <c:v>40919.333333333336</c:v>
                </c:pt>
                <c:pt idx="550">
                  <c:v>40920.333333333336</c:v>
                </c:pt>
                <c:pt idx="551">
                  <c:v>40921.333333333336</c:v>
                </c:pt>
                <c:pt idx="552">
                  <c:v>40922.333333333336</c:v>
                </c:pt>
                <c:pt idx="553">
                  <c:v>40923.333333333336</c:v>
                </c:pt>
                <c:pt idx="554">
                  <c:v>40924.333333333336</c:v>
                </c:pt>
                <c:pt idx="555">
                  <c:v>40925.333333333336</c:v>
                </c:pt>
                <c:pt idx="556">
                  <c:v>40926.333333333336</c:v>
                </c:pt>
                <c:pt idx="557">
                  <c:v>40927.333333333336</c:v>
                </c:pt>
                <c:pt idx="558">
                  <c:v>40928.333333333336</c:v>
                </c:pt>
                <c:pt idx="559">
                  <c:v>40929.333333333336</c:v>
                </c:pt>
                <c:pt idx="560">
                  <c:v>40930.333333333336</c:v>
                </c:pt>
                <c:pt idx="561">
                  <c:v>40931.333333333336</c:v>
                </c:pt>
                <c:pt idx="562">
                  <c:v>40932.333333333336</c:v>
                </c:pt>
                <c:pt idx="563">
                  <c:v>40933.333333333336</c:v>
                </c:pt>
                <c:pt idx="564">
                  <c:v>40934.333333333336</c:v>
                </c:pt>
                <c:pt idx="565">
                  <c:v>40935.333333333336</c:v>
                </c:pt>
                <c:pt idx="566">
                  <c:v>40936.333333333336</c:v>
                </c:pt>
                <c:pt idx="567">
                  <c:v>40937.333333333336</c:v>
                </c:pt>
                <c:pt idx="568">
                  <c:v>40938.333333333336</c:v>
                </c:pt>
                <c:pt idx="569">
                  <c:v>40939.333333333336</c:v>
                </c:pt>
                <c:pt idx="570">
                  <c:v>40940.333333333336</c:v>
                </c:pt>
                <c:pt idx="571">
                  <c:v>40941.333333333336</c:v>
                </c:pt>
                <c:pt idx="572">
                  <c:v>40942.333333333336</c:v>
                </c:pt>
                <c:pt idx="573">
                  <c:v>40943.333333333336</c:v>
                </c:pt>
                <c:pt idx="574">
                  <c:v>40944.333333333336</c:v>
                </c:pt>
                <c:pt idx="575">
                  <c:v>40945.333333333336</c:v>
                </c:pt>
                <c:pt idx="576">
                  <c:v>40946.333333333336</c:v>
                </c:pt>
                <c:pt idx="577">
                  <c:v>40947.333333333336</c:v>
                </c:pt>
                <c:pt idx="578">
                  <c:v>40948.333333333336</c:v>
                </c:pt>
                <c:pt idx="579">
                  <c:v>40949.333333333336</c:v>
                </c:pt>
                <c:pt idx="580">
                  <c:v>40950.333333333336</c:v>
                </c:pt>
                <c:pt idx="581">
                  <c:v>40951.333333333336</c:v>
                </c:pt>
                <c:pt idx="582">
                  <c:v>40952.333333333336</c:v>
                </c:pt>
                <c:pt idx="583">
                  <c:v>40953.333333333336</c:v>
                </c:pt>
                <c:pt idx="584">
                  <c:v>40954.333333333336</c:v>
                </c:pt>
                <c:pt idx="585">
                  <c:v>40955.333333333336</c:v>
                </c:pt>
                <c:pt idx="586">
                  <c:v>40956.333333333336</c:v>
                </c:pt>
                <c:pt idx="587">
                  <c:v>40957.333333333336</c:v>
                </c:pt>
                <c:pt idx="588">
                  <c:v>40959.333333333336</c:v>
                </c:pt>
                <c:pt idx="589">
                  <c:v>40960.333333333336</c:v>
                </c:pt>
                <c:pt idx="590">
                  <c:v>40961.333333333336</c:v>
                </c:pt>
                <c:pt idx="591">
                  <c:v>40962.333333333336</c:v>
                </c:pt>
                <c:pt idx="592">
                  <c:v>40963.333333333336</c:v>
                </c:pt>
                <c:pt idx="593">
                  <c:v>40964.333333333336</c:v>
                </c:pt>
                <c:pt idx="594">
                  <c:v>40965.333333333336</c:v>
                </c:pt>
                <c:pt idx="595">
                  <c:v>40966.333333333336</c:v>
                </c:pt>
                <c:pt idx="596">
                  <c:v>40967.333333333336</c:v>
                </c:pt>
                <c:pt idx="597">
                  <c:v>40968.333333333336</c:v>
                </c:pt>
                <c:pt idx="598">
                  <c:v>40969.333333333336</c:v>
                </c:pt>
                <c:pt idx="599">
                  <c:v>40970.333333333336</c:v>
                </c:pt>
                <c:pt idx="600">
                  <c:v>40971.333333333336</c:v>
                </c:pt>
                <c:pt idx="601">
                  <c:v>40972.333333333336</c:v>
                </c:pt>
                <c:pt idx="602">
                  <c:v>40973.333333333336</c:v>
                </c:pt>
                <c:pt idx="603">
                  <c:v>40974.333333333336</c:v>
                </c:pt>
                <c:pt idx="604">
                  <c:v>40975.333333333336</c:v>
                </c:pt>
                <c:pt idx="605">
                  <c:v>40976.333333333336</c:v>
                </c:pt>
                <c:pt idx="606">
                  <c:v>40977.333333333336</c:v>
                </c:pt>
                <c:pt idx="607">
                  <c:v>40978.333333333336</c:v>
                </c:pt>
                <c:pt idx="608">
                  <c:v>40980.333333333336</c:v>
                </c:pt>
                <c:pt idx="609">
                  <c:v>40981.333333333336</c:v>
                </c:pt>
                <c:pt idx="610">
                  <c:v>40982.333333333336</c:v>
                </c:pt>
                <c:pt idx="611">
                  <c:v>40983.333333333336</c:v>
                </c:pt>
                <c:pt idx="612">
                  <c:v>40984.333333333336</c:v>
                </c:pt>
                <c:pt idx="613">
                  <c:v>40985.333333333336</c:v>
                </c:pt>
                <c:pt idx="614">
                  <c:v>40986.333333333336</c:v>
                </c:pt>
                <c:pt idx="615">
                  <c:v>40987.333333333336</c:v>
                </c:pt>
                <c:pt idx="616">
                  <c:v>40988.333333333336</c:v>
                </c:pt>
                <c:pt idx="617">
                  <c:v>40989.333333333336</c:v>
                </c:pt>
                <c:pt idx="618">
                  <c:v>40990.333333333336</c:v>
                </c:pt>
                <c:pt idx="619">
                  <c:v>40991.333333333336</c:v>
                </c:pt>
                <c:pt idx="620">
                  <c:v>40992.333333333336</c:v>
                </c:pt>
                <c:pt idx="621">
                  <c:v>40993.333333333336</c:v>
                </c:pt>
                <c:pt idx="622">
                  <c:v>40994.333333333336</c:v>
                </c:pt>
                <c:pt idx="623">
                  <c:v>40995.333333333336</c:v>
                </c:pt>
                <c:pt idx="624">
                  <c:v>40996.333333333336</c:v>
                </c:pt>
                <c:pt idx="625">
                  <c:v>40997.333333333336</c:v>
                </c:pt>
                <c:pt idx="626">
                  <c:v>40998.333333333336</c:v>
                </c:pt>
                <c:pt idx="627">
                  <c:v>40999.333333333336</c:v>
                </c:pt>
                <c:pt idx="628">
                  <c:v>41000.333333333336</c:v>
                </c:pt>
                <c:pt idx="629">
                  <c:v>41001.333333333336</c:v>
                </c:pt>
                <c:pt idx="630">
                  <c:v>41002.333333333336</c:v>
                </c:pt>
                <c:pt idx="631">
                  <c:v>41003.333333333336</c:v>
                </c:pt>
                <c:pt idx="632">
                  <c:v>41004.333333333336</c:v>
                </c:pt>
                <c:pt idx="633">
                  <c:v>41005.333333333336</c:v>
                </c:pt>
                <c:pt idx="634">
                  <c:v>41006.333333333336</c:v>
                </c:pt>
                <c:pt idx="635">
                  <c:v>41007.333333333336</c:v>
                </c:pt>
                <c:pt idx="636">
                  <c:v>41008.333333333336</c:v>
                </c:pt>
                <c:pt idx="637">
                  <c:v>41009.333333333336</c:v>
                </c:pt>
                <c:pt idx="638">
                  <c:v>41010.333333333336</c:v>
                </c:pt>
                <c:pt idx="639">
                  <c:v>41011.333333333336</c:v>
                </c:pt>
                <c:pt idx="640">
                  <c:v>41012.333333333336</c:v>
                </c:pt>
                <c:pt idx="641">
                  <c:v>41013.333333333336</c:v>
                </c:pt>
                <c:pt idx="642">
                  <c:v>41014.333333333336</c:v>
                </c:pt>
                <c:pt idx="643">
                  <c:v>41015.333333333336</c:v>
                </c:pt>
                <c:pt idx="644">
                  <c:v>41016.333333333336</c:v>
                </c:pt>
                <c:pt idx="645">
                  <c:v>41017.333333333336</c:v>
                </c:pt>
                <c:pt idx="646">
                  <c:v>41018.333333333336</c:v>
                </c:pt>
                <c:pt idx="647">
                  <c:v>41019.333333333336</c:v>
                </c:pt>
                <c:pt idx="648">
                  <c:v>41020.333333333336</c:v>
                </c:pt>
                <c:pt idx="649">
                  <c:v>41021.333333333336</c:v>
                </c:pt>
                <c:pt idx="650">
                  <c:v>41022.333333333336</c:v>
                </c:pt>
                <c:pt idx="651">
                  <c:v>41023.333333333336</c:v>
                </c:pt>
                <c:pt idx="652">
                  <c:v>41024.333333333336</c:v>
                </c:pt>
                <c:pt idx="653">
                  <c:v>41025.333333333336</c:v>
                </c:pt>
                <c:pt idx="654">
                  <c:v>41026.333333333336</c:v>
                </c:pt>
                <c:pt idx="655">
                  <c:v>41027.333333333336</c:v>
                </c:pt>
                <c:pt idx="656">
                  <c:v>41028.333333333336</c:v>
                </c:pt>
                <c:pt idx="657">
                  <c:v>41029.333333333336</c:v>
                </c:pt>
                <c:pt idx="658">
                  <c:v>41030.333333333336</c:v>
                </c:pt>
                <c:pt idx="659">
                  <c:v>41031.333333333336</c:v>
                </c:pt>
                <c:pt idx="660">
                  <c:v>41032.333333333336</c:v>
                </c:pt>
                <c:pt idx="661">
                  <c:v>41033.333333333336</c:v>
                </c:pt>
                <c:pt idx="662">
                  <c:v>41034.333333333336</c:v>
                </c:pt>
                <c:pt idx="663">
                  <c:v>41035.333333333336</c:v>
                </c:pt>
                <c:pt idx="664">
                  <c:v>41036.333333333336</c:v>
                </c:pt>
                <c:pt idx="665">
                  <c:v>41037.333333333336</c:v>
                </c:pt>
                <c:pt idx="666">
                  <c:v>41038.333333333336</c:v>
                </c:pt>
                <c:pt idx="667">
                  <c:v>41039.333333333336</c:v>
                </c:pt>
                <c:pt idx="668">
                  <c:v>41040.333333333336</c:v>
                </c:pt>
                <c:pt idx="669">
                  <c:v>41041.333333333336</c:v>
                </c:pt>
                <c:pt idx="670">
                  <c:v>41042.333333333336</c:v>
                </c:pt>
                <c:pt idx="671">
                  <c:v>41043.333333333336</c:v>
                </c:pt>
                <c:pt idx="672">
                  <c:v>41044.333333333336</c:v>
                </c:pt>
                <c:pt idx="673">
                  <c:v>41045.333333333336</c:v>
                </c:pt>
                <c:pt idx="674">
                  <c:v>41046.333333333336</c:v>
                </c:pt>
                <c:pt idx="675">
                  <c:v>41047.333333333336</c:v>
                </c:pt>
                <c:pt idx="676">
                  <c:v>41048.333333333336</c:v>
                </c:pt>
                <c:pt idx="677">
                  <c:v>41049.333333333336</c:v>
                </c:pt>
                <c:pt idx="678">
                  <c:v>41050.333333333336</c:v>
                </c:pt>
                <c:pt idx="679">
                  <c:v>41051.333333333336</c:v>
                </c:pt>
                <c:pt idx="680">
                  <c:v>41052.333333333336</c:v>
                </c:pt>
                <c:pt idx="681">
                  <c:v>41053.333333333336</c:v>
                </c:pt>
                <c:pt idx="682">
                  <c:v>41054.333333333336</c:v>
                </c:pt>
                <c:pt idx="683">
                  <c:v>41055.333333333336</c:v>
                </c:pt>
                <c:pt idx="684">
                  <c:v>41057.333333333336</c:v>
                </c:pt>
                <c:pt idx="685">
                  <c:v>41058.333333333336</c:v>
                </c:pt>
                <c:pt idx="686">
                  <c:v>41059.333333333336</c:v>
                </c:pt>
                <c:pt idx="687">
                  <c:v>41060.333333333336</c:v>
                </c:pt>
                <c:pt idx="688">
                  <c:v>41061.333333333336</c:v>
                </c:pt>
                <c:pt idx="689">
                  <c:v>41062.333333333336</c:v>
                </c:pt>
                <c:pt idx="690">
                  <c:v>41063.333333333336</c:v>
                </c:pt>
                <c:pt idx="691">
                  <c:v>41064.333333333336</c:v>
                </c:pt>
                <c:pt idx="692">
                  <c:v>41065.333333333336</c:v>
                </c:pt>
                <c:pt idx="693">
                  <c:v>41066.333333333336</c:v>
                </c:pt>
                <c:pt idx="694">
                  <c:v>41067.333333333336</c:v>
                </c:pt>
                <c:pt idx="695">
                  <c:v>41068.333333333336</c:v>
                </c:pt>
                <c:pt idx="696">
                  <c:v>41069.333333333336</c:v>
                </c:pt>
                <c:pt idx="697">
                  <c:v>41070.333333333336</c:v>
                </c:pt>
                <c:pt idx="698">
                  <c:v>41071.333333333336</c:v>
                </c:pt>
                <c:pt idx="699">
                  <c:v>41072.333333333336</c:v>
                </c:pt>
                <c:pt idx="700">
                  <c:v>41073.333333333336</c:v>
                </c:pt>
                <c:pt idx="701">
                  <c:v>41074.333333333336</c:v>
                </c:pt>
                <c:pt idx="702">
                  <c:v>41075.333333333336</c:v>
                </c:pt>
                <c:pt idx="703">
                  <c:v>41076.333333333336</c:v>
                </c:pt>
                <c:pt idx="704">
                  <c:v>41077.333333333336</c:v>
                </c:pt>
                <c:pt idx="705">
                  <c:v>41078.333333333336</c:v>
                </c:pt>
                <c:pt idx="706">
                  <c:v>41079.333333333336</c:v>
                </c:pt>
                <c:pt idx="707">
                  <c:v>41080.333333333336</c:v>
                </c:pt>
                <c:pt idx="708">
                  <c:v>41081.333333333336</c:v>
                </c:pt>
                <c:pt idx="709">
                  <c:v>41082.333333333336</c:v>
                </c:pt>
                <c:pt idx="710">
                  <c:v>41083.333333333336</c:v>
                </c:pt>
                <c:pt idx="711">
                  <c:v>41084.333333333336</c:v>
                </c:pt>
                <c:pt idx="712">
                  <c:v>41085.333333333336</c:v>
                </c:pt>
                <c:pt idx="713">
                  <c:v>41086.333333333336</c:v>
                </c:pt>
                <c:pt idx="714">
                  <c:v>41087.333333333336</c:v>
                </c:pt>
                <c:pt idx="715">
                  <c:v>41088.333333333336</c:v>
                </c:pt>
                <c:pt idx="716">
                  <c:v>41089.333333333336</c:v>
                </c:pt>
                <c:pt idx="717">
                  <c:v>41090.333333333336</c:v>
                </c:pt>
                <c:pt idx="718">
                  <c:v>41091.333333333336</c:v>
                </c:pt>
                <c:pt idx="719">
                  <c:v>41092.333333333336</c:v>
                </c:pt>
                <c:pt idx="720">
                  <c:v>41093.333333333336</c:v>
                </c:pt>
                <c:pt idx="721">
                  <c:v>41094.333333333336</c:v>
                </c:pt>
                <c:pt idx="722">
                  <c:v>41095.333333333336</c:v>
                </c:pt>
                <c:pt idx="723">
                  <c:v>41096.333333333336</c:v>
                </c:pt>
                <c:pt idx="724">
                  <c:v>41097.333333333336</c:v>
                </c:pt>
                <c:pt idx="725">
                  <c:v>41098.333333333336</c:v>
                </c:pt>
                <c:pt idx="726">
                  <c:v>41099.333333333336</c:v>
                </c:pt>
                <c:pt idx="727">
                  <c:v>41100.333333333336</c:v>
                </c:pt>
                <c:pt idx="728">
                  <c:v>41101.333333333336</c:v>
                </c:pt>
                <c:pt idx="729">
                  <c:v>41102.333333333336</c:v>
                </c:pt>
                <c:pt idx="730">
                  <c:v>41103.333333333336</c:v>
                </c:pt>
                <c:pt idx="731">
                  <c:v>41104.333333333336</c:v>
                </c:pt>
                <c:pt idx="732">
                  <c:v>41105.333333333336</c:v>
                </c:pt>
                <c:pt idx="733">
                  <c:v>41106.333333333336</c:v>
                </c:pt>
                <c:pt idx="734">
                  <c:v>41107.333333333336</c:v>
                </c:pt>
                <c:pt idx="735">
                  <c:v>41108.333333333336</c:v>
                </c:pt>
                <c:pt idx="736">
                  <c:v>41109.333333333336</c:v>
                </c:pt>
                <c:pt idx="737">
                  <c:v>41110.333333333336</c:v>
                </c:pt>
                <c:pt idx="738">
                  <c:v>41111.333333333336</c:v>
                </c:pt>
                <c:pt idx="739">
                  <c:v>41112.333333333336</c:v>
                </c:pt>
                <c:pt idx="740">
                  <c:v>41113.333333333336</c:v>
                </c:pt>
                <c:pt idx="741">
                  <c:v>41114.333333333336</c:v>
                </c:pt>
                <c:pt idx="742">
                  <c:v>41115.333333333336</c:v>
                </c:pt>
                <c:pt idx="743">
                  <c:v>41116.333333333336</c:v>
                </c:pt>
                <c:pt idx="744">
                  <c:v>41117.333333333336</c:v>
                </c:pt>
                <c:pt idx="745">
                  <c:v>41118.333333333336</c:v>
                </c:pt>
                <c:pt idx="746">
                  <c:v>41119.333333333336</c:v>
                </c:pt>
                <c:pt idx="747">
                  <c:v>41120.333333333336</c:v>
                </c:pt>
                <c:pt idx="748">
                  <c:v>41121.333333333336</c:v>
                </c:pt>
                <c:pt idx="749">
                  <c:v>41122.333333333336</c:v>
                </c:pt>
                <c:pt idx="750">
                  <c:v>41123.333333333336</c:v>
                </c:pt>
                <c:pt idx="751">
                  <c:v>41124.333333333336</c:v>
                </c:pt>
                <c:pt idx="752">
                  <c:v>41125.333333333336</c:v>
                </c:pt>
                <c:pt idx="753">
                  <c:v>41126.333333333336</c:v>
                </c:pt>
                <c:pt idx="754">
                  <c:v>41127.333333333336</c:v>
                </c:pt>
                <c:pt idx="755">
                  <c:v>41128.333333333336</c:v>
                </c:pt>
                <c:pt idx="756">
                  <c:v>41129.333333333336</c:v>
                </c:pt>
                <c:pt idx="757">
                  <c:v>41130.333333333336</c:v>
                </c:pt>
                <c:pt idx="758">
                  <c:v>41131.333333333336</c:v>
                </c:pt>
                <c:pt idx="759">
                  <c:v>41132.333333333336</c:v>
                </c:pt>
                <c:pt idx="760">
                  <c:v>41133.333333333336</c:v>
                </c:pt>
                <c:pt idx="761">
                  <c:v>41134.333333333336</c:v>
                </c:pt>
                <c:pt idx="762">
                  <c:v>41135.333333333336</c:v>
                </c:pt>
                <c:pt idx="763">
                  <c:v>41136.333333333336</c:v>
                </c:pt>
                <c:pt idx="764">
                  <c:v>41137.333333333336</c:v>
                </c:pt>
                <c:pt idx="765">
                  <c:v>41313.333333333336</c:v>
                </c:pt>
                <c:pt idx="766">
                  <c:v>41314.333333333336</c:v>
                </c:pt>
                <c:pt idx="767">
                  <c:v>41315.333333333336</c:v>
                </c:pt>
                <c:pt idx="768">
                  <c:v>41316.333333333336</c:v>
                </c:pt>
                <c:pt idx="769">
                  <c:v>41317.333333333336</c:v>
                </c:pt>
                <c:pt idx="770">
                  <c:v>41318.333333333336</c:v>
                </c:pt>
                <c:pt idx="771">
                  <c:v>41319.333333333336</c:v>
                </c:pt>
                <c:pt idx="772">
                  <c:v>41320.333333333336</c:v>
                </c:pt>
                <c:pt idx="773">
                  <c:v>41321.333333333336</c:v>
                </c:pt>
                <c:pt idx="774">
                  <c:v>41323.333333333336</c:v>
                </c:pt>
                <c:pt idx="775">
                  <c:v>41324.333333333336</c:v>
                </c:pt>
                <c:pt idx="776">
                  <c:v>41325.333333333336</c:v>
                </c:pt>
                <c:pt idx="777">
                  <c:v>41326.333333333336</c:v>
                </c:pt>
                <c:pt idx="778">
                  <c:v>41327.333333333336</c:v>
                </c:pt>
                <c:pt idx="779">
                  <c:v>41328.333333333336</c:v>
                </c:pt>
                <c:pt idx="780">
                  <c:v>41329.333333333336</c:v>
                </c:pt>
                <c:pt idx="781">
                  <c:v>41330.333333333336</c:v>
                </c:pt>
                <c:pt idx="782">
                  <c:v>41331.333333333336</c:v>
                </c:pt>
                <c:pt idx="783">
                  <c:v>41332.333333333336</c:v>
                </c:pt>
                <c:pt idx="784">
                  <c:v>41333.333333333336</c:v>
                </c:pt>
                <c:pt idx="785">
                  <c:v>41334.333333333336</c:v>
                </c:pt>
                <c:pt idx="786">
                  <c:v>41335.333333333336</c:v>
                </c:pt>
                <c:pt idx="787">
                  <c:v>41336.333333333336</c:v>
                </c:pt>
                <c:pt idx="788">
                  <c:v>41337.333333333336</c:v>
                </c:pt>
                <c:pt idx="789">
                  <c:v>41338.333333333336</c:v>
                </c:pt>
                <c:pt idx="790">
                  <c:v>41339.333333333336</c:v>
                </c:pt>
                <c:pt idx="791">
                  <c:v>41340.333333333336</c:v>
                </c:pt>
                <c:pt idx="792">
                  <c:v>41341.333333333336</c:v>
                </c:pt>
                <c:pt idx="793">
                  <c:v>41342.333333333336</c:v>
                </c:pt>
                <c:pt idx="794">
                  <c:v>41343.333333333336</c:v>
                </c:pt>
                <c:pt idx="795">
                  <c:v>41344.333333333336</c:v>
                </c:pt>
                <c:pt idx="796">
                  <c:v>41345.333333333336</c:v>
                </c:pt>
                <c:pt idx="797">
                  <c:v>41346.333333333336</c:v>
                </c:pt>
                <c:pt idx="798">
                  <c:v>41347.333333333336</c:v>
                </c:pt>
                <c:pt idx="799">
                  <c:v>41348.333333333336</c:v>
                </c:pt>
                <c:pt idx="800">
                  <c:v>41349.333333333336</c:v>
                </c:pt>
                <c:pt idx="801">
                  <c:v>41350.333333333336</c:v>
                </c:pt>
                <c:pt idx="802">
                  <c:v>41351.333333333336</c:v>
                </c:pt>
                <c:pt idx="803">
                  <c:v>41352.333333333336</c:v>
                </c:pt>
                <c:pt idx="804">
                  <c:v>41353.333333333336</c:v>
                </c:pt>
                <c:pt idx="805">
                  <c:v>41354.333333333336</c:v>
                </c:pt>
                <c:pt idx="806">
                  <c:v>41355.333333333336</c:v>
                </c:pt>
                <c:pt idx="807">
                  <c:v>41356.333333333336</c:v>
                </c:pt>
                <c:pt idx="808">
                  <c:v>41357.333333333336</c:v>
                </c:pt>
                <c:pt idx="809">
                  <c:v>41358.333333333336</c:v>
                </c:pt>
                <c:pt idx="810">
                  <c:v>41359.333333333336</c:v>
                </c:pt>
                <c:pt idx="811">
                  <c:v>41360.333333333336</c:v>
                </c:pt>
                <c:pt idx="812">
                  <c:v>41361.333333333336</c:v>
                </c:pt>
                <c:pt idx="813">
                  <c:v>41362.333333333336</c:v>
                </c:pt>
                <c:pt idx="814">
                  <c:v>41363.333333333336</c:v>
                </c:pt>
                <c:pt idx="815">
                  <c:v>41364.333333333336</c:v>
                </c:pt>
                <c:pt idx="816">
                  <c:v>41365.333333333336</c:v>
                </c:pt>
                <c:pt idx="817">
                  <c:v>41366.333333333336</c:v>
                </c:pt>
                <c:pt idx="818">
                  <c:v>41367.333333333336</c:v>
                </c:pt>
                <c:pt idx="819">
                  <c:v>41368.333333333336</c:v>
                </c:pt>
                <c:pt idx="820">
                  <c:v>41369.333333333336</c:v>
                </c:pt>
                <c:pt idx="821">
                  <c:v>41370.333333333336</c:v>
                </c:pt>
                <c:pt idx="822">
                  <c:v>41371.333333333336</c:v>
                </c:pt>
                <c:pt idx="823">
                  <c:v>41372.333333333336</c:v>
                </c:pt>
                <c:pt idx="824">
                  <c:v>41373.333333333336</c:v>
                </c:pt>
                <c:pt idx="825">
                  <c:v>41374.333333333336</c:v>
                </c:pt>
                <c:pt idx="826">
                  <c:v>41375.333333333336</c:v>
                </c:pt>
                <c:pt idx="827">
                  <c:v>41376.333333333336</c:v>
                </c:pt>
                <c:pt idx="828">
                  <c:v>41377.333333333336</c:v>
                </c:pt>
                <c:pt idx="829">
                  <c:v>41378.333333333336</c:v>
                </c:pt>
                <c:pt idx="830">
                  <c:v>41379.333333333336</c:v>
                </c:pt>
                <c:pt idx="831">
                  <c:v>41380.333333333336</c:v>
                </c:pt>
                <c:pt idx="832">
                  <c:v>41381.333333333336</c:v>
                </c:pt>
                <c:pt idx="833">
                  <c:v>41382.333333333336</c:v>
                </c:pt>
                <c:pt idx="834">
                  <c:v>41383.333333333336</c:v>
                </c:pt>
                <c:pt idx="835">
                  <c:v>41384.333333333336</c:v>
                </c:pt>
                <c:pt idx="836">
                  <c:v>41385.333333333336</c:v>
                </c:pt>
                <c:pt idx="837">
                  <c:v>41386.333333333336</c:v>
                </c:pt>
                <c:pt idx="838">
                  <c:v>41387.333333333336</c:v>
                </c:pt>
                <c:pt idx="839">
                  <c:v>41388.333333333336</c:v>
                </c:pt>
                <c:pt idx="840">
                  <c:v>41389.333333333336</c:v>
                </c:pt>
                <c:pt idx="841">
                  <c:v>41390.333333333336</c:v>
                </c:pt>
                <c:pt idx="842">
                  <c:v>41391.333333333336</c:v>
                </c:pt>
                <c:pt idx="843">
                  <c:v>41392.333333333336</c:v>
                </c:pt>
                <c:pt idx="844">
                  <c:v>41393.333333333336</c:v>
                </c:pt>
                <c:pt idx="845">
                  <c:v>41394.333333333336</c:v>
                </c:pt>
                <c:pt idx="846">
                  <c:v>41395.333333333336</c:v>
                </c:pt>
                <c:pt idx="847">
                  <c:v>41396.333333333336</c:v>
                </c:pt>
                <c:pt idx="848">
                  <c:v>41397.333333333336</c:v>
                </c:pt>
                <c:pt idx="849">
                  <c:v>41398.333333333336</c:v>
                </c:pt>
                <c:pt idx="850">
                  <c:v>41399.333333333336</c:v>
                </c:pt>
                <c:pt idx="851">
                  <c:v>41400.333333333336</c:v>
                </c:pt>
                <c:pt idx="852">
                  <c:v>41401.333333333336</c:v>
                </c:pt>
                <c:pt idx="853">
                  <c:v>41402.333333333336</c:v>
                </c:pt>
                <c:pt idx="854">
                  <c:v>41403.333333333336</c:v>
                </c:pt>
                <c:pt idx="855">
                  <c:v>41404.333333333336</c:v>
                </c:pt>
                <c:pt idx="856">
                  <c:v>41405.333333333336</c:v>
                </c:pt>
                <c:pt idx="857">
                  <c:v>41406.333333333336</c:v>
                </c:pt>
                <c:pt idx="858">
                  <c:v>41407.333333333336</c:v>
                </c:pt>
                <c:pt idx="859">
                  <c:v>41408.333333333336</c:v>
                </c:pt>
                <c:pt idx="860">
                  <c:v>41409.333333333336</c:v>
                </c:pt>
                <c:pt idx="861">
                  <c:v>41410.333333333336</c:v>
                </c:pt>
                <c:pt idx="862">
                  <c:v>41411.333333333336</c:v>
                </c:pt>
                <c:pt idx="863">
                  <c:v>41412.333333333336</c:v>
                </c:pt>
                <c:pt idx="864">
                  <c:v>41413.333333333336</c:v>
                </c:pt>
                <c:pt idx="865">
                  <c:v>41414.333333333336</c:v>
                </c:pt>
                <c:pt idx="866">
                  <c:v>41415.333333333336</c:v>
                </c:pt>
                <c:pt idx="867">
                  <c:v>41416.333333333336</c:v>
                </c:pt>
                <c:pt idx="868">
                  <c:v>41417.333333333336</c:v>
                </c:pt>
                <c:pt idx="869">
                  <c:v>41418.333333333336</c:v>
                </c:pt>
                <c:pt idx="870">
                  <c:v>41419.333333333336</c:v>
                </c:pt>
                <c:pt idx="871">
                  <c:v>41421.333333333336</c:v>
                </c:pt>
                <c:pt idx="872">
                  <c:v>41422.333333333336</c:v>
                </c:pt>
                <c:pt idx="873">
                  <c:v>41423.333333333336</c:v>
                </c:pt>
                <c:pt idx="874">
                  <c:v>41424.333333333336</c:v>
                </c:pt>
                <c:pt idx="875">
                  <c:v>41425.333333333336</c:v>
                </c:pt>
                <c:pt idx="876">
                  <c:v>41426.333333333336</c:v>
                </c:pt>
                <c:pt idx="877">
                  <c:v>41427.333333333336</c:v>
                </c:pt>
                <c:pt idx="878">
                  <c:v>41428.333333333336</c:v>
                </c:pt>
                <c:pt idx="879">
                  <c:v>41429.333333333336</c:v>
                </c:pt>
                <c:pt idx="880">
                  <c:v>41430.333333333336</c:v>
                </c:pt>
                <c:pt idx="881">
                  <c:v>41431.333333333336</c:v>
                </c:pt>
                <c:pt idx="882">
                  <c:v>41432.333333333336</c:v>
                </c:pt>
                <c:pt idx="883">
                  <c:v>41433.333333333336</c:v>
                </c:pt>
                <c:pt idx="884">
                  <c:v>41434.333333333336</c:v>
                </c:pt>
                <c:pt idx="885">
                  <c:v>41435.333333333336</c:v>
                </c:pt>
                <c:pt idx="886">
                  <c:v>41436.333333333336</c:v>
                </c:pt>
                <c:pt idx="887">
                  <c:v>41437.333333333336</c:v>
                </c:pt>
                <c:pt idx="888">
                  <c:v>41438.333333333336</c:v>
                </c:pt>
                <c:pt idx="889">
                  <c:v>41439.333333333336</c:v>
                </c:pt>
                <c:pt idx="890">
                  <c:v>41440.333333333336</c:v>
                </c:pt>
                <c:pt idx="891">
                  <c:v>41441.333333333336</c:v>
                </c:pt>
                <c:pt idx="892">
                  <c:v>41442.333333333336</c:v>
                </c:pt>
                <c:pt idx="893">
                  <c:v>41443.333333333336</c:v>
                </c:pt>
                <c:pt idx="894">
                  <c:v>41444.333333333336</c:v>
                </c:pt>
                <c:pt idx="895">
                  <c:v>41445.333333333336</c:v>
                </c:pt>
                <c:pt idx="896">
                  <c:v>41446.333333333336</c:v>
                </c:pt>
                <c:pt idx="897">
                  <c:v>41447.333333333336</c:v>
                </c:pt>
                <c:pt idx="898">
                  <c:v>41448.333333333336</c:v>
                </c:pt>
                <c:pt idx="899">
                  <c:v>41449.333333333336</c:v>
                </c:pt>
                <c:pt idx="900">
                  <c:v>41450.333333333336</c:v>
                </c:pt>
                <c:pt idx="901">
                  <c:v>41451.333333333336</c:v>
                </c:pt>
                <c:pt idx="902">
                  <c:v>41452.333333333336</c:v>
                </c:pt>
                <c:pt idx="903">
                  <c:v>41453.333333333336</c:v>
                </c:pt>
                <c:pt idx="904">
                  <c:v>41454.333333333336</c:v>
                </c:pt>
                <c:pt idx="905">
                  <c:v>41455.333333333336</c:v>
                </c:pt>
                <c:pt idx="906">
                  <c:v>41456.333333333336</c:v>
                </c:pt>
                <c:pt idx="907">
                  <c:v>41457.333333333336</c:v>
                </c:pt>
                <c:pt idx="908">
                  <c:v>41459.333333333336</c:v>
                </c:pt>
                <c:pt idx="909">
                  <c:v>41460.333333333336</c:v>
                </c:pt>
                <c:pt idx="910">
                  <c:v>41461.333333333336</c:v>
                </c:pt>
                <c:pt idx="911">
                  <c:v>41462.333333333336</c:v>
                </c:pt>
                <c:pt idx="912">
                  <c:v>41463.333333333336</c:v>
                </c:pt>
                <c:pt idx="913">
                  <c:v>41464.333333333336</c:v>
                </c:pt>
                <c:pt idx="914">
                  <c:v>41465.333333333336</c:v>
                </c:pt>
                <c:pt idx="915">
                  <c:v>41466.333333333336</c:v>
                </c:pt>
                <c:pt idx="916">
                  <c:v>41467.333333333336</c:v>
                </c:pt>
                <c:pt idx="917">
                  <c:v>41468.333333333336</c:v>
                </c:pt>
                <c:pt idx="918">
                  <c:v>41469.333333333336</c:v>
                </c:pt>
                <c:pt idx="919">
                  <c:v>41470.333333333336</c:v>
                </c:pt>
                <c:pt idx="920">
                  <c:v>41471.333333333336</c:v>
                </c:pt>
                <c:pt idx="921">
                  <c:v>41472.333333333336</c:v>
                </c:pt>
                <c:pt idx="922">
                  <c:v>41473.333333333336</c:v>
                </c:pt>
                <c:pt idx="923">
                  <c:v>41474.333333333336</c:v>
                </c:pt>
                <c:pt idx="924">
                  <c:v>41475.333333333336</c:v>
                </c:pt>
                <c:pt idx="925">
                  <c:v>41476.333333333336</c:v>
                </c:pt>
                <c:pt idx="926">
                  <c:v>41477.333333333336</c:v>
                </c:pt>
                <c:pt idx="927">
                  <c:v>41478.333333333336</c:v>
                </c:pt>
                <c:pt idx="928">
                  <c:v>41479.333333333336</c:v>
                </c:pt>
                <c:pt idx="929">
                  <c:v>41480.333333333336</c:v>
                </c:pt>
                <c:pt idx="930">
                  <c:v>41481.333333333336</c:v>
                </c:pt>
                <c:pt idx="931">
                  <c:v>41482.333333333336</c:v>
                </c:pt>
                <c:pt idx="932">
                  <c:v>41483.333333333336</c:v>
                </c:pt>
                <c:pt idx="933">
                  <c:v>41484.333333333336</c:v>
                </c:pt>
                <c:pt idx="934">
                  <c:v>41485.333333333336</c:v>
                </c:pt>
                <c:pt idx="935">
                  <c:v>41486.333333333336</c:v>
                </c:pt>
                <c:pt idx="936">
                  <c:v>40909.333333333336</c:v>
                </c:pt>
                <c:pt idx="937">
                  <c:v>40910.333333333336</c:v>
                </c:pt>
                <c:pt idx="938">
                  <c:v>40911.333333333336</c:v>
                </c:pt>
                <c:pt idx="939">
                  <c:v>40912.333333333336</c:v>
                </c:pt>
                <c:pt idx="940">
                  <c:v>40913.333333333336</c:v>
                </c:pt>
                <c:pt idx="941">
                  <c:v>40914.333333333336</c:v>
                </c:pt>
                <c:pt idx="942">
                  <c:v>40915.333333333336</c:v>
                </c:pt>
                <c:pt idx="943">
                  <c:v>40916.333333333336</c:v>
                </c:pt>
                <c:pt idx="944">
                  <c:v>40917.333333333336</c:v>
                </c:pt>
                <c:pt idx="945">
                  <c:v>40918.333333333336</c:v>
                </c:pt>
                <c:pt idx="946">
                  <c:v>40919.333333333336</c:v>
                </c:pt>
                <c:pt idx="947">
                  <c:v>40920.333333333336</c:v>
                </c:pt>
                <c:pt idx="948">
                  <c:v>40921.333333333336</c:v>
                </c:pt>
                <c:pt idx="949">
                  <c:v>40922.333333333336</c:v>
                </c:pt>
                <c:pt idx="950">
                  <c:v>40923.333333333336</c:v>
                </c:pt>
                <c:pt idx="951">
                  <c:v>40924.333333333336</c:v>
                </c:pt>
                <c:pt idx="952">
                  <c:v>40925.333333333336</c:v>
                </c:pt>
                <c:pt idx="953">
                  <c:v>40926.333333333336</c:v>
                </c:pt>
                <c:pt idx="954">
                  <c:v>40927.333333333336</c:v>
                </c:pt>
                <c:pt idx="955">
                  <c:v>40928.333333333336</c:v>
                </c:pt>
                <c:pt idx="956">
                  <c:v>40929.333333333336</c:v>
                </c:pt>
                <c:pt idx="957">
                  <c:v>40930.333333333336</c:v>
                </c:pt>
                <c:pt idx="958">
                  <c:v>40931.333333333336</c:v>
                </c:pt>
                <c:pt idx="959">
                  <c:v>40932.333333333336</c:v>
                </c:pt>
                <c:pt idx="960">
                  <c:v>40933.333333333336</c:v>
                </c:pt>
                <c:pt idx="961">
                  <c:v>40934.333333333336</c:v>
                </c:pt>
                <c:pt idx="962">
                  <c:v>40935.333333333336</c:v>
                </c:pt>
                <c:pt idx="963">
                  <c:v>40936.333333333336</c:v>
                </c:pt>
                <c:pt idx="964">
                  <c:v>40937.333333333336</c:v>
                </c:pt>
                <c:pt idx="965">
                  <c:v>40938.333333333336</c:v>
                </c:pt>
                <c:pt idx="966">
                  <c:v>40939.333333333336</c:v>
                </c:pt>
                <c:pt idx="967">
                  <c:v>40940.333333333336</c:v>
                </c:pt>
                <c:pt idx="968">
                  <c:v>40941.333333333336</c:v>
                </c:pt>
                <c:pt idx="969">
                  <c:v>40942.333333333336</c:v>
                </c:pt>
                <c:pt idx="970">
                  <c:v>40943.333333333336</c:v>
                </c:pt>
                <c:pt idx="971">
                  <c:v>40944.333333333336</c:v>
                </c:pt>
                <c:pt idx="972">
                  <c:v>40945.333333333336</c:v>
                </c:pt>
                <c:pt idx="973">
                  <c:v>40946.333333333336</c:v>
                </c:pt>
                <c:pt idx="974">
                  <c:v>40947.333333333336</c:v>
                </c:pt>
                <c:pt idx="975">
                  <c:v>40948.333333333336</c:v>
                </c:pt>
                <c:pt idx="976">
                  <c:v>40949.333333333336</c:v>
                </c:pt>
                <c:pt idx="977">
                  <c:v>40950.333333333336</c:v>
                </c:pt>
                <c:pt idx="978">
                  <c:v>40951.333333333336</c:v>
                </c:pt>
                <c:pt idx="979">
                  <c:v>40952.333333333336</c:v>
                </c:pt>
                <c:pt idx="980">
                  <c:v>40953.333333333336</c:v>
                </c:pt>
                <c:pt idx="981">
                  <c:v>40954.333333333336</c:v>
                </c:pt>
                <c:pt idx="982">
                  <c:v>40955.333333333336</c:v>
                </c:pt>
                <c:pt idx="983">
                  <c:v>40956.333333333336</c:v>
                </c:pt>
                <c:pt idx="984">
                  <c:v>40957.333333333336</c:v>
                </c:pt>
                <c:pt idx="985">
                  <c:v>40959.333333333336</c:v>
                </c:pt>
                <c:pt idx="986">
                  <c:v>40960.333333333336</c:v>
                </c:pt>
                <c:pt idx="987">
                  <c:v>40961.333333333336</c:v>
                </c:pt>
                <c:pt idx="988">
                  <c:v>40962.333333333336</c:v>
                </c:pt>
                <c:pt idx="989">
                  <c:v>40963.333333333336</c:v>
                </c:pt>
                <c:pt idx="990">
                  <c:v>40964.333333333336</c:v>
                </c:pt>
                <c:pt idx="991">
                  <c:v>40965.333333333336</c:v>
                </c:pt>
                <c:pt idx="992">
                  <c:v>40966.333333333336</c:v>
                </c:pt>
                <c:pt idx="993">
                  <c:v>40967.333333333336</c:v>
                </c:pt>
                <c:pt idx="994">
                  <c:v>40968.333333333336</c:v>
                </c:pt>
                <c:pt idx="995">
                  <c:v>40969.333333333336</c:v>
                </c:pt>
                <c:pt idx="996">
                  <c:v>40971.333333333336</c:v>
                </c:pt>
                <c:pt idx="997">
                  <c:v>40973.333333333336</c:v>
                </c:pt>
                <c:pt idx="998">
                  <c:v>40974.333333333336</c:v>
                </c:pt>
                <c:pt idx="999">
                  <c:v>40978.333333333336</c:v>
                </c:pt>
                <c:pt idx="1000">
                  <c:v>40985.333333333336</c:v>
                </c:pt>
                <c:pt idx="1001">
                  <c:v>40987.333333333336</c:v>
                </c:pt>
                <c:pt idx="1002">
                  <c:v>40988.333333333336</c:v>
                </c:pt>
                <c:pt idx="1003">
                  <c:v>40989.333333333336</c:v>
                </c:pt>
                <c:pt idx="1004">
                  <c:v>41010.333333333336</c:v>
                </c:pt>
                <c:pt idx="1005">
                  <c:v>41011.333333333336</c:v>
                </c:pt>
                <c:pt idx="1006">
                  <c:v>41012.333333333336</c:v>
                </c:pt>
                <c:pt idx="1007">
                  <c:v>41015.333333333336</c:v>
                </c:pt>
                <c:pt idx="1008">
                  <c:v>41017.333333333336</c:v>
                </c:pt>
                <c:pt idx="1009">
                  <c:v>41018.333333333336</c:v>
                </c:pt>
                <c:pt idx="1010">
                  <c:v>41019.333333333336</c:v>
                </c:pt>
                <c:pt idx="1011">
                  <c:v>41020.333333333336</c:v>
                </c:pt>
                <c:pt idx="1012">
                  <c:v>41023.333333333336</c:v>
                </c:pt>
                <c:pt idx="1013">
                  <c:v>41024.333333333336</c:v>
                </c:pt>
                <c:pt idx="1014">
                  <c:v>41025.333333333336</c:v>
                </c:pt>
                <c:pt idx="1015">
                  <c:v>41028.333333333336</c:v>
                </c:pt>
                <c:pt idx="1016">
                  <c:v>41034.333333333336</c:v>
                </c:pt>
                <c:pt idx="1017">
                  <c:v>41037.333333333336</c:v>
                </c:pt>
                <c:pt idx="1018">
                  <c:v>41044.333333333336</c:v>
                </c:pt>
                <c:pt idx="1019">
                  <c:v>41064.333333333336</c:v>
                </c:pt>
                <c:pt idx="1020">
                  <c:v>41084.333333333336</c:v>
                </c:pt>
                <c:pt idx="1021">
                  <c:v>41085.333333333336</c:v>
                </c:pt>
                <c:pt idx="1022">
                  <c:v>41086.333333333336</c:v>
                </c:pt>
                <c:pt idx="1023">
                  <c:v>41098.333333333336</c:v>
                </c:pt>
                <c:pt idx="1024">
                  <c:v>41099.333333333336</c:v>
                </c:pt>
                <c:pt idx="1025">
                  <c:v>41100.333333333336</c:v>
                </c:pt>
                <c:pt idx="1026">
                  <c:v>41101.333333333336</c:v>
                </c:pt>
                <c:pt idx="1027">
                  <c:v>41102.333333333336</c:v>
                </c:pt>
                <c:pt idx="1028">
                  <c:v>41103.333333333336</c:v>
                </c:pt>
                <c:pt idx="1029">
                  <c:v>41104.333333333336</c:v>
                </c:pt>
                <c:pt idx="1030">
                  <c:v>41105.333333333336</c:v>
                </c:pt>
                <c:pt idx="1031">
                  <c:v>41106.333333333336</c:v>
                </c:pt>
                <c:pt idx="1032">
                  <c:v>41107.333333333336</c:v>
                </c:pt>
                <c:pt idx="1033">
                  <c:v>41108.333333333336</c:v>
                </c:pt>
                <c:pt idx="1034">
                  <c:v>41109.333333333336</c:v>
                </c:pt>
                <c:pt idx="1035">
                  <c:v>41110.333333333336</c:v>
                </c:pt>
                <c:pt idx="1036">
                  <c:v>41111.333333333336</c:v>
                </c:pt>
                <c:pt idx="1037">
                  <c:v>41112.333333333336</c:v>
                </c:pt>
                <c:pt idx="1038">
                  <c:v>41113.333333333336</c:v>
                </c:pt>
                <c:pt idx="1039">
                  <c:v>41114.333333333336</c:v>
                </c:pt>
                <c:pt idx="1040">
                  <c:v>41115.333333333336</c:v>
                </c:pt>
                <c:pt idx="1041">
                  <c:v>41116.333333333336</c:v>
                </c:pt>
                <c:pt idx="1042">
                  <c:v>41117.333333333336</c:v>
                </c:pt>
                <c:pt idx="1043">
                  <c:v>41118.333333333336</c:v>
                </c:pt>
                <c:pt idx="1044">
                  <c:v>41119.333333333336</c:v>
                </c:pt>
                <c:pt idx="1045">
                  <c:v>41120.333333333336</c:v>
                </c:pt>
                <c:pt idx="1046">
                  <c:v>41121.333333333336</c:v>
                </c:pt>
                <c:pt idx="1047">
                  <c:v>41122.333333333336</c:v>
                </c:pt>
                <c:pt idx="1048">
                  <c:v>41123.333333333336</c:v>
                </c:pt>
                <c:pt idx="1049">
                  <c:v>41124.333333333336</c:v>
                </c:pt>
                <c:pt idx="1050">
                  <c:v>41125.333333333336</c:v>
                </c:pt>
                <c:pt idx="1051">
                  <c:v>41126.333333333336</c:v>
                </c:pt>
                <c:pt idx="1052">
                  <c:v>41127.333333333336</c:v>
                </c:pt>
                <c:pt idx="1053">
                  <c:v>41128.333333333336</c:v>
                </c:pt>
                <c:pt idx="1054">
                  <c:v>41129.333333333336</c:v>
                </c:pt>
                <c:pt idx="1055">
                  <c:v>41130.333333333336</c:v>
                </c:pt>
                <c:pt idx="1056">
                  <c:v>41131.333333333336</c:v>
                </c:pt>
                <c:pt idx="1057">
                  <c:v>41132.333333333336</c:v>
                </c:pt>
                <c:pt idx="1058">
                  <c:v>41133.333333333336</c:v>
                </c:pt>
                <c:pt idx="1059">
                  <c:v>41134.333333333336</c:v>
                </c:pt>
                <c:pt idx="1060">
                  <c:v>41135.333333333336</c:v>
                </c:pt>
                <c:pt idx="1061">
                  <c:v>41136.333333333336</c:v>
                </c:pt>
                <c:pt idx="1062">
                  <c:v>41137.333333333336</c:v>
                </c:pt>
                <c:pt idx="1063">
                  <c:v>41138.333333333336</c:v>
                </c:pt>
                <c:pt idx="1064">
                  <c:v>41139.333333333336</c:v>
                </c:pt>
                <c:pt idx="1065">
                  <c:v>41140.333333333336</c:v>
                </c:pt>
                <c:pt idx="1066">
                  <c:v>41141.333333333336</c:v>
                </c:pt>
                <c:pt idx="1067">
                  <c:v>41142.333333333336</c:v>
                </c:pt>
                <c:pt idx="1068">
                  <c:v>41143.333333333336</c:v>
                </c:pt>
                <c:pt idx="1069">
                  <c:v>41144.333333333336</c:v>
                </c:pt>
                <c:pt idx="1070">
                  <c:v>41145.333333333336</c:v>
                </c:pt>
                <c:pt idx="1071">
                  <c:v>41146.333333333336</c:v>
                </c:pt>
                <c:pt idx="1072">
                  <c:v>41147.333333333336</c:v>
                </c:pt>
                <c:pt idx="1073">
                  <c:v>41148.333333333336</c:v>
                </c:pt>
                <c:pt idx="1074">
                  <c:v>41149.333333333336</c:v>
                </c:pt>
                <c:pt idx="1075">
                  <c:v>41150.333333333336</c:v>
                </c:pt>
                <c:pt idx="1076">
                  <c:v>41151.333333333336</c:v>
                </c:pt>
                <c:pt idx="1077">
                  <c:v>41152.333333333336</c:v>
                </c:pt>
                <c:pt idx="1078">
                  <c:v>41153.333333333336</c:v>
                </c:pt>
                <c:pt idx="1079">
                  <c:v>41155.333333333336</c:v>
                </c:pt>
                <c:pt idx="1080">
                  <c:v>41156.333333333336</c:v>
                </c:pt>
                <c:pt idx="1081">
                  <c:v>41157.333333333336</c:v>
                </c:pt>
                <c:pt idx="1082">
                  <c:v>41158.333333333336</c:v>
                </c:pt>
                <c:pt idx="1083">
                  <c:v>41159.333333333336</c:v>
                </c:pt>
                <c:pt idx="1084">
                  <c:v>41160.333333333336</c:v>
                </c:pt>
                <c:pt idx="1085">
                  <c:v>41161.333333333336</c:v>
                </c:pt>
                <c:pt idx="1086">
                  <c:v>41162.333333333336</c:v>
                </c:pt>
                <c:pt idx="1087">
                  <c:v>41163.333333333336</c:v>
                </c:pt>
                <c:pt idx="1088">
                  <c:v>41164.333333333336</c:v>
                </c:pt>
                <c:pt idx="1089">
                  <c:v>41165.333333333336</c:v>
                </c:pt>
                <c:pt idx="1090">
                  <c:v>41166.333333333336</c:v>
                </c:pt>
                <c:pt idx="1091">
                  <c:v>41167.333333333336</c:v>
                </c:pt>
                <c:pt idx="1092">
                  <c:v>41168.333333333336</c:v>
                </c:pt>
                <c:pt idx="1093">
                  <c:v>41169.333333333336</c:v>
                </c:pt>
                <c:pt idx="1094">
                  <c:v>41170.333333333336</c:v>
                </c:pt>
                <c:pt idx="1095">
                  <c:v>41171.333333333336</c:v>
                </c:pt>
                <c:pt idx="1096">
                  <c:v>41172.333333333336</c:v>
                </c:pt>
                <c:pt idx="1097">
                  <c:v>41173.333333333336</c:v>
                </c:pt>
                <c:pt idx="1098">
                  <c:v>41174.333333333336</c:v>
                </c:pt>
                <c:pt idx="1099">
                  <c:v>41175.333333333336</c:v>
                </c:pt>
                <c:pt idx="1100">
                  <c:v>41176.333333333336</c:v>
                </c:pt>
                <c:pt idx="1101">
                  <c:v>41177.333333333336</c:v>
                </c:pt>
                <c:pt idx="1102">
                  <c:v>41178.333333333336</c:v>
                </c:pt>
                <c:pt idx="1103">
                  <c:v>41179.333333333336</c:v>
                </c:pt>
                <c:pt idx="1104">
                  <c:v>41180.333333333336</c:v>
                </c:pt>
                <c:pt idx="1105">
                  <c:v>41181.333333333336</c:v>
                </c:pt>
                <c:pt idx="1106">
                  <c:v>41182.333333333336</c:v>
                </c:pt>
                <c:pt idx="1107">
                  <c:v>41183.333333333336</c:v>
                </c:pt>
                <c:pt idx="1108">
                  <c:v>41184.333333333336</c:v>
                </c:pt>
                <c:pt idx="1109">
                  <c:v>41185.333333333336</c:v>
                </c:pt>
                <c:pt idx="1110">
                  <c:v>41186.333333333336</c:v>
                </c:pt>
                <c:pt idx="1111">
                  <c:v>41187.333333333336</c:v>
                </c:pt>
                <c:pt idx="1112">
                  <c:v>41188.333333333336</c:v>
                </c:pt>
                <c:pt idx="1113">
                  <c:v>41189.333333333336</c:v>
                </c:pt>
                <c:pt idx="1114">
                  <c:v>41190.333333333336</c:v>
                </c:pt>
                <c:pt idx="1115">
                  <c:v>41191.333333333336</c:v>
                </c:pt>
                <c:pt idx="1116">
                  <c:v>41192.333333333336</c:v>
                </c:pt>
                <c:pt idx="1117">
                  <c:v>41193.333333333336</c:v>
                </c:pt>
                <c:pt idx="1118">
                  <c:v>41194.333333333336</c:v>
                </c:pt>
                <c:pt idx="1119">
                  <c:v>41195.333333333336</c:v>
                </c:pt>
                <c:pt idx="1120">
                  <c:v>41196.333333333336</c:v>
                </c:pt>
                <c:pt idx="1121">
                  <c:v>41197.333333333336</c:v>
                </c:pt>
                <c:pt idx="1122">
                  <c:v>41198.333333333336</c:v>
                </c:pt>
                <c:pt idx="1123">
                  <c:v>41199.333333333336</c:v>
                </c:pt>
                <c:pt idx="1124">
                  <c:v>41200.333333333336</c:v>
                </c:pt>
                <c:pt idx="1125">
                  <c:v>41201.333333333336</c:v>
                </c:pt>
                <c:pt idx="1126">
                  <c:v>41202.333333333336</c:v>
                </c:pt>
                <c:pt idx="1127">
                  <c:v>41203.333333333336</c:v>
                </c:pt>
                <c:pt idx="1128">
                  <c:v>41204.333333333336</c:v>
                </c:pt>
                <c:pt idx="1129">
                  <c:v>41205.333333333336</c:v>
                </c:pt>
                <c:pt idx="1130">
                  <c:v>41206.333333333336</c:v>
                </c:pt>
                <c:pt idx="1131">
                  <c:v>41207.333333333336</c:v>
                </c:pt>
                <c:pt idx="1132">
                  <c:v>41208.333333333336</c:v>
                </c:pt>
                <c:pt idx="1133">
                  <c:v>41209.333333333336</c:v>
                </c:pt>
                <c:pt idx="1134">
                  <c:v>41210.333333333336</c:v>
                </c:pt>
                <c:pt idx="1135">
                  <c:v>41211.333333333336</c:v>
                </c:pt>
                <c:pt idx="1136">
                  <c:v>41212.333333333336</c:v>
                </c:pt>
                <c:pt idx="1137">
                  <c:v>41213.333333333336</c:v>
                </c:pt>
                <c:pt idx="1138">
                  <c:v>41214.333333333336</c:v>
                </c:pt>
                <c:pt idx="1139">
                  <c:v>41215.333333333336</c:v>
                </c:pt>
                <c:pt idx="1140">
                  <c:v>41216.333333333336</c:v>
                </c:pt>
                <c:pt idx="1141">
                  <c:v>41217.333333333336</c:v>
                </c:pt>
                <c:pt idx="1142">
                  <c:v>41218.333333333336</c:v>
                </c:pt>
                <c:pt idx="1143">
                  <c:v>41219.333333333336</c:v>
                </c:pt>
                <c:pt idx="1144">
                  <c:v>41220.333333333336</c:v>
                </c:pt>
                <c:pt idx="1145">
                  <c:v>41221.333333333336</c:v>
                </c:pt>
                <c:pt idx="1146">
                  <c:v>41222.333333333336</c:v>
                </c:pt>
                <c:pt idx="1147">
                  <c:v>41223.333333333336</c:v>
                </c:pt>
                <c:pt idx="1148">
                  <c:v>41224.333333333336</c:v>
                </c:pt>
                <c:pt idx="1149">
                  <c:v>41225.333333333336</c:v>
                </c:pt>
                <c:pt idx="1150">
                  <c:v>41226.333333333336</c:v>
                </c:pt>
                <c:pt idx="1151">
                  <c:v>41227.333333333336</c:v>
                </c:pt>
                <c:pt idx="1152">
                  <c:v>41228.333333333336</c:v>
                </c:pt>
                <c:pt idx="1153">
                  <c:v>41229.333333333336</c:v>
                </c:pt>
                <c:pt idx="1154">
                  <c:v>41230.333333333336</c:v>
                </c:pt>
                <c:pt idx="1155">
                  <c:v>41231.333333333336</c:v>
                </c:pt>
                <c:pt idx="1156">
                  <c:v>41232.333333333336</c:v>
                </c:pt>
                <c:pt idx="1157">
                  <c:v>41233.333333333336</c:v>
                </c:pt>
                <c:pt idx="1158">
                  <c:v>41236.333333333336</c:v>
                </c:pt>
                <c:pt idx="1159">
                  <c:v>41237.333333333336</c:v>
                </c:pt>
                <c:pt idx="1160">
                  <c:v>41238.333333333336</c:v>
                </c:pt>
                <c:pt idx="1161">
                  <c:v>41239.333333333336</c:v>
                </c:pt>
                <c:pt idx="1162">
                  <c:v>41240.333333333336</c:v>
                </c:pt>
                <c:pt idx="1163">
                  <c:v>41241.333333333336</c:v>
                </c:pt>
                <c:pt idx="1164">
                  <c:v>41242.333333333336</c:v>
                </c:pt>
                <c:pt idx="1165">
                  <c:v>41243.333333333336</c:v>
                </c:pt>
                <c:pt idx="1166">
                  <c:v>41244.333333333336</c:v>
                </c:pt>
                <c:pt idx="1167">
                  <c:v>41245.333333333336</c:v>
                </c:pt>
                <c:pt idx="1168">
                  <c:v>41246.333333333336</c:v>
                </c:pt>
                <c:pt idx="1169">
                  <c:v>41247.333333333336</c:v>
                </c:pt>
                <c:pt idx="1170">
                  <c:v>41248.333333333336</c:v>
                </c:pt>
                <c:pt idx="1171">
                  <c:v>41249.333333333336</c:v>
                </c:pt>
                <c:pt idx="1172">
                  <c:v>41250.333333333336</c:v>
                </c:pt>
                <c:pt idx="1173">
                  <c:v>41251.333333333336</c:v>
                </c:pt>
                <c:pt idx="1174">
                  <c:v>41252.333333333336</c:v>
                </c:pt>
                <c:pt idx="1175">
                  <c:v>41253.333333333336</c:v>
                </c:pt>
                <c:pt idx="1176">
                  <c:v>41254.333333333336</c:v>
                </c:pt>
                <c:pt idx="1177">
                  <c:v>41255.333333333336</c:v>
                </c:pt>
                <c:pt idx="1178">
                  <c:v>41256.333333333336</c:v>
                </c:pt>
                <c:pt idx="1179">
                  <c:v>41257.333333333336</c:v>
                </c:pt>
                <c:pt idx="1180">
                  <c:v>41258.333333333336</c:v>
                </c:pt>
                <c:pt idx="1181">
                  <c:v>41259.333333333336</c:v>
                </c:pt>
                <c:pt idx="1182">
                  <c:v>41260.333333333336</c:v>
                </c:pt>
                <c:pt idx="1183">
                  <c:v>41261.333333333336</c:v>
                </c:pt>
                <c:pt idx="1184">
                  <c:v>41262.333333333336</c:v>
                </c:pt>
                <c:pt idx="1185">
                  <c:v>41263.333333333336</c:v>
                </c:pt>
                <c:pt idx="1186">
                  <c:v>41264.333333333336</c:v>
                </c:pt>
                <c:pt idx="1187">
                  <c:v>41265.333333333336</c:v>
                </c:pt>
                <c:pt idx="1188">
                  <c:v>41266.333333333336</c:v>
                </c:pt>
                <c:pt idx="1189">
                  <c:v>41268.333333333336</c:v>
                </c:pt>
                <c:pt idx="1190">
                  <c:v>41269.333333333336</c:v>
                </c:pt>
                <c:pt idx="1191">
                  <c:v>41270.333333333336</c:v>
                </c:pt>
                <c:pt idx="1192">
                  <c:v>41271.333333333336</c:v>
                </c:pt>
                <c:pt idx="1193">
                  <c:v>41272.333333333336</c:v>
                </c:pt>
                <c:pt idx="1194">
                  <c:v>41273.333333333336</c:v>
                </c:pt>
                <c:pt idx="1195">
                  <c:v>41275.333333333336</c:v>
                </c:pt>
                <c:pt idx="1196">
                  <c:v>41276.333333333336</c:v>
                </c:pt>
                <c:pt idx="1197">
                  <c:v>41277.333333333336</c:v>
                </c:pt>
                <c:pt idx="1198">
                  <c:v>41278.333333333336</c:v>
                </c:pt>
                <c:pt idx="1199">
                  <c:v>41279.333333333336</c:v>
                </c:pt>
                <c:pt idx="1200">
                  <c:v>41280.333333333336</c:v>
                </c:pt>
                <c:pt idx="1201">
                  <c:v>41281.333333333336</c:v>
                </c:pt>
                <c:pt idx="1202">
                  <c:v>41282.333333333336</c:v>
                </c:pt>
                <c:pt idx="1203">
                  <c:v>41283.333333333336</c:v>
                </c:pt>
                <c:pt idx="1204">
                  <c:v>41284.333333333336</c:v>
                </c:pt>
                <c:pt idx="1205">
                  <c:v>41285.333333333336</c:v>
                </c:pt>
                <c:pt idx="1206">
                  <c:v>41286.333333333336</c:v>
                </c:pt>
                <c:pt idx="1207">
                  <c:v>41287.333333333336</c:v>
                </c:pt>
                <c:pt idx="1208">
                  <c:v>41288.333333333336</c:v>
                </c:pt>
                <c:pt idx="1209">
                  <c:v>41289.333333333336</c:v>
                </c:pt>
                <c:pt idx="1210">
                  <c:v>41290.333333333336</c:v>
                </c:pt>
                <c:pt idx="1211">
                  <c:v>41291.333333333336</c:v>
                </c:pt>
                <c:pt idx="1212">
                  <c:v>41292.333333333336</c:v>
                </c:pt>
                <c:pt idx="1213">
                  <c:v>41293.333333333336</c:v>
                </c:pt>
                <c:pt idx="1214">
                  <c:v>41294.333333333336</c:v>
                </c:pt>
                <c:pt idx="1215">
                  <c:v>41295.333333333336</c:v>
                </c:pt>
                <c:pt idx="1216">
                  <c:v>41296.333333333336</c:v>
                </c:pt>
                <c:pt idx="1217">
                  <c:v>41297.333333333336</c:v>
                </c:pt>
                <c:pt idx="1218">
                  <c:v>41298.333333333336</c:v>
                </c:pt>
                <c:pt idx="1219">
                  <c:v>41299.333333333336</c:v>
                </c:pt>
                <c:pt idx="1220">
                  <c:v>41300.333333333336</c:v>
                </c:pt>
                <c:pt idx="1221">
                  <c:v>41301.333333333336</c:v>
                </c:pt>
                <c:pt idx="1222">
                  <c:v>41302.333333333336</c:v>
                </c:pt>
                <c:pt idx="1223">
                  <c:v>41303.333333333336</c:v>
                </c:pt>
                <c:pt idx="1224">
                  <c:v>41304.333333333336</c:v>
                </c:pt>
                <c:pt idx="1225">
                  <c:v>41305.333333333336</c:v>
                </c:pt>
                <c:pt idx="1226">
                  <c:v>41306.333333333336</c:v>
                </c:pt>
                <c:pt idx="1227">
                  <c:v>41307.333333333336</c:v>
                </c:pt>
                <c:pt idx="1228">
                  <c:v>41308.333333333336</c:v>
                </c:pt>
                <c:pt idx="1229">
                  <c:v>41309.333333333336</c:v>
                </c:pt>
                <c:pt idx="1230">
                  <c:v>41310.333333333336</c:v>
                </c:pt>
                <c:pt idx="1231">
                  <c:v>41311.333333333336</c:v>
                </c:pt>
                <c:pt idx="1232">
                  <c:v>41312.333333333336</c:v>
                </c:pt>
                <c:pt idx="1233">
                  <c:v>41313.333333333336</c:v>
                </c:pt>
                <c:pt idx="1234">
                  <c:v>41315.333333333336</c:v>
                </c:pt>
                <c:pt idx="1235">
                  <c:v>41317.333333333336</c:v>
                </c:pt>
                <c:pt idx="1236">
                  <c:v>41319.333333333336</c:v>
                </c:pt>
                <c:pt idx="1237">
                  <c:v>41320.333333333336</c:v>
                </c:pt>
                <c:pt idx="1238">
                  <c:v>41321.333333333336</c:v>
                </c:pt>
                <c:pt idx="1239">
                  <c:v>41323.333333333336</c:v>
                </c:pt>
                <c:pt idx="1240">
                  <c:v>41324.333333333336</c:v>
                </c:pt>
                <c:pt idx="1241">
                  <c:v>41325.333333333336</c:v>
                </c:pt>
                <c:pt idx="1242">
                  <c:v>41326.333333333336</c:v>
                </c:pt>
                <c:pt idx="1243">
                  <c:v>41327.333333333336</c:v>
                </c:pt>
                <c:pt idx="1244">
                  <c:v>41328.333333333336</c:v>
                </c:pt>
                <c:pt idx="1245">
                  <c:v>41329.333333333336</c:v>
                </c:pt>
                <c:pt idx="1246">
                  <c:v>41330.333333333336</c:v>
                </c:pt>
                <c:pt idx="1247">
                  <c:v>41331.333333333336</c:v>
                </c:pt>
                <c:pt idx="1248">
                  <c:v>41332.333333333336</c:v>
                </c:pt>
                <c:pt idx="1249">
                  <c:v>41333.333333333336</c:v>
                </c:pt>
                <c:pt idx="1250">
                  <c:v>41334.333333333336</c:v>
                </c:pt>
                <c:pt idx="1251">
                  <c:v>41335.333333333336</c:v>
                </c:pt>
                <c:pt idx="1252">
                  <c:v>41336.333333333336</c:v>
                </c:pt>
                <c:pt idx="1253">
                  <c:v>41337.333333333336</c:v>
                </c:pt>
                <c:pt idx="1254">
                  <c:v>41338.333333333336</c:v>
                </c:pt>
                <c:pt idx="1255">
                  <c:v>41339.333333333336</c:v>
                </c:pt>
                <c:pt idx="1256">
                  <c:v>41340.333333333336</c:v>
                </c:pt>
                <c:pt idx="1257">
                  <c:v>41341.333333333336</c:v>
                </c:pt>
                <c:pt idx="1258">
                  <c:v>41342.333333333336</c:v>
                </c:pt>
                <c:pt idx="1259">
                  <c:v>41343.333333333336</c:v>
                </c:pt>
                <c:pt idx="1260">
                  <c:v>41344.333333333336</c:v>
                </c:pt>
                <c:pt idx="1261">
                  <c:v>41345.333333333336</c:v>
                </c:pt>
                <c:pt idx="1262">
                  <c:v>41346.333333333336</c:v>
                </c:pt>
                <c:pt idx="1263">
                  <c:v>41347.333333333336</c:v>
                </c:pt>
                <c:pt idx="1264">
                  <c:v>41348.333333333336</c:v>
                </c:pt>
                <c:pt idx="1265">
                  <c:v>41349.333333333336</c:v>
                </c:pt>
                <c:pt idx="1266">
                  <c:v>41351.333333333336</c:v>
                </c:pt>
                <c:pt idx="1267">
                  <c:v>41352.333333333336</c:v>
                </c:pt>
                <c:pt idx="1268">
                  <c:v>41353.333333333336</c:v>
                </c:pt>
                <c:pt idx="1269">
                  <c:v>41354.333333333336</c:v>
                </c:pt>
                <c:pt idx="1270">
                  <c:v>41355.333333333336</c:v>
                </c:pt>
                <c:pt idx="1271">
                  <c:v>41356.333333333336</c:v>
                </c:pt>
                <c:pt idx="1272">
                  <c:v>41357.333333333336</c:v>
                </c:pt>
                <c:pt idx="1273">
                  <c:v>41358.333333333336</c:v>
                </c:pt>
                <c:pt idx="1274">
                  <c:v>41359.333333333336</c:v>
                </c:pt>
                <c:pt idx="1275">
                  <c:v>41360.333333333336</c:v>
                </c:pt>
                <c:pt idx="1276">
                  <c:v>41361.333333333336</c:v>
                </c:pt>
                <c:pt idx="1277">
                  <c:v>41362.333333333336</c:v>
                </c:pt>
                <c:pt idx="1278">
                  <c:v>41364.333333333336</c:v>
                </c:pt>
                <c:pt idx="1279">
                  <c:v>41365.333333333336</c:v>
                </c:pt>
                <c:pt idx="1280">
                  <c:v>41366.333333333336</c:v>
                </c:pt>
                <c:pt idx="1281">
                  <c:v>41367.333333333336</c:v>
                </c:pt>
                <c:pt idx="1282">
                  <c:v>41368.333333333336</c:v>
                </c:pt>
                <c:pt idx="1283">
                  <c:v>41369.333333333336</c:v>
                </c:pt>
                <c:pt idx="1284">
                  <c:v>41373.333333333336</c:v>
                </c:pt>
                <c:pt idx="1285">
                  <c:v>41374.333333333336</c:v>
                </c:pt>
                <c:pt idx="1286">
                  <c:v>41375.333333333336</c:v>
                </c:pt>
                <c:pt idx="1287">
                  <c:v>41376.333333333336</c:v>
                </c:pt>
                <c:pt idx="1288">
                  <c:v>41391.333333333336</c:v>
                </c:pt>
                <c:pt idx="1289">
                  <c:v>41393.333333333336</c:v>
                </c:pt>
                <c:pt idx="1290">
                  <c:v>41394.333333333336</c:v>
                </c:pt>
                <c:pt idx="1291">
                  <c:v>41395.333333333336</c:v>
                </c:pt>
                <c:pt idx="1292">
                  <c:v>41397.333333333336</c:v>
                </c:pt>
                <c:pt idx="1293">
                  <c:v>41398.333333333336</c:v>
                </c:pt>
                <c:pt idx="1294">
                  <c:v>41400.333333333336</c:v>
                </c:pt>
                <c:pt idx="1295">
                  <c:v>41401.333333333336</c:v>
                </c:pt>
                <c:pt idx="1296">
                  <c:v>41402.333333333336</c:v>
                </c:pt>
                <c:pt idx="1297">
                  <c:v>41403.333333333336</c:v>
                </c:pt>
                <c:pt idx="1298">
                  <c:v>41404.333333333336</c:v>
                </c:pt>
                <c:pt idx="1299">
                  <c:v>41407.333333333336</c:v>
                </c:pt>
                <c:pt idx="1300">
                  <c:v>41408.333333333336</c:v>
                </c:pt>
                <c:pt idx="1301">
                  <c:v>41409.333333333336</c:v>
                </c:pt>
                <c:pt idx="1302">
                  <c:v>41410.333333333336</c:v>
                </c:pt>
                <c:pt idx="1303">
                  <c:v>41411.333333333336</c:v>
                </c:pt>
                <c:pt idx="1304">
                  <c:v>41412.333333333336</c:v>
                </c:pt>
                <c:pt idx="1305">
                  <c:v>41415.333333333336</c:v>
                </c:pt>
                <c:pt idx="1306">
                  <c:v>41416.333333333336</c:v>
                </c:pt>
                <c:pt idx="1307">
                  <c:v>41418.333333333336</c:v>
                </c:pt>
                <c:pt idx="1308">
                  <c:v>41421.333333333336</c:v>
                </c:pt>
                <c:pt idx="1309">
                  <c:v>41422.333333333336</c:v>
                </c:pt>
                <c:pt idx="1310">
                  <c:v>41423.333333333336</c:v>
                </c:pt>
                <c:pt idx="1311">
                  <c:v>41434.333333333336</c:v>
                </c:pt>
                <c:pt idx="1312">
                  <c:v>41435.333333333336</c:v>
                </c:pt>
                <c:pt idx="1313">
                  <c:v>41436.333333333336</c:v>
                </c:pt>
                <c:pt idx="1314">
                  <c:v>41444.333333333336</c:v>
                </c:pt>
                <c:pt idx="1315">
                  <c:v>41446.333333333336</c:v>
                </c:pt>
                <c:pt idx="1316">
                  <c:v>41447.333333333336</c:v>
                </c:pt>
                <c:pt idx="1317">
                  <c:v>41451.333333333336</c:v>
                </c:pt>
                <c:pt idx="1318">
                  <c:v>41453.333333333336</c:v>
                </c:pt>
                <c:pt idx="1319">
                  <c:v>41454.333333333336</c:v>
                </c:pt>
                <c:pt idx="1320">
                  <c:v>41456.333333333336</c:v>
                </c:pt>
                <c:pt idx="1321">
                  <c:v>41468.333333333336</c:v>
                </c:pt>
                <c:pt idx="1322">
                  <c:v>41469.333333333336</c:v>
                </c:pt>
                <c:pt idx="1323">
                  <c:v>41473.333333333336</c:v>
                </c:pt>
                <c:pt idx="1324">
                  <c:v>41474.333333333336</c:v>
                </c:pt>
                <c:pt idx="1325">
                  <c:v>40908.333333333336</c:v>
                </c:pt>
                <c:pt idx="1326">
                  <c:v>40909.333333333336</c:v>
                </c:pt>
                <c:pt idx="1327">
                  <c:v>40910.333333333336</c:v>
                </c:pt>
                <c:pt idx="1328">
                  <c:v>40911.333333333336</c:v>
                </c:pt>
                <c:pt idx="1329">
                  <c:v>40912.333333333336</c:v>
                </c:pt>
                <c:pt idx="1330">
                  <c:v>40913.333333333336</c:v>
                </c:pt>
                <c:pt idx="1331">
                  <c:v>40914.333333333336</c:v>
                </c:pt>
                <c:pt idx="1332">
                  <c:v>40915.333333333336</c:v>
                </c:pt>
                <c:pt idx="1333">
                  <c:v>40916.333333333336</c:v>
                </c:pt>
                <c:pt idx="1334">
                  <c:v>40917.333333333336</c:v>
                </c:pt>
                <c:pt idx="1335">
                  <c:v>40918.333333333336</c:v>
                </c:pt>
                <c:pt idx="1336">
                  <c:v>40919.333333333336</c:v>
                </c:pt>
                <c:pt idx="1337">
                  <c:v>40920.333333333336</c:v>
                </c:pt>
                <c:pt idx="1338">
                  <c:v>40921.333333333336</c:v>
                </c:pt>
                <c:pt idx="1339">
                  <c:v>40922.333333333336</c:v>
                </c:pt>
                <c:pt idx="1340">
                  <c:v>40923.333333333336</c:v>
                </c:pt>
                <c:pt idx="1341">
                  <c:v>40924.333333333336</c:v>
                </c:pt>
                <c:pt idx="1342">
                  <c:v>40925.333333333336</c:v>
                </c:pt>
                <c:pt idx="1343">
                  <c:v>40926.333333333336</c:v>
                </c:pt>
                <c:pt idx="1344">
                  <c:v>40927.333333333336</c:v>
                </c:pt>
                <c:pt idx="1345">
                  <c:v>40928.333333333336</c:v>
                </c:pt>
                <c:pt idx="1346">
                  <c:v>40929.333333333336</c:v>
                </c:pt>
                <c:pt idx="1347">
                  <c:v>40930.333333333336</c:v>
                </c:pt>
                <c:pt idx="1348">
                  <c:v>40931.333333333336</c:v>
                </c:pt>
                <c:pt idx="1349">
                  <c:v>40932.333333333336</c:v>
                </c:pt>
                <c:pt idx="1350">
                  <c:v>40933.333333333336</c:v>
                </c:pt>
                <c:pt idx="1351">
                  <c:v>40934.333333333336</c:v>
                </c:pt>
                <c:pt idx="1352">
                  <c:v>40935.333333333336</c:v>
                </c:pt>
                <c:pt idx="1353">
                  <c:v>40936.333333333336</c:v>
                </c:pt>
                <c:pt idx="1354">
                  <c:v>40937.333333333336</c:v>
                </c:pt>
                <c:pt idx="1355">
                  <c:v>40938.333333333336</c:v>
                </c:pt>
                <c:pt idx="1356">
                  <c:v>40939.333333333336</c:v>
                </c:pt>
                <c:pt idx="1357">
                  <c:v>40940.333333333336</c:v>
                </c:pt>
                <c:pt idx="1358">
                  <c:v>40941.333333333336</c:v>
                </c:pt>
                <c:pt idx="1359">
                  <c:v>40942.333333333336</c:v>
                </c:pt>
                <c:pt idx="1360">
                  <c:v>40943.333333333336</c:v>
                </c:pt>
                <c:pt idx="1361">
                  <c:v>40944.333333333336</c:v>
                </c:pt>
                <c:pt idx="1362">
                  <c:v>40945.333333333336</c:v>
                </c:pt>
                <c:pt idx="1363">
                  <c:v>40946.333333333336</c:v>
                </c:pt>
                <c:pt idx="1364">
                  <c:v>40947.333333333336</c:v>
                </c:pt>
                <c:pt idx="1365">
                  <c:v>40948.333333333336</c:v>
                </c:pt>
                <c:pt idx="1366">
                  <c:v>40949.333333333336</c:v>
                </c:pt>
                <c:pt idx="1367">
                  <c:v>40950.333333333336</c:v>
                </c:pt>
                <c:pt idx="1368">
                  <c:v>40951.333333333336</c:v>
                </c:pt>
                <c:pt idx="1369">
                  <c:v>40952.333333333336</c:v>
                </c:pt>
                <c:pt idx="1370">
                  <c:v>40953.333333333336</c:v>
                </c:pt>
                <c:pt idx="1371">
                  <c:v>40954.333333333336</c:v>
                </c:pt>
                <c:pt idx="1372">
                  <c:v>40955.333333333336</c:v>
                </c:pt>
                <c:pt idx="1373">
                  <c:v>40956.333333333336</c:v>
                </c:pt>
                <c:pt idx="1374">
                  <c:v>40957.333333333336</c:v>
                </c:pt>
                <c:pt idx="1375">
                  <c:v>40958.333333333336</c:v>
                </c:pt>
                <c:pt idx="1376">
                  <c:v>40959.333333333336</c:v>
                </c:pt>
                <c:pt idx="1377">
                  <c:v>40960.333333333336</c:v>
                </c:pt>
                <c:pt idx="1378">
                  <c:v>40961.333333333336</c:v>
                </c:pt>
                <c:pt idx="1379">
                  <c:v>40962.333333333336</c:v>
                </c:pt>
                <c:pt idx="1380">
                  <c:v>40963.333333333336</c:v>
                </c:pt>
                <c:pt idx="1381">
                  <c:v>40964.333333333336</c:v>
                </c:pt>
                <c:pt idx="1382">
                  <c:v>40965.333333333336</c:v>
                </c:pt>
                <c:pt idx="1383">
                  <c:v>40966.333333333336</c:v>
                </c:pt>
                <c:pt idx="1384">
                  <c:v>40967.333333333336</c:v>
                </c:pt>
                <c:pt idx="1385">
                  <c:v>40968.333333333336</c:v>
                </c:pt>
                <c:pt idx="1386">
                  <c:v>40969.333333333336</c:v>
                </c:pt>
                <c:pt idx="1387">
                  <c:v>40970.333333333336</c:v>
                </c:pt>
                <c:pt idx="1388">
                  <c:v>40971.333333333336</c:v>
                </c:pt>
                <c:pt idx="1389">
                  <c:v>40972.333333333336</c:v>
                </c:pt>
                <c:pt idx="1390">
                  <c:v>40973.333333333336</c:v>
                </c:pt>
                <c:pt idx="1391">
                  <c:v>40974.333333333336</c:v>
                </c:pt>
                <c:pt idx="1392">
                  <c:v>40975.333333333336</c:v>
                </c:pt>
                <c:pt idx="1393">
                  <c:v>40976.333333333336</c:v>
                </c:pt>
                <c:pt idx="1394">
                  <c:v>40977.333333333336</c:v>
                </c:pt>
                <c:pt idx="1395">
                  <c:v>40978.333333333336</c:v>
                </c:pt>
                <c:pt idx="1396">
                  <c:v>40979.333333333336</c:v>
                </c:pt>
                <c:pt idx="1397">
                  <c:v>40980.333333333336</c:v>
                </c:pt>
                <c:pt idx="1398">
                  <c:v>40981.333333333336</c:v>
                </c:pt>
                <c:pt idx="1399">
                  <c:v>40982.333333333336</c:v>
                </c:pt>
                <c:pt idx="1400">
                  <c:v>40983.333333333336</c:v>
                </c:pt>
                <c:pt idx="1401">
                  <c:v>40984.333333333336</c:v>
                </c:pt>
                <c:pt idx="1402">
                  <c:v>40985.333333333336</c:v>
                </c:pt>
                <c:pt idx="1403">
                  <c:v>40986.333333333336</c:v>
                </c:pt>
                <c:pt idx="1404">
                  <c:v>40987.333333333336</c:v>
                </c:pt>
                <c:pt idx="1405">
                  <c:v>40988.333333333336</c:v>
                </c:pt>
                <c:pt idx="1406">
                  <c:v>40989.333333333336</c:v>
                </c:pt>
                <c:pt idx="1407">
                  <c:v>40990.333333333336</c:v>
                </c:pt>
                <c:pt idx="1408">
                  <c:v>40991.333333333336</c:v>
                </c:pt>
                <c:pt idx="1409">
                  <c:v>40992.333333333336</c:v>
                </c:pt>
                <c:pt idx="1410">
                  <c:v>40993.333333333336</c:v>
                </c:pt>
                <c:pt idx="1411">
                  <c:v>40994.333333333336</c:v>
                </c:pt>
                <c:pt idx="1412">
                  <c:v>40995.333333333336</c:v>
                </c:pt>
                <c:pt idx="1413">
                  <c:v>40996.333333333336</c:v>
                </c:pt>
                <c:pt idx="1414">
                  <c:v>40997.333333333336</c:v>
                </c:pt>
                <c:pt idx="1415">
                  <c:v>40998.333333333336</c:v>
                </c:pt>
                <c:pt idx="1416">
                  <c:v>40999.333333333336</c:v>
                </c:pt>
                <c:pt idx="1417">
                  <c:v>41000.333333333336</c:v>
                </c:pt>
                <c:pt idx="1418">
                  <c:v>41001.333333333336</c:v>
                </c:pt>
                <c:pt idx="1419">
                  <c:v>41002.333333333336</c:v>
                </c:pt>
                <c:pt idx="1420">
                  <c:v>41003.333333333336</c:v>
                </c:pt>
                <c:pt idx="1421">
                  <c:v>41004.333333333336</c:v>
                </c:pt>
                <c:pt idx="1422">
                  <c:v>41005.333333333336</c:v>
                </c:pt>
                <c:pt idx="1423">
                  <c:v>41006.333333333336</c:v>
                </c:pt>
                <c:pt idx="1424">
                  <c:v>41007.333333333336</c:v>
                </c:pt>
                <c:pt idx="1425">
                  <c:v>41008.333333333336</c:v>
                </c:pt>
                <c:pt idx="1426">
                  <c:v>41009.333333333336</c:v>
                </c:pt>
                <c:pt idx="1427">
                  <c:v>41010.333333333336</c:v>
                </c:pt>
                <c:pt idx="1428">
                  <c:v>41011.333333333336</c:v>
                </c:pt>
                <c:pt idx="1429">
                  <c:v>41012.333333333336</c:v>
                </c:pt>
                <c:pt idx="1430">
                  <c:v>41013.333333333336</c:v>
                </c:pt>
                <c:pt idx="1431">
                  <c:v>41014.333333333336</c:v>
                </c:pt>
                <c:pt idx="1432">
                  <c:v>41015.333333333336</c:v>
                </c:pt>
                <c:pt idx="1433">
                  <c:v>41016.333333333336</c:v>
                </c:pt>
                <c:pt idx="1434">
                  <c:v>41017.333333333336</c:v>
                </c:pt>
                <c:pt idx="1435">
                  <c:v>41018.333333333336</c:v>
                </c:pt>
                <c:pt idx="1436">
                  <c:v>41019.333333333336</c:v>
                </c:pt>
                <c:pt idx="1437">
                  <c:v>41020.333333333336</c:v>
                </c:pt>
                <c:pt idx="1438">
                  <c:v>41021.333333333336</c:v>
                </c:pt>
                <c:pt idx="1439">
                  <c:v>41022.333333333336</c:v>
                </c:pt>
                <c:pt idx="1440">
                  <c:v>41023.333333333336</c:v>
                </c:pt>
                <c:pt idx="1441">
                  <c:v>41024.333333333336</c:v>
                </c:pt>
                <c:pt idx="1442">
                  <c:v>41025.333333333336</c:v>
                </c:pt>
                <c:pt idx="1443">
                  <c:v>41026.333333333336</c:v>
                </c:pt>
                <c:pt idx="1444">
                  <c:v>41027.333333333336</c:v>
                </c:pt>
                <c:pt idx="1445">
                  <c:v>41028.333333333336</c:v>
                </c:pt>
                <c:pt idx="1446">
                  <c:v>41029.333333333336</c:v>
                </c:pt>
                <c:pt idx="1447">
                  <c:v>41030.333333333336</c:v>
                </c:pt>
                <c:pt idx="1448">
                  <c:v>41031.333333333336</c:v>
                </c:pt>
                <c:pt idx="1449">
                  <c:v>41032.333333333336</c:v>
                </c:pt>
                <c:pt idx="1450">
                  <c:v>41033.333333333336</c:v>
                </c:pt>
                <c:pt idx="1451">
                  <c:v>41034.333333333336</c:v>
                </c:pt>
                <c:pt idx="1452">
                  <c:v>41035.333333333336</c:v>
                </c:pt>
                <c:pt idx="1453">
                  <c:v>41036.333333333336</c:v>
                </c:pt>
                <c:pt idx="1454">
                  <c:v>41037.333333333336</c:v>
                </c:pt>
                <c:pt idx="1455">
                  <c:v>41038.333333333336</c:v>
                </c:pt>
                <c:pt idx="1456">
                  <c:v>41039.333333333336</c:v>
                </c:pt>
                <c:pt idx="1457">
                  <c:v>41040.333333333336</c:v>
                </c:pt>
                <c:pt idx="1458">
                  <c:v>41041.333333333336</c:v>
                </c:pt>
                <c:pt idx="1459">
                  <c:v>41042.333333333336</c:v>
                </c:pt>
                <c:pt idx="1460">
                  <c:v>41043.333333333336</c:v>
                </c:pt>
                <c:pt idx="1461">
                  <c:v>41044.333333333336</c:v>
                </c:pt>
                <c:pt idx="1462">
                  <c:v>41045.333333333336</c:v>
                </c:pt>
                <c:pt idx="1463">
                  <c:v>41046.333333333336</c:v>
                </c:pt>
                <c:pt idx="1464">
                  <c:v>41047.333333333336</c:v>
                </c:pt>
                <c:pt idx="1465">
                  <c:v>41048.333333333336</c:v>
                </c:pt>
                <c:pt idx="1466">
                  <c:v>41049.333333333336</c:v>
                </c:pt>
                <c:pt idx="1467">
                  <c:v>41050.333333333336</c:v>
                </c:pt>
                <c:pt idx="1468">
                  <c:v>41051.333333333336</c:v>
                </c:pt>
                <c:pt idx="1469">
                  <c:v>41052.333333333336</c:v>
                </c:pt>
                <c:pt idx="1470">
                  <c:v>41053.333333333336</c:v>
                </c:pt>
                <c:pt idx="1471">
                  <c:v>41054.333333333336</c:v>
                </c:pt>
                <c:pt idx="1472">
                  <c:v>41055.333333333336</c:v>
                </c:pt>
                <c:pt idx="1473">
                  <c:v>41056.333333333336</c:v>
                </c:pt>
                <c:pt idx="1474">
                  <c:v>41057.333333333336</c:v>
                </c:pt>
                <c:pt idx="1475">
                  <c:v>41058.333333333336</c:v>
                </c:pt>
                <c:pt idx="1476">
                  <c:v>41059.333333333336</c:v>
                </c:pt>
                <c:pt idx="1477">
                  <c:v>41060.333333333336</c:v>
                </c:pt>
                <c:pt idx="1478">
                  <c:v>41061.333333333336</c:v>
                </c:pt>
                <c:pt idx="1479">
                  <c:v>41062.333333333336</c:v>
                </c:pt>
                <c:pt idx="1480">
                  <c:v>41063.333333333336</c:v>
                </c:pt>
                <c:pt idx="1481">
                  <c:v>41064.333333333336</c:v>
                </c:pt>
                <c:pt idx="1482">
                  <c:v>41065.333333333336</c:v>
                </c:pt>
                <c:pt idx="1483">
                  <c:v>41066.333333333336</c:v>
                </c:pt>
                <c:pt idx="1484">
                  <c:v>41067.333333333336</c:v>
                </c:pt>
                <c:pt idx="1485">
                  <c:v>41068.333333333336</c:v>
                </c:pt>
                <c:pt idx="1486">
                  <c:v>41069.333333333336</c:v>
                </c:pt>
                <c:pt idx="1487">
                  <c:v>41070.333333333336</c:v>
                </c:pt>
                <c:pt idx="1488">
                  <c:v>41071.333333333336</c:v>
                </c:pt>
                <c:pt idx="1489">
                  <c:v>41072.333333333336</c:v>
                </c:pt>
                <c:pt idx="1490">
                  <c:v>41073.333333333336</c:v>
                </c:pt>
                <c:pt idx="1491">
                  <c:v>41074.333333333336</c:v>
                </c:pt>
                <c:pt idx="1492">
                  <c:v>41075.333333333336</c:v>
                </c:pt>
                <c:pt idx="1493">
                  <c:v>41076.333333333336</c:v>
                </c:pt>
                <c:pt idx="1494">
                  <c:v>41077.333333333336</c:v>
                </c:pt>
                <c:pt idx="1495">
                  <c:v>41078.333333333336</c:v>
                </c:pt>
                <c:pt idx="1496">
                  <c:v>41079.333333333336</c:v>
                </c:pt>
                <c:pt idx="1497">
                  <c:v>41080.333333333336</c:v>
                </c:pt>
                <c:pt idx="1498">
                  <c:v>41081.333333333336</c:v>
                </c:pt>
                <c:pt idx="1499">
                  <c:v>41082.333333333336</c:v>
                </c:pt>
                <c:pt idx="1500">
                  <c:v>41083.333333333336</c:v>
                </c:pt>
                <c:pt idx="1501">
                  <c:v>41084.333333333336</c:v>
                </c:pt>
                <c:pt idx="1502">
                  <c:v>41085.333333333336</c:v>
                </c:pt>
                <c:pt idx="1503">
                  <c:v>41086.333333333336</c:v>
                </c:pt>
                <c:pt idx="1504">
                  <c:v>41087.333333333336</c:v>
                </c:pt>
                <c:pt idx="1505">
                  <c:v>41088.333333333336</c:v>
                </c:pt>
                <c:pt idx="1506">
                  <c:v>41089.333333333336</c:v>
                </c:pt>
                <c:pt idx="1507">
                  <c:v>41090.333333333336</c:v>
                </c:pt>
                <c:pt idx="1508">
                  <c:v>41091.333333333336</c:v>
                </c:pt>
                <c:pt idx="1509">
                  <c:v>41092.333333333336</c:v>
                </c:pt>
                <c:pt idx="1510">
                  <c:v>41093.333333333336</c:v>
                </c:pt>
                <c:pt idx="1511">
                  <c:v>41094.333333333336</c:v>
                </c:pt>
                <c:pt idx="1512">
                  <c:v>41095.333333333336</c:v>
                </c:pt>
                <c:pt idx="1513">
                  <c:v>41096.333333333336</c:v>
                </c:pt>
                <c:pt idx="1514">
                  <c:v>41097.333333333336</c:v>
                </c:pt>
                <c:pt idx="1515">
                  <c:v>41098.333333333336</c:v>
                </c:pt>
                <c:pt idx="1516">
                  <c:v>41099.333333333336</c:v>
                </c:pt>
                <c:pt idx="1517">
                  <c:v>41100.333333333336</c:v>
                </c:pt>
                <c:pt idx="1518">
                  <c:v>41101.333333333336</c:v>
                </c:pt>
                <c:pt idx="1519">
                  <c:v>41102.333333333336</c:v>
                </c:pt>
                <c:pt idx="1520">
                  <c:v>41103.333333333336</c:v>
                </c:pt>
                <c:pt idx="1521">
                  <c:v>41104.333333333336</c:v>
                </c:pt>
                <c:pt idx="1522">
                  <c:v>41105.333333333336</c:v>
                </c:pt>
                <c:pt idx="1523">
                  <c:v>41106.333333333336</c:v>
                </c:pt>
                <c:pt idx="1524">
                  <c:v>41107.333333333336</c:v>
                </c:pt>
                <c:pt idx="1525">
                  <c:v>41108.333333333336</c:v>
                </c:pt>
                <c:pt idx="1526">
                  <c:v>41109.333333333336</c:v>
                </c:pt>
                <c:pt idx="1527">
                  <c:v>41110.333333333336</c:v>
                </c:pt>
                <c:pt idx="1528">
                  <c:v>41111.333333333336</c:v>
                </c:pt>
                <c:pt idx="1529">
                  <c:v>41112.333333333336</c:v>
                </c:pt>
                <c:pt idx="1530">
                  <c:v>41113.333333333336</c:v>
                </c:pt>
                <c:pt idx="1531">
                  <c:v>41114.333333333336</c:v>
                </c:pt>
                <c:pt idx="1532">
                  <c:v>41115.333333333336</c:v>
                </c:pt>
                <c:pt idx="1533">
                  <c:v>41116.333333333336</c:v>
                </c:pt>
                <c:pt idx="1534">
                  <c:v>41117.333333333336</c:v>
                </c:pt>
                <c:pt idx="1535">
                  <c:v>41118.333333333336</c:v>
                </c:pt>
                <c:pt idx="1536">
                  <c:v>41119.333333333336</c:v>
                </c:pt>
                <c:pt idx="1537">
                  <c:v>41120.333333333336</c:v>
                </c:pt>
                <c:pt idx="1538">
                  <c:v>41121.333333333336</c:v>
                </c:pt>
                <c:pt idx="1539">
                  <c:v>41122.333333333336</c:v>
                </c:pt>
                <c:pt idx="1540">
                  <c:v>41123.333333333336</c:v>
                </c:pt>
                <c:pt idx="1541">
                  <c:v>41124.333333333336</c:v>
                </c:pt>
                <c:pt idx="1542">
                  <c:v>41125.333333333336</c:v>
                </c:pt>
                <c:pt idx="1543">
                  <c:v>41126.333333333336</c:v>
                </c:pt>
                <c:pt idx="1544">
                  <c:v>41127.333333333336</c:v>
                </c:pt>
                <c:pt idx="1545">
                  <c:v>41128.333333333336</c:v>
                </c:pt>
                <c:pt idx="1546">
                  <c:v>41129.333333333336</c:v>
                </c:pt>
                <c:pt idx="1547">
                  <c:v>41130.333333333336</c:v>
                </c:pt>
                <c:pt idx="1548">
                  <c:v>41131.333333333336</c:v>
                </c:pt>
                <c:pt idx="1549">
                  <c:v>41132.333333333336</c:v>
                </c:pt>
                <c:pt idx="1550">
                  <c:v>41133.333333333336</c:v>
                </c:pt>
                <c:pt idx="1551">
                  <c:v>41134.333333333336</c:v>
                </c:pt>
                <c:pt idx="1552">
                  <c:v>41135.333333333336</c:v>
                </c:pt>
                <c:pt idx="1553">
                  <c:v>41136.333333333336</c:v>
                </c:pt>
                <c:pt idx="1554">
                  <c:v>41137.333333333336</c:v>
                </c:pt>
                <c:pt idx="1555">
                  <c:v>41138.333333333336</c:v>
                </c:pt>
                <c:pt idx="1556">
                  <c:v>41139.333333333336</c:v>
                </c:pt>
                <c:pt idx="1557">
                  <c:v>41140.333333333336</c:v>
                </c:pt>
                <c:pt idx="1558">
                  <c:v>41141.333333333336</c:v>
                </c:pt>
                <c:pt idx="1559">
                  <c:v>41142.333333333336</c:v>
                </c:pt>
                <c:pt idx="1560">
                  <c:v>41143.333333333336</c:v>
                </c:pt>
                <c:pt idx="1561">
                  <c:v>41144.333333333336</c:v>
                </c:pt>
                <c:pt idx="1562">
                  <c:v>41145.333333333336</c:v>
                </c:pt>
                <c:pt idx="1563">
                  <c:v>41146.333333333336</c:v>
                </c:pt>
                <c:pt idx="1564">
                  <c:v>41147.333333333336</c:v>
                </c:pt>
                <c:pt idx="1565">
                  <c:v>41148.333333333336</c:v>
                </c:pt>
                <c:pt idx="1566">
                  <c:v>41149.333333333336</c:v>
                </c:pt>
                <c:pt idx="1567">
                  <c:v>41150.333333333336</c:v>
                </c:pt>
                <c:pt idx="1568">
                  <c:v>41151.333333333336</c:v>
                </c:pt>
                <c:pt idx="1569">
                  <c:v>41152.333333333336</c:v>
                </c:pt>
                <c:pt idx="1570">
                  <c:v>41153.333333333336</c:v>
                </c:pt>
                <c:pt idx="1571">
                  <c:v>41154.333333333336</c:v>
                </c:pt>
                <c:pt idx="1572">
                  <c:v>41155.333333333336</c:v>
                </c:pt>
                <c:pt idx="1573">
                  <c:v>41156.333333333336</c:v>
                </c:pt>
                <c:pt idx="1574">
                  <c:v>41157.333333333336</c:v>
                </c:pt>
                <c:pt idx="1575">
                  <c:v>41158.333333333336</c:v>
                </c:pt>
                <c:pt idx="1576">
                  <c:v>41159.333333333336</c:v>
                </c:pt>
                <c:pt idx="1577">
                  <c:v>41160.333333333336</c:v>
                </c:pt>
                <c:pt idx="1578">
                  <c:v>41161.333333333336</c:v>
                </c:pt>
                <c:pt idx="1579">
                  <c:v>41162.333333333336</c:v>
                </c:pt>
                <c:pt idx="1580">
                  <c:v>41163.333333333336</c:v>
                </c:pt>
                <c:pt idx="1581">
                  <c:v>41164.333333333336</c:v>
                </c:pt>
                <c:pt idx="1582">
                  <c:v>41165.333333333336</c:v>
                </c:pt>
                <c:pt idx="1583">
                  <c:v>41166.333333333336</c:v>
                </c:pt>
                <c:pt idx="1584">
                  <c:v>41167.333333333336</c:v>
                </c:pt>
                <c:pt idx="1585">
                  <c:v>41168.333333333336</c:v>
                </c:pt>
                <c:pt idx="1586">
                  <c:v>41169.333333333336</c:v>
                </c:pt>
                <c:pt idx="1587">
                  <c:v>41170.333333333336</c:v>
                </c:pt>
                <c:pt idx="1588">
                  <c:v>41171.333333333336</c:v>
                </c:pt>
                <c:pt idx="1589">
                  <c:v>41172.333333333336</c:v>
                </c:pt>
                <c:pt idx="1590">
                  <c:v>41173.333333333336</c:v>
                </c:pt>
                <c:pt idx="1591">
                  <c:v>41174.333333333336</c:v>
                </c:pt>
                <c:pt idx="1592">
                  <c:v>41175.333333333336</c:v>
                </c:pt>
                <c:pt idx="1593">
                  <c:v>41176.333333333336</c:v>
                </c:pt>
                <c:pt idx="1594">
                  <c:v>41177.333333333336</c:v>
                </c:pt>
                <c:pt idx="1595">
                  <c:v>41178.333333333336</c:v>
                </c:pt>
                <c:pt idx="1596">
                  <c:v>41179.333333333336</c:v>
                </c:pt>
                <c:pt idx="1597">
                  <c:v>41180.333333333336</c:v>
                </c:pt>
                <c:pt idx="1598">
                  <c:v>41181.333333333336</c:v>
                </c:pt>
                <c:pt idx="1599">
                  <c:v>41182.333333333336</c:v>
                </c:pt>
                <c:pt idx="1600">
                  <c:v>41183.333333333336</c:v>
                </c:pt>
                <c:pt idx="1601">
                  <c:v>41184.333333333336</c:v>
                </c:pt>
                <c:pt idx="1602">
                  <c:v>41185.333333333336</c:v>
                </c:pt>
                <c:pt idx="1603">
                  <c:v>41186.333333333336</c:v>
                </c:pt>
                <c:pt idx="1604">
                  <c:v>41187.333333333336</c:v>
                </c:pt>
                <c:pt idx="1605">
                  <c:v>41188.333333333336</c:v>
                </c:pt>
                <c:pt idx="1606">
                  <c:v>41189.333333333336</c:v>
                </c:pt>
                <c:pt idx="1607">
                  <c:v>41190.333333333336</c:v>
                </c:pt>
                <c:pt idx="1608">
                  <c:v>41191.333333333336</c:v>
                </c:pt>
                <c:pt idx="1609">
                  <c:v>41192.333333333336</c:v>
                </c:pt>
                <c:pt idx="1610">
                  <c:v>41193.333333333336</c:v>
                </c:pt>
                <c:pt idx="1611">
                  <c:v>41194.333333333336</c:v>
                </c:pt>
                <c:pt idx="1612">
                  <c:v>41195.333333333336</c:v>
                </c:pt>
                <c:pt idx="1613">
                  <c:v>41196.333333333336</c:v>
                </c:pt>
                <c:pt idx="1614">
                  <c:v>41197.333333333336</c:v>
                </c:pt>
                <c:pt idx="1615">
                  <c:v>41198.333333333336</c:v>
                </c:pt>
                <c:pt idx="1616">
                  <c:v>41199.333333333336</c:v>
                </c:pt>
                <c:pt idx="1617">
                  <c:v>41200.333333333336</c:v>
                </c:pt>
                <c:pt idx="1618">
                  <c:v>41201.333333333336</c:v>
                </c:pt>
                <c:pt idx="1619">
                  <c:v>41202.333333333336</c:v>
                </c:pt>
                <c:pt idx="1620">
                  <c:v>41203.333333333336</c:v>
                </c:pt>
                <c:pt idx="1621">
                  <c:v>41204.333333333336</c:v>
                </c:pt>
                <c:pt idx="1622">
                  <c:v>41205.333333333336</c:v>
                </c:pt>
                <c:pt idx="1623">
                  <c:v>41206.333333333336</c:v>
                </c:pt>
                <c:pt idx="1624">
                  <c:v>41207.333333333336</c:v>
                </c:pt>
                <c:pt idx="1625">
                  <c:v>41208.333333333336</c:v>
                </c:pt>
                <c:pt idx="1626">
                  <c:v>41209.333333333336</c:v>
                </c:pt>
                <c:pt idx="1627">
                  <c:v>41210.333333333336</c:v>
                </c:pt>
                <c:pt idx="1628">
                  <c:v>41211.333333333336</c:v>
                </c:pt>
                <c:pt idx="1629">
                  <c:v>41212.333333333336</c:v>
                </c:pt>
                <c:pt idx="1630">
                  <c:v>41213.333333333336</c:v>
                </c:pt>
                <c:pt idx="1631">
                  <c:v>41214.333333333336</c:v>
                </c:pt>
                <c:pt idx="1632">
                  <c:v>41215.333333333336</c:v>
                </c:pt>
                <c:pt idx="1633">
                  <c:v>41216.333333333336</c:v>
                </c:pt>
                <c:pt idx="1634">
                  <c:v>41217.333333333336</c:v>
                </c:pt>
                <c:pt idx="1635">
                  <c:v>41218.333333333336</c:v>
                </c:pt>
                <c:pt idx="1636">
                  <c:v>41219.333333333336</c:v>
                </c:pt>
                <c:pt idx="1637">
                  <c:v>41220.333333333336</c:v>
                </c:pt>
                <c:pt idx="1638">
                  <c:v>41221.333333333336</c:v>
                </c:pt>
                <c:pt idx="1639">
                  <c:v>41222.333333333336</c:v>
                </c:pt>
                <c:pt idx="1640">
                  <c:v>41223.333333333336</c:v>
                </c:pt>
                <c:pt idx="1641">
                  <c:v>41224.333333333336</c:v>
                </c:pt>
                <c:pt idx="1642">
                  <c:v>41225.333333333336</c:v>
                </c:pt>
                <c:pt idx="1643">
                  <c:v>41226.333333333336</c:v>
                </c:pt>
                <c:pt idx="1644">
                  <c:v>41227.333333333336</c:v>
                </c:pt>
                <c:pt idx="1645">
                  <c:v>41228.333333333336</c:v>
                </c:pt>
                <c:pt idx="1646">
                  <c:v>41229.333333333336</c:v>
                </c:pt>
                <c:pt idx="1647">
                  <c:v>41230.333333333336</c:v>
                </c:pt>
                <c:pt idx="1648">
                  <c:v>41231.333333333336</c:v>
                </c:pt>
                <c:pt idx="1649">
                  <c:v>41232.333333333336</c:v>
                </c:pt>
                <c:pt idx="1650">
                  <c:v>41233.333333333336</c:v>
                </c:pt>
                <c:pt idx="1651">
                  <c:v>41234.333333333336</c:v>
                </c:pt>
                <c:pt idx="1652">
                  <c:v>41235.333333333336</c:v>
                </c:pt>
                <c:pt idx="1653">
                  <c:v>41236.333333333336</c:v>
                </c:pt>
                <c:pt idx="1654">
                  <c:v>41237.333333333336</c:v>
                </c:pt>
                <c:pt idx="1655">
                  <c:v>41238.333333333336</c:v>
                </c:pt>
                <c:pt idx="1656">
                  <c:v>41239.333333333336</c:v>
                </c:pt>
                <c:pt idx="1657">
                  <c:v>41240.333333333336</c:v>
                </c:pt>
                <c:pt idx="1658">
                  <c:v>41241.333333333336</c:v>
                </c:pt>
                <c:pt idx="1659">
                  <c:v>41242.333333333336</c:v>
                </c:pt>
                <c:pt idx="1660">
                  <c:v>41243.333333333336</c:v>
                </c:pt>
                <c:pt idx="1661">
                  <c:v>41244.333333333336</c:v>
                </c:pt>
                <c:pt idx="1662">
                  <c:v>41245.333333333336</c:v>
                </c:pt>
                <c:pt idx="1663">
                  <c:v>41246.333333333336</c:v>
                </c:pt>
                <c:pt idx="1664">
                  <c:v>41247.333333333336</c:v>
                </c:pt>
                <c:pt idx="1665">
                  <c:v>41248.333333333336</c:v>
                </c:pt>
                <c:pt idx="1666">
                  <c:v>41249.333333333336</c:v>
                </c:pt>
                <c:pt idx="1667">
                  <c:v>41250.333333333336</c:v>
                </c:pt>
                <c:pt idx="1668">
                  <c:v>41251.333333333336</c:v>
                </c:pt>
                <c:pt idx="1669">
                  <c:v>41252.333333333336</c:v>
                </c:pt>
                <c:pt idx="1670">
                  <c:v>41253.333333333336</c:v>
                </c:pt>
                <c:pt idx="1671">
                  <c:v>41254.333333333336</c:v>
                </c:pt>
                <c:pt idx="1672">
                  <c:v>41255.333333333336</c:v>
                </c:pt>
                <c:pt idx="1673">
                  <c:v>41256.333333333336</c:v>
                </c:pt>
                <c:pt idx="1674">
                  <c:v>41257.333333333336</c:v>
                </c:pt>
                <c:pt idx="1675">
                  <c:v>41258.333333333336</c:v>
                </c:pt>
                <c:pt idx="1676">
                  <c:v>41259.333333333336</c:v>
                </c:pt>
                <c:pt idx="1677">
                  <c:v>41260.333333333336</c:v>
                </c:pt>
                <c:pt idx="1678">
                  <c:v>41261.333333333336</c:v>
                </c:pt>
                <c:pt idx="1679">
                  <c:v>41262.333333333336</c:v>
                </c:pt>
                <c:pt idx="1680">
                  <c:v>41263.333333333336</c:v>
                </c:pt>
                <c:pt idx="1681">
                  <c:v>41264.333333333336</c:v>
                </c:pt>
                <c:pt idx="1682">
                  <c:v>41265.333333333336</c:v>
                </c:pt>
                <c:pt idx="1683">
                  <c:v>41266.333333333336</c:v>
                </c:pt>
                <c:pt idx="1684">
                  <c:v>41267.333333333336</c:v>
                </c:pt>
                <c:pt idx="1685">
                  <c:v>41268.333333333336</c:v>
                </c:pt>
                <c:pt idx="1686">
                  <c:v>41269.333333333336</c:v>
                </c:pt>
                <c:pt idx="1687">
                  <c:v>41270.333333333336</c:v>
                </c:pt>
                <c:pt idx="1688">
                  <c:v>41271.333333333336</c:v>
                </c:pt>
                <c:pt idx="1689">
                  <c:v>41272.333333333336</c:v>
                </c:pt>
                <c:pt idx="1690">
                  <c:v>41273.333333333336</c:v>
                </c:pt>
                <c:pt idx="1691">
                  <c:v>41274.333333333336</c:v>
                </c:pt>
                <c:pt idx="1692">
                  <c:v>41275.333333333336</c:v>
                </c:pt>
                <c:pt idx="1693">
                  <c:v>41276.333333333336</c:v>
                </c:pt>
                <c:pt idx="1694">
                  <c:v>41277.333333333336</c:v>
                </c:pt>
                <c:pt idx="1695">
                  <c:v>41278.333333333336</c:v>
                </c:pt>
                <c:pt idx="1696">
                  <c:v>41279.333333333336</c:v>
                </c:pt>
                <c:pt idx="1697">
                  <c:v>41280.333333333336</c:v>
                </c:pt>
                <c:pt idx="1698">
                  <c:v>41281.333333333336</c:v>
                </c:pt>
                <c:pt idx="1699">
                  <c:v>41282.333333333336</c:v>
                </c:pt>
                <c:pt idx="1700">
                  <c:v>41283.333333333336</c:v>
                </c:pt>
                <c:pt idx="1701">
                  <c:v>41284.333333333336</c:v>
                </c:pt>
                <c:pt idx="1702">
                  <c:v>41285.333333333336</c:v>
                </c:pt>
                <c:pt idx="1703">
                  <c:v>41286.333333333336</c:v>
                </c:pt>
                <c:pt idx="1704">
                  <c:v>41287.333333333336</c:v>
                </c:pt>
                <c:pt idx="1705">
                  <c:v>41288.333333333336</c:v>
                </c:pt>
                <c:pt idx="1706">
                  <c:v>41289.333333333336</c:v>
                </c:pt>
                <c:pt idx="1707">
                  <c:v>41290.333333333336</c:v>
                </c:pt>
                <c:pt idx="1708">
                  <c:v>41291.333333333336</c:v>
                </c:pt>
                <c:pt idx="1709">
                  <c:v>41292.333333333336</c:v>
                </c:pt>
                <c:pt idx="1710">
                  <c:v>41293.333333333336</c:v>
                </c:pt>
                <c:pt idx="1711">
                  <c:v>41294.333333333336</c:v>
                </c:pt>
                <c:pt idx="1712">
                  <c:v>41295.333333333336</c:v>
                </c:pt>
                <c:pt idx="1713">
                  <c:v>41296.333333333336</c:v>
                </c:pt>
                <c:pt idx="1714">
                  <c:v>41297.333333333336</c:v>
                </c:pt>
                <c:pt idx="1715">
                  <c:v>41298.333333333336</c:v>
                </c:pt>
                <c:pt idx="1716">
                  <c:v>41299.333333333336</c:v>
                </c:pt>
                <c:pt idx="1717">
                  <c:v>41300.333333333336</c:v>
                </c:pt>
                <c:pt idx="1718">
                  <c:v>41301.333333333336</c:v>
                </c:pt>
                <c:pt idx="1719">
                  <c:v>41302.333333333336</c:v>
                </c:pt>
                <c:pt idx="1720">
                  <c:v>41303.333333333336</c:v>
                </c:pt>
                <c:pt idx="1721">
                  <c:v>41304.333333333336</c:v>
                </c:pt>
                <c:pt idx="1722">
                  <c:v>41305.333333333336</c:v>
                </c:pt>
                <c:pt idx="1723">
                  <c:v>41306.333333333336</c:v>
                </c:pt>
                <c:pt idx="1724">
                  <c:v>41307.333333333336</c:v>
                </c:pt>
                <c:pt idx="1725">
                  <c:v>41308.333333333336</c:v>
                </c:pt>
                <c:pt idx="1726">
                  <c:v>41309.333333333336</c:v>
                </c:pt>
                <c:pt idx="1727">
                  <c:v>41310.333333333336</c:v>
                </c:pt>
                <c:pt idx="1728">
                  <c:v>41311.333333333336</c:v>
                </c:pt>
                <c:pt idx="1729">
                  <c:v>41312.333333333336</c:v>
                </c:pt>
                <c:pt idx="1730">
                  <c:v>41313.333333333336</c:v>
                </c:pt>
                <c:pt idx="1731">
                  <c:v>41314.333333333336</c:v>
                </c:pt>
                <c:pt idx="1732">
                  <c:v>41315.333333333336</c:v>
                </c:pt>
                <c:pt idx="1733">
                  <c:v>41316.333333333336</c:v>
                </c:pt>
                <c:pt idx="1734">
                  <c:v>41317.333333333336</c:v>
                </c:pt>
                <c:pt idx="1735">
                  <c:v>41318.333333333336</c:v>
                </c:pt>
                <c:pt idx="1736">
                  <c:v>41319.333333333336</c:v>
                </c:pt>
                <c:pt idx="1737">
                  <c:v>41320.333333333336</c:v>
                </c:pt>
                <c:pt idx="1738">
                  <c:v>41321.333333333336</c:v>
                </c:pt>
                <c:pt idx="1739">
                  <c:v>41322.333333333336</c:v>
                </c:pt>
                <c:pt idx="1740">
                  <c:v>41323.333333333336</c:v>
                </c:pt>
                <c:pt idx="1741">
                  <c:v>41324.333333333336</c:v>
                </c:pt>
                <c:pt idx="1742">
                  <c:v>41325.333333333336</c:v>
                </c:pt>
                <c:pt idx="1743">
                  <c:v>41326.333333333336</c:v>
                </c:pt>
                <c:pt idx="1744">
                  <c:v>41327.333333333336</c:v>
                </c:pt>
                <c:pt idx="1745">
                  <c:v>41328.333333333336</c:v>
                </c:pt>
                <c:pt idx="1746">
                  <c:v>41329.333333333336</c:v>
                </c:pt>
                <c:pt idx="1747">
                  <c:v>41330.333333333336</c:v>
                </c:pt>
                <c:pt idx="1748">
                  <c:v>41331.333333333336</c:v>
                </c:pt>
                <c:pt idx="1749">
                  <c:v>41332.333333333336</c:v>
                </c:pt>
                <c:pt idx="1750">
                  <c:v>41333.333333333336</c:v>
                </c:pt>
                <c:pt idx="1751">
                  <c:v>41334.333333333336</c:v>
                </c:pt>
                <c:pt idx="1752">
                  <c:v>41335.333333333336</c:v>
                </c:pt>
                <c:pt idx="1753">
                  <c:v>41336.333333333336</c:v>
                </c:pt>
                <c:pt idx="1754">
                  <c:v>41337.333333333336</c:v>
                </c:pt>
                <c:pt idx="1755">
                  <c:v>41338.333333333336</c:v>
                </c:pt>
                <c:pt idx="1756">
                  <c:v>41339.333333333336</c:v>
                </c:pt>
                <c:pt idx="1757">
                  <c:v>41340.333333333336</c:v>
                </c:pt>
                <c:pt idx="1758">
                  <c:v>41341.333333333336</c:v>
                </c:pt>
                <c:pt idx="1759">
                  <c:v>41342.333333333336</c:v>
                </c:pt>
                <c:pt idx="1760">
                  <c:v>41343.333333333336</c:v>
                </c:pt>
                <c:pt idx="1761">
                  <c:v>41344.333333333336</c:v>
                </c:pt>
                <c:pt idx="1762">
                  <c:v>41345.333333333336</c:v>
                </c:pt>
                <c:pt idx="1763">
                  <c:v>41346.333333333336</c:v>
                </c:pt>
                <c:pt idx="1764">
                  <c:v>41347.333333333336</c:v>
                </c:pt>
                <c:pt idx="1765">
                  <c:v>41348.333333333336</c:v>
                </c:pt>
                <c:pt idx="1766">
                  <c:v>41349.333333333336</c:v>
                </c:pt>
                <c:pt idx="1767">
                  <c:v>41350.333333333336</c:v>
                </c:pt>
                <c:pt idx="1768">
                  <c:v>41351.333333333336</c:v>
                </c:pt>
                <c:pt idx="1769">
                  <c:v>41352.333333333336</c:v>
                </c:pt>
                <c:pt idx="1770">
                  <c:v>41353.333333333336</c:v>
                </c:pt>
                <c:pt idx="1771">
                  <c:v>41354.333333333336</c:v>
                </c:pt>
                <c:pt idx="1772">
                  <c:v>41355.333333333336</c:v>
                </c:pt>
                <c:pt idx="1773">
                  <c:v>41356.333333333336</c:v>
                </c:pt>
                <c:pt idx="1774">
                  <c:v>41357.333333333336</c:v>
                </c:pt>
                <c:pt idx="1775">
                  <c:v>41358.333333333336</c:v>
                </c:pt>
                <c:pt idx="1776">
                  <c:v>41359.333333333336</c:v>
                </c:pt>
                <c:pt idx="1777">
                  <c:v>41360.333333333336</c:v>
                </c:pt>
                <c:pt idx="1778">
                  <c:v>41361.333333333336</c:v>
                </c:pt>
                <c:pt idx="1779">
                  <c:v>41362.333333333336</c:v>
                </c:pt>
                <c:pt idx="1780">
                  <c:v>41363.333333333336</c:v>
                </c:pt>
                <c:pt idx="1781">
                  <c:v>41364.333333333336</c:v>
                </c:pt>
                <c:pt idx="1782">
                  <c:v>41365.333333333336</c:v>
                </c:pt>
                <c:pt idx="1783">
                  <c:v>41366.333333333336</c:v>
                </c:pt>
                <c:pt idx="1784">
                  <c:v>41367.333333333336</c:v>
                </c:pt>
                <c:pt idx="1785">
                  <c:v>41368.333333333336</c:v>
                </c:pt>
                <c:pt idx="1786">
                  <c:v>41369.333333333336</c:v>
                </c:pt>
                <c:pt idx="1787">
                  <c:v>41370.333333333336</c:v>
                </c:pt>
                <c:pt idx="1788">
                  <c:v>41371.333333333336</c:v>
                </c:pt>
                <c:pt idx="1789">
                  <c:v>41372.333333333336</c:v>
                </c:pt>
                <c:pt idx="1790">
                  <c:v>41373.333333333336</c:v>
                </c:pt>
                <c:pt idx="1791">
                  <c:v>41374.333333333336</c:v>
                </c:pt>
                <c:pt idx="1792">
                  <c:v>41375.333333333336</c:v>
                </c:pt>
                <c:pt idx="1793">
                  <c:v>41376.333333333336</c:v>
                </c:pt>
                <c:pt idx="1794">
                  <c:v>41377.333333333336</c:v>
                </c:pt>
                <c:pt idx="1795">
                  <c:v>41378.333333333336</c:v>
                </c:pt>
                <c:pt idx="1796">
                  <c:v>41379.333333333336</c:v>
                </c:pt>
                <c:pt idx="1797">
                  <c:v>41380.333333333336</c:v>
                </c:pt>
                <c:pt idx="1798">
                  <c:v>41381.333333333336</c:v>
                </c:pt>
                <c:pt idx="1799">
                  <c:v>41382.333333333336</c:v>
                </c:pt>
                <c:pt idx="1800">
                  <c:v>41383.333333333336</c:v>
                </c:pt>
                <c:pt idx="1801">
                  <c:v>41384.333333333336</c:v>
                </c:pt>
                <c:pt idx="1802">
                  <c:v>41385.333333333336</c:v>
                </c:pt>
                <c:pt idx="1803">
                  <c:v>41386.333333333336</c:v>
                </c:pt>
                <c:pt idx="1804">
                  <c:v>41387.333333333336</c:v>
                </c:pt>
                <c:pt idx="1805">
                  <c:v>41388.333333333336</c:v>
                </c:pt>
                <c:pt idx="1806">
                  <c:v>41389.333333333336</c:v>
                </c:pt>
                <c:pt idx="1807">
                  <c:v>41390.333333333336</c:v>
                </c:pt>
                <c:pt idx="1808">
                  <c:v>41391.333333333336</c:v>
                </c:pt>
                <c:pt idx="1809">
                  <c:v>41392.333333333336</c:v>
                </c:pt>
                <c:pt idx="1810">
                  <c:v>41393.333333333336</c:v>
                </c:pt>
                <c:pt idx="1811">
                  <c:v>41394.333333333336</c:v>
                </c:pt>
                <c:pt idx="1812">
                  <c:v>41395.333333333336</c:v>
                </c:pt>
                <c:pt idx="1813">
                  <c:v>41396.333333333336</c:v>
                </c:pt>
                <c:pt idx="1814">
                  <c:v>41397.333333333336</c:v>
                </c:pt>
                <c:pt idx="1815">
                  <c:v>41398.333333333336</c:v>
                </c:pt>
                <c:pt idx="1816">
                  <c:v>41399.333333333336</c:v>
                </c:pt>
                <c:pt idx="1817">
                  <c:v>41400.333333333336</c:v>
                </c:pt>
                <c:pt idx="1818">
                  <c:v>41401.333333333336</c:v>
                </c:pt>
                <c:pt idx="1819">
                  <c:v>41402.333333333336</c:v>
                </c:pt>
                <c:pt idx="1820">
                  <c:v>41403.333333333336</c:v>
                </c:pt>
                <c:pt idx="1821">
                  <c:v>41404.333333333336</c:v>
                </c:pt>
                <c:pt idx="1822">
                  <c:v>41405.333333333336</c:v>
                </c:pt>
                <c:pt idx="1823">
                  <c:v>41406.333333333336</c:v>
                </c:pt>
                <c:pt idx="1824">
                  <c:v>41407.333333333336</c:v>
                </c:pt>
                <c:pt idx="1825">
                  <c:v>41408.333333333336</c:v>
                </c:pt>
                <c:pt idx="1826">
                  <c:v>41409.333333333336</c:v>
                </c:pt>
                <c:pt idx="1827">
                  <c:v>41410.333333333336</c:v>
                </c:pt>
                <c:pt idx="1828">
                  <c:v>41411.333333333336</c:v>
                </c:pt>
                <c:pt idx="1829">
                  <c:v>41412.333333333336</c:v>
                </c:pt>
                <c:pt idx="1830">
                  <c:v>41413.333333333336</c:v>
                </c:pt>
                <c:pt idx="1831">
                  <c:v>41414.333333333336</c:v>
                </c:pt>
                <c:pt idx="1832">
                  <c:v>41415.333333333336</c:v>
                </c:pt>
                <c:pt idx="1833">
                  <c:v>41416.333333333336</c:v>
                </c:pt>
                <c:pt idx="1834">
                  <c:v>41417.333333333336</c:v>
                </c:pt>
                <c:pt idx="1835">
                  <c:v>41418.333333333336</c:v>
                </c:pt>
                <c:pt idx="1836">
                  <c:v>41419.333333333336</c:v>
                </c:pt>
                <c:pt idx="1837">
                  <c:v>41420.333333333336</c:v>
                </c:pt>
                <c:pt idx="1838">
                  <c:v>41421.333333333336</c:v>
                </c:pt>
                <c:pt idx="1839">
                  <c:v>41422.333333333336</c:v>
                </c:pt>
                <c:pt idx="1840">
                  <c:v>41423.333333333336</c:v>
                </c:pt>
                <c:pt idx="1841">
                  <c:v>41424.333333333336</c:v>
                </c:pt>
                <c:pt idx="1842">
                  <c:v>41425.333333333336</c:v>
                </c:pt>
                <c:pt idx="1843">
                  <c:v>41426.333333333336</c:v>
                </c:pt>
                <c:pt idx="1844">
                  <c:v>41427.333333333336</c:v>
                </c:pt>
                <c:pt idx="1845">
                  <c:v>41428.333333333336</c:v>
                </c:pt>
                <c:pt idx="1846">
                  <c:v>41429.333333333336</c:v>
                </c:pt>
                <c:pt idx="1847">
                  <c:v>41430.333333333336</c:v>
                </c:pt>
                <c:pt idx="1848">
                  <c:v>41431.333333333336</c:v>
                </c:pt>
                <c:pt idx="1849">
                  <c:v>41432.333333333336</c:v>
                </c:pt>
                <c:pt idx="1850">
                  <c:v>41433.333333333336</c:v>
                </c:pt>
                <c:pt idx="1851">
                  <c:v>41434.333333333336</c:v>
                </c:pt>
                <c:pt idx="1852">
                  <c:v>41435.333333333336</c:v>
                </c:pt>
                <c:pt idx="1853">
                  <c:v>41436.333333333336</c:v>
                </c:pt>
                <c:pt idx="1854">
                  <c:v>41437.333333333336</c:v>
                </c:pt>
                <c:pt idx="1855">
                  <c:v>41438.333333333336</c:v>
                </c:pt>
                <c:pt idx="1856">
                  <c:v>41439.333333333336</c:v>
                </c:pt>
                <c:pt idx="1857">
                  <c:v>41440.333333333336</c:v>
                </c:pt>
                <c:pt idx="1858">
                  <c:v>41441.333333333336</c:v>
                </c:pt>
                <c:pt idx="1859">
                  <c:v>41442.333333333336</c:v>
                </c:pt>
                <c:pt idx="1860">
                  <c:v>41443.333333333336</c:v>
                </c:pt>
                <c:pt idx="1861">
                  <c:v>41444.333333333336</c:v>
                </c:pt>
                <c:pt idx="1862">
                  <c:v>41445.333333333336</c:v>
                </c:pt>
                <c:pt idx="1863">
                  <c:v>41446.333333333336</c:v>
                </c:pt>
                <c:pt idx="1864">
                  <c:v>41447.333333333336</c:v>
                </c:pt>
                <c:pt idx="1865">
                  <c:v>41448.333333333336</c:v>
                </c:pt>
                <c:pt idx="1866">
                  <c:v>41449.333333333336</c:v>
                </c:pt>
                <c:pt idx="1867">
                  <c:v>41450.333333333336</c:v>
                </c:pt>
                <c:pt idx="1868">
                  <c:v>41451.333333333336</c:v>
                </c:pt>
                <c:pt idx="1869">
                  <c:v>41452.333333333336</c:v>
                </c:pt>
                <c:pt idx="1870">
                  <c:v>41453.333333333336</c:v>
                </c:pt>
                <c:pt idx="1871">
                  <c:v>41454.333333333336</c:v>
                </c:pt>
                <c:pt idx="1872">
                  <c:v>41455.333333333336</c:v>
                </c:pt>
                <c:pt idx="1873">
                  <c:v>41456.333333333336</c:v>
                </c:pt>
                <c:pt idx="1874">
                  <c:v>41457.333333333336</c:v>
                </c:pt>
                <c:pt idx="1875">
                  <c:v>41458.333333333336</c:v>
                </c:pt>
                <c:pt idx="1876">
                  <c:v>41459.333333333336</c:v>
                </c:pt>
                <c:pt idx="1877">
                  <c:v>41460.333333333336</c:v>
                </c:pt>
                <c:pt idx="1878">
                  <c:v>41461.333333333336</c:v>
                </c:pt>
                <c:pt idx="1879">
                  <c:v>41462.333333333336</c:v>
                </c:pt>
                <c:pt idx="1880">
                  <c:v>41463.333333333336</c:v>
                </c:pt>
                <c:pt idx="1881">
                  <c:v>41464.333333333336</c:v>
                </c:pt>
                <c:pt idx="1882">
                  <c:v>41465.333333333336</c:v>
                </c:pt>
                <c:pt idx="1883">
                  <c:v>41466.333333333336</c:v>
                </c:pt>
                <c:pt idx="1884">
                  <c:v>41467.333333333336</c:v>
                </c:pt>
                <c:pt idx="1885">
                  <c:v>41468.333333333336</c:v>
                </c:pt>
                <c:pt idx="1886">
                  <c:v>41469.333333333336</c:v>
                </c:pt>
                <c:pt idx="1887">
                  <c:v>41470.333333333336</c:v>
                </c:pt>
                <c:pt idx="1888">
                  <c:v>41471.333333333336</c:v>
                </c:pt>
                <c:pt idx="1889">
                  <c:v>41472.333333333336</c:v>
                </c:pt>
                <c:pt idx="1890">
                  <c:v>41473.333333333336</c:v>
                </c:pt>
                <c:pt idx="1891">
                  <c:v>41474.333333333336</c:v>
                </c:pt>
                <c:pt idx="1892">
                  <c:v>41475.333333333336</c:v>
                </c:pt>
                <c:pt idx="1893">
                  <c:v>41476.333333333336</c:v>
                </c:pt>
                <c:pt idx="1894">
                  <c:v>41477.333333333336</c:v>
                </c:pt>
                <c:pt idx="1895">
                  <c:v>41478.333333333336</c:v>
                </c:pt>
                <c:pt idx="1896">
                  <c:v>41479.333333333336</c:v>
                </c:pt>
                <c:pt idx="1897">
                  <c:v>41480.333333333336</c:v>
                </c:pt>
                <c:pt idx="1898">
                  <c:v>41481.333333333336</c:v>
                </c:pt>
                <c:pt idx="1899">
                  <c:v>41482.333333333336</c:v>
                </c:pt>
                <c:pt idx="1900">
                  <c:v>41483.333333333336</c:v>
                </c:pt>
                <c:pt idx="1901">
                  <c:v>41484.333333333336</c:v>
                </c:pt>
                <c:pt idx="1902">
                  <c:v>41485.333333333336</c:v>
                </c:pt>
                <c:pt idx="1903">
                  <c:v>41486.333333333336</c:v>
                </c:pt>
              </c:numCache>
            </c:numRef>
          </c:xVal>
          <c:yVal>
            <c:numRef>
              <c:f>'Raw data'!$E$3:$E$1906</c:f>
              <c:numCache>
                <c:formatCode>General</c:formatCode>
                <c:ptCount val="1904"/>
                <c:pt idx="0">
                  <c:v>256</c:v>
                </c:pt>
                <c:pt idx="1">
                  <c:v>318</c:v>
                </c:pt>
                <c:pt idx="2">
                  <c:v>270</c:v>
                </c:pt>
                <c:pt idx="3">
                  <c:v>273</c:v>
                </c:pt>
                <c:pt idx="4">
                  <c:v>264</c:v>
                </c:pt>
                <c:pt idx="5">
                  <c:v>264</c:v>
                </c:pt>
                <c:pt idx="6">
                  <c:v>299</c:v>
                </c:pt>
                <c:pt idx="7">
                  <c:v>261</c:v>
                </c:pt>
                <c:pt idx="8">
                  <c:v>266</c:v>
                </c:pt>
                <c:pt idx="9">
                  <c:v>252</c:v>
                </c:pt>
                <c:pt idx="10">
                  <c:v>310</c:v>
                </c:pt>
                <c:pt idx="11">
                  <c:v>275</c:v>
                </c:pt>
                <c:pt idx="12">
                  <c:v>319</c:v>
                </c:pt>
                <c:pt idx="13">
                  <c:v>286</c:v>
                </c:pt>
                <c:pt idx="14">
                  <c:v>247</c:v>
                </c:pt>
                <c:pt idx="15">
                  <c:v>262</c:v>
                </c:pt>
                <c:pt idx="16">
                  <c:v>270</c:v>
                </c:pt>
                <c:pt idx="17">
                  <c:v>256</c:v>
                </c:pt>
                <c:pt idx="18">
                  <c:v>295</c:v>
                </c:pt>
                <c:pt idx="19">
                  <c:v>268</c:v>
                </c:pt>
                <c:pt idx="20">
                  <c:v>280</c:v>
                </c:pt>
                <c:pt idx="21">
                  <c:v>240</c:v>
                </c:pt>
                <c:pt idx="22">
                  <c:v>247</c:v>
                </c:pt>
                <c:pt idx="23">
                  <c:v>290</c:v>
                </c:pt>
                <c:pt idx="24">
                  <c:v>250</c:v>
                </c:pt>
                <c:pt idx="25">
                  <c:v>286</c:v>
                </c:pt>
                <c:pt idx="26">
                  <c:v>252</c:v>
                </c:pt>
                <c:pt idx="27">
                  <c:v>291</c:v>
                </c:pt>
                <c:pt idx="28">
                  <c:v>266</c:v>
                </c:pt>
                <c:pt idx="29">
                  <c:v>314</c:v>
                </c:pt>
                <c:pt idx="30">
                  <c:v>261</c:v>
                </c:pt>
                <c:pt idx="31">
                  <c:v>294</c:v>
                </c:pt>
                <c:pt idx="32">
                  <c:v>272</c:v>
                </c:pt>
                <c:pt idx="33">
                  <c:v>312</c:v>
                </c:pt>
                <c:pt idx="34">
                  <c:v>313</c:v>
                </c:pt>
                <c:pt idx="35">
                  <c:v>275</c:v>
                </c:pt>
                <c:pt idx="36">
                  <c:v>285</c:v>
                </c:pt>
                <c:pt idx="37">
                  <c:v>299</c:v>
                </c:pt>
                <c:pt idx="38">
                  <c:v>261</c:v>
                </c:pt>
                <c:pt idx="39">
                  <c:v>296</c:v>
                </c:pt>
                <c:pt idx="40">
                  <c:v>322</c:v>
                </c:pt>
                <c:pt idx="41">
                  <c:v>305</c:v>
                </c:pt>
                <c:pt idx="42">
                  <c:v>267</c:v>
                </c:pt>
                <c:pt idx="43">
                  <c:v>285</c:v>
                </c:pt>
                <c:pt idx="44">
                  <c:v>266</c:v>
                </c:pt>
                <c:pt idx="45">
                  <c:v>276</c:v>
                </c:pt>
                <c:pt idx="46">
                  <c:v>276</c:v>
                </c:pt>
                <c:pt idx="47">
                  <c:v>254</c:v>
                </c:pt>
                <c:pt idx="48">
                  <c:v>275</c:v>
                </c:pt>
                <c:pt idx="49">
                  <c:v>278</c:v>
                </c:pt>
                <c:pt idx="50">
                  <c:v>328</c:v>
                </c:pt>
                <c:pt idx="51">
                  <c:v>268</c:v>
                </c:pt>
                <c:pt idx="52">
                  <c:v>280</c:v>
                </c:pt>
                <c:pt idx="53">
                  <c:v>258</c:v>
                </c:pt>
                <c:pt idx="54">
                  <c:v>303</c:v>
                </c:pt>
                <c:pt idx="55">
                  <c:v>308</c:v>
                </c:pt>
                <c:pt idx="56">
                  <c:v>276</c:v>
                </c:pt>
                <c:pt idx="57">
                  <c:v>250</c:v>
                </c:pt>
                <c:pt idx="58">
                  <c:v>267</c:v>
                </c:pt>
                <c:pt idx="59">
                  <c:v>244</c:v>
                </c:pt>
                <c:pt idx="60">
                  <c:v>308</c:v>
                </c:pt>
                <c:pt idx="61">
                  <c:v>253</c:v>
                </c:pt>
                <c:pt idx="62">
                  <c:v>286</c:v>
                </c:pt>
                <c:pt idx="63">
                  <c:v>281</c:v>
                </c:pt>
                <c:pt idx="64">
                  <c:v>250</c:v>
                </c:pt>
                <c:pt idx="65">
                  <c:v>240</c:v>
                </c:pt>
                <c:pt idx="66">
                  <c:v>268</c:v>
                </c:pt>
                <c:pt idx="67">
                  <c:v>282</c:v>
                </c:pt>
                <c:pt idx="68">
                  <c:v>315</c:v>
                </c:pt>
                <c:pt idx="69">
                  <c:v>254</c:v>
                </c:pt>
                <c:pt idx="70">
                  <c:v>282</c:v>
                </c:pt>
                <c:pt idx="71">
                  <c:v>252</c:v>
                </c:pt>
                <c:pt idx="72">
                  <c:v>256</c:v>
                </c:pt>
                <c:pt idx="73">
                  <c:v>236</c:v>
                </c:pt>
                <c:pt idx="74">
                  <c:v>300</c:v>
                </c:pt>
                <c:pt idx="75">
                  <c:v>292</c:v>
                </c:pt>
                <c:pt idx="76">
                  <c:v>292</c:v>
                </c:pt>
                <c:pt idx="77">
                  <c:v>282</c:v>
                </c:pt>
                <c:pt idx="78">
                  <c:v>252</c:v>
                </c:pt>
                <c:pt idx="79">
                  <c:v>247</c:v>
                </c:pt>
                <c:pt idx="80">
                  <c:v>270</c:v>
                </c:pt>
                <c:pt idx="81">
                  <c:v>268</c:v>
                </c:pt>
                <c:pt idx="82">
                  <c:v>338</c:v>
                </c:pt>
                <c:pt idx="83">
                  <c:v>294</c:v>
                </c:pt>
                <c:pt idx="84">
                  <c:v>264</c:v>
                </c:pt>
                <c:pt idx="85">
                  <c:v>265</c:v>
                </c:pt>
                <c:pt idx="86">
                  <c:v>246</c:v>
                </c:pt>
                <c:pt idx="87">
                  <c:v>263</c:v>
                </c:pt>
                <c:pt idx="88">
                  <c:v>264</c:v>
                </c:pt>
                <c:pt idx="89">
                  <c:v>266</c:v>
                </c:pt>
                <c:pt idx="90">
                  <c:v>280</c:v>
                </c:pt>
                <c:pt idx="91">
                  <c:v>270</c:v>
                </c:pt>
                <c:pt idx="92">
                  <c:v>279</c:v>
                </c:pt>
                <c:pt idx="93">
                  <c:v>237</c:v>
                </c:pt>
                <c:pt idx="94">
                  <c:v>281</c:v>
                </c:pt>
                <c:pt idx="95">
                  <c:v>288</c:v>
                </c:pt>
                <c:pt idx="96">
                  <c:v>293</c:v>
                </c:pt>
                <c:pt idx="97">
                  <c:v>319</c:v>
                </c:pt>
                <c:pt idx="98">
                  <c:v>298</c:v>
                </c:pt>
                <c:pt idx="99">
                  <c:v>260</c:v>
                </c:pt>
                <c:pt idx="100">
                  <c:v>240</c:v>
                </c:pt>
                <c:pt idx="101">
                  <c:v>238</c:v>
                </c:pt>
                <c:pt idx="102">
                  <c:v>251</c:v>
                </c:pt>
                <c:pt idx="103">
                  <c:v>334</c:v>
                </c:pt>
                <c:pt idx="104">
                  <c:v>280</c:v>
                </c:pt>
                <c:pt idx="105">
                  <c:v>237</c:v>
                </c:pt>
                <c:pt idx="106">
                  <c:v>254</c:v>
                </c:pt>
                <c:pt idx="107">
                  <c:v>260</c:v>
                </c:pt>
                <c:pt idx="108">
                  <c:v>229</c:v>
                </c:pt>
                <c:pt idx="109">
                  <c:v>264</c:v>
                </c:pt>
                <c:pt idx="110">
                  <c:v>257</c:v>
                </c:pt>
                <c:pt idx="111">
                  <c:v>259</c:v>
                </c:pt>
                <c:pt idx="112">
                  <c:v>270</c:v>
                </c:pt>
                <c:pt idx="113">
                  <c:v>266</c:v>
                </c:pt>
                <c:pt idx="114">
                  <c:v>270</c:v>
                </c:pt>
                <c:pt idx="115">
                  <c:v>218</c:v>
                </c:pt>
                <c:pt idx="116">
                  <c:v>232</c:v>
                </c:pt>
                <c:pt idx="117">
                  <c:v>244</c:v>
                </c:pt>
                <c:pt idx="118">
                  <c:v>247</c:v>
                </c:pt>
                <c:pt idx="119">
                  <c:v>241</c:v>
                </c:pt>
                <c:pt idx="120">
                  <c:v>262</c:v>
                </c:pt>
                <c:pt idx="121">
                  <c:v>286</c:v>
                </c:pt>
                <c:pt idx="122">
                  <c:v>236</c:v>
                </c:pt>
                <c:pt idx="123">
                  <c:v>276</c:v>
                </c:pt>
                <c:pt idx="124">
                  <c:v>291</c:v>
                </c:pt>
                <c:pt idx="125">
                  <c:v>248</c:v>
                </c:pt>
                <c:pt idx="126">
                  <c:v>256</c:v>
                </c:pt>
                <c:pt idx="127">
                  <c:v>271</c:v>
                </c:pt>
                <c:pt idx="128">
                  <c:v>290</c:v>
                </c:pt>
                <c:pt idx="129">
                  <c:v>282</c:v>
                </c:pt>
                <c:pt idx="130">
                  <c:v>278</c:v>
                </c:pt>
                <c:pt idx="131">
                  <c:v>235</c:v>
                </c:pt>
                <c:pt idx="132">
                  <c:v>282</c:v>
                </c:pt>
                <c:pt idx="133">
                  <c:v>250</c:v>
                </c:pt>
                <c:pt idx="134">
                  <c:v>270</c:v>
                </c:pt>
                <c:pt idx="135">
                  <c:v>248</c:v>
                </c:pt>
                <c:pt idx="136">
                  <c:v>251</c:v>
                </c:pt>
                <c:pt idx="137">
                  <c:v>248</c:v>
                </c:pt>
                <c:pt idx="138">
                  <c:v>263</c:v>
                </c:pt>
                <c:pt idx="139">
                  <c:v>266</c:v>
                </c:pt>
                <c:pt idx="140">
                  <c:v>256</c:v>
                </c:pt>
                <c:pt idx="141">
                  <c:v>302</c:v>
                </c:pt>
                <c:pt idx="142">
                  <c:v>239</c:v>
                </c:pt>
                <c:pt idx="143">
                  <c:v>234</c:v>
                </c:pt>
                <c:pt idx="144">
                  <c:v>248</c:v>
                </c:pt>
                <c:pt idx="145">
                  <c:v>234</c:v>
                </c:pt>
                <c:pt idx="146">
                  <c:v>262</c:v>
                </c:pt>
                <c:pt idx="147">
                  <c:v>280</c:v>
                </c:pt>
                <c:pt idx="148">
                  <c:v>222</c:v>
                </c:pt>
                <c:pt idx="149">
                  <c:v>230</c:v>
                </c:pt>
                <c:pt idx="150">
                  <c:v>257</c:v>
                </c:pt>
                <c:pt idx="151">
                  <c:v>308</c:v>
                </c:pt>
                <c:pt idx="152">
                  <c:v>286</c:v>
                </c:pt>
                <c:pt idx="153">
                  <c:v>264</c:v>
                </c:pt>
                <c:pt idx="154">
                  <c:v>271</c:v>
                </c:pt>
                <c:pt idx="155">
                  <c:v>223</c:v>
                </c:pt>
                <c:pt idx="156">
                  <c:v>224</c:v>
                </c:pt>
                <c:pt idx="157">
                  <c:v>264</c:v>
                </c:pt>
                <c:pt idx="158">
                  <c:v>232</c:v>
                </c:pt>
                <c:pt idx="159">
                  <c:v>384</c:v>
                </c:pt>
                <c:pt idx="160">
                  <c:v>276</c:v>
                </c:pt>
                <c:pt idx="161">
                  <c:v>276</c:v>
                </c:pt>
                <c:pt idx="162">
                  <c:v>232</c:v>
                </c:pt>
                <c:pt idx="163">
                  <c:v>220</c:v>
                </c:pt>
                <c:pt idx="164">
                  <c:v>270</c:v>
                </c:pt>
                <c:pt idx="165">
                  <c:v>249</c:v>
                </c:pt>
                <c:pt idx="166">
                  <c:v>289</c:v>
                </c:pt>
                <c:pt idx="167">
                  <c:v>254</c:v>
                </c:pt>
                <c:pt idx="168">
                  <c:v>260</c:v>
                </c:pt>
                <c:pt idx="169">
                  <c:v>220</c:v>
                </c:pt>
                <c:pt idx="170">
                  <c:v>215</c:v>
                </c:pt>
                <c:pt idx="171">
                  <c:v>252</c:v>
                </c:pt>
                <c:pt idx="172">
                  <c:v>276</c:v>
                </c:pt>
                <c:pt idx="173">
                  <c:v>260</c:v>
                </c:pt>
                <c:pt idx="174">
                  <c:v>258</c:v>
                </c:pt>
                <c:pt idx="175">
                  <c:v>252</c:v>
                </c:pt>
                <c:pt idx="176">
                  <c:v>284</c:v>
                </c:pt>
                <c:pt idx="177">
                  <c:v>274</c:v>
                </c:pt>
                <c:pt idx="178">
                  <c:v>250</c:v>
                </c:pt>
                <c:pt idx="179">
                  <c:v>288</c:v>
                </c:pt>
                <c:pt idx="180">
                  <c:v>260</c:v>
                </c:pt>
                <c:pt idx="181">
                  <c:v>266</c:v>
                </c:pt>
                <c:pt idx="182">
                  <c:v>294</c:v>
                </c:pt>
                <c:pt idx="183">
                  <c:v>319</c:v>
                </c:pt>
                <c:pt idx="184">
                  <c:v>256</c:v>
                </c:pt>
                <c:pt idx="185">
                  <c:v>286</c:v>
                </c:pt>
                <c:pt idx="186">
                  <c:v>280</c:v>
                </c:pt>
                <c:pt idx="187">
                  <c:v>275</c:v>
                </c:pt>
                <c:pt idx="188">
                  <c:v>298</c:v>
                </c:pt>
                <c:pt idx="189">
                  <c:v>280</c:v>
                </c:pt>
                <c:pt idx="190">
                  <c:v>256</c:v>
                </c:pt>
                <c:pt idx="191">
                  <c:v>290</c:v>
                </c:pt>
                <c:pt idx="192">
                  <c:v>302</c:v>
                </c:pt>
                <c:pt idx="193">
                  <c:v>322</c:v>
                </c:pt>
                <c:pt idx="194">
                  <c:v>414</c:v>
                </c:pt>
                <c:pt idx="195">
                  <c:v>290</c:v>
                </c:pt>
                <c:pt idx="196">
                  <c:v>270</c:v>
                </c:pt>
                <c:pt idx="197">
                  <c:v>410</c:v>
                </c:pt>
                <c:pt idx="198">
                  <c:v>339</c:v>
                </c:pt>
                <c:pt idx="199">
                  <c:v>284</c:v>
                </c:pt>
                <c:pt idx="200">
                  <c:v>302</c:v>
                </c:pt>
                <c:pt idx="201">
                  <c:v>282</c:v>
                </c:pt>
                <c:pt idx="202">
                  <c:v>280</c:v>
                </c:pt>
                <c:pt idx="203">
                  <c:v>390</c:v>
                </c:pt>
                <c:pt idx="204">
                  <c:v>273</c:v>
                </c:pt>
                <c:pt idx="205">
                  <c:v>281</c:v>
                </c:pt>
                <c:pt idx="206">
                  <c:v>231</c:v>
                </c:pt>
                <c:pt idx="207">
                  <c:v>346</c:v>
                </c:pt>
                <c:pt idx="208">
                  <c:v>389</c:v>
                </c:pt>
                <c:pt idx="209">
                  <c:v>380</c:v>
                </c:pt>
                <c:pt idx="210">
                  <c:v>382</c:v>
                </c:pt>
                <c:pt idx="211">
                  <c:v>319</c:v>
                </c:pt>
                <c:pt idx="212">
                  <c:v>309</c:v>
                </c:pt>
                <c:pt idx="213">
                  <c:v>284</c:v>
                </c:pt>
                <c:pt idx="214">
                  <c:v>304</c:v>
                </c:pt>
                <c:pt idx="215">
                  <c:v>322</c:v>
                </c:pt>
                <c:pt idx="216">
                  <c:v>313</c:v>
                </c:pt>
                <c:pt idx="217">
                  <c:v>294</c:v>
                </c:pt>
                <c:pt idx="218">
                  <c:v>299</c:v>
                </c:pt>
                <c:pt idx="219">
                  <c:v>283</c:v>
                </c:pt>
                <c:pt idx="220">
                  <c:v>272</c:v>
                </c:pt>
                <c:pt idx="221">
                  <c:v>286</c:v>
                </c:pt>
                <c:pt idx="222">
                  <c:v>306</c:v>
                </c:pt>
                <c:pt idx="223">
                  <c:v>260</c:v>
                </c:pt>
                <c:pt idx="224">
                  <c:v>313</c:v>
                </c:pt>
                <c:pt idx="225">
                  <c:v>282</c:v>
                </c:pt>
                <c:pt idx="226">
                  <c:v>295</c:v>
                </c:pt>
                <c:pt idx="227">
                  <c:v>264</c:v>
                </c:pt>
                <c:pt idx="228">
                  <c:v>292</c:v>
                </c:pt>
                <c:pt idx="229">
                  <c:v>294</c:v>
                </c:pt>
                <c:pt idx="230">
                  <c:v>302</c:v>
                </c:pt>
                <c:pt idx="231">
                  <c:v>258</c:v>
                </c:pt>
                <c:pt idx="232">
                  <c:v>264</c:v>
                </c:pt>
                <c:pt idx="233">
                  <c:v>250</c:v>
                </c:pt>
                <c:pt idx="234">
                  <c:v>320</c:v>
                </c:pt>
                <c:pt idx="235">
                  <c:v>281</c:v>
                </c:pt>
                <c:pt idx="236">
                  <c:v>317</c:v>
                </c:pt>
                <c:pt idx="237">
                  <c:v>259</c:v>
                </c:pt>
                <c:pt idx="238">
                  <c:v>272</c:v>
                </c:pt>
                <c:pt idx="239">
                  <c:v>244</c:v>
                </c:pt>
                <c:pt idx="240">
                  <c:v>253</c:v>
                </c:pt>
                <c:pt idx="241">
                  <c:v>286</c:v>
                </c:pt>
                <c:pt idx="242">
                  <c:v>306</c:v>
                </c:pt>
                <c:pt idx="243">
                  <c:v>289</c:v>
                </c:pt>
                <c:pt idx="244">
                  <c:v>236</c:v>
                </c:pt>
                <c:pt idx="245">
                  <c:v>414</c:v>
                </c:pt>
                <c:pt idx="246">
                  <c:v>276</c:v>
                </c:pt>
                <c:pt idx="247">
                  <c:v>246</c:v>
                </c:pt>
                <c:pt idx="248">
                  <c:v>304</c:v>
                </c:pt>
                <c:pt idx="249">
                  <c:v>340</c:v>
                </c:pt>
                <c:pt idx="250">
                  <c:v>240</c:v>
                </c:pt>
                <c:pt idx="251">
                  <c:v>254</c:v>
                </c:pt>
                <c:pt idx="252">
                  <c:v>280</c:v>
                </c:pt>
                <c:pt idx="253">
                  <c:v>245</c:v>
                </c:pt>
                <c:pt idx="254">
                  <c:v>254</c:v>
                </c:pt>
                <c:pt idx="255">
                  <c:v>270</c:v>
                </c:pt>
                <c:pt idx="256">
                  <c:v>244</c:v>
                </c:pt>
                <c:pt idx="257">
                  <c:v>236</c:v>
                </c:pt>
                <c:pt idx="258">
                  <c:v>248</c:v>
                </c:pt>
                <c:pt idx="259">
                  <c:v>282</c:v>
                </c:pt>
                <c:pt idx="260">
                  <c:v>361</c:v>
                </c:pt>
                <c:pt idx="261">
                  <c:v>258</c:v>
                </c:pt>
                <c:pt idx="262">
                  <c:v>300</c:v>
                </c:pt>
                <c:pt idx="263">
                  <c:v>244</c:v>
                </c:pt>
                <c:pt idx="264">
                  <c:v>231</c:v>
                </c:pt>
                <c:pt idx="265">
                  <c:v>226</c:v>
                </c:pt>
                <c:pt idx="266">
                  <c:v>272</c:v>
                </c:pt>
                <c:pt idx="267">
                  <c:v>269</c:v>
                </c:pt>
                <c:pt idx="268">
                  <c:v>278</c:v>
                </c:pt>
                <c:pt idx="269">
                  <c:v>260</c:v>
                </c:pt>
                <c:pt idx="270">
                  <c:v>251</c:v>
                </c:pt>
                <c:pt idx="271">
                  <c:v>246</c:v>
                </c:pt>
                <c:pt idx="272">
                  <c:v>262</c:v>
                </c:pt>
                <c:pt idx="273">
                  <c:v>273</c:v>
                </c:pt>
                <c:pt idx="274">
                  <c:v>296</c:v>
                </c:pt>
                <c:pt idx="275">
                  <c:v>300</c:v>
                </c:pt>
                <c:pt idx="276">
                  <c:v>260</c:v>
                </c:pt>
                <c:pt idx="277">
                  <c:v>260</c:v>
                </c:pt>
                <c:pt idx="278">
                  <c:v>264</c:v>
                </c:pt>
                <c:pt idx="279">
                  <c:v>300</c:v>
                </c:pt>
                <c:pt idx="280">
                  <c:v>302</c:v>
                </c:pt>
                <c:pt idx="281">
                  <c:v>242</c:v>
                </c:pt>
                <c:pt idx="282">
                  <c:v>274</c:v>
                </c:pt>
                <c:pt idx="283">
                  <c:v>298</c:v>
                </c:pt>
                <c:pt idx="284">
                  <c:v>252</c:v>
                </c:pt>
                <c:pt idx="285">
                  <c:v>256</c:v>
                </c:pt>
                <c:pt idx="286">
                  <c:v>293</c:v>
                </c:pt>
                <c:pt idx="287">
                  <c:v>289</c:v>
                </c:pt>
                <c:pt idx="288">
                  <c:v>252</c:v>
                </c:pt>
                <c:pt idx="289">
                  <c:v>252</c:v>
                </c:pt>
                <c:pt idx="290">
                  <c:v>272</c:v>
                </c:pt>
                <c:pt idx="291">
                  <c:v>282</c:v>
                </c:pt>
                <c:pt idx="292">
                  <c:v>308</c:v>
                </c:pt>
                <c:pt idx="293">
                  <c:v>302</c:v>
                </c:pt>
                <c:pt idx="294">
                  <c:v>246</c:v>
                </c:pt>
                <c:pt idx="295">
                  <c:v>248</c:v>
                </c:pt>
                <c:pt idx="296">
                  <c:v>265</c:v>
                </c:pt>
                <c:pt idx="297">
                  <c:v>242</c:v>
                </c:pt>
                <c:pt idx="298">
                  <c:v>338</c:v>
                </c:pt>
                <c:pt idx="299">
                  <c:v>284</c:v>
                </c:pt>
                <c:pt idx="300">
                  <c:v>256</c:v>
                </c:pt>
                <c:pt idx="301">
                  <c:v>250</c:v>
                </c:pt>
                <c:pt idx="302">
                  <c:v>253</c:v>
                </c:pt>
                <c:pt idx="303">
                  <c:v>254</c:v>
                </c:pt>
                <c:pt idx="304">
                  <c:v>300</c:v>
                </c:pt>
                <c:pt idx="305">
                  <c:v>320</c:v>
                </c:pt>
                <c:pt idx="306">
                  <c:v>270</c:v>
                </c:pt>
                <c:pt idx="307">
                  <c:v>271</c:v>
                </c:pt>
                <c:pt idx="308">
                  <c:v>266</c:v>
                </c:pt>
                <c:pt idx="309">
                  <c:v>280</c:v>
                </c:pt>
                <c:pt idx="310">
                  <c:v>274</c:v>
                </c:pt>
                <c:pt idx="311">
                  <c:v>265</c:v>
                </c:pt>
                <c:pt idx="312">
                  <c:v>262</c:v>
                </c:pt>
                <c:pt idx="313">
                  <c:v>264</c:v>
                </c:pt>
                <c:pt idx="314">
                  <c:v>316</c:v>
                </c:pt>
                <c:pt idx="315">
                  <c:v>285</c:v>
                </c:pt>
                <c:pt idx="316">
                  <c:v>326</c:v>
                </c:pt>
                <c:pt idx="317">
                  <c:v>317</c:v>
                </c:pt>
                <c:pt idx="318">
                  <c:v>340</c:v>
                </c:pt>
                <c:pt idx="319">
                  <c:v>280</c:v>
                </c:pt>
                <c:pt idx="320">
                  <c:v>304</c:v>
                </c:pt>
                <c:pt idx="321">
                  <c:v>332</c:v>
                </c:pt>
                <c:pt idx="322">
                  <c:v>280</c:v>
                </c:pt>
                <c:pt idx="323">
                  <c:v>258</c:v>
                </c:pt>
                <c:pt idx="324">
                  <c:v>260</c:v>
                </c:pt>
                <c:pt idx="325">
                  <c:v>306</c:v>
                </c:pt>
                <c:pt idx="326">
                  <c:v>310</c:v>
                </c:pt>
                <c:pt idx="327">
                  <c:v>262</c:v>
                </c:pt>
                <c:pt idx="328">
                  <c:v>304</c:v>
                </c:pt>
                <c:pt idx="329">
                  <c:v>311</c:v>
                </c:pt>
                <c:pt idx="330">
                  <c:v>327</c:v>
                </c:pt>
                <c:pt idx="331">
                  <c:v>321</c:v>
                </c:pt>
                <c:pt idx="332">
                  <c:v>288</c:v>
                </c:pt>
                <c:pt idx="333">
                  <c:v>260</c:v>
                </c:pt>
                <c:pt idx="334">
                  <c:v>285</c:v>
                </c:pt>
                <c:pt idx="335">
                  <c:v>312</c:v>
                </c:pt>
                <c:pt idx="336">
                  <c:v>336</c:v>
                </c:pt>
                <c:pt idx="337">
                  <c:v>301</c:v>
                </c:pt>
                <c:pt idx="338">
                  <c:v>290</c:v>
                </c:pt>
                <c:pt idx="339">
                  <c:v>258</c:v>
                </c:pt>
                <c:pt idx="340">
                  <c:v>250</c:v>
                </c:pt>
                <c:pt idx="341">
                  <c:v>314</c:v>
                </c:pt>
                <c:pt idx="342">
                  <c:v>304</c:v>
                </c:pt>
                <c:pt idx="343">
                  <c:v>258</c:v>
                </c:pt>
                <c:pt idx="344">
                  <c:v>328</c:v>
                </c:pt>
                <c:pt idx="345">
                  <c:v>278</c:v>
                </c:pt>
                <c:pt idx="346">
                  <c:v>262</c:v>
                </c:pt>
                <c:pt idx="347">
                  <c:v>256</c:v>
                </c:pt>
                <c:pt idx="348">
                  <c:v>259</c:v>
                </c:pt>
                <c:pt idx="349">
                  <c:v>269</c:v>
                </c:pt>
                <c:pt idx="350">
                  <c:v>370</c:v>
                </c:pt>
                <c:pt idx="351">
                  <c:v>282</c:v>
                </c:pt>
                <c:pt idx="352">
                  <c:v>455</c:v>
                </c:pt>
                <c:pt idx="353">
                  <c:v>348</c:v>
                </c:pt>
                <c:pt idx="354">
                  <c:v>258</c:v>
                </c:pt>
                <c:pt idx="355">
                  <c:v>265</c:v>
                </c:pt>
                <c:pt idx="356">
                  <c:v>302</c:v>
                </c:pt>
                <c:pt idx="357">
                  <c:v>290</c:v>
                </c:pt>
                <c:pt idx="358">
                  <c:v>300</c:v>
                </c:pt>
                <c:pt idx="359">
                  <c:v>326</c:v>
                </c:pt>
                <c:pt idx="360">
                  <c:v>284</c:v>
                </c:pt>
                <c:pt idx="361">
                  <c:v>299</c:v>
                </c:pt>
                <c:pt idx="362">
                  <c:v>266</c:v>
                </c:pt>
                <c:pt idx="363">
                  <c:v>305</c:v>
                </c:pt>
                <c:pt idx="364">
                  <c:v>324</c:v>
                </c:pt>
                <c:pt idx="365">
                  <c:v>320</c:v>
                </c:pt>
                <c:pt idx="366">
                  <c:v>279</c:v>
                </c:pt>
                <c:pt idx="367">
                  <c:v>288</c:v>
                </c:pt>
                <c:pt idx="368">
                  <c:v>274</c:v>
                </c:pt>
                <c:pt idx="369">
                  <c:v>312</c:v>
                </c:pt>
                <c:pt idx="370">
                  <c:v>303</c:v>
                </c:pt>
                <c:pt idx="371">
                  <c:v>310</c:v>
                </c:pt>
                <c:pt idx="372">
                  <c:v>334</c:v>
                </c:pt>
                <c:pt idx="373">
                  <c:v>286</c:v>
                </c:pt>
                <c:pt idx="374">
                  <c:v>270</c:v>
                </c:pt>
                <c:pt idx="375">
                  <c:v>288</c:v>
                </c:pt>
                <c:pt idx="376">
                  <c:v>280</c:v>
                </c:pt>
                <c:pt idx="377">
                  <c:v>319</c:v>
                </c:pt>
                <c:pt idx="378">
                  <c:v>314</c:v>
                </c:pt>
                <c:pt idx="379">
                  <c:v>298</c:v>
                </c:pt>
                <c:pt idx="380">
                  <c:v>317</c:v>
                </c:pt>
                <c:pt idx="381">
                  <c:v>322</c:v>
                </c:pt>
                <c:pt idx="382">
                  <c:v>300</c:v>
                </c:pt>
                <c:pt idx="383">
                  <c:v>298</c:v>
                </c:pt>
                <c:pt idx="384">
                  <c:v>290</c:v>
                </c:pt>
                <c:pt idx="385">
                  <c:v>327</c:v>
                </c:pt>
                <c:pt idx="386">
                  <c:v>304</c:v>
                </c:pt>
                <c:pt idx="387">
                  <c:v>301</c:v>
                </c:pt>
                <c:pt idx="388">
                  <c:v>324</c:v>
                </c:pt>
                <c:pt idx="389">
                  <c:v>286</c:v>
                </c:pt>
                <c:pt idx="390">
                  <c:v>298</c:v>
                </c:pt>
                <c:pt idx="391">
                  <c:v>322</c:v>
                </c:pt>
                <c:pt idx="392">
                  <c:v>295</c:v>
                </c:pt>
                <c:pt idx="393">
                  <c:v>368</c:v>
                </c:pt>
                <c:pt idx="394">
                  <c:v>334</c:v>
                </c:pt>
                <c:pt idx="395">
                  <c:v>260</c:v>
                </c:pt>
                <c:pt idx="396">
                  <c:v>301</c:v>
                </c:pt>
                <c:pt idx="397">
                  <c:v>326</c:v>
                </c:pt>
                <c:pt idx="398">
                  <c:v>360</c:v>
                </c:pt>
                <c:pt idx="399">
                  <c:v>448</c:v>
                </c:pt>
                <c:pt idx="400">
                  <c:v>318</c:v>
                </c:pt>
                <c:pt idx="401">
                  <c:v>323</c:v>
                </c:pt>
                <c:pt idx="402">
                  <c:v>280</c:v>
                </c:pt>
                <c:pt idx="403">
                  <c:v>334</c:v>
                </c:pt>
                <c:pt idx="404">
                  <c:v>272</c:v>
                </c:pt>
                <c:pt idx="405">
                  <c:v>293</c:v>
                </c:pt>
                <c:pt idx="406">
                  <c:v>310</c:v>
                </c:pt>
                <c:pt idx="407">
                  <c:v>274</c:v>
                </c:pt>
                <c:pt idx="408">
                  <c:v>276</c:v>
                </c:pt>
                <c:pt idx="409">
                  <c:v>298</c:v>
                </c:pt>
                <c:pt idx="410">
                  <c:v>303</c:v>
                </c:pt>
                <c:pt idx="411">
                  <c:v>342</c:v>
                </c:pt>
                <c:pt idx="412">
                  <c:v>293</c:v>
                </c:pt>
                <c:pt idx="413">
                  <c:v>286</c:v>
                </c:pt>
                <c:pt idx="414">
                  <c:v>385</c:v>
                </c:pt>
                <c:pt idx="415">
                  <c:v>341</c:v>
                </c:pt>
                <c:pt idx="416">
                  <c:v>408</c:v>
                </c:pt>
                <c:pt idx="417">
                  <c:v>375</c:v>
                </c:pt>
                <c:pt idx="418">
                  <c:v>290</c:v>
                </c:pt>
                <c:pt idx="419">
                  <c:v>316</c:v>
                </c:pt>
                <c:pt idx="420">
                  <c:v>300</c:v>
                </c:pt>
                <c:pt idx="421">
                  <c:v>298</c:v>
                </c:pt>
                <c:pt idx="422">
                  <c:v>335</c:v>
                </c:pt>
                <c:pt idx="423">
                  <c:v>269</c:v>
                </c:pt>
                <c:pt idx="424">
                  <c:v>304</c:v>
                </c:pt>
                <c:pt idx="425">
                  <c:v>320</c:v>
                </c:pt>
                <c:pt idx="426">
                  <c:v>361</c:v>
                </c:pt>
                <c:pt idx="427">
                  <c:v>282</c:v>
                </c:pt>
                <c:pt idx="428">
                  <c:v>366</c:v>
                </c:pt>
                <c:pt idx="429">
                  <c:v>328</c:v>
                </c:pt>
                <c:pt idx="430">
                  <c:v>315</c:v>
                </c:pt>
                <c:pt idx="431">
                  <c:v>355</c:v>
                </c:pt>
                <c:pt idx="432">
                  <c:v>312</c:v>
                </c:pt>
                <c:pt idx="433">
                  <c:v>336</c:v>
                </c:pt>
                <c:pt idx="434">
                  <c:v>356</c:v>
                </c:pt>
                <c:pt idx="435">
                  <c:v>366</c:v>
                </c:pt>
                <c:pt idx="436">
                  <c:v>308</c:v>
                </c:pt>
                <c:pt idx="437">
                  <c:v>290</c:v>
                </c:pt>
                <c:pt idx="438">
                  <c:v>320</c:v>
                </c:pt>
                <c:pt idx="439">
                  <c:v>346</c:v>
                </c:pt>
                <c:pt idx="440">
                  <c:v>324</c:v>
                </c:pt>
                <c:pt idx="441">
                  <c:v>295</c:v>
                </c:pt>
                <c:pt idx="442">
                  <c:v>306</c:v>
                </c:pt>
                <c:pt idx="443">
                  <c:v>390</c:v>
                </c:pt>
                <c:pt idx="444">
                  <c:v>276</c:v>
                </c:pt>
                <c:pt idx="445">
                  <c:v>364</c:v>
                </c:pt>
                <c:pt idx="446">
                  <c:v>283</c:v>
                </c:pt>
                <c:pt idx="447">
                  <c:v>320</c:v>
                </c:pt>
                <c:pt idx="448">
                  <c:v>326</c:v>
                </c:pt>
                <c:pt idx="449">
                  <c:v>302</c:v>
                </c:pt>
                <c:pt idx="450">
                  <c:v>278</c:v>
                </c:pt>
                <c:pt idx="451">
                  <c:v>258</c:v>
                </c:pt>
                <c:pt idx="452">
                  <c:v>307</c:v>
                </c:pt>
                <c:pt idx="453">
                  <c:v>330</c:v>
                </c:pt>
                <c:pt idx="454">
                  <c:v>304</c:v>
                </c:pt>
                <c:pt idx="455">
                  <c:v>350</c:v>
                </c:pt>
                <c:pt idx="456">
                  <c:v>258</c:v>
                </c:pt>
                <c:pt idx="457">
                  <c:v>254</c:v>
                </c:pt>
                <c:pt idx="458">
                  <c:v>255</c:v>
                </c:pt>
                <c:pt idx="459">
                  <c:v>246</c:v>
                </c:pt>
                <c:pt idx="460">
                  <c:v>234</c:v>
                </c:pt>
                <c:pt idx="461">
                  <c:v>250</c:v>
                </c:pt>
                <c:pt idx="462">
                  <c:v>286</c:v>
                </c:pt>
                <c:pt idx="463">
                  <c:v>256</c:v>
                </c:pt>
                <c:pt idx="464">
                  <c:v>256</c:v>
                </c:pt>
                <c:pt idx="465">
                  <c:v>247</c:v>
                </c:pt>
                <c:pt idx="466">
                  <c:v>244</c:v>
                </c:pt>
                <c:pt idx="467">
                  <c:v>244</c:v>
                </c:pt>
                <c:pt idx="468">
                  <c:v>258</c:v>
                </c:pt>
                <c:pt idx="469">
                  <c:v>270</c:v>
                </c:pt>
                <c:pt idx="470">
                  <c:v>275</c:v>
                </c:pt>
                <c:pt idx="471">
                  <c:v>248</c:v>
                </c:pt>
                <c:pt idx="472">
                  <c:v>304</c:v>
                </c:pt>
                <c:pt idx="473">
                  <c:v>290</c:v>
                </c:pt>
                <c:pt idx="474">
                  <c:v>288</c:v>
                </c:pt>
                <c:pt idx="475">
                  <c:v>276</c:v>
                </c:pt>
                <c:pt idx="476">
                  <c:v>279</c:v>
                </c:pt>
                <c:pt idx="477">
                  <c:v>293</c:v>
                </c:pt>
                <c:pt idx="478">
                  <c:v>284</c:v>
                </c:pt>
                <c:pt idx="479">
                  <c:v>249</c:v>
                </c:pt>
                <c:pt idx="480">
                  <c:v>269</c:v>
                </c:pt>
                <c:pt idx="481">
                  <c:v>268</c:v>
                </c:pt>
                <c:pt idx="482">
                  <c:v>290</c:v>
                </c:pt>
                <c:pt idx="483">
                  <c:v>244</c:v>
                </c:pt>
                <c:pt idx="484">
                  <c:v>244</c:v>
                </c:pt>
                <c:pt idx="485">
                  <c:v>294</c:v>
                </c:pt>
                <c:pt idx="486">
                  <c:v>256</c:v>
                </c:pt>
                <c:pt idx="487">
                  <c:v>256</c:v>
                </c:pt>
                <c:pt idx="488">
                  <c:v>396</c:v>
                </c:pt>
                <c:pt idx="489">
                  <c:v>294</c:v>
                </c:pt>
                <c:pt idx="490">
                  <c:v>277</c:v>
                </c:pt>
                <c:pt idx="491">
                  <c:v>282</c:v>
                </c:pt>
                <c:pt idx="492">
                  <c:v>310</c:v>
                </c:pt>
                <c:pt idx="493">
                  <c:v>276</c:v>
                </c:pt>
                <c:pt idx="494">
                  <c:v>281</c:v>
                </c:pt>
                <c:pt idx="495">
                  <c:v>284</c:v>
                </c:pt>
                <c:pt idx="496">
                  <c:v>314</c:v>
                </c:pt>
                <c:pt idx="497">
                  <c:v>305</c:v>
                </c:pt>
                <c:pt idx="498">
                  <c:v>273</c:v>
                </c:pt>
                <c:pt idx="499">
                  <c:v>294</c:v>
                </c:pt>
                <c:pt idx="500">
                  <c:v>294</c:v>
                </c:pt>
                <c:pt idx="501">
                  <c:v>278</c:v>
                </c:pt>
                <c:pt idx="502">
                  <c:v>280</c:v>
                </c:pt>
                <c:pt idx="503">
                  <c:v>296</c:v>
                </c:pt>
                <c:pt idx="504">
                  <c:v>284</c:v>
                </c:pt>
                <c:pt idx="505">
                  <c:v>397</c:v>
                </c:pt>
                <c:pt idx="506">
                  <c:v>282</c:v>
                </c:pt>
                <c:pt idx="507">
                  <c:v>252</c:v>
                </c:pt>
                <c:pt idx="508">
                  <c:v>270</c:v>
                </c:pt>
                <c:pt idx="509">
                  <c:v>292</c:v>
                </c:pt>
                <c:pt idx="510">
                  <c:v>281</c:v>
                </c:pt>
                <c:pt idx="511">
                  <c:v>261</c:v>
                </c:pt>
                <c:pt idx="512">
                  <c:v>271</c:v>
                </c:pt>
                <c:pt idx="513">
                  <c:v>257</c:v>
                </c:pt>
                <c:pt idx="514">
                  <c:v>254</c:v>
                </c:pt>
                <c:pt idx="515">
                  <c:v>262</c:v>
                </c:pt>
                <c:pt idx="516">
                  <c:v>287</c:v>
                </c:pt>
                <c:pt idx="517">
                  <c:v>270</c:v>
                </c:pt>
                <c:pt idx="518">
                  <c:v>279</c:v>
                </c:pt>
                <c:pt idx="519">
                  <c:v>282</c:v>
                </c:pt>
                <c:pt idx="520">
                  <c:v>337</c:v>
                </c:pt>
                <c:pt idx="521">
                  <c:v>264</c:v>
                </c:pt>
                <c:pt idx="522">
                  <c:v>294</c:v>
                </c:pt>
                <c:pt idx="523">
                  <c:v>342</c:v>
                </c:pt>
                <c:pt idx="524">
                  <c:v>274</c:v>
                </c:pt>
                <c:pt idx="525">
                  <c:v>308</c:v>
                </c:pt>
                <c:pt idx="526">
                  <c:v>292</c:v>
                </c:pt>
                <c:pt idx="527">
                  <c:v>336</c:v>
                </c:pt>
                <c:pt idx="528">
                  <c:v>296</c:v>
                </c:pt>
                <c:pt idx="529">
                  <c:v>300</c:v>
                </c:pt>
                <c:pt idx="530">
                  <c:v>337</c:v>
                </c:pt>
                <c:pt idx="531">
                  <c:v>287</c:v>
                </c:pt>
                <c:pt idx="532">
                  <c:v>296</c:v>
                </c:pt>
                <c:pt idx="533">
                  <c:v>301</c:v>
                </c:pt>
                <c:pt idx="534">
                  <c:v>298</c:v>
                </c:pt>
                <c:pt idx="535">
                  <c:v>306</c:v>
                </c:pt>
                <c:pt idx="536">
                  <c:v>290</c:v>
                </c:pt>
                <c:pt idx="537">
                  <c:v>315</c:v>
                </c:pt>
                <c:pt idx="538">
                  <c:v>356</c:v>
                </c:pt>
                <c:pt idx="539">
                  <c:v>500</c:v>
                </c:pt>
                <c:pt idx="540">
                  <c:v>350</c:v>
                </c:pt>
                <c:pt idx="541">
                  <c:v>395</c:v>
                </c:pt>
                <c:pt idx="542">
                  <c:v>394</c:v>
                </c:pt>
                <c:pt idx="543">
                  <c:v>346</c:v>
                </c:pt>
                <c:pt idx="544">
                  <c:v>432</c:v>
                </c:pt>
                <c:pt idx="545">
                  <c:v>336</c:v>
                </c:pt>
                <c:pt idx="546">
                  <c:v>392</c:v>
                </c:pt>
                <c:pt idx="547">
                  <c:v>368</c:v>
                </c:pt>
                <c:pt idx="548">
                  <c:v>333</c:v>
                </c:pt>
                <c:pt idx="549">
                  <c:v>381</c:v>
                </c:pt>
                <c:pt idx="550">
                  <c:v>372</c:v>
                </c:pt>
                <c:pt idx="556">
                  <c:v>348</c:v>
                </c:pt>
                <c:pt idx="557">
                  <c:v>294</c:v>
                </c:pt>
                <c:pt idx="558">
                  <c:v>274</c:v>
                </c:pt>
                <c:pt idx="559">
                  <c:v>325</c:v>
                </c:pt>
                <c:pt idx="560">
                  <c:v>288</c:v>
                </c:pt>
                <c:pt idx="561">
                  <c:v>266</c:v>
                </c:pt>
                <c:pt idx="562">
                  <c:v>300</c:v>
                </c:pt>
                <c:pt idx="563">
                  <c:v>288</c:v>
                </c:pt>
                <c:pt idx="564">
                  <c:v>278</c:v>
                </c:pt>
                <c:pt idx="565">
                  <c:v>310</c:v>
                </c:pt>
                <c:pt idx="566">
                  <c:v>316</c:v>
                </c:pt>
                <c:pt idx="567">
                  <c:v>496</c:v>
                </c:pt>
                <c:pt idx="568">
                  <c:v>280</c:v>
                </c:pt>
                <c:pt idx="569">
                  <c:v>196</c:v>
                </c:pt>
                <c:pt idx="570">
                  <c:v>258</c:v>
                </c:pt>
                <c:pt idx="571">
                  <c:v>308</c:v>
                </c:pt>
                <c:pt idx="572">
                  <c:v>278</c:v>
                </c:pt>
                <c:pt idx="573">
                  <c:v>303</c:v>
                </c:pt>
                <c:pt idx="574">
                  <c:v>348</c:v>
                </c:pt>
                <c:pt idx="575">
                  <c:v>287</c:v>
                </c:pt>
                <c:pt idx="576">
                  <c:v>296</c:v>
                </c:pt>
                <c:pt idx="577">
                  <c:v>296</c:v>
                </c:pt>
                <c:pt idx="578">
                  <c:v>269</c:v>
                </c:pt>
                <c:pt idx="579">
                  <c:v>294</c:v>
                </c:pt>
                <c:pt idx="580">
                  <c:v>348</c:v>
                </c:pt>
                <c:pt idx="581">
                  <c:v>270</c:v>
                </c:pt>
                <c:pt idx="582">
                  <c:v>320</c:v>
                </c:pt>
                <c:pt idx="583">
                  <c:v>359</c:v>
                </c:pt>
                <c:pt idx="584">
                  <c:v>300</c:v>
                </c:pt>
                <c:pt idx="585">
                  <c:v>516</c:v>
                </c:pt>
                <c:pt idx="587">
                  <c:v>346</c:v>
                </c:pt>
                <c:pt idx="588">
                  <c:v>268</c:v>
                </c:pt>
                <c:pt idx="589">
                  <c:v>278</c:v>
                </c:pt>
                <c:pt idx="590">
                  <c:v>346</c:v>
                </c:pt>
                <c:pt idx="591">
                  <c:v>390</c:v>
                </c:pt>
                <c:pt idx="592">
                  <c:v>396</c:v>
                </c:pt>
                <c:pt idx="593">
                  <c:v>294</c:v>
                </c:pt>
                <c:pt idx="594">
                  <c:v>262</c:v>
                </c:pt>
                <c:pt idx="595">
                  <c:v>498</c:v>
                </c:pt>
                <c:pt idx="596">
                  <c:v>318</c:v>
                </c:pt>
                <c:pt idx="597">
                  <c:v>295</c:v>
                </c:pt>
                <c:pt idx="598">
                  <c:v>326</c:v>
                </c:pt>
                <c:pt idx="599">
                  <c:v>288</c:v>
                </c:pt>
                <c:pt idx="600">
                  <c:v>286</c:v>
                </c:pt>
                <c:pt idx="601">
                  <c:v>242</c:v>
                </c:pt>
                <c:pt idx="603">
                  <c:v>302</c:v>
                </c:pt>
                <c:pt idx="604">
                  <c:v>298</c:v>
                </c:pt>
                <c:pt idx="605">
                  <c:v>295</c:v>
                </c:pt>
                <c:pt idx="606">
                  <c:v>273</c:v>
                </c:pt>
                <c:pt idx="607">
                  <c:v>267</c:v>
                </c:pt>
                <c:pt idx="608">
                  <c:v>258</c:v>
                </c:pt>
                <c:pt idx="609">
                  <c:v>275</c:v>
                </c:pt>
                <c:pt idx="610">
                  <c:v>266</c:v>
                </c:pt>
                <c:pt idx="611">
                  <c:v>270</c:v>
                </c:pt>
                <c:pt idx="612">
                  <c:v>262</c:v>
                </c:pt>
                <c:pt idx="613">
                  <c:v>272</c:v>
                </c:pt>
                <c:pt idx="614">
                  <c:v>260</c:v>
                </c:pt>
                <c:pt idx="615">
                  <c:v>339</c:v>
                </c:pt>
                <c:pt idx="616">
                  <c:v>288</c:v>
                </c:pt>
                <c:pt idx="617">
                  <c:v>318</c:v>
                </c:pt>
                <c:pt idx="618">
                  <c:v>296</c:v>
                </c:pt>
                <c:pt idx="619">
                  <c:v>298</c:v>
                </c:pt>
                <c:pt idx="620">
                  <c:v>298</c:v>
                </c:pt>
                <c:pt idx="621">
                  <c:v>283</c:v>
                </c:pt>
                <c:pt idx="622">
                  <c:v>291</c:v>
                </c:pt>
                <c:pt idx="623">
                  <c:v>364</c:v>
                </c:pt>
                <c:pt idx="624">
                  <c:v>320</c:v>
                </c:pt>
                <c:pt idx="625">
                  <c:v>280</c:v>
                </c:pt>
                <c:pt idx="626">
                  <c:v>286</c:v>
                </c:pt>
                <c:pt idx="627">
                  <c:v>295</c:v>
                </c:pt>
                <c:pt idx="628">
                  <c:v>327</c:v>
                </c:pt>
                <c:pt idx="629">
                  <c:v>365</c:v>
                </c:pt>
                <c:pt idx="630">
                  <c:v>357</c:v>
                </c:pt>
                <c:pt idx="631">
                  <c:v>338</c:v>
                </c:pt>
                <c:pt idx="632">
                  <c:v>328</c:v>
                </c:pt>
                <c:pt idx="633">
                  <c:v>362</c:v>
                </c:pt>
                <c:pt idx="634">
                  <c:v>334</c:v>
                </c:pt>
                <c:pt idx="635">
                  <c:v>286</c:v>
                </c:pt>
                <c:pt idx="636">
                  <c:v>414</c:v>
                </c:pt>
                <c:pt idx="637">
                  <c:v>382</c:v>
                </c:pt>
                <c:pt idx="638">
                  <c:v>446</c:v>
                </c:pt>
                <c:pt idx="639">
                  <c:v>362</c:v>
                </c:pt>
                <c:pt idx="640">
                  <c:v>316</c:v>
                </c:pt>
                <c:pt idx="641">
                  <c:v>274</c:v>
                </c:pt>
                <c:pt idx="642">
                  <c:v>300</c:v>
                </c:pt>
                <c:pt idx="643">
                  <c:v>308</c:v>
                </c:pt>
                <c:pt idx="644">
                  <c:v>378</c:v>
                </c:pt>
                <c:pt idx="645">
                  <c:v>368</c:v>
                </c:pt>
                <c:pt idx="646">
                  <c:v>338</c:v>
                </c:pt>
                <c:pt idx="647">
                  <c:v>358</c:v>
                </c:pt>
                <c:pt idx="648">
                  <c:v>348</c:v>
                </c:pt>
                <c:pt idx="649">
                  <c:v>310</c:v>
                </c:pt>
                <c:pt idx="650">
                  <c:v>338</c:v>
                </c:pt>
                <c:pt idx="651">
                  <c:v>408</c:v>
                </c:pt>
                <c:pt idx="652">
                  <c:v>384</c:v>
                </c:pt>
                <c:pt idx="653">
                  <c:v>326</c:v>
                </c:pt>
                <c:pt idx="654">
                  <c:v>320</c:v>
                </c:pt>
                <c:pt idx="655">
                  <c:v>304</c:v>
                </c:pt>
                <c:pt idx="656">
                  <c:v>316</c:v>
                </c:pt>
                <c:pt idx="657">
                  <c:v>324</c:v>
                </c:pt>
                <c:pt idx="658">
                  <c:v>325</c:v>
                </c:pt>
                <c:pt idx="659">
                  <c:v>450</c:v>
                </c:pt>
                <c:pt idx="660">
                  <c:v>352</c:v>
                </c:pt>
                <c:pt idx="661">
                  <c:v>401</c:v>
                </c:pt>
                <c:pt idx="662">
                  <c:v>382</c:v>
                </c:pt>
                <c:pt idx="663">
                  <c:v>281</c:v>
                </c:pt>
                <c:pt idx="664">
                  <c:v>450</c:v>
                </c:pt>
                <c:pt idx="665">
                  <c:v>338</c:v>
                </c:pt>
                <c:pt idx="666">
                  <c:v>416</c:v>
                </c:pt>
                <c:pt idx="667">
                  <c:v>336</c:v>
                </c:pt>
                <c:pt idx="668">
                  <c:v>330</c:v>
                </c:pt>
                <c:pt idx="669">
                  <c:v>299</c:v>
                </c:pt>
                <c:pt idx="670">
                  <c:v>300</c:v>
                </c:pt>
                <c:pt idx="671">
                  <c:v>334</c:v>
                </c:pt>
                <c:pt idx="672">
                  <c:v>315</c:v>
                </c:pt>
                <c:pt idx="673">
                  <c:v>366</c:v>
                </c:pt>
                <c:pt idx="674">
                  <c:v>336</c:v>
                </c:pt>
                <c:pt idx="675">
                  <c:v>333</c:v>
                </c:pt>
                <c:pt idx="676">
                  <c:v>345</c:v>
                </c:pt>
                <c:pt idx="677">
                  <c:v>336</c:v>
                </c:pt>
                <c:pt idx="678">
                  <c:v>342</c:v>
                </c:pt>
                <c:pt idx="679">
                  <c:v>394</c:v>
                </c:pt>
                <c:pt idx="680">
                  <c:v>334</c:v>
                </c:pt>
                <c:pt idx="681">
                  <c:v>330</c:v>
                </c:pt>
                <c:pt idx="682">
                  <c:v>352</c:v>
                </c:pt>
                <c:pt idx="683">
                  <c:v>346</c:v>
                </c:pt>
                <c:pt idx="684">
                  <c:v>288</c:v>
                </c:pt>
                <c:pt idx="685">
                  <c:v>317</c:v>
                </c:pt>
                <c:pt idx="686">
                  <c:v>422</c:v>
                </c:pt>
                <c:pt idx="687">
                  <c:v>396</c:v>
                </c:pt>
                <c:pt idx="688">
                  <c:v>380</c:v>
                </c:pt>
                <c:pt idx="689">
                  <c:v>328</c:v>
                </c:pt>
                <c:pt idx="690">
                  <c:v>308</c:v>
                </c:pt>
                <c:pt idx="691">
                  <c:v>332</c:v>
                </c:pt>
                <c:pt idx="692">
                  <c:v>342</c:v>
                </c:pt>
                <c:pt idx="693">
                  <c:v>360</c:v>
                </c:pt>
                <c:pt idx="694">
                  <c:v>329</c:v>
                </c:pt>
                <c:pt idx="695">
                  <c:v>372</c:v>
                </c:pt>
                <c:pt idx="696">
                  <c:v>310</c:v>
                </c:pt>
                <c:pt idx="697">
                  <c:v>338</c:v>
                </c:pt>
                <c:pt idx="698">
                  <c:v>380</c:v>
                </c:pt>
                <c:pt idx="699">
                  <c:v>338</c:v>
                </c:pt>
                <c:pt idx="700">
                  <c:v>372</c:v>
                </c:pt>
                <c:pt idx="701">
                  <c:v>330</c:v>
                </c:pt>
                <c:pt idx="702">
                  <c:v>332</c:v>
                </c:pt>
                <c:pt idx="703">
                  <c:v>314</c:v>
                </c:pt>
                <c:pt idx="704">
                  <c:v>298</c:v>
                </c:pt>
                <c:pt idx="705">
                  <c:v>331</c:v>
                </c:pt>
                <c:pt idx="706">
                  <c:v>328</c:v>
                </c:pt>
                <c:pt idx="707">
                  <c:v>378</c:v>
                </c:pt>
                <c:pt idx="708">
                  <c:v>356</c:v>
                </c:pt>
                <c:pt idx="709">
                  <c:v>372</c:v>
                </c:pt>
                <c:pt idx="710">
                  <c:v>294</c:v>
                </c:pt>
                <c:pt idx="715">
                  <c:v>450</c:v>
                </c:pt>
                <c:pt idx="716">
                  <c:v>352</c:v>
                </c:pt>
                <c:pt idx="717">
                  <c:v>334</c:v>
                </c:pt>
                <c:pt idx="718">
                  <c:v>306</c:v>
                </c:pt>
                <c:pt idx="719">
                  <c:v>341</c:v>
                </c:pt>
                <c:pt idx="720">
                  <c:v>382</c:v>
                </c:pt>
                <c:pt idx="721">
                  <c:v>338</c:v>
                </c:pt>
                <c:pt idx="722">
                  <c:v>420</c:v>
                </c:pt>
                <c:pt idx="723">
                  <c:v>348</c:v>
                </c:pt>
                <c:pt idx="724">
                  <c:v>360</c:v>
                </c:pt>
                <c:pt idx="725">
                  <c:v>363</c:v>
                </c:pt>
                <c:pt idx="726">
                  <c:v>400</c:v>
                </c:pt>
                <c:pt idx="727">
                  <c:v>383</c:v>
                </c:pt>
                <c:pt idx="728">
                  <c:v>350</c:v>
                </c:pt>
                <c:pt idx="729">
                  <c:v>404</c:v>
                </c:pt>
                <c:pt idx="730">
                  <c:v>390</c:v>
                </c:pt>
                <c:pt idx="731">
                  <c:v>360</c:v>
                </c:pt>
                <c:pt idx="732">
                  <c:v>390</c:v>
                </c:pt>
                <c:pt idx="733">
                  <c:v>376</c:v>
                </c:pt>
                <c:pt idx="734">
                  <c:v>378</c:v>
                </c:pt>
                <c:pt idx="735">
                  <c:v>519</c:v>
                </c:pt>
                <c:pt idx="736">
                  <c:v>382</c:v>
                </c:pt>
                <c:pt idx="737">
                  <c:v>358</c:v>
                </c:pt>
                <c:pt idx="738">
                  <c:v>366</c:v>
                </c:pt>
                <c:pt idx="739">
                  <c:v>359</c:v>
                </c:pt>
                <c:pt idx="740">
                  <c:v>320</c:v>
                </c:pt>
                <c:pt idx="741">
                  <c:v>297</c:v>
                </c:pt>
                <c:pt idx="742">
                  <c:v>310</c:v>
                </c:pt>
                <c:pt idx="743">
                  <c:v>304</c:v>
                </c:pt>
                <c:pt idx="744">
                  <c:v>266</c:v>
                </c:pt>
                <c:pt idx="745">
                  <c:v>242</c:v>
                </c:pt>
                <c:pt idx="746">
                  <c:v>277</c:v>
                </c:pt>
                <c:pt idx="747">
                  <c:v>316</c:v>
                </c:pt>
                <c:pt idx="748">
                  <c:v>266</c:v>
                </c:pt>
                <c:pt idx="749">
                  <c:v>282</c:v>
                </c:pt>
                <c:pt idx="750">
                  <c:v>252</c:v>
                </c:pt>
                <c:pt idx="751">
                  <c:v>262</c:v>
                </c:pt>
                <c:pt idx="752">
                  <c:v>251</c:v>
                </c:pt>
                <c:pt idx="753">
                  <c:v>260</c:v>
                </c:pt>
                <c:pt idx="754">
                  <c:v>271</c:v>
                </c:pt>
                <c:pt idx="755">
                  <c:v>292</c:v>
                </c:pt>
                <c:pt idx="758">
                  <c:v>331</c:v>
                </c:pt>
                <c:pt idx="759">
                  <c:v>276</c:v>
                </c:pt>
                <c:pt idx="760">
                  <c:v>248</c:v>
                </c:pt>
                <c:pt idx="761">
                  <c:v>281</c:v>
                </c:pt>
                <c:pt idx="762">
                  <c:v>280</c:v>
                </c:pt>
                <c:pt idx="763">
                  <c:v>268</c:v>
                </c:pt>
                <c:pt idx="764">
                  <c:v>279</c:v>
                </c:pt>
                <c:pt idx="765">
                  <c:v>300</c:v>
                </c:pt>
                <c:pt idx="766">
                  <c:v>274</c:v>
                </c:pt>
                <c:pt idx="767">
                  <c:v>260</c:v>
                </c:pt>
                <c:pt idx="768">
                  <c:v>304</c:v>
                </c:pt>
                <c:pt idx="769">
                  <c:v>307</c:v>
                </c:pt>
                <c:pt idx="770">
                  <c:v>272</c:v>
                </c:pt>
                <c:pt idx="771">
                  <c:v>318</c:v>
                </c:pt>
                <c:pt idx="772">
                  <c:v>308</c:v>
                </c:pt>
                <c:pt idx="773">
                  <c:v>242</c:v>
                </c:pt>
                <c:pt idx="774">
                  <c:v>274</c:v>
                </c:pt>
                <c:pt idx="775">
                  <c:v>274</c:v>
                </c:pt>
                <c:pt idx="776">
                  <c:v>274</c:v>
                </c:pt>
                <c:pt idx="782">
                  <c:v>310</c:v>
                </c:pt>
                <c:pt idx="783">
                  <c:v>299</c:v>
                </c:pt>
                <c:pt idx="784">
                  <c:v>301</c:v>
                </c:pt>
                <c:pt idx="785">
                  <c:v>274</c:v>
                </c:pt>
                <c:pt idx="786">
                  <c:v>290</c:v>
                </c:pt>
                <c:pt idx="787">
                  <c:v>256</c:v>
                </c:pt>
                <c:pt idx="788">
                  <c:v>274</c:v>
                </c:pt>
                <c:pt idx="789">
                  <c:v>294</c:v>
                </c:pt>
                <c:pt idx="790">
                  <c:v>285</c:v>
                </c:pt>
                <c:pt idx="791">
                  <c:v>262</c:v>
                </c:pt>
                <c:pt idx="792">
                  <c:v>266</c:v>
                </c:pt>
                <c:pt idx="796">
                  <c:v>287</c:v>
                </c:pt>
                <c:pt idx="797">
                  <c:v>258</c:v>
                </c:pt>
                <c:pt idx="798">
                  <c:v>260</c:v>
                </c:pt>
                <c:pt idx="799">
                  <c:v>290</c:v>
                </c:pt>
                <c:pt idx="800">
                  <c:v>277</c:v>
                </c:pt>
                <c:pt idx="801">
                  <c:v>282</c:v>
                </c:pt>
                <c:pt idx="802">
                  <c:v>273</c:v>
                </c:pt>
                <c:pt idx="803">
                  <c:v>294</c:v>
                </c:pt>
                <c:pt idx="804">
                  <c:v>274</c:v>
                </c:pt>
                <c:pt idx="805">
                  <c:v>244</c:v>
                </c:pt>
                <c:pt idx="806">
                  <c:v>252</c:v>
                </c:pt>
                <c:pt idx="807">
                  <c:v>256</c:v>
                </c:pt>
                <c:pt idx="808">
                  <c:v>284</c:v>
                </c:pt>
                <c:pt idx="809">
                  <c:v>274</c:v>
                </c:pt>
                <c:pt idx="810">
                  <c:v>262</c:v>
                </c:pt>
                <c:pt idx="811">
                  <c:v>288</c:v>
                </c:pt>
                <c:pt idx="812">
                  <c:v>285</c:v>
                </c:pt>
                <c:pt idx="813">
                  <c:v>280</c:v>
                </c:pt>
                <c:pt idx="814">
                  <c:v>318</c:v>
                </c:pt>
                <c:pt idx="815">
                  <c:v>272</c:v>
                </c:pt>
                <c:pt idx="816">
                  <c:v>290</c:v>
                </c:pt>
                <c:pt idx="817">
                  <c:v>302</c:v>
                </c:pt>
                <c:pt idx="818">
                  <c:v>292</c:v>
                </c:pt>
                <c:pt idx="819">
                  <c:v>272</c:v>
                </c:pt>
                <c:pt idx="820">
                  <c:v>294</c:v>
                </c:pt>
                <c:pt idx="821">
                  <c:v>268</c:v>
                </c:pt>
                <c:pt idx="822">
                  <c:v>261</c:v>
                </c:pt>
                <c:pt idx="823">
                  <c:v>278</c:v>
                </c:pt>
                <c:pt idx="824">
                  <c:v>254</c:v>
                </c:pt>
                <c:pt idx="825">
                  <c:v>282</c:v>
                </c:pt>
                <c:pt idx="826">
                  <c:v>300</c:v>
                </c:pt>
                <c:pt idx="827">
                  <c:v>294</c:v>
                </c:pt>
                <c:pt idx="828">
                  <c:v>297</c:v>
                </c:pt>
                <c:pt idx="829">
                  <c:v>270</c:v>
                </c:pt>
                <c:pt idx="830">
                  <c:v>256</c:v>
                </c:pt>
                <c:pt idx="831">
                  <c:v>294</c:v>
                </c:pt>
                <c:pt idx="832">
                  <c:v>295</c:v>
                </c:pt>
                <c:pt idx="833">
                  <c:v>304</c:v>
                </c:pt>
                <c:pt idx="834">
                  <c:v>381</c:v>
                </c:pt>
                <c:pt idx="835">
                  <c:v>313</c:v>
                </c:pt>
                <c:pt idx="836">
                  <c:v>292</c:v>
                </c:pt>
                <c:pt idx="837">
                  <c:v>300</c:v>
                </c:pt>
                <c:pt idx="838">
                  <c:v>292</c:v>
                </c:pt>
                <c:pt idx="839">
                  <c:v>411</c:v>
                </c:pt>
                <c:pt idx="840">
                  <c:v>326</c:v>
                </c:pt>
                <c:pt idx="841">
                  <c:v>426</c:v>
                </c:pt>
                <c:pt idx="842">
                  <c:v>290</c:v>
                </c:pt>
                <c:pt idx="843">
                  <c:v>264</c:v>
                </c:pt>
                <c:pt idx="844">
                  <c:v>299</c:v>
                </c:pt>
                <c:pt idx="845">
                  <c:v>288</c:v>
                </c:pt>
                <c:pt idx="846">
                  <c:v>298</c:v>
                </c:pt>
                <c:pt idx="847">
                  <c:v>272</c:v>
                </c:pt>
                <c:pt idx="848">
                  <c:v>318</c:v>
                </c:pt>
                <c:pt idx="849">
                  <c:v>298</c:v>
                </c:pt>
                <c:pt idx="850">
                  <c:v>269</c:v>
                </c:pt>
                <c:pt idx="851">
                  <c:v>280</c:v>
                </c:pt>
                <c:pt idx="852">
                  <c:v>294</c:v>
                </c:pt>
                <c:pt idx="853">
                  <c:v>270</c:v>
                </c:pt>
                <c:pt idx="854">
                  <c:v>292</c:v>
                </c:pt>
                <c:pt idx="855">
                  <c:v>270</c:v>
                </c:pt>
                <c:pt idx="856">
                  <c:v>314</c:v>
                </c:pt>
                <c:pt idx="857">
                  <c:v>258</c:v>
                </c:pt>
                <c:pt idx="858">
                  <c:v>292</c:v>
                </c:pt>
                <c:pt idx="859">
                  <c:v>331</c:v>
                </c:pt>
                <c:pt idx="860">
                  <c:v>304</c:v>
                </c:pt>
                <c:pt idx="861">
                  <c:v>285</c:v>
                </c:pt>
                <c:pt idx="862">
                  <c:v>295</c:v>
                </c:pt>
                <c:pt idx="863">
                  <c:v>283</c:v>
                </c:pt>
                <c:pt idx="864">
                  <c:v>264</c:v>
                </c:pt>
                <c:pt idx="865">
                  <c:v>269</c:v>
                </c:pt>
                <c:pt idx="866">
                  <c:v>280</c:v>
                </c:pt>
                <c:pt idx="867">
                  <c:v>381</c:v>
                </c:pt>
                <c:pt idx="868">
                  <c:v>301</c:v>
                </c:pt>
                <c:pt idx="869">
                  <c:v>358</c:v>
                </c:pt>
                <c:pt idx="870">
                  <c:v>302</c:v>
                </c:pt>
                <c:pt idx="871">
                  <c:v>292</c:v>
                </c:pt>
                <c:pt idx="872">
                  <c:v>322</c:v>
                </c:pt>
                <c:pt idx="873">
                  <c:v>290</c:v>
                </c:pt>
                <c:pt idx="874">
                  <c:v>324</c:v>
                </c:pt>
                <c:pt idx="875">
                  <c:v>334</c:v>
                </c:pt>
                <c:pt idx="876">
                  <c:v>306</c:v>
                </c:pt>
                <c:pt idx="877">
                  <c:v>307</c:v>
                </c:pt>
                <c:pt idx="883">
                  <c:v>568</c:v>
                </c:pt>
                <c:pt idx="884">
                  <c:v>289</c:v>
                </c:pt>
                <c:pt idx="885">
                  <c:v>553</c:v>
                </c:pt>
                <c:pt idx="888">
                  <c:v>400</c:v>
                </c:pt>
                <c:pt idx="889">
                  <c:v>384</c:v>
                </c:pt>
                <c:pt idx="890">
                  <c:v>310</c:v>
                </c:pt>
                <c:pt idx="891">
                  <c:v>324</c:v>
                </c:pt>
                <c:pt idx="892">
                  <c:v>393</c:v>
                </c:pt>
                <c:pt idx="893">
                  <c:v>371</c:v>
                </c:pt>
                <c:pt idx="894">
                  <c:v>345</c:v>
                </c:pt>
                <c:pt idx="895">
                  <c:v>356</c:v>
                </c:pt>
                <c:pt idx="896">
                  <c:v>334</c:v>
                </c:pt>
                <c:pt idx="897">
                  <c:v>268</c:v>
                </c:pt>
                <c:pt idx="898">
                  <c:v>290</c:v>
                </c:pt>
                <c:pt idx="899">
                  <c:v>314</c:v>
                </c:pt>
                <c:pt idx="900">
                  <c:v>353</c:v>
                </c:pt>
                <c:pt idx="901">
                  <c:v>317</c:v>
                </c:pt>
                <c:pt idx="902">
                  <c:v>318</c:v>
                </c:pt>
                <c:pt idx="903">
                  <c:v>336</c:v>
                </c:pt>
                <c:pt idx="904">
                  <c:v>286</c:v>
                </c:pt>
                <c:pt idx="905">
                  <c:v>276</c:v>
                </c:pt>
                <c:pt idx="906">
                  <c:v>283</c:v>
                </c:pt>
                <c:pt idx="907">
                  <c:v>325</c:v>
                </c:pt>
                <c:pt idx="908">
                  <c:v>286</c:v>
                </c:pt>
                <c:pt idx="909">
                  <c:v>290</c:v>
                </c:pt>
                <c:pt idx="910">
                  <c:v>280</c:v>
                </c:pt>
                <c:pt idx="911">
                  <c:v>255</c:v>
                </c:pt>
                <c:pt idx="912">
                  <c:v>262</c:v>
                </c:pt>
                <c:pt idx="913">
                  <c:v>283</c:v>
                </c:pt>
                <c:pt idx="914">
                  <c:v>314</c:v>
                </c:pt>
                <c:pt idx="915">
                  <c:v>278</c:v>
                </c:pt>
                <c:pt idx="916">
                  <c:v>308</c:v>
                </c:pt>
                <c:pt idx="917">
                  <c:v>332</c:v>
                </c:pt>
                <c:pt idx="918">
                  <c:v>234</c:v>
                </c:pt>
                <c:pt idx="919">
                  <c:v>250</c:v>
                </c:pt>
                <c:pt idx="920">
                  <c:v>288</c:v>
                </c:pt>
                <c:pt idx="921">
                  <c:v>252</c:v>
                </c:pt>
                <c:pt idx="922">
                  <c:v>292</c:v>
                </c:pt>
                <c:pt idx="923">
                  <c:v>288</c:v>
                </c:pt>
                <c:pt idx="924">
                  <c:v>277</c:v>
                </c:pt>
                <c:pt idx="925">
                  <c:v>275</c:v>
                </c:pt>
                <c:pt idx="926">
                  <c:v>282</c:v>
                </c:pt>
                <c:pt idx="927">
                  <c:v>288</c:v>
                </c:pt>
                <c:pt idx="928">
                  <c:v>298</c:v>
                </c:pt>
                <c:pt idx="929">
                  <c:v>262</c:v>
                </c:pt>
                <c:pt idx="930">
                  <c:v>278</c:v>
                </c:pt>
                <c:pt idx="931">
                  <c:v>281</c:v>
                </c:pt>
                <c:pt idx="932">
                  <c:v>282</c:v>
                </c:pt>
                <c:pt idx="933">
                  <c:v>268</c:v>
                </c:pt>
                <c:pt idx="934">
                  <c:v>310</c:v>
                </c:pt>
                <c:pt idx="935">
                  <c:v>315</c:v>
                </c:pt>
                <c:pt idx="936">
                  <c:v>257</c:v>
                </c:pt>
                <c:pt idx="937">
                  <c:v>300</c:v>
                </c:pt>
                <c:pt idx="938">
                  <c:v>321</c:v>
                </c:pt>
                <c:pt idx="939">
                  <c:v>306</c:v>
                </c:pt>
                <c:pt idx="940">
                  <c:v>380</c:v>
                </c:pt>
                <c:pt idx="941">
                  <c:v>332</c:v>
                </c:pt>
                <c:pt idx="942">
                  <c:v>310</c:v>
                </c:pt>
                <c:pt idx="943">
                  <c:v>304</c:v>
                </c:pt>
                <c:pt idx="944">
                  <c:v>300</c:v>
                </c:pt>
                <c:pt idx="945">
                  <c:v>350</c:v>
                </c:pt>
                <c:pt idx="946">
                  <c:v>308</c:v>
                </c:pt>
                <c:pt idx="947">
                  <c:v>396</c:v>
                </c:pt>
                <c:pt idx="948">
                  <c:v>308</c:v>
                </c:pt>
                <c:pt idx="949">
                  <c:v>324</c:v>
                </c:pt>
                <c:pt idx="950">
                  <c:v>291</c:v>
                </c:pt>
                <c:pt idx="951">
                  <c:v>264</c:v>
                </c:pt>
                <c:pt idx="952">
                  <c:v>314</c:v>
                </c:pt>
                <c:pt idx="953">
                  <c:v>322</c:v>
                </c:pt>
                <c:pt idx="954">
                  <c:v>280</c:v>
                </c:pt>
                <c:pt idx="955">
                  <c:v>296</c:v>
                </c:pt>
                <c:pt idx="956">
                  <c:v>278</c:v>
                </c:pt>
                <c:pt idx="957">
                  <c:v>244</c:v>
                </c:pt>
                <c:pt idx="958">
                  <c:v>264</c:v>
                </c:pt>
                <c:pt idx="959">
                  <c:v>266</c:v>
                </c:pt>
                <c:pt idx="960">
                  <c:v>333</c:v>
                </c:pt>
                <c:pt idx="961">
                  <c:v>325</c:v>
                </c:pt>
                <c:pt idx="962">
                  <c:v>328</c:v>
                </c:pt>
                <c:pt idx="963">
                  <c:v>262</c:v>
                </c:pt>
                <c:pt idx="964">
                  <c:v>253</c:v>
                </c:pt>
                <c:pt idx="965">
                  <c:v>350</c:v>
                </c:pt>
                <c:pt idx="968">
                  <c:v>264</c:v>
                </c:pt>
                <c:pt idx="969">
                  <c:v>250</c:v>
                </c:pt>
                <c:pt idx="970">
                  <c:v>252</c:v>
                </c:pt>
                <c:pt idx="971">
                  <c:v>238</c:v>
                </c:pt>
                <c:pt idx="972">
                  <c:v>259</c:v>
                </c:pt>
                <c:pt idx="973">
                  <c:v>280</c:v>
                </c:pt>
                <c:pt idx="974">
                  <c:v>251</c:v>
                </c:pt>
                <c:pt idx="975">
                  <c:v>276</c:v>
                </c:pt>
                <c:pt idx="976">
                  <c:v>256</c:v>
                </c:pt>
                <c:pt idx="977">
                  <c:v>254</c:v>
                </c:pt>
                <c:pt idx="978">
                  <c:v>229</c:v>
                </c:pt>
                <c:pt idx="979">
                  <c:v>276</c:v>
                </c:pt>
                <c:pt idx="980">
                  <c:v>280</c:v>
                </c:pt>
                <c:pt idx="981">
                  <c:v>263</c:v>
                </c:pt>
                <c:pt idx="982">
                  <c:v>283</c:v>
                </c:pt>
                <c:pt idx="983">
                  <c:v>292</c:v>
                </c:pt>
                <c:pt idx="984">
                  <c:v>246</c:v>
                </c:pt>
                <c:pt idx="985">
                  <c:v>251</c:v>
                </c:pt>
                <c:pt idx="986">
                  <c:v>266</c:v>
                </c:pt>
                <c:pt idx="987">
                  <c:v>311</c:v>
                </c:pt>
                <c:pt idx="988">
                  <c:v>296</c:v>
                </c:pt>
                <c:pt idx="989">
                  <c:v>305</c:v>
                </c:pt>
                <c:pt idx="990">
                  <c:v>242</c:v>
                </c:pt>
                <c:pt idx="991">
                  <c:v>244</c:v>
                </c:pt>
                <c:pt idx="992">
                  <c:v>298</c:v>
                </c:pt>
                <c:pt idx="993">
                  <c:v>320</c:v>
                </c:pt>
                <c:pt idx="994">
                  <c:v>290</c:v>
                </c:pt>
                <c:pt idx="1025">
                  <c:v>268</c:v>
                </c:pt>
                <c:pt idx="1027">
                  <c:v>310</c:v>
                </c:pt>
                <c:pt idx="1028">
                  <c:v>324</c:v>
                </c:pt>
                <c:pt idx="1029">
                  <c:v>266</c:v>
                </c:pt>
                <c:pt idx="1030">
                  <c:v>278</c:v>
                </c:pt>
                <c:pt idx="1031">
                  <c:v>311</c:v>
                </c:pt>
                <c:pt idx="1032">
                  <c:v>258</c:v>
                </c:pt>
                <c:pt idx="1033">
                  <c:v>350</c:v>
                </c:pt>
                <c:pt idx="1037">
                  <c:v>280</c:v>
                </c:pt>
                <c:pt idx="1038">
                  <c:v>288</c:v>
                </c:pt>
                <c:pt idx="1039">
                  <c:v>293</c:v>
                </c:pt>
                <c:pt idx="1040">
                  <c:v>281</c:v>
                </c:pt>
                <c:pt idx="1041">
                  <c:v>317</c:v>
                </c:pt>
                <c:pt idx="1042">
                  <c:v>284</c:v>
                </c:pt>
                <c:pt idx="1043">
                  <c:v>282</c:v>
                </c:pt>
                <c:pt idx="1044">
                  <c:v>275</c:v>
                </c:pt>
                <c:pt idx="1045">
                  <c:v>378</c:v>
                </c:pt>
                <c:pt idx="1046">
                  <c:v>290</c:v>
                </c:pt>
                <c:pt idx="1047">
                  <c:v>356</c:v>
                </c:pt>
                <c:pt idx="1048">
                  <c:v>254</c:v>
                </c:pt>
                <c:pt idx="1049">
                  <c:v>318</c:v>
                </c:pt>
                <c:pt idx="1050">
                  <c:v>256</c:v>
                </c:pt>
                <c:pt idx="1051">
                  <c:v>290</c:v>
                </c:pt>
                <c:pt idx="1052">
                  <c:v>346</c:v>
                </c:pt>
                <c:pt idx="1053">
                  <c:v>353</c:v>
                </c:pt>
                <c:pt idx="1054">
                  <c:v>342</c:v>
                </c:pt>
                <c:pt idx="1055">
                  <c:v>346</c:v>
                </c:pt>
                <c:pt idx="1056">
                  <c:v>374</c:v>
                </c:pt>
                <c:pt idx="1057">
                  <c:v>286</c:v>
                </c:pt>
                <c:pt idx="1058">
                  <c:v>254</c:v>
                </c:pt>
                <c:pt idx="1059">
                  <c:v>362</c:v>
                </c:pt>
                <c:pt idx="1060">
                  <c:v>291</c:v>
                </c:pt>
                <c:pt idx="1061">
                  <c:v>286</c:v>
                </c:pt>
                <c:pt idx="1062">
                  <c:v>295</c:v>
                </c:pt>
                <c:pt idx="1063">
                  <c:v>276</c:v>
                </c:pt>
                <c:pt idx="1064">
                  <c:v>288</c:v>
                </c:pt>
                <c:pt idx="1065">
                  <c:v>270</c:v>
                </c:pt>
                <c:pt idx="1066">
                  <c:v>296</c:v>
                </c:pt>
                <c:pt idx="1067">
                  <c:v>303</c:v>
                </c:pt>
                <c:pt idx="1068">
                  <c:v>250</c:v>
                </c:pt>
                <c:pt idx="1069">
                  <c:v>276</c:v>
                </c:pt>
                <c:pt idx="1070">
                  <c:v>266</c:v>
                </c:pt>
                <c:pt idx="1071">
                  <c:v>247</c:v>
                </c:pt>
                <c:pt idx="1072">
                  <c:v>257</c:v>
                </c:pt>
                <c:pt idx="1073">
                  <c:v>295</c:v>
                </c:pt>
                <c:pt idx="1074">
                  <c:v>280</c:v>
                </c:pt>
                <c:pt idx="1075">
                  <c:v>246</c:v>
                </c:pt>
                <c:pt idx="1076">
                  <c:v>273</c:v>
                </c:pt>
                <c:pt idx="1077">
                  <c:v>267</c:v>
                </c:pt>
                <c:pt idx="1078">
                  <c:v>265</c:v>
                </c:pt>
                <c:pt idx="1079">
                  <c:v>231</c:v>
                </c:pt>
                <c:pt idx="1080">
                  <c:v>292</c:v>
                </c:pt>
                <c:pt idx="1081">
                  <c:v>265</c:v>
                </c:pt>
                <c:pt idx="1082">
                  <c:v>315</c:v>
                </c:pt>
                <c:pt idx="1083">
                  <c:v>246</c:v>
                </c:pt>
                <c:pt idx="1084">
                  <c:v>250</c:v>
                </c:pt>
                <c:pt idx="1085">
                  <c:v>230</c:v>
                </c:pt>
                <c:pt idx="1086">
                  <c:v>287</c:v>
                </c:pt>
                <c:pt idx="1087">
                  <c:v>281</c:v>
                </c:pt>
                <c:pt idx="1088">
                  <c:v>362</c:v>
                </c:pt>
                <c:pt idx="1089">
                  <c:v>300</c:v>
                </c:pt>
                <c:pt idx="1090">
                  <c:v>300</c:v>
                </c:pt>
                <c:pt idx="1091">
                  <c:v>232</c:v>
                </c:pt>
                <c:pt idx="1092">
                  <c:v>240</c:v>
                </c:pt>
                <c:pt idx="1093">
                  <c:v>264</c:v>
                </c:pt>
                <c:pt idx="1094">
                  <c:v>285</c:v>
                </c:pt>
                <c:pt idx="1095">
                  <c:v>299</c:v>
                </c:pt>
                <c:pt idx="1096">
                  <c:v>310</c:v>
                </c:pt>
                <c:pt idx="1097">
                  <c:v>293</c:v>
                </c:pt>
                <c:pt idx="1098">
                  <c:v>242</c:v>
                </c:pt>
                <c:pt idx="1099">
                  <c:v>245</c:v>
                </c:pt>
                <c:pt idx="1100">
                  <c:v>318</c:v>
                </c:pt>
                <c:pt idx="1101">
                  <c:v>272</c:v>
                </c:pt>
                <c:pt idx="1102">
                  <c:v>293</c:v>
                </c:pt>
                <c:pt idx="1103">
                  <c:v>302</c:v>
                </c:pt>
                <c:pt idx="1104">
                  <c:v>323</c:v>
                </c:pt>
                <c:pt idx="1105">
                  <c:v>292</c:v>
                </c:pt>
                <c:pt idx="1106">
                  <c:v>246</c:v>
                </c:pt>
                <c:pt idx="1107">
                  <c:v>362</c:v>
                </c:pt>
                <c:pt idx="1108">
                  <c:v>364</c:v>
                </c:pt>
                <c:pt idx="1109">
                  <c:v>286</c:v>
                </c:pt>
                <c:pt idx="1110">
                  <c:v>297</c:v>
                </c:pt>
                <c:pt idx="1111">
                  <c:v>286</c:v>
                </c:pt>
                <c:pt idx="1112">
                  <c:v>238</c:v>
                </c:pt>
                <c:pt idx="1113">
                  <c:v>212</c:v>
                </c:pt>
                <c:pt idx="1114">
                  <c:v>296</c:v>
                </c:pt>
                <c:pt idx="1115">
                  <c:v>283</c:v>
                </c:pt>
                <c:pt idx="1116">
                  <c:v>283</c:v>
                </c:pt>
                <c:pt idx="1117">
                  <c:v>371</c:v>
                </c:pt>
                <c:pt idx="1118">
                  <c:v>314</c:v>
                </c:pt>
                <c:pt idx="1119">
                  <c:v>250</c:v>
                </c:pt>
                <c:pt idx="1120">
                  <c:v>246</c:v>
                </c:pt>
                <c:pt idx="1121">
                  <c:v>224</c:v>
                </c:pt>
                <c:pt idx="1122">
                  <c:v>307</c:v>
                </c:pt>
                <c:pt idx="1123">
                  <c:v>256</c:v>
                </c:pt>
                <c:pt idx="1124">
                  <c:v>308</c:v>
                </c:pt>
                <c:pt idx="1125">
                  <c:v>292</c:v>
                </c:pt>
                <c:pt idx="1126">
                  <c:v>242</c:v>
                </c:pt>
                <c:pt idx="1127">
                  <c:v>282</c:v>
                </c:pt>
                <c:pt idx="1128">
                  <c:v>282</c:v>
                </c:pt>
                <c:pt idx="1129">
                  <c:v>305</c:v>
                </c:pt>
                <c:pt idx="1130">
                  <c:v>350</c:v>
                </c:pt>
                <c:pt idx="1131">
                  <c:v>283</c:v>
                </c:pt>
                <c:pt idx="1132">
                  <c:v>266</c:v>
                </c:pt>
                <c:pt idx="1133">
                  <c:v>242</c:v>
                </c:pt>
                <c:pt idx="1134">
                  <c:v>241</c:v>
                </c:pt>
                <c:pt idx="1135">
                  <c:v>265</c:v>
                </c:pt>
                <c:pt idx="1136">
                  <c:v>318</c:v>
                </c:pt>
                <c:pt idx="1137">
                  <c:v>352</c:v>
                </c:pt>
                <c:pt idx="1138">
                  <c:v>330</c:v>
                </c:pt>
                <c:pt idx="1139">
                  <c:v>342</c:v>
                </c:pt>
                <c:pt idx="1140">
                  <c:v>290</c:v>
                </c:pt>
                <c:pt idx="1141">
                  <c:v>306</c:v>
                </c:pt>
                <c:pt idx="1142">
                  <c:v>333</c:v>
                </c:pt>
                <c:pt idx="1143">
                  <c:v>299</c:v>
                </c:pt>
                <c:pt idx="1144">
                  <c:v>419</c:v>
                </c:pt>
                <c:pt idx="1145">
                  <c:v>278</c:v>
                </c:pt>
                <c:pt idx="1146">
                  <c:v>350</c:v>
                </c:pt>
                <c:pt idx="1147">
                  <c:v>270</c:v>
                </c:pt>
                <c:pt idx="1148">
                  <c:v>323</c:v>
                </c:pt>
                <c:pt idx="1149">
                  <c:v>499</c:v>
                </c:pt>
                <c:pt idx="1150">
                  <c:v>358</c:v>
                </c:pt>
                <c:pt idx="1153">
                  <c:v>284</c:v>
                </c:pt>
                <c:pt idx="1154">
                  <c:v>326</c:v>
                </c:pt>
                <c:pt idx="1155">
                  <c:v>352</c:v>
                </c:pt>
                <c:pt idx="1156">
                  <c:v>298</c:v>
                </c:pt>
                <c:pt idx="1157">
                  <c:v>574</c:v>
                </c:pt>
                <c:pt idx="1158">
                  <c:v>305</c:v>
                </c:pt>
                <c:pt idx="1159">
                  <c:v>267</c:v>
                </c:pt>
                <c:pt idx="1160">
                  <c:v>307</c:v>
                </c:pt>
                <c:pt idx="1161">
                  <c:v>306</c:v>
                </c:pt>
                <c:pt idx="1162">
                  <c:v>360</c:v>
                </c:pt>
                <c:pt idx="1163">
                  <c:v>374</c:v>
                </c:pt>
                <c:pt idx="1164">
                  <c:v>386</c:v>
                </c:pt>
                <c:pt idx="1165">
                  <c:v>362</c:v>
                </c:pt>
                <c:pt idx="1167">
                  <c:v>386</c:v>
                </c:pt>
                <c:pt idx="1168">
                  <c:v>402</c:v>
                </c:pt>
                <c:pt idx="1169">
                  <c:v>328</c:v>
                </c:pt>
                <c:pt idx="1170">
                  <c:v>411</c:v>
                </c:pt>
                <c:pt idx="1171">
                  <c:v>374</c:v>
                </c:pt>
                <c:pt idx="1172">
                  <c:v>380</c:v>
                </c:pt>
                <c:pt idx="1173">
                  <c:v>330</c:v>
                </c:pt>
                <c:pt idx="1174">
                  <c:v>320</c:v>
                </c:pt>
                <c:pt idx="1175">
                  <c:v>630</c:v>
                </c:pt>
                <c:pt idx="1176">
                  <c:v>546</c:v>
                </c:pt>
                <c:pt idx="1177">
                  <c:v>436</c:v>
                </c:pt>
                <c:pt idx="1178">
                  <c:v>338</c:v>
                </c:pt>
                <c:pt idx="1179">
                  <c:v>350</c:v>
                </c:pt>
                <c:pt idx="1180">
                  <c:v>326</c:v>
                </c:pt>
                <c:pt idx="1181">
                  <c:v>312</c:v>
                </c:pt>
                <c:pt idx="1182">
                  <c:v>391</c:v>
                </c:pt>
                <c:pt idx="1183">
                  <c:v>316</c:v>
                </c:pt>
                <c:pt idx="1184">
                  <c:v>320</c:v>
                </c:pt>
                <c:pt idx="1185">
                  <c:v>354</c:v>
                </c:pt>
                <c:pt idx="1186">
                  <c:v>396</c:v>
                </c:pt>
                <c:pt idx="1187">
                  <c:v>402</c:v>
                </c:pt>
                <c:pt idx="1188">
                  <c:v>364</c:v>
                </c:pt>
                <c:pt idx="1189">
                  <c:v>483</c:v>
                </c:pt>
                <c:pt idx="1190">
                  <c:v>354</c:v>
                </c:pt>
                <c:pt idx="1191">
                  <c:v>303</c:v>
                </c:pt>
                <c:pt idx="1192">
                  <c:v>324</c:v>
                </c:pt>
                <c:pt idx="1193">
                  <c:v>268</c:v>
                </c:pt>
                <c:pt idx="1194">
                  <c:v>315</c:v>
                </c:pt>
                <c:pt idx="1195">
                  <c:v>245</c:v>
                </c:pt>
                <c:pt idx="1196">
                  <c:v>366</c:v>
                </c:pt>
                <c:pt idx="1197">
                  <c:v>360</c:v>
                </c:pt>
                <c:pt idx="1198">
                  <c:v>349</c:v>
                </c:pt>
                <c:pt idx="1199">
                  <c:v>274</c:v>
                </c:pt>
                <c:pt idx="1200">
                  <c:v>270</c:v>
                </c:pt>
                <c:pt idx="1201">
                  <c:v>351</c:v>
                </c:pt>
                <c:pt idx="1202">
                  <c:v>320</c:v>
                </c:pt>
                <c:pt idx="1203">
                  <c:v>293</c:v>
                </c:pt>
                <c:pt idx="1204">
                  <c:v>312</c:v>
                </c:pt>
                <c:pt idx="1205">
                  <c:v>301</c:v>
                </c:pt>
                <c:pt idx="1206">
                  <c:v>252</c:v>
                </c:pt>
                <c:pt idx="1207">
                  <c:v>230</c:v>
                </c:pt>
                <c:pt idx="1208">
                  <c:v>282</c:v>
                </c:pt>
                <c:pt idx="1209">
                  <c:v>340</c:v>
                </c:pt>
                <c:pt idx="1210">
                  <c:v>546</c:v>
                </c:pt>
                <c:pt idx="1211">
                  <c:v>335</c:v>
                </c:pt>
                <c:pt idx="1212">
                  <c:v>502</c:v>
                </c:pt>
                <c:pt idx="1213">
                  <c:v>334</c:v>
                </c:pt>
                <c:pt idx="1215">
                  <c:v>298</c:v>
                </c:pt>
                <c:pt idx="1216">
                  <c:v>294</c:v>
                </c:pt>
                <c:pt idx="1217">
                  <c:v>257</c:v>
                </c:pt>
                <c:pt idx="1218">
                  <c:v>270</c:v>
                </c:pt>
                <c:pt idx="1220">
                  <c:v>175</c:v>
                </c:pt>
                <c:pt idx="1222">
                  <c:v>241</c:v>
                </c:pt>
                <c:pt idx="1223">
                  <c:v>248</c:v>
                </c:pt>
                <c:pt idx="1224">
                  <c:v>158</c:v>
                </c:pt>
                <c:pt idx="1228">
                  <c:v>261</c:v>
                </c:pt>
                <c:pt idx="1237">
                  <c:v>658</c:v>
                </c:pt>
                <c:pt idx="1238">
                  <c:v>301</c:v>
                </c:pt>
                <c:pt idx="1239">
                  <c:v>373</c:v>
                </c:pt>
                <c:pt idx="1240">
                  <c:v>380</c:v>
                </c:pt>
                <c:pt idx="1241">
                  <c:v>492</c:v>
                </c:pt>
                <c:pt idx="1242">
                  <c:v>364</c:v>
                </c:pt>
                <c:pt idx="1243">
                  <c:v>510</c:v>
                </c:pt>
                <c:pt idx="1244">
                  <c:v>336</c:v>
                </c:pt>
                <c:pt idx="1245">
                  <c:v>348</c:v>
                </c:pt>
                <c:pt idx="1246">
                  <c:v>309</c:v>
                </c:pt>
                <c:pt idx="1247">
                  <c:v>364</c:v>
                </c:pt>
                <c:pt idx="1248">
                  <c:v>356</c:v>
                </c:pt>
                <c:pt idx="1249">
                  <c:v>347</c:v>
                </c:pt>
                <c:pt idx="1250">
                  <c:v>318</c:v>
                </c:pt>
                <c:pt idx="1251">
                  <c:v>298</c:v>
                </c:pt>
                <c:pt idx="1252">
                  <c:v>261</c:v>
                </c:pt>
                <c:pt idx="1253">
                  <c:v>289</c:v>
                </c:pt>
                <c:pt idx="1254">
                  <c:v>390</c:v>
                </c:pt>
                <c:pt idx="1255">
                  <c:v>434</c:v>
                </c:pt>
                <c:pt idx="1256">
                  <c:v>415</c:v>
                </c:pt>
                <c:pt idx="1257">
                  <c:v>311</c:v>
                </c:pt>
                <c:pt idx="1258">
                  <c:v>312</c:v>
                </c:pt>
                <c:pt idx="1259">
                  <c:v>278</c:v>
                </c:pt>
                <c:pt idx="1260">
                  <c:v>354</c:v>
                </c:pt>
                <c:pt idx="1325">
                  <c:v>304</c:v>
                </c:pt>
                <c:pt idx="1326">
                  <c:v>311</c:v>
                </c:pt>
                <c:pt idx="1327">
                  <c:v>311</c:v>
                </c:pt>
                <c:pt idx="1328">
                  <c:v>308</c:v>
                </c:pt>
                <c:pt idx="1329">
                  <c:v>320</c:v>
                </c:pt>
                <c:pt idx="1330">
                  <c:v>234</c:v>
                </c:pt>
                <c:pt idx="1333">
                  <c:v>411</c:v>
                </c:pt>
                <c:pt idx="1334">
                  <c:v>303</c:v>
                </c:pt>
                <c:pt idx="1335">
                  <c:v>342</c:v>
                </c:pt>
                <c:pt idx="1336">
                  <c:v>344</c:v>
                </c:pt>
                <c:pt idx="1337">
                  <c:v>318</c:v>
                </c:pt>
                <c:pt idx="1338">
                  <c:v>302</c:v>
                </c:pt>
                <c:pt idx="1339">
                  <c:v>339</c:v>
                </c:pt>
                <c:pt idx="1340">
                  <c:v>291</c:v>
                </c:pt>
                <c:pt idx="1341">
                  <c:v>288</c:v>
                </c:pt>
                <c:pt idx="1342">
                  <c:v>304</c:v>
                </c:pt>
                <c:pt idx="1343">
                  <c:v>331</c:v>
                </c:pt>
                <c:pt idx="1344">
                  <c:v>307</c:v>
                </c:pt>
                <c:pt idx="1345">
                  <c:v>289</c:v>
                </c:pt>
                <c:pt idx="1346">
                  <c:v>302</c:v>
                </c:pt>
                <c:pt idx="1347">
                  <c:v>277</c:v>
                </c:pt>
                <c:pt idx="1348">
                  <c:v>298</c:v>
                </c:pt>
                <c:pt idx="1349">
                  <c:v>344</c:v>
                </c:pt>
                <c:pt idx="1350">
                  <c:v>306</c:v>
                </c:pt>
                <c:pt idx="1352">
                  <c:v>326</c:v>
                </c:pt>
                <c:pt idx="1353">
                  <c:v>320</c:v>
                </c:pt>
                <c:pt idx="1354">
                  <c:v>280</c:v>
                </c:pt>
                <c:pt idx="1355">
                  <c:v>307</c:v>
                </c:pt>
                <c:pt idx="1356">
                  <c:v>314</c:v>
                </c:pt>
                <c:pt idx="1358">
                  <c:v>326</c:v>
                </c:pt>
                <c:pt idx="1359">
                  <c:v>304</c:v>
                </c:pt>
                <c:pt idx="1360">
                  <c:v>318</c:v>
                </c:pt>
                <c:pt idx="1361">
                  <c:v>294</c:v>
                </c:pt>
                <c:pt idx="1362">
                  <c:v>333</c:v>
                </c:pt>
                <c:pt idx="1363">
                  <c:v>294</c:v>
                </c:pt>
                <c:pt idx="1364">
                  <c:v>310</c:v>
                </c:pt>
                <c:pt idx="1365">
                  <c:v>320</c:v>
                </c:pt>
                <c:pt idx="1366">
                  <c:v>342</c:v>
                </c:pt>
                <c:pt idx="1367">
                  <c:v>286</c:v>
                </c:pt>
                <c:pt idx="1368">
                  <c:v>300</c:v>
                </c:pt>
                <c:pt idx="1369">
                  <c:v>312</c:v>
                </c:pt>
                <c:pt idx="1370">
                  <c:v>311</c:v>
                </c:pt>
                <c:pt idx="1371">
                  <c:v>314</c:v>
                </c:pt>
                <c:pt idx="1372">
                  <c:v>324</c:v>
                </c:pt>
                <c:pt idx="1373">
                  <c:v>284</c:v>
                </c:pt>
                <c:pt idx="1374">
                  <c:v>308</c:v>
                </c:pt>
                <c:pt idx="1375">
                  <c:v>260</c:v>
                </c:pt>
                <c:pt idx="1376">
                  <c:v>333</c:v>
                </c:pt>
                <c:pt idx="1377">
                  <c:v>298</c:v>
                </c:pt>
                <c:pt idx="1378">
                  <c:v>297</c:v>
                </c:pt>
                <c:pt idx="1379">
                  <c:v>296</c:v>
                </c:pt>
                <c:pt idx="1380">
                  <c:v>320</c:v>
                </c:pt>
                <c:pt idx="1381">
                  <c:v>272</c:v>
                </c:pt>
                <c:pt idx="1382">
                  <c:v>258</c:v>
                </c:pt>
                <c:pt idx="1383">
                  <c:v>296</c:v>
                </c:pt>
                <c:pt idx="1384">
                  <c:v>319</c:v>
                </c:pt>
                <c:pt idx="1385">
                  <c:v>317</c:v>
                </c:pt>
                <c:pt idx="1386">
                  <c:v>295</c:v>
                </c:pt>
                <c:pt idx="1387">
                  <c:v>280</c:v>
                </c:pt>
                <c:pt idx="1388">
                  <c:v>286</c:v>
                </c:pt>
                <c:pt idx="1389">
                  <c:v>257</c:v>
                </c:pt>
                <c:pt idx="1390">
                  <c:v>344</c:v>
                </c:pt>
                <c:pt idx="1391">
                  <c:v>307</c:v>
                </c:pt>
                <c:pt idx="1392">
                  <c:v>298</c:v>
                </c:pt>
                <c:pt idx="1393">
                  <c:v>298</c:v>
                </c:pt>
                <c:pt idx="1394">
                  <c:v>278</c:v>
                </c:pt>
                <c:pt idx="1395">
                  <c:v>300</c:v>
                </c:pt>
                <c:pt idx="1396">
                  <c:v>268</c:v>
                </c:pt>
                <c:pt idx="1397">
                  <c:v>322</c:v>
                </c:pt>
                <c:pt idx="1398">
                  <c:v>345</c:v>
                </c:pt>
                <c:pt idx="1399">
                  <c:v>314</c:v>
                </c:pt>
                <c:pt idx="1400">
                  <c:v>302</c:v>
                </c:pt>
                <c:pt idx="1401">
                  <c:v>278</c:v>
                </c:pt>
                <c:pt idx="1402">
                  <c:v>268</c:v>
                </c:pt>
                <c:pt idx="1403">
                  <c:v>280</c:v>
                </c:pt>
                <c:pt idx="1404">
                  <c:v>346</c:v>
                </c:pt>
                <c:pt idx="1406">
                  <c:v>359</c:v>
                </c:pt>
                <c:pt idx="1407">
                  <c:v>319</c:v>
                </c:pt>
                <c:pt idx="1408">
                  <c:v>306</c:v>
                </c:pt>
                <c:pt idx="1409">
                  <c:v>292</c:v>
                </c:pt>
                <c:pt idx="1410">
                  <c:v>295</c:v>
                </c:pt>
                <c:pt idx="1411">
                  <c:v>318</c:v>
                </c:pt>
                <c:pt idx="1412">
                  <c:v>318</c:v>
                </c:pt>
                <c:pt idx="1413">
                  <c:v>310</c:v>
                </c:pt>
                <c:pt idx="1414">
                  <c:v>301</c:v>
                </c:pt>
                <c:pt idx="1415">
                  <c:v>309</c:v>
                </c:pt>
                <c:pt idx="1416">
                  <c:v>302</c:v>
                </c:pt>
                <c:pt idx="1417">
                  <c:v>350</c:v>
                </c:pt>
                <c:pt idx="1418">
                  <c:v>325</c:v>
                </c:pt>
                <c:pt idx="1419">
                  <c:v>321</c:v>
                </c:pt>
                <c:pt idx="1420">
                  <c:v>354</c:v>
                </c:pt>
                <c:pt idx="1421">
                  <c:v>332</c:v>
                </c:pt>
                <c:pt idx="1422">
                  <c:v>324</c:v>
                </c:pt>
                <c:pt idx="1423">
                  <c:v>298</c:v>
                </c:pt>
                <c:pt idx="1424">
                  <c:v>326</c:v>
                </c:pt>
                <c:pt idx="1425">
                  <c:v>367</c:v>
                </c:pt>
                <c:pt idx="1426">
                  <c:v>356</c:v>
                </c:pt>
                <c:pt idx="1427">
                  <c:v>428</c:v>
                </c:pt>
                <c:pt idx="1428">
                  <c:v>376</c:v>
                </c:pt>
                <c:pt idx="1429">
                  <c:v>360</c:v>
                </c:pt>
                <c:pt idx="1430">
                  <c:v>310</c:v>
                </c:pt>
                <c:pt idx="1431">
                  <c:v>304</c:v>
                </c:pt>
                <c:pt idx="1432">
                  <c:v>339</c:v>
                </c:pt>
                <c:pt idx="1433">
                  <c:v>350</c:v>
                </c:pt>
                <c:pt idx="1434">
                  <c:v>441</c:v>
                </c:pt>
                <c:pt idx="1435">
                  <c:v>336</c:v>
                </c:pt>
                <c:pt idx="1436">
                  <c:v>356</c:v>
                </c:pt>
                <c:pt idx="1437">
                  <c:v>348</c:v>
                </c:pt>
                <c:pt idx="1438">
                  <c:v>305</c:v>
                </c:pt>
                <c:pt idx="1439">
                  <c:v>375</c:v>
                </c:pt>
                <c:pt idx="1440">
                  <c:v>346</c:v>
                </c:pt>
                <c:pt idx="1441">
                  <c:v>436</c:v>
                </c:pt>
                <c:pt idx="1442">
                  <c:v>374</c:v>
                </c:pt>
                <c:pt idx="1443">
                  <c:v>382</c:v>
                </c:pt>
                <c:pt idx="1444">
                  <c:v>423</c:v>
                </c:pt>
                <c:pt idx="1445">
                  <c:v>368</c:v>
                </c:pt>
                <c:pt idx="1446">
                  <c:v>432</c:v>
                </c:pt>
                <c:pt idx="1447">
                  <c:v>384</c:v>
                </c:pt>
                <c:pt idx="1448">
                  <c:v>362</c:v>
                </c:pt>
                <c:pt idx="1449">
                  <c:v>338</c:v>
                </c:pt>
                <c:pt idx="1450">
                  <c:v>348</c:v>
                </c:pt>
                <c:pt idx="1451">
                  <c:v>334</c:v>
                </c:pt>
                <c:pt idx="1452">
                  <c:v>298</c:v>
                </c:pt>
                <c:pt idx="1453">
                  <c:v>356</c:v>
                </c:pt>
                <c:pt idx="1454">
                  <c:v>346</c:v>
                </c:pt>
                <c:pt idx="1455">
                  <c:v>410</c:v>
                </c:pt>
                <c:pt idx="1456">
                  <c:v>336</c:v>
                </c:pt>
                <c:pt idx="1457">
                  <c:v>314</c:v>
                </c:pt>
                <c:pt idx="1458">
                  <c:v>420</c:v>
                </c:pt>
                <c:pt idx="1459">
                  <c:v>374</c:v>
                </c:pt>
                <c:pt idx="1460">
                  <c:v>325</c:v>
                </c:pt>
                <c:pt idx="1461">
                  <c:v>342</c:v>
                </c:pt>
                <c:pt idx="1462">
                  <c:v>360</c:v>
                </c:pt>
                <c:pt idx="1463">
                  <c:v>141</c:v>
                </c:pt>
                <c:pt idx="1466">
                  <c:v>324</c:v>
                </c:pt>
                <c:pt idx="1468">
                  <c:v>436</c:v>
                </c:pt>
                <c:pt idx="1469">
                  <c:v>344</c:v>
                </c:pt>
                <c:pt idx="1470">
                  <c:v>379</c:v>
                </c:pt>
                <c:pt idx="1471">
                  <c:v>380</c:v>
                </c:pt>
                <c:pt idx="1472">
                  <c:v>348</c:v>
                </c:pt>
                <c:pt idx="1473">
                  <c:v>365</c:v>
                </c:pt>
                <c:pt idx="1474">
                  <c:v>313</c:v>
                </c:pt>
                <c:pt idx="1475">
                  <c:v>322</c:v>
                </c:pt>
                <c:pt idx="1476">
                  <c:v>372</c:v>
                </c:pt>
                <c:pt idx="1477">
                  <c:v>332</c:v>
                </c:pt>
                <c:pt idx="1478">
                  <c:v>338</c:v>
                </c:pt>
                <c:pt idx="1480">
                  <c:v>298</c:v>
                </c:pt>
                <c:pt idx="1481">
                  <c:v>390</c:v>
                </c:pt>
                <c:pt idx="1482">
                  <c:v>369</c:v>
                </c:pt>
                <c:pt idx="1484">
                  <c:v>388</c:v>
                </c:pt>
                <c:pt idx="1485">
                  <c:v>340</c:v>
                </c:pt>
                <c:pt idx="1486">
                  <c:v>354</c:v>
                </c:pt>
                <c:pt idx="1487">
                  <c:v>316</c:v>
                </c:pt>
                <c:pt idx="1488">
                  <c:v>340</c:v>
                </c:pt>
                <c:pt idx="1489">
                  <c:v>308</c:v>
                </c:pt>
                <c:pt idx="1490">
                  <c:v>348</c:v>
                </c:pt>
                <c:pt idx="1491">
                  <c:v>344</c:v>
                </c:pt>
                <c:pt idx="1492">
                  <c:v>343</c:v>
                </c:pt>
                <c:pt idx="1493">
                  <c:v>296</c:v>
                </c:pt>
                <c:pt idx="1494">
                  <c:v>317</c:v>
                </c:pt>
                <c:pt idx="1495">
                  <c:v>319</c:v>
                </c:pt>
                <c:pt idx="1496">
                  <c:v>341</c:v>
                </c:pt>
                <c:pt idx="1497">
                  <c:v>350</c:v>
                </c:pt>
                <c:pt idx="1498">
                  <c:v>386</c:v>
                </c:pt>
                <c:pt idx="1499">
                  <c:v>382</c:v>
                </c:pt>
                <c:pt idx="1500">
                  <c:v>308</c:v>
                </c:pt>
                <c:pt idx="1501">
                  <c:v>291</c:v>
                </c:pt>
                <c:pt idx="1502">
                  <c:v>394</c:v>
                </c:pt>
                <c:pt idx="1503">
                  <c:v>355</c:v>
                </c:pt>
                <c:pt idx="1504">
                  <c:v>354</c:v>
                </c:pt>
                <c:pt idx="1505">
                  <c:v>408</c:v>
                </c:pt>
                <c:pt idx="1506">
                  <c:v>406</c:v>
                </c:pt>
                <c:pt idx="1507">
                  <c:v>358</c:v>
                </c:pt>
                <c:pt idx="1508">
                  <c:v>360</c:v>
                </c:pt>
                <c:pt idx="1509">
                  <c:v>349</c:v>
                </c:pt>
                <c:pt idx="1511">
                  <c:v>393</c:v>
                </c:pt>
                <c:pt idx="1512">
                  <c:v>406</c:v>
                </c:pt>
                <c:pt idx="1513">
                  <c:v>344</c:v>
                </c:pt>
                <c:pt idx="1514">
                  <c:v>362</c:v>
                </c:pt>
                <c:pt idx="1515">
                  <c:v>328</c:v>
                </c:pt>
                <c:pt idx="1516">
                  <c:v>356</c:v>
                </c:pt>
                <c:pt idx="1517">
                  <c:v>360</c:v>
                </c:pt>
                <c:pt idx="1518">
                  <c:v>312</c:v>
                </c:pt>
                <c:pt idx="1519">
                  <c:v>360</c:v>
                </c:pt>
                <c:pt idx="1520">
                  <c:v>330</c:v>
                </c:pt>
                <c:pt idx="1522">
                  <c:v>360</c:v>
                </c:pt>
                <c:pt idx="1523">
                  <c:v>366</c:v>
                </c:pt>
                <c:pt idx="1524">
                  <c:v>366</c:v>
                </c:pt>
                <c:pt idx="1525">
                  <c:v>350</c:v>
                </c:pt>
                <c:pt idx="1526">
                  <c:v>331</c:v>
                </c:pt>
                <c:pt idx="1528">
                  <c:v>253</c:v>
                </c:pt>
                <c:pt idx="1529">
                  <c:v>400</c:v>
                </c:pt>
                <c:pt idx="1530">
                  <c:v>330</c:v>
                </c:pt>
                <c:pt idx="1531">
                  <c:v>309</c:v>
                </c:pt>
                <c:pt idx="1532">
                  <c:v>318</c:v>
                </c:pt>
                <c:pt idx="1533">
                  <c:v>304</c:v>
                </c:pt>
                <c:pt idx="1534">
                  <c:v>304</c:v>
                </c:pt>
                <c:pt idx="1535">
                  <c:v>276</c:v>
                </c:pt>
                <c:pt idx="1536">
                  <c:v>296</c:v>
                </c:pt>
                <c:pt idx="1537">
                  <c:v>344</c:v>
                </c:pt>
                <c:pt idx="1538">
                  <c:v>337</c:v>
                </c:pt>
                <c:pt idx="1539">
                  <c:v>316</c:v>
                </c:pt>
                <c:pt idx="1540">
                  <c:v>310</c:v>
                </c:pt>
                <c:pt idx="1541">
                  <c:v>307</c:v>
                </c:pt>
                <c:pt idx="1542">
                  <c:v>288</c:v>
                </c:pt>
                <c:pt idx="1543">
                  <c:v>307</c:v>
                </c:pt>
                <c:pt idx="1544">
                  <c:v>330</c:v>
                </c:pt>
                <c:pt idx="1546">
                  <c:v>351</c:v>
                </c:pt>
                <c:pt idx="1547">
                  <c:v>313</c:v>
                </c:pt>
                <c:pt idx="1548">
                  <c:v>302</c:v>
                </c:pt>
                <c:pt idx="1549">
                  <c:v>308</c:v>
                </c:pt>
                <c:pt idx="1550">
                  <c:v>283</c:v>
                </c:pt>
                <c:pt idx="1551">
                  <c:v>353</c:v>
                </c:pt>
                <c:pt idx="1552">
                  <c:v>314</c:v>
                </c:pt>
                <c:pt idx="1553">
                  <c:v>314</c:v>
                </c:pt>
                <c:pt idx="1554">
                  <c:v>326</c:v>
                </c:pt>
                <c:pt idx="1555">
                  <c:v>317</c:v>
                </c:pt>
                <c:pt idx="1556">
                  <c:v>379</c:v>
                </c:pt>
                <c:pt idx="1557">
                  <c:v>320</c:v>
                </c:pt>
                <c:pt idx="1558">
                  <c:v>332</c:v>
                </c:pt>
                <c:pt idx="1559">
                  <c:v>310</c:v>
                </c:pt>
                <c:pt idx="1560">
                  <c:v>340</c:v>
                </c:pt>
                <c:pt idx="1561">
                  <c:v>386</c:v>
                </c:pt>
                <c:pt idx="1562">
                  <c:v>285</c:v>
                </c:pt>
                <c:pt idx="1563">
                  <c:v>296</c:v>
                </c:pt>
                <c:pt idx="1564">
                  <c:v>314</c:v>
                </c:pt>
                <c:pt idx="1565">
                  <c:v>310</c:v>
                </c:pt>
                <c:pt idx="1566">
                  <c:v>344</c:v>
                </c:pt>
                <c:pt idx="1567">
                  <c:v>310</c:v>
                </c:pt>
                <c:pt idx="1568">
                  <c:v>330</c:v>
                </c:pt>
                <c:pt idx="1569">
                  <c:v>337</c:v>
                </c:pt>
                <c:pt idx="1570">
                  <c:v>335</c:v>
                </c:pt>
                <c:pt idx="1571">
                  <c:v>276</c:v>
                </c:pt>
                <c:pt idx="1572">
                  <c:v>298</c:v>
                </c:pt>
                <c:pt idx="1573">
                  <c:v>360</c:v>
                </c:pt>
                <c:pt idx="1574">
                  <c:v>306</c:v>
                </c:pt>
                <c:pt idx="1575">
                  <c:v>315</c:v>
                </c:pt>
                <c:pt idx="1576">
                  <c:v>319</c:v>
                </c:pt>
                <c:pt idx="1577">
                  <c:v>296</c:v>
                </c:pt>
                <c:pt idx="1578">
                  <c:v>311</c:v>
                </c:pt>
                <c:pt idx="1579">
                  <c:v>343</c:v>
                </c:pt>
                <c:pt idx="1580">
                  <c:v>374</c:v>
                </c:pt>
                <c:pt idx="1581">
                  <c:v>318</c:v>
                </c:pt>
                <c:pt idx="1582">
                  <c:v>334</c:v>
                </c:pt>
                <c:pt idx="1583">
                  <c:v>322</c:v>
                </c:pt>
                <c:pt idx="1584">
                  <c:v>296</c:v>
                </c:pt>
                <c:pt idx="1585">
                  <c:v>318</c:v>
                </c:pt>
                <c:pt idx="1586">
                  <c:v>486</c:v>
                </c:pt>
                <c:pt idx="1587">
                  <c:v>453</c:v>
                </c:pt>
                <c:pt idx="1588">
                  <c:v>326</c:v>
                </c:pt>
                <c:pt idx="1589">
                  <c:v>324</c:v>
                </c:pt>
                <c:pt idx="1590">
                  <c:v>336</c:v>
                </c:pt>
                <c:pt idx="1591">
                  <c:v>294</c:v>
                </c:pt>
                <c:pt idx="1592">
                  <c:v>296</c:v>
                </c:pt>
                <c:pt idx="1593">
                  <c:v>334</c:v>
                </c:pt>
                <c:pt idx="1594">
                  <c:v>355</c:v>
                </c:pt>
                <c:pt idx="1595">
                  <c:v>338</c:v>
                </c:pt>
                <c:pt idx="1596">
                  <c:v>294</c:v>
                </c:pt>
                <c:pt idx="1597">
                  <c:v>334</c:v>
                </c:pt>
                <c:pt idx="1598">
                  <c:v>324</c:v>
                </c:pt>
                <c:pt idx="1599">
                  <c:v>292</c:v>
                </c:pt>
                <c:pt idx="1600">
                  <c:v>352</c:v>
                </c:pt>
                <c:pt idx="1601">
                  <c:v>277</c:v>
                </c:pt>
                <c:pt idx="1602">
                  <c:v>297</c:v>
                </c:pt>
                <c:pt idx="1603">
                  <c:v>352</c:v>
                </c:pt>
                <c:pt idx="1604">
                  <c:v>312</c:v>
                </c:pt>
                <c:pt idx="1605">
                  <c:v>392</c:v>
                </c:pt>
                <c:pt idx="1606">
                  <c:v>330</c:v>
                </c:pt>
                <c:pt idx="1607">
                  <c:v>324</c:v>
                </c:pt>
                <c:pt idx="1609">
                  <c:v>383</c:v>
                </c:pt>
                <c:pt idx="1610">
                  <c:v>320</c:v>
                </c:pt>
                <c:pt idx="1611">
                  <c:v>345</c:v>
                </c:pt>
                <c:pt idx="1613">
                  <c:v>328</c:v>
                </c:pt>
                <c:pt idx="1614">
                  <c:v>310</c:v>
                </c:pt>
                <c:pt idx="1615">
                  <c:v>300</c:v>
                </c:pt>
                <c:pt idx="1616">
                  <c:v>274</c:v>
                </c:pt>
                <c:pt idx="1617">
                  <c:v>281</c:v>
                </c:pt>
                <c:pt idx="1618">
                  <c:v>318</c:v>
                </c:pt>
                <c:pt idx="1620">
                  <c:v>219</c:v>
                </c:pt>
                <c:pt idx="1621">
                  <c:v>249</c:v>
                </c:pt>
                <c:pt idx="1622">
                  <c:v>259</c:v>
                </c:pt>
                <c:pt idx="1623">
                  <c:v>304</c:v>
                </c:pt>
                <c:pt idx="1624">
                  <c:v>290</c:v>
                </c:pt>
                <c:pt idx="1625">
                  <c:v>307</c:v>
                </c:pt>
                <c:pt idx="1626">
                  <c:v>274</c:v>
                </c:pt>
                <c:pt idx="1627">
                  <c:v>279</c:v>
                </c:pt>
                <c:pt idx="1628">
                  <c:v>291</c:v>
                </c:pt>
                <c:pt idx="1629">
                  <c:v>302</c:v>
                </c:pt>
                <c:pt idx="1630">
                  <c:v>302</c:v>
                </c:pt>
                <c:pt idx="1631">
                  <c:v>307</c:v>
                </c:pt>
                <c:pt idx="1632">
                  <c:v>304</c:v>
                </c:pt>
                <c:pt idx="1633">
                  <c:v>273</c:v>
                </c:pt>
                <c:pt idx="1634">
                  <c:v>268</c:v>
                </c:pt>
                <c:pt idx="1635">
                  <c:v>303</c:v>
                </c:pt>
                <c:pt idx="1636">
                  <c:v>303</c:v>
                </c:pt>
                <c:pt idx="1637">
                  <c:v>320</c:v>
                </c:pt>
                <c:pt idx="1638">
                  <c:v>296</c:v>
                </c:pt>
                <c:pt idx="1639">
                  <c:v>282</c:v>
                </c:pt>
                <c:pt idx="1640">
                  <c:v>262</c:v>
                </c:pt>
                <c:pt idx="1641">
                  <c:v>287</c:v>
                </c:pt>
                <c:pt idx="1642">
                  <c:v>324</c:v>
                </c:pt>
                <c:pt idx="1643">
                  <c:v>292</c:v>
                </c:pt>
                <c:pt idx="1644">
                  <c:v>317</c:v>
                </c:pt>
                <c:pt idx="1645">
                  <c:v>331</c:v>
                </c:pt>
                <c:pt idx="1646">
                  <c:v>326</c:v>
                </c:pt>
                <c:pt idx="1647">
                  <c:v>311</c:v>
                </c:pt>
                <c:pt idx="1648">
                  <c:v>342</c:v>
                </c:pt>
                <c:pt idx="1649">
                  <c:v>312</c:v>
                </c:pt>
                <c:pt idx="1650">
                  <c:v>345</c:v>
                </c:pt>
                <c:pt idx="1651">
                  <c:v>316</c:v>
                </c:pt>
                <c:pt idx="1652">
                  <c:v>384</c:v>
                </c:pt>
                <c:pt idx="1653">
                  <c:v>322</c:v>
                </c:pt>
                <c:pt idx="1654">
                  <c:v>288</c:v>
                </c:pt>
                <c:pt idx="1655">
                  <c:v>368</c:v>
                </c:pt>
                <c:pt idx="1656">
                  <c:v>346</c:v>
                </c:pt>
                <c:pt idx="1657">
                  <c:v>314</c:v>
                </c:pt>
                <c:pt idx="1658">
                  <c:v>352</c:v>
                </c:pt>
                <c:pt idx="1659">
                  <c:v>292</c:v>
                </c:pt>
                <c:pt idx="1660">
                  <c:v>280</c:v>
                </c:pt>
                <c:pt idx="1661">
                  <c:v>306</c:v>
                </c:pt>
                <c:pt idx="1662">
                  <c:v>298</c:v>
                </c:pt>
                <c:pt idx="1663">
                  <c:v>332</c:v>
                </c:pt>
                <c:pt idx="1664">
                  <c:v>314</c:v>
                </c:pt>
                <c:pt idx="1665">
                  <c:v>340</c:v>
                </c:pt>
                <c:pt idx="1666">
                  <c:v>296</c:v>
                </c:pt>
                <c:pt idx="1667">
                  <c:v>354</c:v>
                </c:pt>
                <c:pt idx="1668">
                  <c:v>305</c:v>
                </c:pt>
                <c:pt idx="1669">
                  <c:v>326</c:v>
                </c:pt>
                <c:pt idx="1670">
                  <c:v>403</c:v>
                </c:pt>
                <c:pt idx="1671">
                  <c:v>315</c:v>
                </c:pt>
                <c:pt idx="1672">
                  <c:v>320</c:v>
                </c:pt>
                <c:pt idx="1673">
                  <c:v>304</c:v>
                </c:pt>
                <c:pt idx="1674">
                  <c:v>312</c:v>
                </c:pt>
                <c:pt idx="1676">
                  <c:v>346</c:v>
                </c:pt>
                <c:pt idx="1677">
                  <c:v>304</c:v>
                </c:pt>
                <c:pt idx="1678">
                  <c:v>327</c:v>
                </c:pt>
                <c:pt idx="1679">
                  <c:v>341</c:v>
                </c:pt>
                <c:pt idx="1680">
                  <c:v>332</c:v>
                </c:pt>
                <c:pt idx="1681">
                  <c:v>340</c:v>
                </c:pt>
                <c:pt idx="1682">
                  <c:v>318</c:v>
                </c:pt>
                <c:pt idx="1683">
                  <c:v>306</c:v>
                </c:pt>
                <c:pt idx="1684">
                  <c:v>308</c:v>
                </c:pt>
                <c:pt idx="1685">
                  <c:v>330</c:v>
                </c:pt>
                <c:pt idx="1687">
                  <c:v>366</c:v>
                </c:pt>
                <c:pt idx="1688">
                  <c:v>305</c:v>
                </c:pt>
                <c:pt idx="1689">
                  <c:v>304</c:v>
                </c:pt>
                <c:pt idx="1690">
                  <c:v>284</c:v>
                </c:pt>
                <c:pt idx="1691">
                  <c:v>395</c:v>
                </c:pt>
                <c:pt idx="1692">
                  <c:v>306</c:v>
                </c:pt>
                <c:pt idx="1693">
                  <c:v>337</c:v>
                </c:pt>
                <c:pt idx="1694">
                  <c:v>306</c:v>
                </c:pt>
                <c:pt idx="1695">
                  <c:v>279</c:v>
                </c:pt>
                <c:pt idx="1696">
                  <c:v>297</c:v>
                </c:pt>
                <c:pt idx="1697">
                  <c:v>276</c:v>
                </c:pt>
                <c:pt idx="1698">
                  <c:v>288</c:v>
                </c:pt>
                <c:pt idx="1699">
                  <c:v>296</c:v>
                </c:pt>
                <c:pt idx="1700">
                  <c:v>303</c:v>
                </c:pt>
                <c:pt idx="1701">
                  <c:v>311</c:v>
                </c:pt>
                <c:pt idx="1702">
                  <c:v>317</c:v>
                </c:pt>
                <c:pt idx="1703">
                  <c:v>277</c:v>
                </c:pt>
                <c:pt idx="1704">
                  <c:v>278</c:v>
                </c:pt>
                <c:pt idx="1705">
                  <c:v>288</c:v>
                </c:pt>
                <c:pt idx="1706">
                  <c:v>302</c:v>
                </c:pt>
                <c:pt idx="1707">
                  <c:v>306</c:v>
                </c:pt>
                <c:pt idx="1708">
                  <c:v>314</c:v>
                </c:pt>
                <c:pt idx="1709">
                  <c:v>358</c:v>
                </c:pt>
                <c:pt idx="1710">
                  <c:v>334</c:v>
                </c:pt>
                <c:pt idx="1711">
                  <c:v>268</c:v>
                </c:pt>
                <c:pt idx="1712">
                  <c:v>301</c:v>
                </c:pt>
                <c:pt idx="1713">
                  <c:v>290</c:v>
                </c:pt>
                <c:pt idx="1714">
                  <c:v>286</c:v>
                </c:pt>
                <c:pt idx="1715">
                  <c:v>322</c:v>
                </c:pt>
                <c:pt idx="1716">
                  <c:v>299</c:v>
                </c:pt>
                <c:pt idx="1717">
                  <c:v>293</c:v>
                </c:pt>
                <c:pt idx="1718">
                  <c:v>286</c:v>
                </c:pt>
                <c:pt idx="1719">
                  <c:v>288</c:v>
                </c:pt>
                <c:pt idx="1720">
                  <c:v>289</c:v>
                </c:pt>
                <c:pt idx="1721">
                  <c:v>314</c:v>
                </c:pt>
                <c:pt idx="1722">
                  <c:v>316</c:v>
                </c:pt>
                <c:pt idx="1723">
                  <c:v>306</c:v>
                </c:pt>
                <c:pt idx="1724">
                  <c:v>312</c:v>
                </c:pt>
                <c:pt idx="1725">
                  <c:v>298</c:v>
                </c:pt>
                <c:pt idx="1726">
                  <c:v>314</c:v>
                </c:pt>
                <c:pt idx="1727">
                  <c:v>328</c:v>
                </c:pt>
                <c:pt idx="1728">
                  <c:v>322</c:v>
                </c:pt>
                <c:pt idx="1729">
                  <c:v>324</c:v>
                </c:pt>
                <c:pt idx="1730">
                  <c:v>273</c:v>
                </c:pt>
                <c:pt idx="1731">
                  <c:v>285</c:v>
                </c:pt>
                <c:pt idx="1732">
                  <c:v>286</c:v>
                </c:pt>
                <c:pt idx="1733">
                  <c:v>280</c:v>
                </c:pt>
                <c:pt idx="1734">
                  <c:v>324</c:v>
                </c:pt>
                <c:pt idx="1735">
                  <c:v>308</c:v>
                </c:pt>
                <c:pt idx="1736">
                  <c:v>316</c:v>
                </c:pt>
                <c:pt idx="1737">
                  <c:v>300</c:v>
                </c:pt>
                <c:pt idx="1738">
                  <c:v>296</c:v>
                </c:pt>
                <c:pt idx="1739">
                  <c:v>312</c:v>
                </c:pt>
                <c:pt idx="1740">
                  <c:v>306</c:v>
                </c:pt>
                <c:pt idx="1741">
                  <c:v>323</c:v>
                </c:pt>
                <c:pt idx="1742">
                  <c:v>323</c:v>
                </c:pt>
                <c:pt idx="1743">
                  <c:v>338</c:v>
                </c:pt>
                <c:pt idx="1745">
                  <c:v>340</c:v>
                </c:pt>
                <c:pt idx="1746">
                  <c:v>322</c:v>
                </c:pt>
                <c:pt idx="1747">
                  <c:v>320</c:v>
                </c:pt>
                <c:pt idx="1748">
                  <c:v>358</c:v>
                </c:pt>
                <c:pt idx="1749">
                  <c:v>467</c:v>
                </c:pt>
                <c:pt idx="1750">
                  <c:v>408</c:v>
                </c:pt>
                <c:pt idx="1751">
                  <c:v>304</c:v>
                </c:pt>
                <c:pt idx="1752">
                  <c:v>308</c:v>
                </c:pt>
                <c:pt idx="1753">
                  <c:v>300</c:v>
                </c:pt>
                <c:pt idx="1754">
                  <c:v>340</c:v>
                </c:pt>
                <c:pt idx="1755">
                  <c:v>347</c:v>
                </c:pt>
                <c:pt idx="1756">
                  <c:v>372</c:v>
                </c:pt>
                <c:pt idx="1757">
                  <c:v>374</c:v>
                </c:pt>
                <c:pt idx="1758">
                  <c:v>388</c:v>
                </c:pt>
                <c:pt idx="1759">
                  <c:v>502</c:v>
                </c:pt>
                <c:pt idx="1760">
                  <c:v>382</c:v>
                </c:pt>
                <c:pt idx="1761">
                  <c:v>374</c:v>
                </c:pt>
                <c:pt idx="1762">
                  <c:v>366</c:v>
                </c:pt>
                <c:pt idx="1763">
                  <c:v>315</c:v>
                </c:pt>
                <c:pt idx="1764">
                  <c:v>298</c:v>
                </c:pt>
                <c:pt idx="1765">
                  <c:v>341</c:v>
                </c:pt>
                <c:pt idx="1766">
                  <c:v>328</c:v>
                </c:pt>
                <c:pt idx="1767">
                  <c:v>362</c:v>
                </c:pt>
                <c:pt idx="1768">
                  <c:v>339</c:v>
                </c:pt>
                <c:pt idx="1769">
                  <c:v>449</c:v>
                </c:pt>
                <c:pt idx="1770">
                  <c:v>343</c:v>
                </c:pt>
                <c:pt idx="1771">
                  <c:v>326</c:v>
                </c:pt>
                <c:pt idx="1772">
                  <c:v>351</c:v>
                </c:pt>
                <c:pt idx="1773">
                  <c:v>360</c:v>
                </c:pt>
                <c:pt idx="1774">
                  <c:v>349</c:v>
                </c:pt>
                <c:pt idx="1775">
                  <c:v>341</c:v>
                </c:pt>
                <c:pt idx="1776">
                  <c:v>363</c:v>
                </c:pt>
                <c:pt idx="1777">
                  <c:v>347</c:v>
                </c:pt>
                <c:pt idx="1779">
                  <c:v>372</c:v>
                </c:pt>
                <c:pt idx="1780">
                  <c:v>448</c:v>
                </c:pt>
                <c:pt idx="1781">
                  <c:v>356</c:v>
                </c:pt>
                <c:pt idx="1782">
                  <c:v>366</c:v>
                </c:pt>
                <c:pt idx="1783">
                  <c:v>368</c:v>
                </c:pt>
                <c:pt idx="1784">
                  <c:v>388</c:v>
                </c:pt>
                <c:pt idx="1785">
                  <c:v>344</c:v>
                </c:pt>
                <c:pt idx="1786">
                  <c:v>420</c:v>
                </c:pt>
                <c:pt idx="1787">
                  <c:v>384</c:v>
                </c:pt>
                <c:pt idx="1788">
                  <c:v>330</c:v>
                </c:pt>
                <c:pt idx="1789">
                  <c:v>298</c:v>
                </c:pt>
                <c:pt idx="1790">
                  <c:v>290</c:v>
                </c:pt>
                <c:pt idx="1791">
                  <c:v>358</c:v>
                </c:pt>
                <c:pt idx="1792">
                  <c:v>319</c:v>
                </c:pt>
                <c:pt idx="1793">
                  <c:v>313</c:v>
                </c:pt>
                <c:pt idx="1794">
                  <c:v>277</c:v>
                </c:pt>
                <c:pt idx="1795">
                  <c:v>282</c:v>
                </c:pt>
                <c:pt idx="1796">
                  <c:v>303</c:v>
                </c:pt>
                <c:pt idx="1797">
                  <c:v>320</c:v>
                </c:pt>
                <c:pt idx="1798">
                  <c:v>337</c:v>
                </c:pt>
                <c:pt idx="1799">
                  <c:v>337</c:v>
                </c:pt>
                <c:pt idx="1800">
                  <c:v>328</c:v>
                </c:pt>
                <c:pt idx="1801">
                  <c:v>320</c:v>
                </c:pt>
                <c:pt idx="1802">
                  <c:v>302</c:v>
                </c:pt>
                <c:pt idx="1803">
                  <c:v>332</c:v>
                </c:pt>
                <c:pt idx="1804">
                  <c:v>345</c:v>
                </c:pt>
                <c:pt idx="1805">
                  <c:v>361</c:v>
                </c:pt>
                <c:pt idx="1806">
                  <c:v>336</c:v>
                </c:pt>
                <c:pt idx="1807">
                  <c:v>344</c:v>
                </c:pt>
                <c:pt idx="1808">
                  <c:v>352</c:v>
                </c:pt>
                <c:pt idx="1809">
                  <c:v>327</c:v>
                </c:pt>
                <c:pt idx="1810">
                  <c:v>338</c:v>
                </c:pt>
                <c:pt idx="1811">
                  <c:v>312</c:v>
                </c:pt>
                <c:pt idx="1813">
                  <c:v>340</c:v>
                </c:pt>
                <c:pt idx="1814">
                  <c:v>300</c:v>
                </c:pt>
                <c:pt idx="1815">
                  <c:v>308</c:v>
                </c:pt>
                <c:pt idx="1816">
                  <c:v>309</c:v>
                </c:pt>
                <c:pt idx="1817">
                  <c:v>364</c:v>
                </c:pt>
                <c:pt idx="1818">
                  <c:v>382</c:v>
                </c:pt>
                <c:pt idx="1819">
                  <c:v>372</c:v>
                </c:pt>
                <c:pt idx="1820">
                  <c:v>411</c:v>
                </c:pt>
                <c:pt idx="1821">
                  <c:v>376</c:v>
                </c:pt>
                <c:pt idx="1822">
                  <c:v>367</c:v>
                </c:pt>
                <c:pt idx="1823">
                  <c:v>332</c:v>
                </c:pt>
                <c:pt idx="1824">
                  <c:v>384</c:v>
                </c:pt>
                <c:pt idx="1825">
                  <c:v>340</c:v>
                </c:pt>
                <c:pt idx="1826">
                  <c:v>373</c:v>
                </c:pt>
                <c:pt idx="1827">
                  <c:v>349</c:v>
                </c:pt>
                <c:pt idx="1828">
                  <c:v>346</c:v>
                </c:pt>
                <c:pt idx="1829">
                  <c:v>327</c:v>
                </c:pt>
                <c:pt idx="1830">
                  <c:v>338</c:v>
                </c:pt>
                <c:pt idx="1831">
                  <c:v>360</c:v>
                </c:pt>
                <c:pt idx="1832">
                  <c:v>389</c:v>
                </c:pt>
                <c:pt idx="1833">
                  <c:v>331</c:v>
                </c:pt>
                <c:pt idx="1834">
                  <c:v>320</c:v>
                </c:pt>
                <c:pt idx="1835">
                  <c:v>328</c:v>
                </c:pt>
                <c:pt idx="1836">
                  <c:v>274</c:v>
                </c:pt>
                <c:pt idx="1837">
                  <c:v>287</c:v>
                </c:pt>
                <c:pt idx="1838">
                  <c:v>300</c:v>
                </c:pt>
                <c:pt idx="1839">
                  <c:v>310</c:v>
                </c:pt>
                <c:pt idx="1840">
                  <c:v>362</c:v>
                </c:pt>
                <c:pt idx="1841">
                  <c:v>318</c:v>
                </c:pt>
                <c:pt idx="1842">
                  <c:v>335</c:v>
                </c:pt>
                <c:pt idx="1843">
                  <c:v>309</c:v>
                </c:pt>
                <c:pt idx="1844">
                  <c:v>290</c:v>
                </c:pt>
                <c:pt idx="1845">
                  <c:v>357</c:v>
                </c:pt>
                <c:pt idx="1846">
                  <c:v>352</c:v>
                </c:pt>
                <c:pt idx="1847">
                  <c:v>368</c:v>
                </c:pt>
                <c:pt idx="1848">
                  <c:v>328</c:v>
                </c:pt>
                <c:pt idx="1849">
                  <c:v>336</c:v>
                </c:pt>
                <c:pt idx="1850">
                  <c:v>293</c:v>
                </c:pt>
                <c:pt idx="1851">
                  <c:v>322</c:v>
                </c:pt>
                <c:pt idx="1853">
                  <c:v>336</c:v>
                </c:pt>
                <c:pt idx="1854">
                  <c:v>370</c:v>
                </c:pt>
                <c:pt idx="1855">
                  <c:v>336</c:v>
                </c:pt>
                <c:pt idx="1856">
                  <c:v>350</c:v>
                </c:pt>
                <c:pt idx="1857">
                  <c:v>323</c:v>
                </c:pt>
                <c:pt idx="1858">
                  <c:v>394</c:v>
                </c:pt>
                <c:pt idx="1859">
                  <c:v>366</c:v>
                </c:pt>
                <c:pt idx="1860">
                  <c:v>361</c:v>
                </c:pt>
                <c:pt idx="1862">
                  <c:v>360</c:v>
                </c:pt>
                <c:pt idx="1863">
                  <c:v>372</c:v>
                </c:pt>
                <c:pt idx="1864">
                  <c:v>356</c:v>
                </c:pt>
                <c:pt idx="1865">
                  <c:v>405</c:v>
                </c:pt>
                <c:pt idx="1866">
                  <c:v>358</c:v>
                </c:pt>
                <c:pt idx="1867">
                  <c:v>362</c:v>
                </c:pt>
                <c:pt idx="1868">
                  <c:v>328</c:v>
                </c:pt>
                <c:pt idx="1869">
                  <c:v>365</c:v>
                </c:pt>
                <c:pt idx="1870">
                  <c:v>270</c:v>
                </c:pt>
                <c:pt idx="1872">
                  <c:v>240</c:v>
                </c:pt>
                <c:pt idx="1873">
                  <c:v>382</c:v>
                </c:pt>
                <c:pt idx="1874">
                  <c:v>371</c:v>
                </c:pt>
                <c:pt idx="1875">
                  <c:v>304</c:v>
                </c:pt>
                <c:pt idx="1876">
                  <c:v>322</c:v>
                </c:pt>
                <c:pt idx="1877">
                  <c:v>323</c:v>
                </c:pt>
                <c:pt idx="1878">
                  <c:v>338</c:v>
                </c:pt>
                <c:pt idx="1879">
                  <c:v>336</c:v>
                </c:pt>
                <c:pt idx="1880">
                  <c:v>304</c:v>
                </c:pt>
                <c:pt idx="1881">
                  <c:v>319</c:v>
                </c:pt>
                <c:pt idx="1882">
                  <c:v>329</c:v>
                </c:pt>
                <c:pt idx="1883">
                  <c:v>341</c:v>
                </c:pt>
                <c:pt idx="1884">
                  <c:v>319</c:v>
                </c:pt>
                <c:pt idx="1885">
                  <c:v>334</c:v>
                </c:pt>
                <c:pt idx="1886">
                  <c:v>310</c:v>
                </c:pt>
                <c:pt idx="1887">
                  <c:v>356</c:v>
                </c:pt>
                <c:pt idx="1888">
                  <c:v>299</c:v>
                </c:pt>
                <c:pt idx="1889">
                  <c:v>323</c:v>
                </c:pt>
                <c:pt idx="1890">
                  <c:v>337</c:v>
                </c:pt>
                <c:pt idx="1891">
                  <c:v>312</c:v>
                </c:pt>
                <c:pt idx="1892">
                  <c:v>317</c:v>
                </c:pt>
                <c:pt idx="1893">
                  <c:v>324</c:v>
                </c:pt>
                <c:pt idx="1894">
                  <c:v>297</c:v>
                </c:pt>
                <c:pt idx="1895">
                  <c:v>314</c:v>
                </c:pt>
                <c:pt idx="1896">
                  <c:v>308</c:v>
                </c:pt>
                <c:pt idx="1897">
                  <c:v>318</c:v>
                </c:pt>
                <c:pt idx="1898">
                  <c:v>332</c:v>
                </c:pt>
                <c:pt idx="1899">
                  <c:v>280</c:v>
                </c:pt>
                <c:pt idx="1900">
                  <c:v>350</c:v>
                </c:pt>
                <c:pt idx="1901">
                  <c:v>401</c:v>
                </c:pt>
                <c:pt idx="1902">
                  <c:v>318</c:v>
                </c:pt>
                <c:pt idx="1903">
                  <c:v>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4-4BBA-85FD-85FE4F64CA7B}"/>
            </c:ext>
          </c:extLst>
        </c:ser>
        <c:ser>
          <c:idx val="1"/>
          <c:order val="1"/>
          <c:tx>
            <c:v>Effluent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data'!$H$3:$H$569</c:f>
              <c:numCache>
                <c:formatCode>m/d/yyyy\ h:mm</c:formatCode>
                <c:ptCount val="567"/>
                <c:pt idx="0">
                  <c:v>40909.333333333336</c:v>
                </c:pt>
                <c:pt idx="1">
                  <c:v>40910.333333333336</c:v>
                </c:pt>
                <c:pt idx="2">
                  <c:v>40911.333333333336</c:v>
                </c:pt>
                <c:pt idx="3">
                  <c:v>40912.333333333336</c:v>
                </c:pt>
                <c:pt idx="4">
                  <c:v>40913.333333333336</c:v>
                </c:pt>
                <c:pt idx="5">
                  <c:v>40914.333333333336</c:v>
                </c:pt>
                <c:pt idx="6">
                  <c:v>40915.333333333336</c:v>
                </c:pt>
                <c:pt idx="7">
                  <c:v>40916.333333333336</c:v>
                </c:pt>
                <c:pt idx="8">
                  <c:v>40917.333333333336</c:v>
                </c:pt>
                <c:pt idx="9">
                  <c:v>40918.333333333336</c:v>
                </c:pt>
                <c:pt idx="10">
                  <c:v>40919.333333333336</c:v>
                </c:pt>
                <c:pt idx="11">
                  <c:v>40920.333333333336</c:v>
                </c:pt>
                <c:pt idx="12">
                  <c:v>40921.333333333336</c:v>
                </c:pt>
                <c:pt idx="13">
                  <c:v>40922.333333333336</c:v>
                </c:pt>
                <c:pt idx="14">
                  <c:v>40923.333333333336</c:v>
                </c:pt>
                <c:pt idx="15">
                  <c:v>40924.333333333336</c:v>
                </c:pt>
                <c:pt idx="16">
                  <c:v>40925.333333333336</c:v>
                </c:pt>
                <c:pt idx="17">
                  <c:v>40926.333333333336</c:v>
                </c:pt>
                <c:pt idx="18">
                  <c:v>40927.333333333336</c:v>
                </c:pt>
                <c:pt idx="19">
                  <c:v>40928.333333333336</c:v>
                </c:pt>
                <c:pt idx="20">
                  <c:v>40929.333333333336</c:v>
                </c:pt>
                <c:pt idx="21">
                  <c:v>40930.333333333336</c:v>
                </c:pt>
                <c:pt idx="22">
                  <c:v>40931.333333333336</c:v>
                </c:pt>
                <c:pt idx="23">
                  <c:v>40932.333333333336</c:v>
                </c:pt>
                <c:pt idx="24">
                  <c:v>40933.333333333336</c:v>
                </c:pt>
                <c:pt idx="25">
                  <c:v>40934.333333333336</c:v>
                </c:pt>
                <c:pt idx="26">
                  <c:v>40935.333333333336</c:v>
                </c:pt>
                <c:pt idx="27">
                  <c:v>40936.333333333336</c:v>
                </c:pt>
                <c:pt idx="28">
                  <c:v>40937.333333333336</c:v>
                </c:pt>
                <c:pt idx="29">
                  <c:v>40938.333333333336</c:v>
                </c:pt>
                <c:pt idx="30">
                  <c:v>40939.333333333336</c:v>
                </c:pt>
                <c:pt idx="31">
                  <c:v>40940.333333333336</c:v>
                </c:pt>
                <c:pt idx="32">
                  <c:v>40941.333333333336</c:v>
                </c:pt>
                <c:pt idx="33">
                  <c:v>40942.333333333336</c:v>
                </c:pt>
                <c:pt idx="34">
                  <c:v>40943.333333333336</c:v>
                </c:pt>
                <c:pt idx="35">
                  <c:v>40944.333333333336</c:v>
                </c:pt>
                <c:pt idx="36">
                  <c:v>40945.333333333336</c:v>
                </c:pt>
                <c:pt idx="37">
                  <c:v>40946.333333333336</c:v>
                </c:pt>
                <c:pt idx="38">
                  <c:v>40947.333333333336</c:v>
                </c:pt>
                <c:pt idx="39">
                  <c:v>40948.333333333336</c:v>
                </c:pt>
                <c:pt idx="40">
                  <c:v>40949.333333333336</c:v>
                </c:pt>
                <c:pt idx="41">
                  <c:v>40950.333333333336</c:v>
                </c:pt>
                <c:pt idx="42">
                  <c:v>40951.333333333336</c:v>
                </c:pt>
                <c:pt idx="43">
                  <c:v>40952.333333333336</c:v>
                </c:pt>
                <c:pt idx="44">
                  <c:v>40953.333333333336</c:v>
                </c:pt>
                <c:pt idx="45">
                  <c:v>40954.333333333336</c:v>
                </c:pt>
                <c:pt idx="46">
                  <c:v>40955.333333333336</c:v>
                </c:pt>
                <c:pt idx="47">
                  <c:v>40956.333333333336</c:v>
                </c:pt>
                <c:pt idx="48">
                  <c:v>40957.333333333336</c:v>
                </c:pt>
                <c:pt idx="49">
                  <c:v>40959.333333333336</c:v>
                </c:pt>
                <c:pt idx="50">
                  <c:v>40960.333333333336</c:v>
                </c:pt>
                <c:pt idx="51">
                  <c:v>40961.333333333336</c:v>
                </c:pt>
                <c:pt idx="52">
                  <c:v>40962.333333333336</c:v>
                </c:pt>
                <c:pt idx="53">
                  <c:v>40963.333333333336</c:v>
                </c:pt>
                <c:pt idx="54">
                  <c:v>40964.333333333336</c:v>
                </c:pt>
                <c:pt idx="55">
                  <c:v>40965.333333333336</c:v>
                </c:pt>
                <c:pt idx="56">
                  <c:v>40966.333333333336</c:v>
                </c:pt>
                <c:pt idx="57">
                  <c:v>40967.333333333336</c:v>
                </c:pt>
                <c:pt idx="58">
                  <c:v>40968.333333333336</c:v>
                </c:pt>
                <c:pt idx="59">
                  <c:v>40969.333333333336</c:v>
                </c:pt>
                <c:pt idx="60">
                  <c:v>40970.333333333336</c:v>
                </c:pt>
                <c:pt idx="61">
                  <c:v>40971.333333333336</c:v>
                </c:pt>
                <c:pt idx="62">
                  <c:v>40972.333333333336</c:v>
                </c:pt>
                <c:pt idx="63">
                  <c:v>40973.333333333336</c:v>
                </c:pt>
                <c:pt idx="64">
                  <c:v>40974.333333333336</c:v>
                </c:pt>
                <c:pt idx="65">
                  <c:v>40975.333333333336</c:v>
                </c:pt>
                <c:pt idx="66">
                  <c:v>40976.333333333336</c:v>
                </c:pt>
                <c:pt idx="67">
                  <c:v>40977.333333333336</c:v>
                </c:pt>
                <c:pt idx="68">
                  <c:v>40978.333333333336</c:v>
                </c:pt>
                <c:pt idx="69">
                  <c:v>40979.333333333336</c:v>
                </c:pt>
                <c:pt idx="70">
                  <c:v>40980.333333333336</c:v>
                </c:pt>
                <c:pt idx="71">
                  <c:v>40981.333333333336</c:v>
                </c:pt>
                <c:pt idx="72">
                  <c:v>40982.333333333336</c:v>
                </c:pt>
                <c:pt idx="73">
                  <c:v>40983.333333333336</c:v>
                </c:pt>
                <c:pt idx="74">
                  <c:v>40984.333333333336</c:v>
                </c:pt>
                <c:pt idx="75">
                  <c:v>40985.333333333336</c:v>
                </c:pt>
                <c:pt idx="76">
                  <c:v>40986.333333333336</c:v>
                </c:pt>
                <c:pt idx="77">
                  <c:v>40987.333333333336</c:v>
                </c:pt>
                <c:pt idx="78">
                  <c:v>40988.333333333336</c:v>
                </c:pt>
                <c:pt idx="79">
                  <c:v>40989.333333333336</c:v>
                </c:pt>
                <c:pt idx="80">
                  <c:v>40990.333333333336</c:v>
                </c:pt>
                <c:pt idx="81">
                  <c:v>40991.333333333336</c:v>
                </c:pt>
                <c:pt idx="82">
                  <c:v>40992.333333333336</c:v>
                </c:pt>
                <c:pt idx="83">
                  <c:v>40993.333333333336</c:v>
                </c:pt>
                <c:pt idx="84">
                  <c:v>40994.333333333336</c:v>
                </c:pt>
                <c:pt idx="85">
                  <c:v>40995.333333333336</c:v>
                </c:pt>
                <c:pt idx="86">
                  <c:v>40996.333333333336</c:v>
                </c:pt>
                <c:pt idx="87">
                  <c:v>40997.333333333336</c:v>
                </c:pt>
                <c:pt idx="88">
                  <c:v>40998.333333333336</c:v>
                </c:pt>
                <c:pt idx="89">
                  <c:v>40999.333333333336</c:v>
                </c:pt>
                <c:pt idx="90">
                  <c:v>41000.333333333336</c:v>
                </c:pt>
                <c:pt idx="91">
                  <c:v>41001.333333333336</c:v>
                </c:pt>
                <c:pt idx="92">
                  <c:v>41002.333333333336</c:v>
                </c:pt>
                <c:pt idx="93">
                  <c:v>41003.333333333336</c:v>
                </c:pt>
                <c:pt idx="94">
                  <c:v>41004.333333333336</c:v>
                </c:pt>
                <c:pt idx="95">
                  <c:v>41005.333333333336</c:v>
                </c:pt>
                <c:pt idx="96">
                  <c:v>41006.333333333336</c:v>
                </c:pt>
                <c:pt idx="97">
                  <c:v>41007.333333333336</c:v>
                </c:pt>
                <c:pt idx="98">
                  <c:v>41008.333333333336</c:v>
                </c:pt>
                <c:pt idx="99">
                  <c:v>41009.333333333336</c:v>
                </c:pt>
                <c:pt idx="100">
                  <c:v>41010.333333333336</c:v>
                </c:pt>
                <c:pt idx="101">
                  <c:v>41011.333333333336</c:v>
                </c:pt>
                <c:pt idx="102">
                  <c:v>41012.333333333336</c:v>
                </c:pt>
                <c:pt idx="103">
                  <c:v>41013.333333333336</c:v>
                </c:pt>
                <c:pt idx="104">
                  <c:v>41014.333333333336</c:v>
                </c:pt>
                <c:pt idx="105">
                  <c:v>41015.333333333336</c:v>
                </c:pt>
                <c:pt idx="106">
                  <c:v>41016.333333333336</c:v>
                </c:pt>
                <c:pt idx="107">
                  <c:v>41017.333333333336</c:v>
                </c:pt>
                <c:pt idx="108">
                  <c:v>41018.333333333336</c:v>
                </c:pt>
                <c:pt idx="109">
                  <c:v>41019.333333333336</c:v>
                </c:pt>
                <c:pt idx="110">
                  <c:v>41020.333333333336</c:v>
                </c:pt>
                <c:pt idx="111">
                  <c:v>41021.333333333336</c:v>
                </c:pt>
                <c:pt idx="112">
                  <c:v>41022.333333333336</c:v>
                </c:pt>
                <c:pt idx="113">
                  <c:v>41023.333333333336</c:v>
                </c:pt>
                <c:pt idx="114">
                  <c:v>41024.333333333336</c:v>
                </c:pt>
                <c:pt idx="115">
                  <c:v>41025.333333333336</c:v>
                </c:pt>
                <c:pt idx="116">
                  <c:v>41026.333333333336</c:v>
                </c:pt>
                <c:pt idx="117">
                  <c:v>41027.333333333336</c:v>
                </c:pt>
                <c:pt idx="118">
                  <c:v>41028.333333333336</c:v>
                </c:pt>
                <c:pt idx="119">
                  <c:v>41029.333333333336</c:v>
                </c:pt>
                <c:pt idx="120">
                  <c:v>41030.333333333336</c:v>
                </c:pt>
                <c:pt idx="121">
                  <c:v>41031.333333333336</c:v>
                </c:pt>
                <c:pt idx="122">
                  <c:v>41032.333333333336</c:v>
                </c:pt>
                <c:pt idx="123">
                  <c:v>41033.333333333336</c:v>
                </c:pt>
                <c:pt idx="124">
                  <c:v>41034.333333333336</c:v>
                </c:pt>
                <c:pt idx="125">
                  <c:v>41035.333333333336</c:v>
                </c:pt>
                <c:pt idx="126">
                  <c:v>41036.333333333336</c:v>
                </c:pt>
                <c:pt idx="127">
                  <c:v>41037.333333333336</c:v>
                </c:pt>
                <c:pt idx="128">
                  <c:v>41038.333333333336</c:v>
                </c:pt>
                <c:pt idx="129">
                  <c:v>41039.333333333336</c:v>
                </c:pt>
                <c:pt idx="130">
                  <c:v>41040.333333333336</c:v>
                </c:pt>
                <c:pt idx="131">
                  <c:v>41041.333333333336</c:v>
                </c:pt>
                <c:pt idx="132">
                  <c:v>41042.333333333336</c:v>
                </c:pt>
                <c:pt idx="133">
                  <c:v>41043.333333333336</c:v>
                </c:pt>
                <c:pt idx="134">
                  <c:v>41044.333333333336</c:v>
                </c:pt>
                <c:pt idx="135">
                  <c:v>41045.333333333336</c:v>
                </c:pt>
                <c:pt idx="136">
                  <c:v>41046.333333333336</c:v>
                </c:pt>
                <c:pt idx="137">
                  <c:v>41047.333333333336</c:v>
                </c:pt>
                <c:pt idx="138">
                  <c:v>41048.333333333336</c:v>
                </c:pt>
                <c:pt idx="139">
                  <c:v>41049.333333333336</c:v>
                </c:pt>
                <c:pt idx="140">
                  <c:v>41050.333333333336</c:v>
                </c:pt>
                <c:pt idx="141">
                  <c:v>41051.333333333336</c:v>
                </c:pt>
                <c:pt idx="142">
                  <c:v>41052.333333333336</c:v>
                </c:pt>
                <c:pt idx="143">
                  <c:v>41053.333333333336</c:v>
                </c:pt>
                <c:pt idx="144">
                  <c:v>41054.333333333336</c:v>
                </c:pt>
                <c:pt idx="145">
                  <c:v>41055.333333333336</c:v>
                </c:pt>
                <c:pt idx="146">
                  <c:v>41057.333333333336</c:v>
                </c:pt>
                <c:pt idx="147">
                  <c:v>41058.333333333336</c:v>
                </c:pt>
                <c:pt idx="148">
                  <c:v>41059.333333333336</c:v>
                </c:pt>
                <c:pt idx="149">
                  <c:v>41060.333333333336</c:v>
                </c:pt>
                <c:pt idx="150">
                  <c:v>41061.333333333336</c:v>
                </c:pt>
                <c:pt idx="151">
                  <c:v>41062.333333333336</c:v>
                </c:pt>
                <c:pt idx="152">
                  <c:v>41063.333333333336</c:v>
                </c:pt>
                <c:pt idx="153">
                  <c:v>41064.333333333336</c:v>
                </c:pt>
                <c:pt idx="154">
                  <c:v>41065.333333333336</c:v>
                </c:pt>
                <c:pt idx="155">
                  <c:v>41066.333333333336</c:v>
                </c:pt>
                <c:pt idx="156">
                  <c:v>41067.333333333336</c:v>
                </c:pt>
                <c:pt idx="157">
                  <c:v>41068.333333333336</c:v>
                </c:pt>
                <c:pt idx="158">
                  <c:v>41069.333333333336</c:v>
                </c:pt>
                <c:pt idx="159">
                  <c:v>41070.333333333336</c:v>
                </c:pt>
                <c:pt idx="160">
                  <c:v>41071.333333333336</c:v>
                </c:pt>
                <c:pt idx="161">
                  <c:v>41072.333333333336</c:v>
                </c:pt>
                <c:pt idx="162">
                  <c:v>41073.333333333336</c:v>
                </c:pt>
                <c:pt idx="163">
                  <c:v>41074.333333333336</c:v>
                </c:pt>
                <c:pt idx="164">
                  <c:v>41075.333333333336</c:v>
                </c:pt>
                <c:pt idx="165">
                  <c:v>41076.333333333336</c:v>
                </c:pt>
                <c:pt idx="166">
                  <c:v>41077.333333333336</c:v>
                </c:pt>
                <c:pt idx="167">
                  <c:v>41078.333333333336</c:v>
                </c:pt>
                <c:pt idx="168">
                  <c:v>41079.333333333336</c:v>
                </c:pt>
                <c:pt idx="169">
                  <c:v>41080.333333333336</c:v>
                </c:pt>
                <c:pt idx="170">
                  <c:v>41081.333333333336</c:v>
                </c:pt>
                <c:pt idx="171">
                  <c:v>41082.333333333336</c:v>
                </c:pt>
                <c:pt idx="172">
                  <c:v>41083.333333333336</c:v>
                </c:pt>
                <c:pt idx="173">
                  <c:v>41084.333333333336</c:v>
                </c:pt>
                <c:pt idx="174">
                  <c:v>41085.333333333336</c:v>
                </c:pt>
                <c:pt idx="175">
                  <c:v>41086.333333333336</c:v>
                </c:pt>
                <c:pt idx="176">
                  <c:v>41087.333333333336</c:v>
                </c:pt>
                <c:pt idx="177">
                  <c:v>41088.333333333336</c:v>
                </c:pt>
                <c:pt idx="178">
                  <c:v>41089.333333333336</c:v>
                </c:pt>
                <c:pt idx="179">
                  <c:v>41090.333333333336</c:v>
                </c:pt>
                <c:pt idx="180">
                  <c:v>41091.333333333336</c:v>
                </c:pt>
                <c:pt idx="181">
                  <c:v>41092.333333333336</c:v>
                </c:pt>
                <c:pt idx="182">
                  <c:v>41094.333333333336</c:v>
                </c:pt>
                <c:pt idx="183">
                  <c:v>41095.333333333336</c:v>
                </c:pt>
                <c:pt idx="184">
                  <c:v>41096.333333333336</c:v>
                </c:pt>
                <c:pt idx="185">
                  <c:v>41097.333333333336</c:v>
                </c:pt>
                <c:pt idx="186">
                  <c:v>41098.333333333336</c:v>
                </c:pt>
                <c:pt idx="187">
                  <c:v>41099.333333333336</c:v>
                </c:pt>
                <c:pt idx="188">
                  <c:v>41100.333333333336</c:v>
                </c:pt>
                <c:pt idx="189">
                  <c:v>41101.333333333336</c:v>
                </c:pt>
                <c:pt idx="190">
                  <c:v>41102.333333333336</c:v>
                </c:pt>
                <c:pt idx="191">
                  <c:v>41103.333333333336</c:v>
                </c:pt>
                <c:pt idx="192">
                  <c:v>41104.333333333336</c:v>
                </c:pt>
                <c:pt idx="193">
                  <c:v>41105.333333333336</c:v>
                </c:pt>
                <c:pt idx="194">
                  <c:v>41106.333333333336</c:v>
                </c:pt>
                <c:pt idx="195">
                  <c:v>41107.333333333336</c:v>
                </c:pt>
                <c:pt idx="196">
                  <c:v>41108.333333333336</c:v>
                </c:pt>
                <c:pt idx="197">
                  <c:v>41109.333333333336</c:v>
                </c:pt>
                <c:pt idx="198">
                  <c:v>41110.333333333336</c:v>
                </c:pt>
                <c:pt idx="199">
                  <c:v>41111.333333333336</c:v>
                </c:pt>
                <c:pt idx="200">
                  <c:v>41112.333333333336</c:v>
                </c:pt>
                <c:pt idx="201">
                  <c:v>41113.333333333336</c:v>
                </c:pt>
                <c:pt idx="202">
                  <c:v>41114.333333333336</c:v>
                </c:pt>
                <c:pt idx="203">
                  <c:v>41115.333333333336</c:v>
                </c:pt>
                <c:pt idx="204">
                  <c:v>41116.333333333336</c:v>
                </c:pt>
                <c:pt idx="205">
                  <c:v>41117.333333333336</c:v>
                </c:pt>
                <c:pt idx="206">
                  <c:v>41118.333333333336</c:v>
                </c:pt>
                <c:pt idx="207">
                  <c:v>41119.333333333336</c:v>
                </c:pt>
                <c:pt idx="208">
                  <c:v>41120.333333333336</c:v>
                </c:pt>
                <c:pt idx="209">
                  <c:v>41121.333333333336</c:v>
                </c:pt>
                <c:pt idx="210">
                  <c:v>41122.333333333336</c:v>
                </c:pt>
                <c:pt idx="211">
                  <c:v>41123.333333333336</c:v>
                </c:pt>
                <c:pt idx="212">
                  <c:v>41124.333333333336</c:v>
                </c:pt>
                <c:pt idx="213">
                  <c:v>41125.333333333336</c:v>
                </c:pt>
                <c:pt idx="214">
                  <c:v>41126.333333333336</c:v>
                </c:pt>
                <c:pt idx="215">
                  <c:v>41127.333333333336</c:v>
                </c:pt>
                <c:pt idx="216">
                  <c:v>41128.333333333336</c:v>
                </c:pt>
                <c:pt idx="217">
                  <c:v>41129.333333333336</c:v>
                </c:pt>
                <c:pt idx="218">
                  <c:v>41130.333333333336</c:v>
                </c:pt>
                <c:pt idx="219">
                  <c:v>41131.333333333336</c:v>
                </c:pt>
                <c:pt idx="220">
                  <c:v>41132.333333333336</c:v>
                </c:pt>
                <c:pt idx="221">
                  <c:v>41133.333333333336</c:v>
                </c:pt>
                <c:pt idx="222">
                  <c:v>41134.333333333336</c:v>
                </c:pt>
                <c:pt idx="223">
                  <c:v>41135.333333333336</c:v>
                </c:pt>
                <c:pt idx="224">
                  <c:v>41136.333333333336</c:v>
                </c:pt>
                <c:pt idx="225">
                  <c:v>41137.333333333336</c:v>
                </c:pt>
                <c:pt idx="226">
                  <c:v>41138.333333333336</c:v>
                </c:pt>
                <c:pt idx="227">
                  <c:v>41139.333333333336</c:v>
                </c:pt>
                <c:pt idx="228">
                  <c:v>41140.333333333336</c:v>
                </c:pt>
                <c:pt idx="229">
                  <c:v>41141.333333333336</c:v>
                </c:pt>
                <c:pt idx="230">
                  <c:v>41142.333333333336</c:v>
                </c:pt>
                <c:pt idx="231">
                  <c:v>41143.333333333336</c:v>
                </c:pt>
                <c:pt idx="232">
                  <c:v>41144.333333333336</c:v>
                </c:pt>
                <c:pt idx="233">
                  <c:v>41145.333333333336</c:v>
                </c:pt>
                <c:pt idx="234">
                  <c:v>41146.333333333336</c:v>
                </c:pt>
                <c:pt idx="235">
                  <c:v>41147.333333333336</c:v>
                </c:pt>
                <c:pt idx="236">
                  <c:v>41148.333333333336</c:v>
                </c:pt>
                <c:pt idx="237">
                  <c:v>41149.333333333336</c:v>
                </c:pt>
                <c:pt idx="238">
                  <c:v>41150.333333333336</c:v>
                </c:pt>
                <c:pt idx="239">
                  <c:v>41151.333333333336</c:v>
                </c:pt>
                <c:pt idx="240">
                  <c:v>41152.333333333336</c:v>
                </c:pt>
                <c:pt idx="241">
                  <c:v>41153.333333333336</c:v>
                </c:pt>
                <c:pt idx="242">
                  <c:v>41155.333333333336</c:v>
                </c:pt>
                <c:pt idx="243">
                  <c:v>41156.333333333336</c:v>
                </c:pt>
                <c:pt idx="244">
                  <c:v>41157.333333333336</c:v>
                </c:pt>
                <c:pt idx="245">
                  <c:v>41158.333333333336</c:v>
                </c:pt>
                <c:pt idx="246">
                  <c:v>41159.333333333336</c:v>
                </c:pt>
                <c:pt idx="247">
                  <c:v>41160.333333333336</c:v>
                </c:pt>
                <c:pt idx="248">
                  <c:v>41161.333333333336</c:v>
                </c:pt>
                <c:pt idx="249">
                  <c:v>41162.333333333336</c:v>
                </c:pt>
                <c:pt idx="250">
                  <c:v>41163.333333333336</c:v>
                </c:pt>
                <c:pt idx="251">
                  <c:v>41164.333333333336</c:v>
                </c:pt>
                <c:pt idx="252">
                  <c:v>41165.333333333336</c:v>
                </c:pt>
                <c:pt idx="253">
                  <c:v>41166.333333333336</c:v>
                </c:pt>
                <c:pt idx="254">
                  <c:v>41167.333333333336</c:v>
                </c:pt>
                <c:pt idx="255">
                  <c:v>41168.333333333336</c:v>
                </c:pt>
                <c:pt idx="256">
                  <c:v>41169.333333333336</c:v>
                </c:pt>
                <c:pt idx="257">
                  <c:v>41170.333333333336</c:v>
                </c:pt>
                <c:pt idx="258">
                  <c:v>41171.333333333336</c:v>
                </c:pt>
                <c:pt idx="259">
                  <c:v>41172.333333333336</c:v>
                </c:pt>
                <c:pt idx="260">
                  <c:v>41173.333333333336</c:v>
                </c:pt>
                <c:pt idx="261">
                  <c:v>41174.333333333336</c:v>
                </c:pt>
                <c:pt idx="262">
                  <c:v>41175.333333333336</c:v>
                </c:pt>
                <c:pt idx="263">
                  <c:v>41176.333333333336</c:v>
                </c:pt>
                <c:pt idx="264">
                  <c:v>41177.333333333336</c:v>
                </c:pt>
                <c:pt idx="265">
                  <c:v>41178.333333333336</c:v>
                </c:pt>
                <c:pt idx="266">
                  <c:v>41179.333333333336</c:v>
                </c:pt>
                <c:pt idx="267">
                  <c:v>41180.333333333336</c:v>
                </c:pt>
                <c:pt idx="268">
                  <c:v>41181.333333333336</c:v>
                </c:pt>
                <c:pt idx="269">
                  <c:v>41182.333333333336</c:v>
                </c:pt>
                <c:pt idx="270">
                  <c:v>41183.333333333336</c:v>
                </c:pt>
                <c:pt idx="271">
                  <c:v>41184.333333333336</c:v>
                </c:pt>
                <c:pt idx="272">
                  <c:v>41185.333333333336</c:v>
                </c:pt>
                <c:pt idx="273">
                  <c:v>41186.333333333336</c:v>
                </c:pt>
                <c:pt idx="274">
                  <c:v>41187.333333333336</c:v>
                </c:pt>
                <c:pt idx="275">
                  <c:v>41188.333333333336</c:v>
                </c:pt>
                <c:pt idx="276">
                  <c:v>41189.333333333336</c:v>
                </c:pt>
                <c:pt idx="277">
                  <c:v>41190.333333333336</c:v>
                </c:pt>
                <c:pt idx="278">
                  <c:v>41191.333333333336</c:v>
                </c:pt>
                <c:pt idx="279">
                  <c:v>41192.333333333336</c:v>
                </c:pt>
                <c:pt idx="280">
                  <c:v>41193.333333333336</c:v>
                </c:pt>
                <c:pt idx="281">
                  <c:v>41194.333333333336</c:v>
                </c:pt>
                <c:pt idx="282">
                  <c:v>41195.333333333336</c:v>
                </c:pt>
                <c:pt idx="283">
                  <c:v>41196.333333333336</c:v>
                </c:pt>
                <c:pt idx="284">
                  <c:v>41197.333333333336</c:v>
                </c:pt>
                <c:pt idx="285">
                  <c:v>41198.333333333336</c:v>
                </c:pt>
                <c:pt idx="286">
                  <c:v>41199.333333333336</c:v>
                </c:pt>
                <c:pt idx="287">
                  <c:v>41200.333333333336</c:v>
                </c:pt>
                <c:pt idx="288">
                  <c:v>41201.333333333336</c:v>
                </c:pt>
                <c:pt idx="289">
                  <c:v>41202.333333333336</c:v>
                </c:pt>
                <c:pt idx="290">
                  <c:v>41203.333333333336</c:v>
                </c:pt>
                <c:pt idx="291">
                  <c:v>41204.333333333336</c:v>
                </c:pt>
                <c:pt idx="292">
                  <c:v>41205.333333333336</c:v>
                </c:pt>
                <c:pt idx="293">
                  <c:v>41206.333333333336</c:v>
                </c:pt>
                <c:pt idx="294">
                  <c:v>41207.333333333336</c:v>
                </c:pt>
                <c:pt idx="295">
                  <c:v>41208.333333333336</c:v>
                </c:pt>
                <c:pt idx="296">
                  <c:v>41209.333333333336</c:v>
                </c:pt>
                <c:pt idx="297">
                  <c:v>41210.333333333336</c:v>
                </c:pt>
                <c:pt idx="298">
                  <c:v>41211.333333333336</c:v>
                </c:pt>
                <c:pt idx="299">
                  <c:v>41212.333333333336</c:v>
                </c:pt>
                <c:pt idx="300">
                  <c:v>41213.333333333336</c:v>
                </c:pt>
                <c:pt idx="301">
                  <c:v>41214.333333333336</c:v>
                </c:pt>
                <c:pt idx="302">
                  <c:v>41215.333333333336</c:v>
                </c:pt>
                <c:pt idx="303">
                  <c:v>41216.333333333336</c:v>
                </c:pt>
                <c:pt idx="304">
                  <c:v>41217.333333333336</c:v>
                </c:pt>
                <c:pt idx="305">
                  <c:v>41218.333333333336</c:v>
                </c:pt>
                <c:pt idx="306">
                  <c:v>41219.333333333336</c:v>
                </c:pt>
                <c:pt idx="307">
                  <c:v>41220.333333333336</c:v>
                </c:pt>
                <c:pt idx="308">
                  <c:v>41221.333333333336</c:v>
                </c:pt>
                <c:pt idx="309">
                  <c:v>41222.333333333336</c:v>
                </c:pt>
                <c:pt idx="310">
                  <c:v>41223.333333333336</c:v>
                </c:pt>
                <c:pt idx="311">
                  <c:v>41224.333333333336</c:v>
                </c:pt>
                <c:pt idx="312">
                  <c:v>41225.333333333336</c:v>
                </c:pt>
                <c:pt idx="313">
                  <c:v>41226.333333333336</c:v>
                </c:pt>
                <c:pt idx="314">
                  <c:v>41227.333333333336</c:v>
                </c:pt>
                <c:pt idx="315">
                  <c:v>41228.333333333336</c:v>
                </c:pt>
                <c:pt idx="316">
                  <c:v>41229.333333333336</c:v>
                </c:pt>
                <c:pt idx="317">
                  <c:v>41230.333333333336</c:v>
                </c:pt>
                <c:pt idx="318">
                  <c:v>41231.333333333336</c:v>
                </c:pt>
                <c:pt idx="319">
                  <c:v>41232.333333333336</c:v>
                </c:pt>
                <c:pt idx="320">
                  <c:v>41233.333333333336</c:v>
                </c:pt>
                <c:pt idx="321">
                  <c:v>41236.333333333336</c:v>
                </c:pt>
                <c:pt idx="322">
                  <c:v>41237.333333333336</c:v>
                </c:pt>
                <c:pt idx="323">
                  <c:v>41238.333333333336</c:v>
                </c:pt>
                <c:pt idx="324">
                  <c:v>41239.333333333336</c:v>
                </c:pt>
                <c:pt idx="325">
                  <c:v>41240.333333333336</c:v>
                </c:pt>
                <c:pt idx="326">
                  <c:v>41241.333333333336</c:v>
                </c:pt>
                <c:pt idx="327">
                  <c:v>41242.333333333336</c:v>
                </c:pt>
                <c:pt idx="328">
                  <c:v>41243.333333333336</c:v>
                </c:pt>
                <c:pt idx="329">
                  <c:v>41244.333333333336</c:v>
                </c:pt>
                <c:pt idx="330">
                  <c:v>41245.333333333336</c:v>
                </c:pt>
                <c:pt idx="331">
                  <c:v>41246.333333333336</c:v>
                </c:pt>
                <c:pt idx="332">
                  <c:v>41247.333333333336</c:v>
                </c:pt>
                <c:pt idx="333">
                  <c:v>41248.333333333336</c:v>
                </c:pt>
                <c:pt idx="334">
                  <c:v>41249.333333333336</c:v>
                </c:pt>
                <c:pt idx="335">
                  <c:v>41250.333333333336</c:v>
                </c:pt>
                <c:pt idx="336">
                  <c:v>41251.333333333336</c:v>
                </c:pt>
                <c:pt idx="337">
                  <c:v>41252.333333333336</c:v>
                </c:pt>
                <c:pt idx="338">
                  <c:v>41253.333333333336</c:v>
                </c:pt>
                <c:pt idx="339">
                  <c:v>41254.333333333336</c:v>
                </c:pt>
                <c:pt idx="340">
                  <c:v>41255.333333333336</c:v>
                </c:pt>
                <c:pt idx="341">
                  <c:v>41256.333333333336</c:v>
                </c:pt>
                <c:pt idx="342">
                  <c:v>41257.333333333336</c:v>
                </c:pt>
                <c:pt idx="343">
                  <c:v>41258.333333333336</c:v>
                </c:pt>
                <c:pt idx="344">
                  <c:v>41259.333333333336</c:v>
                </c:pt>
                <c:pt idx="345">
                  <c:v>41260.333333333336</c:v>
                </c:pt>
                <c:pt idx="346">
                  <c:v>41261.333333333336</c:v>
                </c:pt>
                <c:pt idx="347">
                  <c:v>41262.333333333336</c:v>
                </c:pt>
                <c:pt idx="348">
                  <c:v>41263.333333333336</c:v>
                </c:pt>
                <c:pt idx="349">
                  <c:v>41264.333333333336</c:v>
                </c:pt>
                <c:pt idx="350">
                  <c:v>41265.333333333336</c:v>
                </c:pt>
                <c:pt idx="351">
                  <c:v>41266.333333333336</c:v>
                </c:pt>
                <c:pt idx="352">
                  <c:v>41268.333333333336</c:v>
                </c:pt>
                <c:pt idx="353">
                  <c:v>41269.333333333336</c:v>
                </c:pt>
                <c:pt idx="354">
                  <c:v>41270.333333333336</c:v>
                </c:pt>
                <c:pt idx="355">
                  <c:v>41271.333333333336</c:v>
                </c:pt>
                <c:pt idx="356">
                  <c:v>41272.333333333336</c:v>
                </c:pt>
                <c:pt idx="357">
                  <c:v>41273.333333333336</c:v>
                </c:pt>
                <c:pt idx="358">
                  <c:v>41275.333333333336</c:v>
                </c:pt>
                <c:pt idx="359">
                  <c:v>41276.333333333336</c:v>
                </c:pt>
                <c:pt idx="360">
                  <c:v>41277.333333333336</c:v>
                </c:pt>
                <c:pt idx="361">
                  <c:v>41278.333333333336</c:v>
                </c:pt>
                <c:pt idx="362">
                  <c:v>41279.333333333336</c:v>
                </c:pt>
                <c:pt idx="363">
                  <c:v>41280.333333333336</c:v>
                </c:pt>
                <c:pt idx="364">
                  <c:v>41281.333333333336</c:v>
                </c:pt>
                <c:pt idx="365">
                  <c:v>41282.333333333336</c:v>
                </c:pt>
                <c:pt idx="366">
                  <c:v>41283.333333333336</c:v>
                </c:pt>
                <c:pt idx="367">
                  <c:v>41284.333333333336</c:v>
                </c:pt>
                <c:pt idx="368">
                  <c:v>41285.333333333336</c:v>
                </c:pt>
                <c:pt idx="369">
                  <c:v>41286.333333333336</c:v>
                </c:pt>
                <c:pt idx="370">
                  <c:v>41287.333333333336</c:v>
                </c:pt>
                <c:pt idx="371">
                  <c:v>41288.333333333336</c:v>
                </c:pt>
                <c:pt idx="372">
                  <c:v>41289.333333333336</c:v>
                </c:pt>
                <c:pt idx="373">
                  <c:v>41290.333333333336</c:v>
                </c:pt>
                <c:pt idx="374">
                  <c:v>41291.333333333336</c:v>
                </c:pt>
                <c:pt idx="375">
                  <c:v>41292.333333333336</c:v>
                </c:pt>
                <c:pt idx="376">
                  <c:v>41293.333333333336</c:v>
                </c:pt>
                <c:pt idx="377">
                  <c:v>41294.333333333336</c:v>
                </c:pt>
                <c:pt idx="378">
                  <c:v>41295.333333333336</c:v>
                </c:pt>
                <c:pt idx="379">
                  <c:v>41296.333333333336</c:v>
                </c:pt>
                <c:pt idx="380">
                  <c:v>41297.333333333336</c:v>
                </c:pt>
                <c:pt idx="381">
                  <c:v>41298.333333333336</c:v>
                </c:pt>
                <c:pt idx="382">
                  <c:v>41299.333333333336</c:v>
                </c:pt>
                <c:pt idx="383">
                  <c:v>41300.333333333336</c:v>
                </c:pt>
                <c:pt idx="384">
                  <c:v>41301.333333333336</c:v>
                </c:pt>
                <c:pt idx="385">
                  <c:v>41302.333333333336</c:v>
                </c:pt>
                <c:pt idx="386">
                  <c:v>41303.333333333336</c:v>
                </c:pt>
                <c:pt idx="387">
                  <c:v>41304.333333333336</c:v>
                </c:pt>
                <c:pt idx="388">
                  <c:v>41305.333333333336</c:v>
                </c:pt>
                <c:pt idx="389">
                  <c:v>41306.333333333336</c:v>
                </c:pt>
                <c:pt idx="390">
                  <c:v>41307.333333333336</c:v>
                </c:pt>
                <c:pt idx="391">
                  <c:v>41308.333333333336</c:v>
                </c:pt>
                <c:pt idx="392">
                  <c:v>41309.333333333336</c:v>
                </c:pt>
                <c:pt idx="393">
                  <c:v>41310.333333333336</c:v>
                </c:pt>
                <c:pt idx="394">
                  <c:v>41311.333333333336</c:v>
                </c:pt>
                <c:pt idx="395">
                  <c:v>41312.333333333336</c:v>
                </c:pt>
                <c:pt idx="396">
                  <c:v>41313.333333333336</c:v>
                </c:pt>
                <c:pt idx="397">
                  <c:v>41314.333333333336</c:v>
                </c:pt>
                <c:pt idx="398">
                  <c:v>41315.333333333336</c:v>
                </c:pt>
                <c:pt idx="399">
                  <c:v>41316.333333333336</c:v>
                </c:pt>
                <c:pt idx="400">
                  <c:v>41317.333333333336</c:v>
                </c:pt>
                <c:pt idx="401">
                  <c:v>41318.333333333336</c:v>
                </c:pt>
                <c:pt idx="402">
                  <c:v>41319.333333333336</c:v>
                </c:pt>
                <c:pt idx="403">
                  <c:v>41320.333333333336</c:v>
                </c:pt>
                <c:pt idx="404">
                  <c:v>41321.333333333336</c:v>
                </c:pt>
                <c:pt idx="405">
                  <c:v>41323.333333333336</c:v>
                </c:pt>
                <c:pt idx="406">
                  <c:v>41324.333333333336</c:v>
                </c:pt>
                <c:pt idx="407">
                  <c:v>41325.333333333336</c:v>
                </c:pt>
                <c:pt idx="408">
                  <c:v>41326.333333333336</c:v>
                </c:pt>
                <c:pt idx="409">
                  <c:v>41327.333333333336</c:v>
                </c:pt>
                <c:pt idx="410">
                  <c:v>41328.333333333336</c:v>
                </c:pt>
                <c:pt idx="411">
                  <c:v>41329.333333333336</c:v>
                </c:pt>
                <c:pt idx="412">
                  <c:v>41330.333333333336</c:v>
                </c:pt>
                <c:pt idx="413">
                  <c:v>41331.333333333336</c:v>
                </c:pt>
                <c:pt idx="414">
                  <c:v>41332.333333333336</c:v>
                </c:pt>
                <c:pt idx="415">
                  <c:v>41333.333333333336</c:v>
                </c:pt>
                <c:pt idx="416">
                  <c:v>41334.333333333336</c:v>
                </c:pt>
                <c:pt idx="417">
                  <c:v>41335.333333333336</c:v>
                </c:pt>
                <c:pt idx="418">
                  <c:v>41336.333333333336</c:v>
                </c:pt>
                <c:pt idx="419">
                  <c:v>41337.333333333336</c:v>
                </c:pt>
                <c:pt idx="420">
                  <c:v>41338.333333333336</c:v>
                </c:pt>
                <c:pt idx="421">
                  <c:v>41339.333333333336</c:v>
                </c:pt>
                <c:pt idx="422">
                  <c:v>41340.333333333336</c:v>
                </c:pt>
                <c:pt idx="423">
                  <c:v>41341.333333333336</c:v>
                </c:pt>
                <c:pt idx="424">
                  <c:v>41342.333333333336</c:v>
                </c:pt>
                <c:pt idx="425">
                  <c:v>41343.333333333336</c:v>
                </c:pt>
                <c:pt idx="426">
                  <c:v>41344.333333333336</c:v>
                </c:pt>
                <c:pt idx="427">
                  <c:v>41345.333333333336</c:v>
                </c:pt>
                <c:pt idx="428">
                  <c:v>41346.333333333336</c:v>
                </c:pt>
                <c:pt idx="429">
                  <c:v>41347.333333333336</c:v>
                </c:pt>
                <c:pt idx="430">
                  <c:v>41348.333333333336</c:v>
                </c:pt>
                <c:pt idx="431">
                  <c:v>41349.333333333336</c:v>
                </c:pt>
                <c:pt idx="432">
                  <c:v>41350.333333333336</c:v>
                </c:pt>
                <c:pt idx="433">
                  <c:v>41351.333333333336</c:v>
                </c:pt>
                <c:pt idx="434">
                  <c:v>41352.333333333336</c:v>
                </c:pt>
                <c:pt idx="435">
                  <c:v>41353.333333333336</c:v>
                </c:pt>
                <c:pt idx="436">
                  <c:v>41354.333333333336</c:v>
                </c:pt>
                <c:pt idx="437">
                  <c:v>41355.333333333336</c:v>
                </c:pt>
                <c:pt idx="438">
                  <c:v>41356.333333333336</c:v>
                </c:pt>
                <c:pt idx="439">
                  <c:v>41357.333333333336</c:v>
                </c:pt>
                <c:pt idx="440">
                  <c:v>41358.333333333336</c:v>
                </c:pt>
                <c:pt idx="441">
                  <c:v>41359.333333333336</c:v>
                </c:pt>
                <c:pt idx="442">
                  <c:v>41360.333333333336</c:v>
                </c:pt>
                <c:pt idx="443">
                  <c:v>41361.333333333336</c:v>
                </c:pt>
                <c:pt idx="444">
                  <c:v>41362.333333333336</c:v>
                </c:pt>
                <c:pt idx="445">
                  <c:v>41363.333333333336</c:v>
                </c:pt>
                <c:pt idx="446">
                  <c:v>41364.333333333336</c:v>
                </c:pt>
                <c:pt idx="447">
                  <c:v>41365.333333333336</c:v>
                </c:pt>
                <c:pt idx="448">
                  <c:v>41366.333333333336</c:v>
                </c:pt>
                <c:pt idx="449">
                  <c:v>41367.333333333336</c:v>
                </c:pt>
                <c:pt idx="450">
                  <c:v>41368.333333333336</c:v>
                </c:pt>
                <c:pt idx="451">
                  <c:v>41369.333333333336</c:v>
                </c:pt>
                <c:pt idx="452">
                  <c:v>41370.333333333336</c:v>
                </c:pt>
                <c:pt idx="453">
                  <c:v>41371.333333333336</c:v>
                </c:pt>
                <c:pt idx="454">
                  <c:v>41372.333333333336</c:v>
                </c:pt>
                <c:pt idx="455">
                  <c:v>41373.333333333336</c:v>
                </c:pt>
                <c:pt idx="456">
                  <c:v>41374.333333333336</c:v>
                </c:pt>
                <c:pt idx="457">
                  <c:v>41375.333333333336</c:v>
                </c:pt>
                <c:pt idx="458">
                  <c:v>41376.333333333336</c:v>
                </c:pt>
                <c:pt idx="459">
                  <c:v>41377.333333333336</c:v>
                </c:pt>
                <c:pt idx="460">
                  <c:v>41378.333333333336</c:v>
                </c:pt>
                <c:pt idx="461">
                  <c:v>41379.333333333336</c:v>
                </c:pt>
                <c:pt idx="462">
                  <c:v>41380.333333333336</c:v>
                </c:pt>
                <c:pt idx="463">
                  <c:v>41381.333333333336</c:v>
                </c:pt>
                <c:pt idx="464">
                  <c:v>41382.333333333336</c:v>
                </c:pt>
                <c:pt idx="465">
                  <c:v>41383.333333333336</c:v>
                </c:pt>
                <c:pt idx="466">
                  <c:v>41384.333333333336</c:v>
                </c:pt>
                <c:pt idx="467">
                  <c:v>41385.333333333336</c:v>
                </c:pt>
                <c:pt idx="468">
                  <c:v>41386.333333333336</c:v>
                </c:pt>
                <c:pt idx="469">
                  <c:v>41387.333333333336</c:v>
                </c:pt>
                <c:pt idx="470">
                  <c:v>41388.333333333336</c:v>
                </c:pt>
                <c:pt idx="471">
                  <c:v>41389.333333333336</c:v>
                </c:pt>
                <c:pt idx="472">
                  <c:v>41390.333333333336</c:v>
                </c:pt>
                <c:pt idx="473">
                  <c:v>41391.333333333336</c:v>
                </c:pt>
                <c:pt idx="474">
                  <c:v>41392.333333333336</c:v>
                </c:pt>
                <c:pt idx="475">
                  <c:v>41393.333333333336</c:v>
                </c:pt>
                <c:pt idx="476">
                  <c:v>41394.333333333336</c:v>
                </c:pt>
                <c:pt idx="477">
                  <c:v>41395.333333333336</c:v>
                </c:pt>
                <c:pt idx="478">
                  <c:v>41396.333333333336</c:v>
                </c:pt>
                <c:pt idx="479">
                  <c:v>41397.333333333336</c:v>
                </c:pt>
                <c:pt idx="480">
                  <c:v>41398.333333333336</c:v>
                </c:pt>
                <c:pt idx="481">
                  <c:v>41399.333333333336</c:v>
                </c:pt>
                <c:pt idx="482">
                  <c:v>41400.333333333336</c:v>
                </c:pt>
                <c:pt idx="483">
                  <c:v>41401.333333333336</c:v>
                </c:pt>
                <c:pt idx="484">
                  <c:v>41402.333333333336</c:v>
                </c:pt>
                <c:pt idx="485">
                  <c:v>41403.333333333336</c:v>
                </c:pt>
                <c:pt idx="486">
                  <c:v>41404.333333333336</c:v>
                </c:pt>
                <c:pt idx="487">
                  <c:v>41405.333333333336</c:v>
                </c:pt>
                <c:pt idx="488">
                  <c:v>41406.333333333336</c:v>
                </c:pt>
                <c:pt idx="489">
                  <c:v>41407.333333333336</c:v>
                </c:pt>
                <c:pt idx="490">
                  <c:v>41408.333333333336</c:v>
                </c:pt>
                <c:pt idx="491">
                  <c:v>41409.333333333336</c:v>
                </c:pt>
                <c:pt idx="492">
                  <c:v>41410.333333333336</c:v>
                </c:pt>
                <c:pt idx="493">
                  <c:v>41411.333333333336</c:v>
                </c:pt>
                <c:pt idx="494">
                  <c:v>41412.333333333336</c:v>
                </c:pt>
                <c:pt idx="495">
                  <c:v>41413.333333333336</c:v>
                </c:pt>
                <c:pt idx="496">
                  <c:v>41414.333333333336</c:v>
                </c:pt>
                <c:pt idx="497">
                  <c:v>41415.333333333336</c:v>
                </c:pt>
                <c:pt idx="498">
                  <c:v>41416.333333333336</c:v>
                </c:pt>
                <c:pt idx="499">
                  <c:v>41417.333333333336</c:v>
                </c:pt>
                <c:pt idx="500">
                  <c:v>41418.333333333336</c:v>
                </c:pt>
                <c:pt idx="501">
                  <c:v>41419.333333333336</c:v>
                </c:pt>
                <c:pt idx="502">
                  <c:v>41421.333333333336</c:v>
                </c:pt>
                <c:pt idx="503">
                  <c:v>41422.333333333336</c:v>
                </c:pt>
                <c:pt idx="504">
                  <c:v>41423.333333333336</c:v>
                </c:pt>
                <c:pt idx="505">
                  <c:v>41424.333333333336</c:v>
                </c:pt>
                <c:pt idx="506">
                  <c:v>41425.333333333336</c:v>
                </c:pt>
                <c:pt idx="507">
                  <c:v>41426.333333333336</c:v>
                </c:pt>
                <c:pt idx="508">
                  <c:v>41427.333333333336</c:v>
                </c:pt>
                <c:pt idx="509">
                  <c:v>41428.333333333336</c:v>
                </c:pt>
                <c:pt idx="510">
                  <c:v>41429.333333333336</c:v>
                </c:pt>
                <c:pt idx="511">
                  <c:v>41430.333333333336</c:v>
                </c:pt>
                <c:pt idx="512">
                  <c:v>41431.333333333336</c:v>
                </c:pt>
                <c:pt idx="513">
                  <c:v>41432.333333333336</c:v>
                </c:pt>
                <c:pt idx="514">
                  <c:v>41433.333333333336</c:v>
                </c:pt>
                <c:pt idx="515">
                  <c:v>41434.333333333336</c:v>
                </c:pt>
                <c:pt idx="516">
                  <c:v>41435.333333333336</c:v>
                </c:pt>
                <c:pt idx="517">
                  <c:v>41436.333333333336</c:v>
                </c:pt>
                <c:pt idx="518">
                  <c:v>41437.333333333336</c:v>
                </c:pt>
                <c:pt idx="519">
                  <c:v>41438.333333333336</c:v>
                </c:pt>
                <c:pt idx="520">
                  <c:v>41439.333333333336</c:v>
                </c:pt>
                <c:pt idx="521">
                  <c:v>41440.333333333336</c:v>
                </c:pt>
                <c:pt idx="522">
                  <c:v>41441.333333333336</c:v>
                </c:pt>
                <c:pt idx="523">
                  <c:v>41442.333333333336</c:v>
                </c:pt>
                <c:pt idx="524">
                  <c:v>41443.333333333336</c:v>
                </c:pt>
                <c:pt idx="525">
                  <c:v>41444.333333333336</c:v>
                </c:pt>
                <c:pt idx="526">
                  <c:v>41445.333333333336</c:v>
                </c:pt>
                <c:pt idx="527">
                  <c:v>41446.333333333336</c:v>
                </c:pt>
                <c:pt idx="528">
                  <c:v>41447.333333333336</c:v>
                </c:pt>
                <c:pt idx="529">
                  <c:v>41448.333333333336</c:v>
                </c:pt>
                <c:pt idx="530">
                  <c:v>41449.333333333336</c:v>
                </c:pt>
                <c:pt idx="531">
                  <c:v>41450.333333333336</c:v>
                </c:pt>
                <c:pt idx="532">
                  <c:v>41451.333333333336</c:v>
                </c:pt>
                <c:pt idx="533">
                  <c:v>41452.333333333336</c:v>
                </c:pt>
                <c:pt idx="534">
                  <c:v>41453.333333333336</c:v>
                </c:pt>
                <c:pt idx="535">
                  <c:v>41454.333333333336</c:v>
                </c:pt>
                <c:pt idx="536">
                  <c:v>41455.333333333336</c:v>
                </c:pt>
                <c:pt idx="537">
                  <c:v>41456.333333333336</c:v>
                </c:pt>
                <c:pt idx="538">
                  <c:v>41457.333333333336</c:v>
                </c:pt>
                <c:pt idx="539">
                  <c:v>41459.333333333336</c:v>
                </c:pt>
                <c:pt idx="540">
                  <c:v>41460.333333333336</c:v>
                </c:pt>
                <c:pt idx="541">
                  <c:v>41461.333333333336</c:v>
                </c:pt>
                <c:pt idx="542">
                  <c:v>41462.333333333336</c:v>
                </c:pt>
                <c:pt idx="543">
                  <c:v>41463.333333333336</c:v>
                </c:pt>
                <c:pt idx="544">
                  <c:v>41464.333333333336</c:v>
                </c:pt>
                <c:pt idx="545">
                  <c:v>41465.333333333336</c:v>
                </c:pt>
                <c:pt idx="546">
                  <c:v>41466.333333333336</c:v>
                </c:pt>
                <c:pt idx="547">
                  <c:v>41467.333333333336</c:v>
                </c:pt>
                <c:pt idx="548">
                  <c:v>41468.333333333336</c:v>
                </c:pt>
                <c:pt idx="549">
                  <c:v>41469.333333333336</c:v>
                </c:pt>
                <c:pt idx="550">
                  <c:v>41470.333333333336</c:v>
                </c:pt>
                <c:pt idx="551">
                  <c:v>41471.333333333336</c:v>
                </c:pt>
                <c:pt idx="552">
                  <c:v>41472.333333333336</c:v>
                </c:pt>
                <c:pt idx="553">
                  <c:v>41473.333333333336</c:v>
                </c:pt>
                <c:pt idx="554">
                  <c:v>41474.333333333336</c:v>
                </c:pt>
                <c:pt idx="555">
                  <c:v>41475.333333333336</c:v>
                </c:pt>
                <c:pt idx="556">
                  <c:v>41476.333333333336</c:v>
                </c:pt>
                <c:pt idx="557">
                  <c:v>41477.333333333336</c:v>
                </c:pt>
                <c:pt idx="558">
                  <c:v>41478.333333333336</c:v>
                </c:pt>
                <c:pt idx="559">
                  <c:v>41479.333333333336</c:v>
                </c:pt>
                <c:pt idx="560">
                  <c:v>41480.333333333336</c:v>
                </c:pt>
                <c:pt idx="561">
                  <c:v>41481.333333333336</c:v>
                </c:pt>
                <c:pt idx="562">
                  <c:v>41482.333333333336</c:v>
                </c:pt>
                <c:pt idx="563">
                  <c:v>41483.333333333336</c:v>
                </c:pt>
                <c:pt idx="564">
                  <c:v>41484.333333333336</c:v>
                </c:pt>
                <c:pt idx="565">
                  <c:v>41485.333333333336</c:v>
                </c:pt>
                <c:pt idx="566">
                  <c:v>41486.333333333336</c:v>
                </c:pt>
              </c:numCache>
            </c:numRef>
          </c:xVal>
          <c:yVal>
            <c:numRef>
              <c:f>'Raw data'!$K$3:$K$569</c:f>
              <c:numCache>
                <c:formatCode>General</c:formatCode>
                <c:ptCount val="567"/>
                <c:pt idx="0">
                  <c:v>71</c:v>
                </c:pt>
                <c:pt idx="1">
                  <c:v>92</c:v>
                </c:pt>
                <c:pt idx="2">
                  <c:v>88</c:v>
                </c:pt>
                <c:pt idx="3">
                  <c:v>88</c:v>
                </c:pt>
                <c:pt idx="4">
                  <c:v>76</c:v>
                </c:pt>
                <c:pt idx="5">
                  <c:v>82</c:v>
                </c:pt>
                <c:pt idx="6">
                  <c:v>80</c:v>
                </c:pt>
                <c:pt idx="7">
                  <c:v>84</c:v>
                </c:pt>
                <c:pt idx="8">
                  <c:v>71</c:v>
                </c:pt>
                <c:pt idx="9">
                  <c:v>80</c:v>
                </c:pt>
                <c:pt idx="10">
                  <c:v>86</c:v>
                </c:pt>
                <c:pt idx="11">
                  <c:v>78</c:v>
                </c:pt>
                <c:pt idx="12">
                  <c:v>82</c:v>
                </c:pt>
                <c:pt idx="13">
                  <c:v>84</c:v>
                </c:pt>
                <c:pt idx="14">
                  <c:v>83</c:v>
                </c:pt>
                <c:pt idx="15">
                  <c:v>86</c:v>
                </c:pt>
                <c:pt idx="16">
                  <c:v>92</c:v>
                </c:pt>
                <c:pt idx="17">
                  <c:v>87</c:v>
                </c:pt>
                <c:pt idx="18">
                  <c:v>92</c:v>
                </c:pt>
                <c:pt idx="19">
                  <c:v>82</c:v>
                </c:pt>
                <c:pt idx="20">
                  <c:v>84</c:v>
                </c:pt>
                <c:pt idx="21">
                  <c:v>82</c:v>
                </c:pt>
                <c:pt idx="22">
                  <c:v>86</c:v>
                </c:pt>
                <c:pt idx="23">
                  <c:v>86</c:v>
                </c:pt>
                <c:pt idx="24">
                  <c:v>82</c:v>
                </c:pt>
                <c:pt idx="25">
                  <c:v>86</c:v>
                </c:pt>
                <c:pt idx="26">
                  <c:v>76</c:v>
                </c:pt>
                <c:pt idx="27">
                  <c:v>81</c:v>
                </c:pt>
                <c:pt idx="28">
                  <c:v>82</c:v>
                </c:pt>
                <c:pt idx="29">
                  <c:v>83</c:v>
                </c:pt>
                <c:pt idx="30">
                  <c:v>82</c:v>
                </c:pt>
                <c:pt idx="31">
                  <c:v>84</c:v>
                </c:pt>
                <c:pt idx="32">
                  <c:v>76</c:v>
                </c:pt>
                <c:pt idx="33">
                  <c:v>80</c:v>
                </c:pt>
                <c:pt idx="34">
                  <c:v>86</c:v>
                </c:pt>
                <c:pt idx="35">
                  <c:v>118</c:v>
                </c:pt>
                <c:pt idx="36">
                  <c:v>90</c:v>
                </c:pt>
                <c:pt idx="37">
                  <c:v>89</c:v>
                </c:pt>
                <c:pt idx="38">
                  <c:v>73</c:v>
                </c:pt>
                <c:pt idx="39">
                  <c:v>83</c:v>
                </c:pt>
                <c:pt idx="40">
                  <c:v>78</c:v>
                </c:pt>
                <c:pt idx="41">
                  <c:v>86</c:v>
                </c:pt>
                <c:pt idx="42">
                  <c:v>83</c:v>
                </c:pt>
                <c:pt idx="43">
                  <c:v>86</c:v>
                </c:pt>
                <c:pt idx="44">
                  <c:v>82</c:v>
                </c:pt>
                <c:pt idx="45">
                  <c:v>88</c:v>
                </c:pt>
                <c:pt idx="46">
                  <c:v>90</c:v>
                </c:pt>
                <c:pt idx="47">
                  <c:v>83</c:v>
                </c:pt>
                <c:pt idx="48">
                  <c:v>88</c:v>
                </c:pt>
                <c:pt idx="49">
                  <c:v>88</c:v>
                </c:pt>
                <c:pt idx="50">
                  <c:v>75</c:v>
                </c:pt>
                <c:pt idx="51">
                  <c:v>91</c:v>
                </c:pt>
                <c:pt idx="52">
                  <c:v>86</c:v>
                </c:pt>
                <c:pt idx="53">
                  <c:v>154</c:v>
                </c:pt>
                <c:pt idx="54">
                  <c:v>90</c:v>
                </c:pt>
                <c:pt idx="55">
                  <c:v>69</c:v>
                </c:pt>
                <c:pt idx="56">
                  <c:v>91</c:v>
                </c:pt>
                <c:pt idx="57">
                  <c:v>86</c:v>
                </c:pt>
                <c:pt idx="58">
                  <c:v>94</c:v>
                </c:pt>
                <c:pt idx="59">
                  <c:v>98</c:v>
                </c:pt>
                <c:pt idx="60">
                  <c:v>92</c:v>
                </c:pt>
                <c:pt idx="61">
                  <c:v>88</c:v>
                </c:pt>
                <c:pt idx="62">
                  <c:v>92</c:v>
                </c:pt>
                <c:pt idx="63">
                  <c:v>99</c:v>
                </c:pt>
                <c:pt idx="64">
                  <c:v>95</c:v>
                </c:pt>
                <c:pt idx="65">
                  <c:v>97</c:v>
                </c:pt>
                <c:pt idx="66">
                  <c:v>89</c:v>
                </c:pt>
                <c:pt idx="67">
                  <c:v>100</c:v>
                </c:pt>
                <c:pt idx="68">
                  <c:v>94</c:v>
                </c:pt>
                <c:pt idx="69">
                  <c:v>86</c:v>
                </c:pt>
                <c:pt idx="70">
                  <c:v>81</c:v>
                </c:pt>
                <c:pt idx="71">
                  <c:v>92</c:v>
                </c:pt>
                <c:pt idx="72">
                  <c:v>96</c:v>
                </c:pt>
                <c:pt idx="73">
                  <c:v>96</c:v>
                </c:pt>
                <c:pt idx="74">
                  <c:v>98</c:v>
                </c:pt>
                <c:pt idx="75">
                  <c:v>100</c:v>
                </c:pt>
                <c:pt idx="76">
                  <c:v>88</c:v>
                </c:pt>
                <c:pt idx="77">
                  <c:v>101</c:v>
                </c:pt>
                <c:pt idx="78">
                  <c:v>94</c:v>
                </c:pt>
                <c:pt idx="79">
                  <c:v>99</c:v>
                </c:pt>
                <c:pt idx="80">
                  <c:v>92</c:v>
                </c:pt>
                <c:pt idx="81">
                  <c:v>98</c:v>
                </c:pt>
                <c:pt idx="82">
                  <c:v>94</c:v>
                </c:pt>
                <c:pt idx="83">
                  <c:v>90</c:v>
                </c:pt>
                <c:pt idx="84">
                  <c:v>95</c:v>
                </c:pt>
                <c:pt idx="85">
                  <c:v>457</c:v>
                </c:pt>
                <c:pt idx="86">
                  <c:v>118</c:v>
                </c:pt>
                <c:pt idx="87">
                  <c:v>100</c:v>
                </c:pt>
                <c:pt idx="88">
                  <c:v>91</c:v>
                </c:pt>
                <c:pt idx="89">
                  <c:v>89</c:v>
                </c:pt>
                <c:pt idx="90">
                  <c:v>101</c:v>
                </c:pt>
                <c:pt idx="91">
                  <c:v>98</c:v>
                </c:pt>
                <c:pt idx="92">
                  <c:v>102</c:v>
                </c:pt>
                <c:pt idx="93">
                  <c:v>102</c:v>
                </c:pt>
                <c:pt idx="94">
                  <c:v>94</c:v>
                </c:pt>
                <c:pt idx="95">
                  <c:v>95</c:v>
                </c:pt>
                <c:pt idx="96">
                  <c:v>91</c:v>
                </c:pt>
                <c:pt idx="97">
                  <c:v>89</c:v>
                </c:pt>
                <c:pt idx="98">
                  <c:v>108</c:v>
                </c:pt>
                <c:pt idx="99">
                  <c:v>94</c:v>
                </c:pt>
                <c:pt idx="100">
                  <c:v>94</c:v>
                </c:pt>
                <c:pt idx="101">
                  <c:v>100</c:v>
                </c:pt>
                <c:pt idx="102">
                  <c:v>96</c:v>
                </c:pt>
                <c:pt idx="103">
                  <c:v>96</c:v>
                </c:pt>
                <c:pt idx="104">
                  <c:v>92</c:v>
                </c:pt>
                <c:pt idx="105">
                  <c:v>92</c:v>
                </c:pt>
                <c:pt idx="106">
                  <c:v>86</c:v>
                </c:pt>
                <c:pt idx="107">
                  <c:v>86</c:v>
                </c:pt>
                <c:pt idx="108">
                  <c:v>98</c:v>
                </c:pt>
                <c:pt idx="109">
                  <c:v>86</c:v>
                </c:pt>
                <c:pt idx="110">
                  <c:v>91</c:v>
                </c:pt>
                <c:pt idx="111">
                  <c:v>95</c:v>
                </c:pt>
                <c:pt idx="112">
                  <c:v>89</c:v>
                </c:pt>
                <c:pt idx="113">
                  <c:v>90</c:v>
                </c:pt>
                <c:pt idx="114">
                  <c:v>100</c:v>
                </c:pt>
                <c:pt idx="115">
                  <c:v>92</c:v>
                </c:pt>
                <c:pt idx="116">
                  <c:v>88</c:v>
                </c:pt>
                <c:pt idx="117">
                  <c:v>85</c:v>
                </c:pt>
                <c:pt idx="118">
                  <c:v>86</c:v>
                </c:pt>
                <c:pt idx="119">
                  <c:v>84</c:v>
                </c:pt>
                <c:pt idx="120">
                  <c:v>92</c:v>
                </c:pt>
                <c:pt idx="121">
                  <c:v>94</c:v>
                </c:pt>
                <c:pt idx="122">
                  <c:v>94</c:v>
                </c:pt>
                <c:pt idx="123">
                  <c:v>87</c:v>
                </c:pt>
                <c:pt idx="124">
                  <c:v>88</c:v>
                </c:pt>
                <c:pt idx="125">
                  <c:v>88</c:v>
                </c:pt>
                <c:pt idx="126">
                  <c:v>87</c:v>
                </c:pt>
                <c:pt idx="127">
                  <c:v>89</c:v>
                </c:pt>
                <c:pt idx="128">
                  <c:v>79</c:v>
                </c:pt>
                <c:pt idx="129">
                  <c:v>90</c:v>
                </c:pt>
                <c:pt idx="130">
                  <c:v>84</c:v>
                </c:pt>
                <c:pt idx="131">
                  <c:v>89</c:v>
                </c:pt>
                <c:pt idx="132">
                  <c:v>90</c:v>
                </c:pt>
                <c:pt idx="133">
                  <c:v>95</c:v>
                </c:pt>
                <c:pt idx="134">
                  <c:v>93</c:v>
                </c:pt>
                <c:pt idx="135">
                  <c:v>90</c:v>
                </c:pt>
                <c:pt idx="136">
                  <c:v>94</c:v>
                </c:pt>
                <c:pt idx="137">
                  <c:v>83</c:v>
                </c:pt>
                <c:pt idx="138">
                  <c:v>96</c:v>
                </c:pt>
                <c:pt idx="139">
                  <c:v>88</c:v>
                </c:pt>
                <c:pt idx="140">
                  <c:v>88</c:v>
                </c:pt>
                <c:pt idx="141">
                  <c:v>88</c:v>
                </c:pt>
                <c:pt idx="142">
                  <c:v>88</c:v>
                </c:pt>
                <c:pt idx="143">
                  <c:v>86</c:v>
                </c:pt>
                <c:pt idx="144">
                  <c:v>88</c:v>
                </c:pt>
                <c:pt idx="145">
                  <c:v>82</c:v>
                </c:pt>
                <c:pt idx="146">
                  <c:v>86</c:v>
                </c:pt>
                <c:pt idx="147">
                  <c:v>94</c:v>
                </c:pt>
                <c:pt idx="148">
                  <c:v>88</c:v>
                </c:pt>
                <c:pt idx="149">
                  <c:v>83</c:v>
                </c:pt>
                <c:pt idx="150">
                  <c:v>87</c:v>
                </c:pt>
                <c:pt idx="151">
                  <c:v>91</c:v>
                </c:pt>
                <c:pt idx="152">
                  <c:v>89</c:v>
                </c:pt>
                <c:pt idx="153">
                  <c:v>86</c:v>
                </c:pt>
                <c:pt idx="154">
                  <c:v>92</c:v>
                </c:pt>
                <c:pt idx="155">
                  <c:v>95</c:v>
                </c:pt>
                <c:pt idx="156">
                  <c:v>76</c:v>
                </c:pt>
                <c:pt idx="157">
                  <c:v>91</c:v>
                </c:pt>
                <c:pt idx="158">
                  <c:v>78</c:v>
                </c:pt>
                <c:pt idx="159">
                  <c:v>80</c:v>
                </c:pt>
                <c:pt idx="160">
                  <c:v>94</c:v>
                </c:pt>
                <c:pt idx="161">
                  <c:v>84</c:v>
                </c:pt>
                <c:pt idx="162">
                  <c:v>92</c:v>
                </c:pt>
                <c:pt idx="163">
                  <c:v>81</c:v>
                </c:pt>
                <c:pt idx="164">
                  <c:v>88</c:v>
                </c:pt>
                <c:pt idx="165">
                  <c:v>86</c:v>
                </c:pt>
                <c:pt idx="166">
                  <c:v>89</c:v>
                </c:pt>
                <c:pt idx="167">
                  <c:v>84</c:v>
                </c:pt>
                <c:pt idx="168">
                  <c:v>90</c:v>
                </c:pt>
                <c:pt idx="169">
                  <c:v>89</c:v>
                </c:pt>
                <c:pt idx="170">
                  <c:v>88</c:v>
                </c:pt>
                <c:pt idx="171">
                  <c:v>84</c:v>
                </c:pt>
                <c:pt idx="172">
                  <c:v>82</c:v>
                </c:pt>
                <c:pt idx="173">
                  <c:v>77</c:v>
                </c:pt>
                <c:pt idx="175">
                  <c:v>88</c:v>
                </c:pt>
                <c:pt idx="176">
                  <c:v>84</c:v>
                </c:pt>
                <c:pt idx="177">
                  <c:v>89</c:v>
                </c:pt>
                <c:pt idx="178">
                  <c:v>96</c:v>
                </c:pt>
                <c:pt idx="179">
                  <c:v>92</c:v>
                </c:pt>
                <c:pt idx="180">
                  <c:v>82</c:v>
                </c:pt>
                <c:pt idx="181">
                  <c:v>86</c:v>
                </c:pt>
                <c:pt idx="182">
                  <c:v>94</c:v>
                </c:pt>
                <c:pt idx="183">
                  <c:v>94</c:v>
                </c:pt>
                <c:pt idx="184">
                  <c:v>87</c:v>
                </c:pt>
                <c:pt idx="186">
                  <c:v>90</c:v>
                </c:pt>
                <c:pt idx="187">
                  <c:v>80</c:v>
                </c:pt>
                <c:pt idx="188">
                  <c:v>76</c:v>
                </c:pt>
                <c:pt idx="189">
                  <c:v>76</c:v>
                </c:pt>
                <c:pt idx="190">
                  <c:v>87</c:v>
                </c:pt>
                <c:pt idx="191">
                  <c:v>80</c:v>
                </c:pt>
                <c:pt idx="192">
                  <c:v>80</c:v>
                </c:pt>
                <c:pt idx="193">
                  <c:v>82</c:v>
                </c:pt>
                <c:pt idx="194">
                  <c:v>83</c:v>
                </c:pt>
                <c:pt idx="195">
                  <c:v>85</c:v>
                </c:pt>
                <c:pt idx="196">
                  <c:v>90</c:v>
                </c:pt>
                <c:pt idx="197">
                  <c:v>94</c:v>
                </c:pt>
                <c:pt idx="198">
                  <c:v>94</c:v>
                </c:pt>
                <c:pt idx="199">
                  <c:v>106</c:v>
                </c:pt>
                <c:pt idx="200">
                  <c:v>90</c:v>
                </c:pt>
                <c:pt idx="201">
                  <c:v>98</c:v>
                </c:pt>
                <c:pt idx="202">
                  <c:v>94</c:v>
                </c:pt>
                <c:pt idx="203">
                  <c:v>88</c:v>
                </c:pt>
                <c:pt idx="204">
                  <c:v>84</c:v>
                </c:pt>
                <c:pt idx="205">
                  <c:v>99</c:v>
                </c:pt>
                <c:pt idx="206">
                  <c:v>90</c:v>
                </c:pt>
                <c:pt idx="207">
                  <c:v>80</c:v>
                </c:pt>
                <c:pt idx="208">
                  <c:v>102</c:v>
                </c:pt>
                <c:pt idx="209">
                  <c:v>86</c:v>
                </c:pt>
                <c:pt idx="210">
                  <c:v>95</c:v>
                </c:pt>
                <c:pt idx="211">
                  <c:v>84</c:v>
                </c:pt>
                <c:pt idx="212">
                  <c:v>88</c:v>
                </c:pt>
                <c:pt idx="213">
                  <c:v>87</c:v>
                </c:pt>
                <c:pt idx="214">
                  <c:v>95</c:v>
                </c:pt>
                <c:pt idx="215">
                  <c:v>98</c:v>
                </c:pt>
                <c:pt idx="216">
                  <c:v>84</c:v>
                </c:pt>
                <c:pt idx="217">
                  <c:v>85</c:v>
                </c:pt>
                <c:pt idx="218">
                  <c:v>86</c:v>
                </c:pt>
                <c:pt idx="219">
                  <c:v>91</c:v>
                </c:pt>
                <c:pt idx="220">
                  <c:v>85</c:v>
                </c:pt>
                <c:pt idx="221">
                  <c:v>94</c:v>
                </c:pt>
                <c:pt idx="222">
                  <c:v>96</c:v>
                </c:pt>
                <c:pt idx="223">
                  <c:v>90</c:v>
                </c:pt>
                <c:pt idx="224">
                  <c:v>85</c:v>
                </c:pt>
                <c:pt idx="225">
                  <c:v>85</c:v>
                </c:pt>
                <c:pt idx="226">
                  <c:v>86</c:v>
                </c:pt>
                <c:pt idx="227">
                  <c:v>92</c:v>
                </c:pt>
                <c:pt idx="228">
                  <c:v>88</c:v>
                </c:pt>
                <c:pt idx="229">
                  <c:v>96</c:v>
                </c:pt>
                <c:pt idx="230">
                  <c:v>85</c:v>
                </c:pt>
                <c:pt idx="231">
                  <c:v>90</c:v>
                </c:pt>
                <c:pt idx="232">
                  <c:v>102</c:v>
                </c:pt>
                <c:pt idx="233">
                  <c:v>78</c:v>
                </c:pt>
                <c:pt idx="234">
                  <c:v>86</c:v>
                </c:pt>
                <c:pt idx="235">
                  <c:v>84</c:v>
                </c:pt>
                <c:pt idx="236">
                  <c:v>86</c:v>
                </c:pt>
                <c:pt idx="237">
                  <c:v>94</c:v>
                </c:pt>
                <c:pt idx="238">
                  <c:v>97</c:v>
                </c:pt>
                <c:pt idx="239">
                  <c:v>83</c:v>
                </c:pt>
                <c:pt idx="240">
                  <c:v>77</c:v>
                </c:pt>
                <c:pt idx="241">
                  <c:v>92</c:v>
                </c:pt>
                <c:pt idx="242">
                  <c:v>84</c:v>
                </c:pt>
                <c:pt idx="243">
                  <c:v>96</c:v>
                </c:pt>
                <c:pt idx="244">
                  <c:v>85</c:v>
                </c:pt>
                <c:pt idx="245">
                  <c:v>90</c:v>
                </c:pt>
                <c:pt idx="246">
                  <c:v>74</c:v>
                </c:pt>
                <c:pt idx="247">
                  <c:v>93</c:v>
                </c:pt>
                <c:pt idx="248">
                  <c:v>84</c:v>
                </c:pt>
                <c:pt idx="249">
                  <c:v>75</c:v>
                </c:pt>
                <c:pt idx="250">
                  <c:v>86</c:v>
                </c:pt>
                <c:pt idx="251">
                  <c:v>95</c:v>
                </c:pt>
                <c:pt idx="252">
                  <c:v>72</c:v>
                </c:pt>
                <c:pt idx="253">
                  <c:v>76</c:v>
                </c:pt>
                <c:pt idx="254">
                  <c:v>83</c:v>
                </c:pt>
                <c:pt idx="255">
                  <c:v>89</c:v>
                </c:pt>
                <c:pt idx="256">
                  <c:v>80</c:v>
                </c:pt>
                <c:pt idx="257">
                  <c:v>82</c:v>
                </c:pt>
                <c:pt idx="258">
                  <c:v>86</c:v>
                </c:pt>
                <c:pt idx="259">
                  <c:v>76</c:v>
                </c:pt>
                <c:pt idx="260">
                  <c:v>76</c:v>
                </c:pt>
                <c:pt idx="261">
                  <c:v>79</c:v>
                </c:pt>
                <c:pt idx="262">
                  <c:v>92</c:v>
                </c:pt>
                <c:pt idx="263">
                  <c:v>79</c:v>
                </c:pt>
                <c:pt idx="264">
                  <c:v>86</c:v>
                </c:pt>
                <c:pt idx="265">
                  <c:v>76</c:v>
                </c:pt>
                <c:pt idx="266">
                  <c:v>75</c:v>
                </c:pt>
                <c:pt idx="267">
                  <c:v>74</c:v>
                </c:pt>
                <c:pt idx="268">
                  <c:v>82</c:v>
                </c:pt>
                <c:pt idx="269">
                  <c:v>76</c:v>
                </c:pt>
                <c:pt idx="270">
                  <c:v>80</c:v>
                </c:pt>
                <c:pt idx="271">
                  <c:v>81</c:v>
                </c:pt>
                <c:pt idx="272">
                  <c:v>68</c:v>
                </c:pt>
                <c:pt idx="273">
                  <c:v>70</c:v>
                </c:pt>
                <c:pt idx="274">
                  <c:v>68</c:v>
                </c:pt>
                <c:pt idx="275">
                  <c:v>76</c:v>
                </c:pt>
                <c:pt idx="276">
                  <c:v>68</c:v>
                </c:pt>
                <c:pt idx="277">
                  <c:v>77</c:v>
                </c:pt>
                <c:pt idx="278">
                  <c:v>80</c:v>
                </c:pt>
                <c:pt idx="279">
                  <c:v>90</c:v>
                </c:pt>
                <c:pt idx="280">
                  <c:v>80</c:v>
                </c:pt>
                <c:pt idx="281">
                  <c:v>88</c:v>
                </c:pt>
                <c:pt idx="282">
                  <c:v>82</c:v>
                </c:pt>
                <c:pt idx="283">
                  <c:v>78</c:v>
                </c:pt>
                <c:pt idx="284">
                  <c:v>79</c:v>
                </c:pt>
                <c:pt idx="285">
                  <c:v>72</c:v>
                </c:pt>
                <c:pt idx="286">
                  <c:v>75</c:v>
                </c:pt>
                <c:pt idx="287">
                  <c:v>72</c:v>
                </c:pt>
                <c:pt idx="288">
                  <c:v>80</c:v>
                </c:pt>
                <c:pt idx="289">
                  <c:v>77</c:v>
                </c:pt>
                <c:pt idx="290">
                  <c:v>78</c:v>
                </c:pt>
                <c:pt idx="291">
                  <c:v>74</c:v>
                </c:pt>
                <c:pt idx="292">
                  <c:v>76</c:v>
                </c:pt>
                <c:pt idx="293">
                  <c:v>75</c:v>
                </c:pt>
                <c:pt idx="294">
                  <c:v>68</c:v>
                </c:pt>
                <c:pt idx="295">
                  <c:v>74</c:v>
                </c:pt>
                <c:pt idx="296">
                  <c:v>85</c:v>
                </c:pt>
                <c:pt idx="297">
                  <c:v>90</c:v>
                </c:pt>
                <c:pt idx="298">
                  <c:v>79</c:v>
                </c:pt>
                <c:pt idx="299">
                  <c:v>82</c:v>
                </c:pt>
                <c:pt idx="300">
                  <c:v>76</c:v>
                </c:pt>
                <c:pt idx="301">
                  <c:v>77</c:v>
                </c:pt>
                <c:pt idx="302">
                  <c:v>76</c:v>
                </c:pt>
                <c:pt idx="303">
                  <c:v>80</c:v>
                </c:pt>
                <c:pt idx="304">
                  <c:v>82</c:v>
                </c:pt>
                <c:pt idx="305">
                  <c:v>74</c:v>
                </c:pt>
                <c:pt idx="306">
                  <c:v>73</c:v>
                </c:pt>
                <c:pt idx="307">
                  <c:v>72</c:v>
                </c:pt>
                <c:pt idx="308">
                  <c:v>90</c:v>
                </c:pt>
                <c:pt idx="309">
                  <c:v>80</c:v>
                </c:pt>
                <c:pt idx="310">
                  <c:v>78</c:v>
                </c:pt>
                <c:pt idx="311">
                  <c:v>88</c:v>
                </c:pt>
                <c:pt idx="312">
                  <c:v>179</c:v>
                </c:pt>
                <c:pt idx="313">
                  <c:v>82</c:v>
                </c:pt>
                <c:pt idx="314">
                  <c:v>78</c:v>
                </c:pt>
                <c:pt idx="315">
                  <c:v>86</c:v>
                </c:pt>
                <c:pt idx="316">
                  <c:v>82</c:v>
                </c:pt>
                <c:pt idx="317">
                  <c:v>79</c:v>
                </c:pt>
                <c:pt idx="318">
                  <c:v>78</c:v>
                </c:pt>
                <c:pt idx="319">
                  <c:v>76</c:v>
                </c:pt>
                <c:pt idx="320">
                  <c:v>78</c:v>
                </c:pt>
                <c:pt idx="321">
                  <c:v>84</c:v>
                </c:pt>
                <c:pt idx="322">
                  <c:v>78</c:v>
                </c:pt>
                <c:pt idx="323">
                  <c:v>90</c:v>
                </c:pt>
                <c:pt idx="324">
                  <c:v>74</c:v>
                </c:pt>
                <c:pt idx="325">
                  <c:v>84</c:v>
                </c:pt>
                <c:pt idx="326">
                  <c:v>72</c:v>
                </c:pt>
                <c:pt idx="327">
                  <c:v>81</c:v>
                </c:pt>
                <c:pt idx="328">
                  <c:v>75</c:v>
                </c:pt>
                <c:pt idx="329">
                  <c:v>86</c:v>
                </c:pt>
                <c:pt idx="330">
                  <c:v>88</c:v>
                </c:pt>
                <c:pt idx="331">
                  <c:v>76</c:v>
                </c:pt>
                <c:pt idx="332">
                  <c:v>78</c:v>
                </c:pt>
                <c:pt idx="333">
                  <c:v>86</c:v>
                </c:pt>
                <c:pt idx="334">
                  <c:v>76</c:v>
                </c:pt>
                <c:pt idx="335">
                  <c:v>85</c:v>
                </c:pt>
                <c:pt idx="336">
                  <c:v>82</c:v>
                </c:pt>
                <c:pt idx="337">
                  <c:v>131</c:v>
                </c:pt>
                <c:pt idx="338">
                  <c:v>110</c:v>
                </c:pt>
                <c:pt idx="339">
                  <c:v>89</c:v>
                </c:pt>
                <c:pt idx="340">
                  <c:v>80</c:v>
                </c:pt>
                <c:pt idx="341">
                  <c:v>85</c:v>
                </c:pt>
                <c:pt idx="342">
                  <c:v>79</c:v>
                </c:pt>
                <c:pt idx="343">
                  <c:v>88</c:v>
                </c:pt>
                <c:pt idx="344">
                  <c:v>88</c:v>
                </c:pt>
                <c:pt idx="345">
                  <c:v>74</c:v>
                </c:pt>
                <c:pt idx="346">
                  <c:v>82</c:v>
                </c:pt>
                <c:pt idx="347">
                  <c:v>82</c:v>
                </c:pt>
                <c:pt idx="348">
                  <c:v>88</c:v>
                </c:pt>
                <c:pt idx="349">
                  <c:v>83</c:v>
                </c:pt>
                <c:pt idx="350">
                  <c:v>83</c:v>
                </c:pt>
                <c:pt idx="351">
                  <c:v>88</c:v>
                </c:pt>
                <c:pt idx="352">
                  <c:v>82</c:v>
                </c:pt>
                <c:pt idx="353">
                  <c:v>95</c:v>
                </c:pt>
                <c:pt idx="354">
                  <c:v>84</c:v>
                </c:pt>
                <c:pt idx="355">
                  <c:v>80</c:v>
                </c:pt>
                <c:pt idx="356">
                  <c:v>88</c:v>
                </c:pt>
                <c:pt idx="357">
                  <c:v>88</c:v>
                </c:pt>
                <c:pt idx="358">
                  <c:v>81</c:v>
                </c:pt>
                <c:pt idx="359">
                  <c:v>87</c:v>
                </c:pt>
                <c:pt idx="360">
                  <c:v>83</c:v>
                </c:pt>
                <c:pt idx="361">
                  <c:v>86</c:v>
                </c:pt>
                <c:pt idx="362">
                  <c:v>78</c:v>
                </c:pt>
                <c:pt idx="363">
                  <c:v>86</c:v>
                </c:pt>
                <c:pt idx="364">
                  <c:v>74</c:v>
                </c:pt>
                <c:pt idx="365">
                  <c:v>94</c:v>
                </c:pt>
                <c:pt idx="366">
                  <c:v>92</c:v>
                </c:pt>
                <c:pt idx="367">
                  <c:v>110</c:v>
                </c:pt>
                <c:pt idx="368">
                  <c:v>77</c:v>
                </c:pt>
                <c:pt idx="369">
                  <c:v>98</c:v>
                </c:pt>
                <c:pt idx="370">
                  <c:v>88</c:v>
                </c:pt>
                <c:pt idx="371">
                  <c:v>84</c:v>
                </c:pt>
                <c:pt idx="372">
                  <c:v>84</c:v>
                </c:pt>
                <c:pt idx="373">
                  <c:v>93</c:v>
                </c:pt>
                <c:pt idx="374">
                  <c:v>90</c:v>
                </c:pt>
                <c:pt idx="375">
                  <c:v>89</c:v>
                </c:pt>
                <c:pt idx="376">
                  <c:v>94</c:v>
                </c:pt>
                <c:pt idx="377">
                  <c:v>85</c:v>
                </c:pt>
                <c:pt idx="378">
                  <c:v>82</c:v>
                </c:pt>
                <c:pt idx="379">
                  <c:v>88</c:v>
                </c:pt>
                <c:pt idx="380">
                  <c:v>90</c:v>
                </c:pt>
                <c:pt idx="381">
                  <c:v>79</c:v>
                </c:pt>
                <c:pt idx="382">
                  <c:v>83</c:v>
                </c:pt>
                <c:pt idx="383">
                  <c:v>94</c:v>
                </c:pt>
                <c:pt idx="384">
                  <c:v>83</c:v>
                </c:pt>
                <c:pt idx="385">
                  <c:v>76</c:v>
                </c:pt>
                <c:pt idx="386">
                  <c:v>85</c:v>
                </c:pt>
                <c:pt idx="387">
                  <c:v>92</c:v>
                </c:pt>
                <c:pt idx="388">
                  <c:v>93</c:v>
                </c:pt>
                <c:pt idx="389">
                  <c:v>88</c:v>
                </c:pt>
                <c:pt idx="390">
                  <c:v>94</c:v>
                </c:pt>
                <c:pt idx="391">
                  <c:v>91</c:v>
                </c:pt>
                <c:pt idx="392">
                  <c:v>94</c:v>
                </c:pt>
                <c:pt idx="393">
                  <c:v>104</c:v>
                </c:pt>
                <c:pt idx="394">
                  <c:v>88</c:v>
                </c:pt>
                <c:pt idx="395">
                  <c:v>96</c:v>
                </c:pt>
                <c:pt idx="396">
                  <c:v>94</c:v>
                </c:pt>
                <c:pt idx="397">
                  <c:v>94</c:v>
                </c:pt>
                <c:pt idx="398">
                  <c:v>94</c:v>
                </c:pt>
                <c:pt idx="399">
                  <c:v>75</c:v>
                </c:pt>
                <c:pt idx="400">
                  <c:v>102</c:v>
                </c:pt>
                <c:pt idx="401">
                  <c:v>89</c:v>
                </c:pt>
                <c:pt idx="402">
                  <c:v>86</c:v>
                </c:pt>
                <c:pt idx="403">
                  <c:v>82</c:v>
                </c:pt>
                <c:pt idx="404">
                  <c:v>71</c:v>
                </c:pt>
                <c:pt idx="405">
                  <c:v>81</c:v>
                </c:pt>
                <c:pt idx="406">
                  <c:v>81</c:v>
                </c:pt>
                <c:pt idx="407">
                  <c:v>74</c:v>
                </c:pt>
                <c:pt idx="409">
                  <c:v>106</c:v>
                </c:pt>
                <c:pt idx="410">
                  <c:v>80</c:v>
                </c:pt>
                <c:pt idx="411">
                  <c:v>76</c:v>
                </c:pt>
                <c:pt idx="412">
                  <c:v>84</c:v>
                </c:pt>
                <c:pt idx="413">
                  <c:v>81</c:v>
                </c:pt>
                <c:pt idx="414">
                  <c:v>80</c:v>
                </c:pt>
                <c:pt idx="415">
                  <c:v>82</c:v>
                </c:pt>
                <c:pt idx="416">
                  <c:v>72</c:v>
                </c:pt>
                <c:pt idx="417">
                  <c:v>80</c:v>
                </c:pt>
                <c:pt idx="418">
                  <c:v>86</c:v>
                </c:pt>
                <c:pt idx="419">
                  <c:v>78</c:v>
                </c:pt>
                <c:pt idx="420">
                  <c:v>81</c:v>
                </c:pt>
                <c:pt idx="421">
                  <c:v>78</c:v>
                </c:pt>
                <c:pt idx="422">
                  <c:v>68</c:v>
                </c:pt>
                <c:pt idx="423">
                  <c:v>78</c:v>
                </c:pt>
                <c:pt idx="424">
                  <c:v>72</c:v>
                </c:pt>
                <c:pt idx="425">
                  <c:v>84</c:v>
                </c:pt>
                <c:pt idx="426">
                  <c:v>82</c:v>
                </c:pt>
                <c:pt idx="427">
                  <c:v>92</c:v>
                </c:pt>
                <c:pt idx="428">
                  <c:v>96</c:v>
                </c:pt>
                <c:pt idx="429">
                  <c:v>92</c:v>
                </c:pt>
                <c:pt idx="430">
                  <c:v>92</c:v>
                </c:pt>
                <c:pt idx="431">
                  <c:v>92</c:v>
                </c:pt>
                <c:pt idx="432">
                  <c:v>93</c:v>
                </c:pt>
                <c:pt idx="433">
                  <c:v>93</c:v>
                </c:pt>
                <c:pt idx="434">
                  <c:v>92</c:v>
                </c:pt>
                <c:pt idx="435">
                  <c:v>96</c:v>
                </c:pt>
                <c:pt idx="436">
                  <c:v>87</c:v>
                </c:pt>
                <c:pt idx="437">
                  <c:v>90</c:v>
                </c:pt>
                <c:pt idx="438">
                  <c:v>86</c:v>
                </c:pt>
                <c:pt idx="439">
                  <c:v>111</c:v>
                </c:pt>
                <c:pt idx="440">
                  <c:v>100</c:v>
                </c:pt>
                <c:pt idx="441">
                  <c:v>94</c:v>
                </c:pt>
                <c:pt idx="442">
                  <c:v>100</c:v>
                </c:pt>
                <c:pt idx="443">
                  <c:v>98</c:v>
                </c:pt>
                <c:pt idx="444">
                  <c:v>94</c:v>
                </c:pt>
                <c:pt idx="445">
                  <c:v>100</c:v>
                </c:pt>
                <c:pt idx="446">
                  <c:v>106</c:v>
                </c:pt>
                <c:pt idx="447">
                  <c:v>98</c:v>
                </c:pt>
                <c:pt idx="448">
                  <c:v>102</c:v>
                </c:pt>
                <c:pt idx="449">
                  <c:v>100</c:v>
                </c:pt>
                <c:pt idx="450">
                  <c:v>92</c:v>
                </c:pt>
                <c:pt idx="451">
                  <c:v>110</c:v>
                </c:pt>
                <c:pt idx="452">
                  <c:v>88</c:v>
                </c:pt>
                <c:pt idx="453">
                  <c:v>91</c:v>
                </c:pt>
                <c:pt idx="454">
                  <c:v>98</c:v>
                </c:pt>
                <c:pt idx="455">
                  <c:v>96</c:v>
                </c:pt>
                <c:pt idx="456">
                  <c:v>88</c:v>
                </c:pt>
                <c:pt idx="457">
                  <c:v>102</c:v>
                </c:pt>
                <c:pt idx="458">
                  <c:v>103</c:v>
                </c:pt>
                <c:pt idx="459">
                  <c:v>90</c:v>
                </c:pt>
                <c:pt idx="460">
                  <c:v>92</c:v>
                </c:pt>
                <c:pt idx="461">
                  <c:v>86</c:v>
                </c:pt>
                <c:pt idx="462">
                  <c:v>101</c:v>
                </c:pt>
                <c:pt idx="463">
                  <c:v>95</c:v>
                </c:pt>
                <c:pt idx="464">
                  <c:v>97</c:v>
                </c:pt>
                <c:pt idx="465">
                  <c:v>100</c:v>
                </c:pt>
                <c:pt idx="466">
                  <c:v>95</c:v>
                </c:pt>
                <c:pt idx="467">
                  <c:v>87</c:v>
                </c:pt>
                <c:pt idx="468">
                  <c:v>90</c:v>
                </c:pt>
                <c:pt idx="469">
                  <c:v>93</c:v>
                </c:pt>
                <c:pt idx="470">
                  <c:v>90</c:v>
                </c:pt>
                <c:pt idx="471">
                  <c:v>92</c:v>
                </c:pt>
                <c:pt idx="472">
                  <c:v>92</c:v>
                </c:pt>
                <c:pt idx="473">
                  <c:v>88</c:v>
                </c:pt>
                <c:pt idx="474">
                  <c:v>85</c:v>
                </c:pt>
                <c:pt idx="475">
                  <c:v>90</c:v>
                </c:pt>
                <c:pt idx="476">
                  <c:v>92</c:v>
                </c:pt>
                <c:pt idx="477">
                  <c:v>96</c:v>
                </c:pt>
                <c:pt idx="478">
                  <c:v>88</c:v>
                </c:pt>
                <c:pt idx="479">
                  <c:v>84</c:v>
                </c:pt>
                <c:pt idx="480">
                  <c:v>86</c:v>
                </c:pt>
                <c:pt idx="481">
                  <c:v>90</c:v>
                </c:pt>
                <c:pt idx="482">
                  <c:v>95</c:v>
                </c:pt>
                <c:pt idx="483">
                  <c:v>80</c:v>
                </c:pt>
                <c:pt idx="484">
                  <c:v>96</c:v>
                </c:pt>
                <c:pt idx="485">
                  <c:v>94</c:v>
                </c:pt>
                <c:pt idx="486">
                  <c:v>78</c:v>
                </c:pt>
                <c:pt idx="487">
                  <c:v>84</c:v>
                </c:pt>
                <c:pt idx="488">
                  <c:v>87</c:v>
                </c:pt>
                <c:pt idx="489">
                  <c:v>93</c:v>
                </c:pt>
                <c:pt idx="490">
                  <c:v>90</c:v>
                </c:pt>
                <c:pt idx="491">
                  <c:v>88</c:v>
                </c:pt>
                <c:pt idx="492">
                  <c:v>86</c:v>
                </c:pt>
                <c:pt idx="493">
                  <c:v>83</c:v>
                </c:pt>
                <c:pt idx="494">
                  <c:v>88</c:v>
                </c:pt>
                <c:pt idx="495">
                  <c:v>86</c:v>
                </c:pt>
                <c:pt idx="496">
                  <c:v>85</c:v>
                </c:pt>
                <c:pt idx="497">
                  <c:v>86</c:v>
                </c:pt>
                <c:pt idx="498">
                  <c:v>86</c:v>
                </c:pt>
                <c:pt idx="499">
                  <c:v>73</c:v>
                </c:pt>
                <c:pt idx="500">
                  <c:v>84</c:v>
                </c:pt>
                <c:pt idx="501">
                  <c:v>80</c:v>
                </c:pt>
                <c:pt idx="502">
                  <c:v>74</c:v>
                </c:pt>
                <c:pt idx="503">
                  <c:v>85</c:v>
                </c:pt>
                <c:pt idx="504">
                  <c:v>91</c:v>
                </c:pt>
                <c:pt idx="505">
                  <c:v>90</c:v>
                </c:pt>
                <c:pt idx="506">
                  <c:v>82</c:v>
                </c:pt>
                <c:pt idx="507">
                  <c:v>84</c:v>
                </c:pt>
                <c:pt idx="508">
                  <c:v>80</c:v>
                </c:pt>
                <c:pt idx="509">
                  <c:v>90</c:v>
                </c:pt>
                <c:pt idx="510">
                  <c:v>86</c:v>
                </c:pt>
                <c:pt idx="511">
                  <c:v>86</c:v>
                </c:pt>
                <c:pt idx="512">
                  <c:v>83</c:v>
                </c:pt>
                <c:pt idx="513">
                  <c:v>83</c:v>
                </c:pt>
                <c:pt idx="514">
                  <c:v>81</c:v>
                </c:pt>
                <c:pt idx="515">
                  <c:v>74</c:v>
                </c:pt>
                <c:pt idx="516">
                  <c:v>80</c:v>
                </c:pt>
                <c:pt idx="517">
                  <c:v>80</c:v>
                </c:pt>
                <c:pt idx="518">
                  <c:v>82</c:v>
                </c:pt>
                <c:pt idx="519">
                  <c:v>78</c:v>
                </c:pt>
                <c:pt idx="520">
                  <c:v>82</c:v>
                </c:pt>
                <c:pt idx="521">
                  <c:v>71</c:v>
                </c:pt>
                <c:pt idx="522">
                  <c:v>71</c:v>
                </c:pt>
                <c:pt idx="523">
                  <c:v>82</c:v>
                </c:pt>
                <c:pt idx="524">
                  <c:v>72</c:v>
                </c:pt>
                <c:pt idx="525">
                  <c:v>83</c:v>
                </c:pt>
                <c:pt idx="526">
                  <c:v>70</c:v>
                </c:pt>
                <c:pt idx="527">
                  <c:v>78</c:v>
                </c:pt>
                <c:pt idx="528">
                  <c:v>73</c:v>
                </c:pt>
                <c:pt idx="529">
                  <c:v>82</c:v>
                </c:pt>
                <c:pt idx="530">
                  <c:v>78</c:v>
                </c:pt>
                <c:pt idx="531">
                  <c:v>80</c:v>
                </c:pt>
                <c:pt idx="532">
                  <c:v>78</c:v>
                </c:pt>
                <c:pt idx="533">
                  <c:v>74</c:v>
                </c:pt>
                <c:pt idx="534">
                  <c:v>83</c:v>
                </c:pt>
                <c:pt idx="535">
                  <c:v>74</c:v>
                </c:pt>
                <c:pt idx="536">
                  <c:v>70</c:v>
                </c:pt>
                <c:pt idx="537">
                  <c:v>91</c:v>
                </c:pt>
                <c:pt idx="538">
                  <c:v>90</c:v>
                </c:pt>
                <c:pt idx="539">
                  <c:v>73</c:v>
                </c:pt>
                <c:pt idx="540">
                  <c:v>80</c:v>
                </c:pt>
                <c:pt idx="541">
                  <c:v>88</c:v>
                </c:pt>
                <c:pt idx="542">
                  <c:v>74</c:v>
                </c:pt>
                <c:pt idx="543">
                  <c:v>80</c:v>
                </c:pt>
                <c:pt idx="544">
                  <c:v>86</c:v>
                </c:pt>
                <c:pt idx="545">
                  <c:v>76</c:v>
                </c:pt>
                <c:pt idx="546">
                  <c:v>86</c:v>
                </c:pt>
                <c:pt idx="547">
                  <c:v>78</c:v>
                </c:pt>
                <c:pt idx="548">
                  <c:v>88</c:v>
                </c:pt>
                <c:pt idx="549">
                  <c:v>76</c:v>
                </c:pt>
                <c:pt idx="550">
                  <c:v>84</c:v>
                </c:pt>
                <c:pt idx="551">
                  <c:v>72</c:v>
                </c:pt>
                <c:pt idx="552">
                  <c:v>72</c:v>
                </c:pt>
                <c:pt idx="553">
                  <c:v>78</c:v>
                </c:pt>
                <c:pt idx="554">
                  <c:v>76</c:v>
                </c:pt>
                <c:pt idx="555">
                  <c:v>76</c:v>
                </c:pt>
                <c:pt idx="556">
                  <c:v>76</c:v>
                </c:pt>
                <c:pt idx="557">
                  <c:v>79</c:v>
                </c:pt>
                <c:pt idx="558">
                  <c:v>85</c:v>
                </c:pt>
                <c:pt idx="559">
                  <c:v>67</c:v>
                </c:pt>
                <c:pt idx="560">
                  <c:v>77</c:v>
                </c:pt>
                <c:pt idx="561">
                  <c:v>82</c:v>
                </c:pt>
                <c:pt idx="562">
                  <c:v>72</c:v>
                </c:pt>
                <c:pt idx="563">
                  <c:v>78</c:v>
                </c:pt>
                <c:pt idx="564">
                  <c:v>72</c:v>
                </c:pt>
                <c:pt idx="565">
                  <c:v>80</c:v>
                </c:pt>
                <c:pt idx="56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04-4BBA-85FD-85FE4F64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997760"/>
        <c:axId val="2098986112"/>
      </c:scatterChart>
      <c:valAx>
        <c:axId val="2098997760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86112"/>
        <c:crosses val="autoZero"/>
        <c:crossBetween val="midCat"/>
      </c:valAx>
      <c:valAx>
        <c:axId val="209898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9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Calculations!$D$2</c:f>
              <c:strCache>
                <c:ptCount val="1"/>
                <c:pt idx="0">
                  <c:v>Percent removal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Calculations!$B$3:$B$541</c:f>
              <c:numCache>
                <c:formatCode>General</c:formatCode>
                <c:ptCount val="539"/>
                <c:pt idx="0">
                  <c:v>256</c:v>
                </c:pt>
                <c:pt idx="1">
                  <c:v>318</c:v>
                </c:pt>
                <c:pt idx="2">
                  <c:v>270</c:v>
                </c:pt>
                <c:pt idx="3">
                  <c:v>273</c:v>
                </c:pt>
                <c:pt idx="4">
                  <c:v>264</c:v>
                </c:pt>
                <c:pt idx="5">
                  <c:v>264</c:v>
                </c:pt>
                <c:pt idx="6">
                  <c:v>299</c:v>
                </c:pt>
                <c:pt idx="7">
                  <c:v>261</c:v>
                </c:pt>
                <c:pt idx="8">
                  <c:v>266</c:v>
                </c:pt>
                <c:pt idx="9">
                  <c:v>252</c:v>
                </c:pt>
                <c:pt idx="10">
                  <c:v>310</c:v>
                </c:pt>
                <c:pt idx="11">
                  <c:v>275</c:v>
                </c:pt>
                <c:pt idx="12">
                  <c:v>319</c:v>
                </c:pt>
                <c:pt idx="13">
                  <c:v>286</c:v>
                </c:pt>
                <c:pt idx="14">
                  <c:v>247</c:v>
                </c:pt>
                <c:pt idx="15">
                  <c:v>262</c:v>
                </c:pt>
                <c:pt idx="16">
                  <c:v>270</c:v>
                </c:pt>
                <c:pt idx="17">
                  <c:v>256</c:v>
                </c:pt>
                <c:pt idx="18">
                  <c:v>295</c:v>
                </c:pt>
                <c:pt idx="19">
                  <c:v>268</c:v>
                </c:pt>
                <c:pt idx="20">
                  <c:v>280</c:v>
                </c:pt>
                <c:pt idx="21">
                  <c:v>240</c:v>
                </c:pt>
                <c:pt idx="22">
                  <c:v>247</c:v>
                </c:pt>
                <c:pt idx="23">
                  <c:v>290</c:v>
                </c:pt>
                <c:pt idx="24">
                  <c:v>250</c:v>
                </c:pt>
                <c:pt idx="25">
                  <c:v>286</c:v>
                </c:pt>
                <c:pt idx="26">
                  <c:v>252</c:v>
                </c:pt>
                <c:pt idx="27">
                  <c:v>291</c:v>
                </c:pt>
                <c:pt idx="28">
                  <c:v>266</c:v>
                </c:pt>
                <c:pt idx="29">
                  <c:v>314</c:v>
                </c:pt>
                <c:pt idx="30">
                  <c:v>261</c:v>
                </c:pt>
                <c:pt idx="31">
                  <c:v>294</c:v>
                </c:pt>
                <c:pt idx="32">
                  <c:v>272</c:v>
                </c:pt>
                <c:pt idx="33">
                  <c:v>312</c:v>
                </c:pt>
                <c:pt idx="34">
                  <c:v>313</c:v>
                </c:pt>
                <c:pt idx="35">
                  <c:v>275</c:v>
                </c:pt>
                <c:pt idx="36">
                  <c:v>285</c:v>
                </c:pt>
                <c:pt idx="37">
                  <c:v>299</c:v>
                </c:pt>
                <c:pt idx="38">
                  <c:v>261</c:v>
                </c:pt>
                <c:pt idx="39">
                  <c:v>296</c:v>
                </c:pt>
                <c:pt idx="40">
                  <c:v>322</c:v>
                </c:pt>
                <c:pt idx="41">
                  <c:v>305</c:v>
                </c:pt>
                <c:pt idx="42">
                  <c:v>267</c:v>
                </c:pt>
                <c:pt idx="43">
                  <c:v>285</c:v>
                </c:pt>
                <c:pt idx="44">
                  <c:v>266</c:v>
                </c:pt>
                <c:pt idx="45">
                  <c:v>276</c:v>
                </c:pt>
                <c:pt idx="46">
                  <c:v>276</c:v>
                </c:pt>
                <c:pt idx="47">
                  <c:v>254</c:v>
                </c:pt>
                <c:pt idx="48">
                  <c:v>275</c:v>
                </c:pt>
                <c:pt idx="49">
                  <c:v>278</c:v>
                </c:pt>
                <c:pt idx="50">
                  <c:v>328</c:v>
                </c:pt>
                <c:pt idx="51">
                  <c:v>268</c:v>
                </c:pt>
                <c:pt idx="52">
                  <c:v>280</c:v>
                </c:pt>
                <c:pt idx="53">
                  <c:v>258</c:v>
                </c:pt>
                <c:pt idx="54">
                  <c:v>303</c:v>
                </c:pt>
                <c:pt idx="55">
                  <c:v>308</c:v>
                </c:pt>
                <c:pt idx="56">
                  <c:v>276</c:v>
                </c:pt>
                <c:pt idx="57">
                  <c:v>250</c:v>
                </c:pt>
                <c:pt idx="58">
                  <c:v>267</c:v>
                </c:pt>
                <c:pt idx="59">
                  <c:v>244</c:v>
                </c:pt>
                <c:pt idx="60">
                  <c:v>308</c:v>
                </c:pt>
                <c:pt idx="61">
                  <c:v>253</c:v>
                </c:pt>
                <c:pt idx="62">
                  <c:v>286</c:v>
                </c:pt>
                <c:pt idx="63">
                  <c:v>281</c:v>
                </c:pt>
                <c:pt idx="64">
                  <c:v>250</c:v>
                </c:pt>
                <c:pt idx="65">
                  <c:v>240</c:v>
                </c:pt>
                <c:pt idx="66">
                  <c:v>268</c:v>
                </c:pt>
                <c:pt idx="67">
                  <c:v>282</c:v>
                </c:pt>
                <c:pt idx="68">
                  <c:v>315</c:v>
                </c:pt>
                <c:pt idx="69">
                  <c:v>254</c:v>
                </c:pt>
                <c:pt idx="70">
                  <c:v>282</c:v>
                </c:pt>
                <c:pt idx="71">
                  <c:v>252</c:v>
                </c:pt>
                <c:pt idx="72">
                  <c:v>256</c:v>
                </c:pt>
                <c:pt idx="73">
                  <c:v>236</c:v>
                </c:pt>
                <c:pt idx="74">
                  <c:v>300</c:v>
                </c:pt>
                <c:pt idx="75">
                  <c:v>292</c:v>
                </c:pt>
                <c:pt idx="76">
                  <c:v>292</c:v>
                </c:pt>
                <c:pt idx="77">
                  <c:v>282</c:v>
                </c:pt>
                <c:pt idx="78">
                  <c:v>252</c:v>
                </c:pt>
                <c:pt idx="79">
                  <c:v>247</c:v>
                </c:pt>
                <c:pt idx="80">
                  <c:v>270</c:v>
                </c:pt>
                <c:pt idx="81">
                  <c:v>268</c:v>
                </c:pt>
                <c:pt idx="83">
                  <c:v>294</c:v>
                </c:pt>
                <c:pt idx="84">
                  <c:v>264</c:v>
                </c:pt>
                <c:pt idx="85">
                  <c:v>265</c:v>
                </c:pt>
                <c:pt idx="86">
                  <c:v>246</c:v>
                </c:pt>
                <c:pt idx="87">
                  <c:v>263</c:v>
                </c:pt>
                <c:pt idx="88">
                  <c:v>264</c:v>
                </c:pt>
                <c:pt idx="89">
                  <c:v>266</c:v>
                </c:pt>
                <c:pt idx="90">
                  <c:v>280</c:v>
                </c:pt>
                <c:pt idx="91">
                  <c:v>270</c:v>
                </c:pt>
                <c:pt idx="92">
                  <c:v>279</c:v>
                </c:pt>
                <c:pt idx="93">
                  <c:v>237</c:v>
                </c:pt>
                <c:pt idx="94">
                  <c:v>281</c:v>
                </c:pt>
                <c:pt idx="95">
                  <c:v>288</c:v>
                </c:pt>
                <c:pt idx="96">
                  <c:v>293</c:v>
                </c:pt>
                <c:pt idx="97">
                  <c:v>319</c:v>
                </c:pt>
                <c:pt idx="98">
                  <c:v>298</c:v>
                </c:pt>
                <c:pt idx="99">
                  <c:v>260</c:v>
                </c:pt>
                <c:pt idx="100">
                  <c:v>240</c:v>
                </c:pt>
                <c:pt idx="101">
                  <c:v>238</c:v>
                </c:pt>
                <c:pt idx="102">
                  <c:v>251</c:v>
                </c:pt>
                <c:pt idx="103">
                  <c:v>334</c:v>
                </c:pt>
                <c:pt idx="104">
                  <c:v>280</c:v>
                </c:pt>
                <c:pt idx="105">
                  <c:v>237</c:v>
                </c:pt>
                <c:pt idx="106">
                  <c:v>254</c:v>
                </c:pt>
                <c:pt idx="107">
                  <c:v>260</c:v>
                </c:pt>
                <c:pt idx="108">
                  <c:v>229</c:v>
                </c:pt>
                <c:pt idx="109">
                  <c:v>264</c:v>
                </c:pt>
                <c:pt idx="110">
                  <c:v>257</c:v>
                </c:pt>
                <c:pt idx="111">
                  <c:v>259</c:v>
                </c:pt>
                <c:pt idx="112">
                  <c:v>270</c:v>
                </c:pt>
                <c:pt idx="113">
                  <c:v>266</c:v>
                </c:pt>
                <c:pt idx="114">
                  <c:v>270</c:v>
                </c:pt>
                <c:pt idx="115">
                  <c:v>218</c:v>
                </c:pt>
                <c:pt idx="116">
                  <c:v>232</c:v>
                </c:pt>
                <c:pt idx="117">
                  <c:v>244</c:v>
                </c:pt>
                <c:pt idx="118">
                  <c:v>247</c:v>
                </c:pt>
                <c:pt idx="119">
                  <c:v>241</c:v>
                </c:pt>
                <c:pt idx="120">
                  <c:v>262</c:v>
                </c:pt>
                <c:pt idx="121">
                  <c:v>286</c:v>
                </c:pt>
                <c:pt idx="122">
                  <c:v>236</c:v>
                </c:pt>
                <c:pt idx="123">
                  <c:v>276</c:v>
                </c:pt>
                <c:pt idx="124">
                  <c:v>291</c:v>
                </c:pt>
                <c:pt idx="125">
                  <c:v>248</c:v>
                </c:pt>
                <c:pt idx="126">
                  <c:v>256</c:v>
                </c:pt>
                <c:pt idx="127">
                  <c:v>271</c:v>
                </c:pt>
                <c:pt idx="128">
                  <c:v>290</c:v>
                </c:pt>
                <c:pt idx="129">
                  <c:v>282</c:v>
                </c:pt>
                <c:pt idx="130">
                  <c:v>278</c:v>
                </c:pt>
                <c:pt idx="131">
                  <c:v>235</c:v>
                </c:pt>
                <c:pt idx="132">
                  <c:v>282</c:v>
                </c:pt>
                <c:pt idx="133">
                  <c:v>250</c:v>
                </c:pt>
                <c:pt idx="134">
                  <c:v>270</c:v>
                </c:pt>
                <c:pt idx="135">
                  <c:v>248</c:v>
                </c:pt>
                <c:pt idx="136">
                  <c:v>251</c:v>
                </c:pt>
                <c:pt idx="137">
                  <c:v>248</c:v>
                </c:pt>
                <c:pt idx="138">
                  <c:v>263</c:v>
                </c:pt>
                <c:pt idx="139">
                  <c:v>266</c:v>
                </c:pt>
                <c:pt idx="140">
                  <c:v>256</c:v>
                </c:pt>
                <c:pt idx="141">
                  <c:v>302</c:v>
                </c:pt>
                <c:pt idx="142">
                  <c:v>239</c:v>
                </c:pt>
                <c:pt idx="143">
                  <c:v>234</c:v>
                </c:pt>
                <c:pt idx="144">
                  <c:v>248</c:v>
                </c:pt>
                <c:pt idx="145">
                  <c:v>234</c:v>
                </c:pt>
                <c:pt idx="146">
                  <c:v>262</c:v>
                </c:pt>
                <c:pt idx="147">
                  <c:v>280</c:v>
                </c:pt>
                <c:pt idx="148">
                  <c:v>222</c:v>
                </c:pt>
                <c:pt idx="149">
                  <c:v>230</c:v>
                </c:pt>
                <c:pt idx="150">
                  <c:v>257</c:v>
                </c:pt>
                <c:pt idx="151">
                  <c:v>308</c:v>
                </c:pt>
                <c:pt idx="152">
                  <c:v>286</c:v>
                </c:pt>
                <c:pt idx="153">
                  <c:v>264</c:v>
                </c:pt>
                <c:pt idx="154">
                  <c:v>271</c:v>
                </c:pt>
                <c:pt idx="155">
                  <c:v>223</c:v>
                </c:pt>
                <c:pt idx="156">
                  <c:v>224</c:v>
                </c:pt>
                <c:pt idx="157">
                  <c:v>264</c:v>
                </c:pt>
                <c:pt idx="158">
                  <c:v>232</c:v>
                </c:pt>
                <c:pt idx="159">
                  <c:v>384</c:v>
                </c:pt>
                <c:pt idx="160">
                  <c:v>276</c:v>
                </c:pt>
                <c:pt idx="161">
                  <c:v>276</c:v>
                </c:pt>
                <c:pt idx="162">
                  <c:v>232</c:v>
                </c:pt>
                <c:pt idx="163">
                  <c:v>220</c:v>
                </c:pt>
                <c:pt idx="164">
                  <c:v>270</c:v>
                </c:pt>
                <c:pt idx="165">
                  <c:v>249</c:v>
                </c:pt>
                <c:pt idx="166">
                  <c:v>289</c:v>
                </c:pt>
                <c:pt idx="167">
                  <c:v>254</c:v>
                </c:pt>
                <c:pt idx="168">
                  <c:v>260</c:v>
                </c:pt>
                <c:pt idx="169">
                  <c:v>220</c:v>
                </c:pt>
                <c:pt idx="170">
                  <c:v>215</c:v>
                </c:pt>
                <c:pt idx="172">
                  <c:v>276</c:v>
                </c:pt>
                <c:pt idx="173">
                  <c:v>260</c:v>
                </c:pt>
                <c:pt idx="174">
                  <c:v>258</c:v>
                </c:pt>
                <c:pt idx="175">
                  <c:v>252</c:v>
                </c:pt>
                <c:pt idx="176">
                  <c:v>284</c:v>
                </c:pt>
                <c:pt idx="178">
                  <c:v>250</c:v>
                </c:pt>
                <c:pt idx="179">
                  <c:v>288</c:v>
                </c:pt>
                <c:pt idx="180">
                  <c:v>260</c:v>
                </c:pt>
                <c:pt idx="181">
                  <c:v>266</c:v>
                </c:pt>
                <c:pt idx="182">
                  <c:v>294</c:v>
                </c:pt>
                <c:pt idx="183">
                  <c:v>319</c:v>
                </c:pt>
                <c:pt idx="184">
                  <c:v>256</c:v>
                </c:pt>
                <c:pt idx="185">
                  <c:v>286</c:v>
                </c:pt>
                <c:pt idx="186">
                  <c:v>280</c:v>
                </c:pt>
                <c:pt idx="187">
                  <c:v>275</c:v>
                </c:pt>
                <c:pt idx="188">
                  <c:v>298</c:v>
                </c:pt>
                <c:pt idx="189">
                  <c:v>280</c:v>
                </c:pt>
                <c:pt idx="190">
                  <c:v>256</c:v>
                </c:pt>
                <c:pt idx="191">
                  <c:v>290</c:v>
                </c:pt>
                <c:pt idx="192">
                  <c:v>302</c:v>
                </c:pt>
                <c:pt idx="193">
                  <c:v>322</c:v>
                </c:pt>
                <c:pt idx="194">
                  <c:v>414</c:v>
                </c:pt>
                <c:pt idx="195">
                  <c:v>290</c:v>
                </c:pt>
                <c:pt idx="196">
                  <c:v>270</c:v>
                </c:pt>
                <c:pt idx="197">
                  <c:v>410</c:v>
                </c:pt>
                <c:pt idx="198">
                  <c:v>339</c:v>
                </c:pt>
                <c:pt idx="199">
                  <c:v>284</c:v>
                </c:pt>
                <c:pt idx="200">
                  <c:v>302</c:v>
                </c:pt>
                <c:pt idx="201">
                  <c:v>282</c:v>
                </c:pt>
                <c:pt idx="202">
                  <c:v>280</c:v>
                </c:pt>
                <c:pt idx="203">
                  <c:v>390</c:v>
                </c:pt>
                <c:pt idx="204">
                  <c:v>273</c:v>
                </c:pt>
                <c:pt idx="205">
                  <c:v>281</c:v>
                </c:pt>
                <c:pt idx="206">
                  <c:v>231</c:v>
                </c:pt>
                <c:pt idx="207">
                  <c:v>346</c:v>
                </c:pt>
                <c:pt idx="208">
                  <c:v>389</c:v>
                </c:pt>
                <c:pt idx="209">
                  <c:v>380</c:v>
                </c:pt>
                <c:pt idx="210">
                  <c:v>382</c:v>
                </c:pt>
                <c:pt idx="211">
                  <c:v>319</c:v>
                </c:pt>
                <c:pt idx="212">
                  <c:v>309</c:v>
                </c:pt>
                <c:pt idx="213">
                  <c:v>284</c:v>
                </c:pt>
                <c:pt idx="214">
                  <c:v>304</c:v>
                </c:pt>
                <c:pt idx="215">
                  <c:v>322</c:v>
                </c:pt>
                <c:pt idx="216">
                  <c:v>313</c:v>
                </c:pt>
                <c:pt idx="217">
                  <c:v>294</c:v>
                </c:pt>
                <c:pt idx="218">
                  <c:v>299</c:v>
                </c:pt>
                <c:pt idx="219">
                  <c:v>283</c:v>
                </c:pt>
                <c:pt idx="220">
                  <c:v>272</c:v>
                </c:pt>
                <c:pt idx="221">
                  <c:v>286</c:v>
                </c:pt>
                <c:pt idx="222">
                  <c:v>306</c:v>
                </c:pt>
                <c:pt idx="223">
                  <c:v>260</c:v>
                </c:pt>
                <c:pt idx="224">
                  <c:v>313</c:v>
                </c:pt>
                <c:pt idx="225">
                  <c:v>282</c:v>
                </c:pt>
                <c:pt idx="226">
                  <c:v>295</c:v>
                </c:pt>
                <c:pt idx="227">
                  <c:v>264</c:v>
                </c:pt>
                <c:pt idx="228">
                  <c:v>292</c:v>
                </c:pt>
                <c:pt idx="229">
                  <c:v>294</c:v>
                </c:pt>
                <c:pt idx="230">
                  <c:v>302</c:v>
                </c:pt>
                <c:pt idx="231">
                  <c:v>258</c:v>
                </c:pt>
                <c:pt idx="232">
                  <c:v>264</c:v>
                </c:pt>
                <c:pt idx="233">
                  <c:v>250</c:v>
                </c:pt>
                <c:pt idx="234">
                  <c:v>320</c:v>
                </c:pt>
                <c:pt idx="235">
                  <c:v>281</c:v>
                </c:pt>
                <c:pt idx="236">
                  <c:v>317</c:v>
                </c:pt>
                <c:pt idx="237">
                  <c:v>259</c:v>
                </c:pt>
                <c:pt idx="238">
                  <c:v>272</c:v>
                </c:pt>
                <c:pt idx="239">
                  <c:v>244</c:v>
                </c:pt>
                <c:pt idx="240">
                  <c:v>253</c:v>
                </c:pt>
                <c:pt idx="241">
                  <c:v>286</c:v>
                </c:pt>
                <c:pt idx="242">
                  <c:v>306</c:v>
                </c:pt>
                <c:pt idx="243">
                  <c:v>289</c:v>
                </c:pt>
                <c:pt idx="244">
                  <c:v>236</c:v>
                </c:pt>
                <c:pt idx="245">
                  <c:v>414</c:v>
                </c:pt>
                <c:pt idx="246">
                  <c:v>276</c:v>
                </c:pt>
                <c:pt idx="247">
                  <c:v>246</c:v>
                </c:pt>
                <c:pt idx="248">
                  <c:v>304</c:v>
                </c:pt>
                <c:pt idx="249">
                  <c:v>340</c:v>
                </c:pt>
                <c:pt idx="250">
                  <c:v>240</c:v>
                </c:pt>
                <c:pt idx="251">
                  <c:v>254</c:v>
                </c:pt>
                <c:pt idx="252">
                  <c:v>280</c:v>
                </c:pt>
                <c:pt idx="253">
                  <c:v>245</c:v>
                </c:pt>
                <c:pt idx="254">
                  <c:v>254</c:v>
                </c:pt>
                <c:pt idx="255">
                  <c:v>270</c:v>
                </c:pt>
                <c:pt idx="256">
                  <c:v>244</c:v>
                </c:pt>
                <c:pt idx="257">
                  <c:v>236</c:v>
                </c:pt>
                <c:pt idx="258">
                  <c:v>248</c:v>
                </c:pt>
                <c:pt idx="259">
                  <c:v>282</c:v>
                </c:pt>
                <c:pt idx="260">
                  <c:v>361</c:v>
                </c:pt>
                <c:pt idx="261">
                  <c:v>258</c:v>
                </c:pt>
                <c:pt idx="262">
                  <c:v>300</c:v>
                </c:pt>
                <c:pt idx="263">
                  <c:v>244</c:v>
                </c:pt>
                <c:pt idx="264">
                  <c:v>231</c:v>
                </c:pt>
                <c:pt idx="265">
                  <c:v>226</c:v>
                </c:pt>
                <c:pt idx="266">
                  <c:v>272</c:v>
                </c:pt>
                <c:pt idx="267">
                  <c:v>269</c:v>
                </c:pt>
                <c:pt idx="268">
                  <c:v>278</c:v>
                </c:pt>
                <c:pt idx="269">
                  <c:v>260</c:v>
                </c:pt>
                <c:pt idx="270">
                  <c:v>251</c:v>
                </c:pt>
                <c:pt idx="271">
                  <c:v>246</c:v>
                </c:pt>
                <c:pt idx="272">
                  <c:v>262</c:v>
                </c:pt>
                <c:pt idx="273">
                  <c:v>273</c:v>
                </c:pt>
                <c:pt idx="274">
                  <c:v>296</c:v>
                </c:pt>
                <c:pt idx="275">
                  <c:v>300</c:v>
                </c:pt>
                <c:pt idx="276">
                  <c:v>260</c:v>
                </c:pt>
                <c:pt idx="277">
                  <c:v>260</c:v>
                </c:pt>
                <c:pt idx="278">
                  <c:v>264</c:v>
                </c:pt>
                <c:pt idx="279">
                  <c:v>300</c:v>
                </c:pt>
                <c:pt idx="280">
                  <c:v>302</c:v>
                </c:pt>
                <c:pt idx="281">
                  <c:v>242</c:v>
                </c:pt>
                <c:pt idx="282">
                  <c:v>274</c:v>
                </c:pt>
                <c:pt idx="283">
                  <c:v>298</c:v>
                </c:pt>
                <c:pt idx="284">
                  <c:v>252</c:v>
                </c:pt>
                <c:pt idx="285">
                  <c:v>256</c:v>
                </c:pt>
                <c:pt idx="286">
                  <c:v>293</c:v>
                </c:pt>
                <c:pt idx="287">
                  <c:v>289</c:v>
                </c:pt>
                <c:pt idx="288">
                  <c:v>252</c:v>
                </c:pt>
                <c:pt idx="289">
                  <c:v>252</c:v>
                </c:pt>
                <c:pt idx="290">
                  <c:v>272</c:v>
                </c:pt>
                <c:pt idx="291">
                  <c:v>282</c:v>
                </c:pt>
                <c:pt idx="292">
                  <c:v>308</c:v>
                </c:pt>
                <c:pt idx="293">
                  <c:v>302</c:v>
                </c:pt>
                <c:pt idx="294">
                  <c:v>246</c:v>
                </c:pt>
                <c:pt idx="295">
                  <c:v>248</c:v>
                </c:pt>
                <c:pt idx="296">
                  <c:v>265</c:v>
                </c:pt>
                <c:pt idx="297">
                  <c:v>242</c:v>
                </c:pt>
                <c:pt idx="298">
                  <c:v>338</c:v>
                </c:pt>
                <c:pt idx="299">
                  <c:v>284</c:v>
                </c:pt>
                <c:pt idx="300">
                  <c:v>256</c:v>
                </c:pt>
                <c:pt idx="301">
                  <c:v>250</c:v>
                </c:pt>
                <c:pt idx="302">
                  <c:v>253</c:v>
                </c:pt>
                <c:pt idx="303">
                  <c:v>254</c:v>
                </c:pt>
                <c:pt idx="304">
                  <c:v>300</c:v>
                </c:pt>
                <c:pt idx="305">
                  <c:v>320</c:v>
                </c:pt>
                <c:pt idx="306">
                  <c:v>270</c:v>
                </c:pt>
                <c:pt idx="307">
                  <c:v>271</c:v>
                </c:pt>
                <c:pt idx="308">
                  <c:v>266</c:v>
                </c:pt>
                <c:pt idx="309">
                  <c:v>280</c:v>
                </c:pt>
                <c:pt idx="310">
                  <c:v>274</c:v>
                </c:pt>
                <c:pt idx="311">
                  <c:v>265</c:v>
                </c:pt>
                <c:pt idx="312">
                  <c:v>262</c:v>
                </c:pt>
                <c:pt idx="313">
                  <c:v>264</c:v>
                </c:pt>
                <c:pt idx="314">
                  <c:v>316</c:v>
                </c:pt>
                <c:pt idx="315">
                  <c:v>285</c:v>
                </c:pt>
                <c:pt idx="316">
                  <c:v>326</c:v>
                </c:pt>
                <c:pt idx="317">
                  <c:v>317</c:v>
                </c:pt>
                <c:pt idx="318">
                  <c:v>340</c:v>
                </c:pt>
                <c:pt idx="319">
                  <c:v>280</c:v>
                </c:pt>
                <c:pt idx="320">
                  <c:v>304</c:v>
                </c:pt>
                <c:pt idx="321">
                  <c:v>332</c:v>
                </c:pt>
                <c:pt idx="322">
                  <c:v>280</c:v>
                </c:pt>
                <c:pt idx="323">
                  <c:v>258</c:v>
                </c:pt>
                <c:pt idx="324">
                  <c:v>260</c:v>
                </c:pt>
                <c:pt idx="325">
                  <c:v>306</c:v>
                </c:pt>
                <c:pt idx="326">
                  <c:v>310</c:v>
                </c:pt>
                <c:pt idx="327">
                  <c:v>262</c:v>
                </c:pt>
                <c:pt idx="328">
                  <c:v>304</c:v>
                </c:pt>
                <c:pt idx="329">
                  <c:v>311</c:v>
                </c:pt>
                <c:pt idx="330">
                  <c:v>327</c:v>
                </c:pt>
                <c:pt idx="331">
                  <c:v>321</c:v>
                </c:pt>
                <c:pt idx="332">
                  <c:v>288</c:v>
                </c:pt>
                <c:pt idx="333">
                  <c:v>260</c:v>
                </c:pt>
                <c:pt idx="334">
                  <c:v>285</c:v>
                </c:pt>
                <c:pt idx="335">
                  <c:v>312</c:v>
                </c:pt>
                <c:pt idx="336">
                  <c:v>336</c:v>
                </c:pt>
                <c:pt idx="337">
                  <c:v>301</c:v>
                </c:pt>
                <c:pt idx="338">
                  <c:v>290</c:v>
                </c:pt>
                <c:pt idx="339">
                  <c:v>258</c:v>
                </c:pt>
                <c:pt idx="340">
                  <c:v>250</c:v>
                </c:pt>
                <c:pt idx="341">
                  <c:v>314</c:v>
                </c:pt>
                <c:pt idx="342">
                  <c:v>304</c:v>
                </c:pt>
                <c:pt idx="343">
                  <c:v>258</c:v>
                </c:pt>
                <c:pt idx="344">
                  <c:v>328</c:v>
                </c:pt>
                <c:pt idx="345">
                  <c:v>278</c:v>
                </c:pt>
                <c:pt idx="346">
                  <c:v>262</c:v>
                </c:pt>
                <c:pt idx="347">
                  <c:v>256</c:v>
                </c:pt>
                <c:pt idx="348">
                  <c:v>259</c:v>
                </c:pt>
                <c:pt idx="349">
                  <c:v>269</c:v>
                </c:pt>
                <c:pt idx="350">
                  <c:v>370</c:v>
                </c:pt>
                <c:pt idx="351">
                  <c:v>282</c:v>
                </c:pt>
                <c:pt idx="352">
                  <c:v>455</c:v>
                </c:pt>
                <c:pt idx="353">
                  <c:v>348</c:v>
                </c:pt>
                <c:pt idx="354">
                  <c:v>258</c:v>
                </c:pt>
                <c:pt idx="355">
                  <c:v>265</c:v>
                </c:pt>
                <c:pt idx="356">
                  <c:v>302</c:v>
                </c:pt>
                <c:pt idx="357">
                  <c:v>290</c:v>
                </c:pt>
                <c:pt idx="358">
                  <c:v>300</c:v>
                </c:pt>
                <c:pt idx="359">
                  <c:v>326</c:v>
                </c:pt>
                <c:pt idx="360">
                  <c:v>284</c:v>
                </c:pt>
                <c:pt idx="361">
                  <c:v>299</c:v>
                </c:pt>
                <c:pt idx="362">
                  <c:v>266</c:v>
                </c:pt>
                <c:pt idx="363">
                  <c:v>305</c:v>
                </c:pt>
                <c:pt idx="364">
                  <c:v>324</c:v>
                </c:pt>
                <c:pt idx="365">
                  <c:v>320</c:v>
                </c:pt>
                <c:pt idx="366">
                  <c:v>279</c:v>
                </c:pt>
                <c:pt idx="367">
                  <c:v>288</c:v>
                </c:pt>
                <c:pt idx="368">
                  <c:v>274</c:v>
                </c:pt>
                <c:pt idx="369">
                  <c:v>312</c:v>
                </c:pt>
                <c:pt idx="370">
                  <c:v>303</c:v>
                </c:pt>
                <c:pt idx="371">
                  <c:v>310</c:v>
                </c:pt>
                <c:pt idx="372">
                  <c:v>334</c:v>
                </c:pt>
                <c:pt idx="373">
                  <c:v>286</c:v>
                </c:pt>
                <c:pt idx="374">
                  <c:v>270</c:v>
                </c:pt>
                <c:pt idx="375">
                  <c:v>288</c:v>
                </c:pt>
                <c:pt idx="376">
                  <c:v>280</c:v>
                </c:pt>
                <c:pt idx="377">
                  <c:v>319</c:v>
                </c:pt>
                <c:pt idx="378">
                  <c:v>314</c:v>
                </c:pt>
                <c:pt idx="379">
                  <c:v>298</c:v>
                </c:pt>
                <c:pt idx="380">
                  <c:v>317</c:v>
                </c:pt>
                <c:pt idx="381">
                  <c:v>322</c:v>
                </c:pt>
                <c:pt idx="382">
                  <c:v>300</c:v>
                </c:pt>
                <c:pt idx="383">
                  <c:v>298</c:v>
                </c:pt>
                <c:pt idx="384">
                  <c:v>290</c:v>
                </c:pt>
                <c:pt idx="386">
                  <c:v>304</c:v>
                </c:pt>
                <c:pt idx="387">
                  <c:v>301</c:v>
                </c:pt>
                <c:pt idx="388">
                  <c:v>324</c:v>
                </c:pt>
                <c:pt idx="389">
                  <c:v>286</c:v>
                </c:pt>
                <c:pt idx="390">
                  <c:v>298</c:v>
                </c:pt>
                <c:pt idx="391">
                  <c:v>322</c:v>
                </c:pt>
                <c:pt idx="392">
                  <c:v>295</c:v>
                </c:pt>
                <c:pt idx="393">
                  <c:v>368</c:v>
                </c:pt>
                <c:pt idx="394">
                  <c:v>334</c:v>
                </c:pt>
                <c:pt idx="395">
                  <c:v>260</c:v>
                </c:pt>
                <c:pt idx="396">
                  <c:v>301</c:v>
                </c:pt>
                <c:pt idx="397">
                  <c:v>326</c:v>
                </c:pt>
                <c:pt idx="398">
                  <c:v>360</c:v>
                </c:pt>
                <c:pt idx="399">
                  <c:v>448</c:v>
                </c:pt>
                <c:pt idx="400">
                  <c:v>318</c:v>
                </c:pt>
                <c:pt idx="401">
                  <c:v>323</c:v>
                </c:pt>
                <c:pt idx="402">
                  <c:v>280</c:v>
                </c:pt>
                <c:pt idx="403">
                  <c:v>334</c:v>
                </c:pt>
                <c:pt idx="404">
                  <c:v>272</c:v>
                </c:pt>
                <c:pt idx="405">
                  <c:v>293</c:v>
                </c:pt>
                <c:pt idx="406">
                  <c:v>310</c:v>
                </c:pt>
                <c:pt idx="407">
                  <c:v>274</c:v>
                </c:pt>
                <c:pt idx="408">
                  <c:v>276</c:v>
                </c:pt>
                <c:pt idx="409">
                  <c:v>298</c:v>
                </c:pt>
                <c:pt idx="410">
                  <c:v>303</c:v>
                </c:pt>
                <c:pt idx="411">
                  <c:v>342</c:v>
                </c:pt>
                <c:pt idx="412">
                  <c:v>293</c:v>
                </c:pt>
                <c:pt idx="413">
                  <c:v>286</c:v>
                </c:pt>
                <c:pt idx="414">
                  <c:v>385</c:v>
                </c:pt>
                <c:pt idx="415">
                  <c:v>341</c:v>
                </c:pt>
                <c:pt idx="416">
                  <c:v>408</c:v>
                </c:pt>
                <c:pt idx="417">
                  <c:v>375</c:v>
                </c:pt>
                <c:pt idx="418">
                  <c:v>290</c:v>
                </c:pt>
                <c:pt idx="419">
                  <c:v>316</c:v>
                </c:pt>
                <c:pt idx="420">
                  <c:v>300</c:v>
                </c:pt>
                <c:pt idx="421">
                  <c:v>298</c:v>
                </c:pt>
                <c:pt idx="422">
                  <c:v>335</c:v>
                </c:pt>
                <c:pt idx="423">
                  <c:v>269</c:v>
                </c:pt>
                <c:pt idx="424">
                  <c:v>304</c:v>
                </c:pt>
                <c:pt idx="425">
                  <c:v>320</c:v>
                </c:pt>
                <c:pt idx="426">
                  <c:v>361</c:v>
                </c:pt>
                <c:pt idx="427">
                  <c:v>282</c:v>
                </c:pt>
                <c:pt idx="428">
                  <c:v>366</c:v>
                </c:pt>
                <c:pt idx="429">
                  <c:v>328</c:v>
                </c:pt>
                <c:pt idx="430">
                  <c:v>315</c:v>
                </c:pt>
                <c:pt idx="431">
                  <c:v>355</c:v>
                </c:pt>
                <c:pt idx="432">
                  <c:v>312</c:v>
                </c:pt>
                <c:pt idx="433">
                  <c:v>336</c:v>
                </c:pt>
                <c:pt idx="434">
                  <c:v>356</c:v>
                </c:pt>
                <c:pt idx="435">
                  <c:v>366</c:v>
                </c:pt>
                <c:pt idx="436">
                  <c:v>308</c:v>
                </c:pt>
                <c:pt idx="437">
                  <c:v>290</c:v>
                </c:pt>
                <c:pt idx="438">
                  <c:v>320</c:v>
                </c:pt>
                <c:pt idx="439">
                  <c:v>346</c:v>
                </c:pt>
                <c:pt idx="440">
                  <c:v>324</c:v>
                </c:pt>
                <c:pt idx="441">
                  <c:v>295</c:v>
                </c:pt>
                <c:pt idx="442">
                  <c:v>306</c:v>
                </c:pt>
                <c:pt idx="443">
                  <c:v>390</c:v>
                </c:pt>
                <c:pt idx="444">
                  <c:v>276</c:v>
                </c:pt>
                <c:pt idx="445">
                  <c:v>364</c:v>
                </c:pt>
                <c:pt idx="446">
                  <c:v>283</c:v>
                </c:pt>
                <c:pt idx="447">
                  <c:v>320</c:v>
                </c:pt>
                <c:pt idx="448">
                  <c:v>326</c:v>
                </c:pt>
                <c:pt idx="449">
                  <c:v>302</c:v>
                </c:pt>
                <c:pt idx="450">
                  <c:v>278</c:v>
                </c:pt>
                <c:pt idx="451">
                  <c:v>258</c:v>
                </c:pt>
                <c:pt idx="452">
                  <c:v>307</c:v>
                </c:pt>
                <c:pt idx="453">
                  <c:v>330</c:v>
                </c:pt>
                <c:pt idx="454">
                  <c:v>304</c:v>
                </c:pt>
                <c:pt idx="455">
                  <c:v>350</c:v>
                </c:pt>
                <c:pt idx="456">
                  <c:v>258</c:v>
                </c:pt>
                <c:pt idx="457">
                  <c:v>254</c:v>
                </c:pt>
                <c:pt idx="458">
                  <c:v>255</c:v>
                </c:pt>
                <c:pt idx="459">
                  <c:v>246</c:v>
                </c:pt>
                <c:pt idx="460">
                  <c:v>234</c:v>
                </c:pt>
                <c:pt idx="461">
                  <c:v>250</c:v>
                </c:pt>
                <c:pt idx="462">
                  <c:v>286</c:v>
                </c:pt>
                <c:pt idx="463">
                  <c:v>256</c:v>
                </c:pt>
                <c:pt idx="464">
                  <c:v>256</c:v>
                </c:pt>
                <c:pt idx="465">
                  <c:v>247</c:v>
                </c:pt>
                <c:pt idx="466">
                  <c:v>244</c:v>
                </c:pt>
                <c:pt idx="467">
                  <c:v>244</c:v>
                </c:pt>
                <c:pt idx="468">
                  <c:v>258</c:v>
                </c:pt>
                <c:pt idx="469">
                  <c:v>270</c:v>
                </c:pt>
                <c:pt idx="470">
                  <c:v>275</c:v>
                </c:pt>
                <c:pt idx="471">
                  <c:v>248</c:v>
                </c:pt>
                <c:pt idx="472">
                  <c:v>304</c:v>
                </c:pt>
                <c:pt idx="473">
                  <c:v>290</c:v>
                </c:pt>
                <c:pt idx="474">
                  <c:v>288</c:v>
                </c:pt>
                <c:pt idx="475">
                  <c:v>276</c:v>
                </c:pt>
                <c:pt idx="476">
                  <c:v>279</c:v>
                </c:pt>
                <c:pt idx="477">
                  <c:v>293</c:v>
                </c:pt>
                <c:pt idx="478">
                  <c:v>284</c:v>
                </c:pt>
                <c:pt idx="479">
                  <c:v>249</c:v>
                </c:pt>
                <c:pt idx="480">
                  <c:v>269</c:v>
                </c:pt>
                <c:pt idx="481">
                  <c:v>268</c:v>
                </c:pt>
                <c:pt idx="482">
                  <c:v>290</c:v>
                </c:pt>
                <c:pt idx="483">
                  <c:v>244</c:v>
                </c:pt>
                <c:pt idx="484">
                  <c:v>244</c:v>
                </c:pt>
                <c:pt idx="485">
                  <c:v>294</c:v>
                </c:pt>
                <c:pt idx="486">
                  <c:v>256</c:v>
                </c:pt>
                <c:pt idx="487">
                  <c:v>256</c:v>
                </c:pt>
                <c:pt idx="488">
                  <c:v>396</c:v>
                </c:pt>
                <c:pt idx="489">
                  <c:v>294</c:v>
                </c:pt>
                <c:pt idx="490">
                  <c:v>277</c:v>
                </c:pt>
                <c:pt idx="491">
                  <c:v>282</c:v>
                </c:pt>
                <c:pt idx="492">
                  <c:v>310</c:v>
                </c:pt>
                <c:pt idx="493">
                  <c:v>276</c:v>
                </c:pt>
                <c:pt idx="494">
                  <c:v>281</c:v>
                </c:pt>
                <c:pt idx="495">
                  <c:v>284</c:v>
                </c:pt>
                <c:pt idx="496">
                  <c:v>314</c:v>
                </c:pt>
                <c:pt idx="497">
                  <c:v>305</c:v>
                </c:pt>
                <c:pt idx="498">
                  <c:v>273</c:v>
                </c:pt>
                <c:pt idx="499">
                  <c:v>294</c:v>
                </c:pt>
                <c:pt idx="500">
                  <c:v>294</c:v>
                </c:pt>
                <c:pt idx="501">
                  <c:v>278</c:v>
                </c:pt>
                <c:pt idx="502">
                  <c:v>280</c:v>
                </c:pt>
                <c:pt idx="503">
                  <c:v>296</c:v>
                </c:pt>
                <c:pt idx="504">
                  <c:v>284</c:v>
                </c:pt>
                <c:pt idx="505">
                  <c:v>397</c:v>
                </c:pt>
                <c:pt idx="506">
                  <c:v>282</c:v>
                </c:pt>
                <c:pt idx="507">
                  <c:v>252</c:v>
                </c:pt>
                <c:pt idx="508">
                  <c:v>270</c:v>
                </c:pt>
                <c:pt idx="509">
                  <c:v>292</c:v>
                </c:pt>
                <c:pt idx="510">
                  <c:v>281</c:v>
                </c:pt>
                <c:pt idx="511">
                  <c:v>261</c:v>
                </c:pt>
                <c:pt idx="512">
                  <c:v>271</c:v>
                </c:pt>
                <c:pt idx="513">
                  <c:v>257</c:v>
                </c:pt>
                <c:pt idx="514">
                  <c:v>254</c:v>
                </c:pt>
                <c:pt idx="515">
                  <c:v>262</c:v>
                </c:pt>
                <c:pt idx="516">
                  <c:v>287</c:v>
                </c:pt>
                <c:pt idx="517">
                  <c:v>270</c:v>
                </c:pt>
                <c:pt idx="518">
                  <c:v>279</c:v>
                </c:pt>
                <c:pt idx="519">
                  <c:v>282</c:v>
                </c:pt>
                <c:pt idx="520">
                  <c:v>337</c:v>
                </c:pt>
                <c:pt idx="521">
                  <c:v>264</c:v>
                </c:pt>
                <c:pt idx="522">
                  <c:v>294</c:v>
                </c:pt>
                <c:pt idx="523">
                  <c:v>342</c:v>
                </c:pt>
                <c:pt idx="524">
                  <c:v>274</c:v>
                </c:pt>
                <c:pt idx="525">
                  <c:v>308</c:v>
                </c:pt>
                <c:pt idx="526">
                  <c:v>292</c:v>
                </c:pt>
                <c:pt idx="527">
                  <c:v>336</c:v>
                </c:pt>
                <c:pt idx="528">
                  <c:v>296</c:v>
                </c:pt>
                <c:pt idx="529">
                  <c:v>300</c:v>
                </c:pt>
                <c:pt idx="530">
                  <c:v>337</c:v>
                </c:pt>
                <c:pt idx="531">
                  <c:v>287</c:v>
                </c:pt>
                <c:pt idx="532">
                  <c:v>296</c:v>
                </c:pt>
                <c:pt idx="533">
                  <c:v>301</c:v>
                </c:pt>
                <c:pt idx="534">
                  <c:v>298</c:v>
                </c:pt>
                <c:pt idx="535">
                  <c:v>306</c:v>
                </c:pt>
                <c:pt idx="536">
                  <c:v>290</c:v>
                </c:pt>
                <c:pt idx="537">
                  <c:v>315</c:v>
                </c:pt>
                <c:pt idx="538">
                  <c:v>356</c:v>
                </c:pt>
              </c:numCache>
            </c:numRef>
          </c:xVal>
          <c:yVal>
            <c:numRef>
              <c:f>Calculations!$D$3:$D$541</c:f>
              <c:numCache>
                <c:formatCode>0.0</c:formatCode>
                <c:ptCount val="539"/>
                <c:pt idx="0">
                  <c:v>72.265625</c:v>
                </c:pt>
                <c:pt idx="1">
                  <c:v>71.069182389937097</c:v>
                </c:pt>
                <c:pt idx="2">
                  <c:v>67.407407407407405</c:v>
                </c:pt>
                <c:pt idx="3">
                  <c:v>67.765567765567766</c:v>
                </c:pt>
                <c:pt idx="4">
                  <c:v>71.212121212121218</c:v>
                </c:pt>
                <c:pt idx="5">
                  <c:v>68.939393939393938</c:v>
                </c:pt>
                <c:pt idx="6">
                  <c:v>73.244147157190625</c:v>
                </c:pt>
                <c:pt idx="7">
                  <c:v>67.81609195402298</c:v>
                </c:pt>
                <c:pt idx="8">
                  <c:v>73.308270676691734</c:v>
                </c:pt>
                <c:pt idx="9">
                  <c:v>68.253968253968253</c:v>
                </c:pt>
                <c:pt idx="10">
                  <c:v>72.258064516129025</c:v>
                </c:pt>
                <c:pt idx="11">
                  <c:v>71.636363636363626</c:v>
                </c:pt>
                <c:pt idx="12">
                  <c:v>74.294670846394979</c:v>
                </c:pt>
                <c:pt idx="13">
                  <c:v>70.629370629370626</c:v>
                </c:pt>
                <c:pt idx="14">
                  <c:v>66.396761133603249</c:v>
                </c:pt>
                <c:pt idx="15">
                  <c:v>67.175572519083971</c:v>
                </c:pt>
                <c:pt idx="16">
                  <c:v>65.925925925925924</c:v>
                </c:pt>
                <c:pt idx="17">
                  <c:v>66.015625</c:v>
                </c:pt>
                <c:pt idx="18">
                  <c:v>68.813559322033896</c:v>
                </c:pt>
                <c:pt idx="19">
                  <c:v>69.402985074626869</c:v>
                </c:pt>
                <c:pt idx="20">
                  <c:v>70</c:v>
                </c:pt>
                <c:pt idx="21">
                  <c:v>65.833333333333329</c:v>
                </c:pt>
                <c:pt idx="22">
                  <c:v>65.18218623481782</c:v>
                </c:pt>
                <c:pt idx="23">
                  <c:v>70.34482758620689</c:v>
                </c:pt>
                <c:pt idx="24">
                  <c:v>67.2</c:v>
                </c:pt>
                <c:pt idx="25">
                  <c:v>69.930069930069934</c:v>
                </c:pt>
                <c:pt idx="26">
                  <c:v>69.841269841269835</c:v>
                </c:pt>
                <c:pt idx="27">
                  <c:v>72.164948453608247</c:v>
                </c:pt>
                <c:pt idx="28">
                  <c:v>69.172932330827066</c:v>
                </c:pt>
                <c:pt idx="29">
                  <c:v>73.566878980891715</c:v>
                </c:pt>
                <c:pt idx="30">
                  <c:v>68.582375478927204</c:v>
                </c:pt>
                <c:pt idx="31">
                  <c:v>71.428571428571431</c:v>
                </c:pt>
                <c:pt idx="32">
                  <c:v>72.058823529411768</c:v>
                </c:pt>
                <c:pt idx="33">
                  <c:v>74.358974358974365</c:v>
                </c:pt>
                <c:pt idx="34">
                  <c:v>72.523961661341858</c:v>
                </c:pt>
                <c:pt idx="35">
                  <c:v>57.090909090909093</c:v>
                </c:pt>
                <c:pt idx="36">
                  <c:v>68.421052631578945</c:v>
                </c:pt>
                <c:pt idx="37">
                  <c:v>70.23411371237458</c:v>
                </c:pt>
                <c:pt idx="38">
                  <c:v>72.030651340996172</c:v>
                </c:pt>
                <c:pt idx="39">
                  <c:v>71.959459459459467</c:v>
                </c:pt>
                <c:pt idx="40">
                  <c:v>75.776397515527947</c:v>
                </c:pt>
                <c:pt idx="41">
                  <c:v>73.114754098360663</c:v>
                </c:pt>
                <c:pt idx="42">
                  <c:v>67.041198501872657</c:v>
                </c:pt>
                <c:pt idx="43">
                  <c:v>68.421052631578945</c:v>
                </c:pt>
                <c:pt idx="44">
                  <c:v>68.796992481203006</c:v>
                </c:pt>
                <c:pt idx="45">
                  <c:v>68.115942028985515</c:v>
                </c:pt>
                <c:pt idx="46">
                  <c:v>68.115942028985515</c:v>
                </c:pt>
                <c:pt idx="47">
                  <c:v>70.472440944881882</c:v>
                </c:pt>
                <c:pt idx="48">
                  <c:v>66.909090909090907</c:v>
                </c:pt>
                <c:pt idx="49">
                  <c:v>69.064748201438846</c:v>
                </c:pt>
                <c:pt idx="50">
                  <c:v>53.048780487804883</c:v>
                </c:pt>
                <c:pt idx="51">
                  <c:v>66.417910447761201</c:v>
                </c:pt>
                <c:pt idx="52">
                  <c:v>75.357142857142861</c:v>
                </c:pt>
                <c:pt idx="53">
                  <c:v>64.728682170542641</c:v>
                </c:pt>
                <c:pt idx="54">
                  <c:v>71.617161716171623</c:v>
                </c:pt>
                <c:pt idx="55">
                  <c:v>69.480519480519476</c:v>
                </c:pt>
                <c:pt idx="56">
                  <c:v>64.492753623188406</c:v>
                </c:pt>
                <c:pt idx="57">
                  <c:v>63.2</c:v>
                </c:pt>
                <c:pt idx="58">
                  <c:v>67.041198501872657</c:v>
                </c:pt>
                <c:pt idx="59">
                  <c:v>62.295081967213115</c:v>
                </c:pt>
                <c:pt idx="60">
                  <c:v>67.857142857142861</c:v>
                </c:pt>
                <c:pt idx="61">
                  <c:v>62.450592885375485</c:v>
                </c:pt>
                <c:pt idx="62">
                  <c:v>66.08391608391608</c:v>
                </c:pt>
                <c:pt idx="63">
                  <c:v>68.327402135231324</c:v>
                </c:pt>
                <c:pt idx="64">
                  <c:v>60</c:v>
                </c:pt>
                <c:pt idx="65">
                  <c:v>60.833333333333329</c:v>
                </c:pt>
                <c:pt idx="66">
                  <c:v>67.910447761194021</c:v>
                </c:pt>
                <c:pt idx="67">
                  <c:v>71.276595744680847</c:v>
                </c:pt>
                <c:pt idx="68">
                  <c:v>70.793650793650798</c:v>
                </c:pt>
                <c:pt idx="69">
                  <c:v>62.204724409448822</c:v>
                </c:pt>
                <c:pt idx="70">
                  <c:v>65.957446808510639</c:v>
                </c:pt>
                <c:pt idx="71">
                  <c:v>61.111111111111114</c:v>
                </c:pt>
                <c:pt idx="72">
                  <c:v>60.9375</c:v>
                </c:pt>
                <c:pt idx="73">
                  <c:v>62.711864406779661</c:v>
                </c:pt>
                <c:pt idx="74">
                  <c:v>66.333333333333329</c:v>
                </c:pt>
                <c:pt idx="75">
                  <c:v>67.808219178082197</c:v>
                </c:pt>
                <c:pt idx="76">
                  <c:v>66.095890410958901</c:v>
                </c:pt>
                <c:pt idx="77">
                  <c:v>67.37588652482269</c:v>
                </c:pt>
                <c:pt idx="78">
                  <c:v>61.111111111111114</c:v>
                </c:pt>
                <c:pt idx="79">
                  <c:v>61.943319838056674</c:v>
                </c:pt>
                <c:pt idx="80">
                  <c:v>66.666666666666657</c:v>
                </c:pt>
                <c:pt idx="81">
                  <c:v>64.552238805970148</c:v>
                </c:pt>
                <c:pt idx="83">
                  <c:v>59.863945578231295</c:v>
                </c:pt>
                <c:pt idx="84">
                  <c:v>62.121212121212125</c:v>
                </c:pt>
                <c:pt idx="85">
                  <c:v>65.660377358490564</c:v>
                </c:pt>
                <c:pt idx="86">
                  <c:v>63.821138211382113</c:v>
                </c:pt>
                <c:pt idx="87">
                  <c:v>61.596958174904948</c:v>
                </c:pt>
                <c:pt idx="88">
                  <c:v>62.878787878787875</c:v>
                </c:pt>
                <c:pt idx="89">
                  <c:v>61.65413533834586</c:v>
                </c:pt>
                <c:pt idx="90">
                  <c:v>63.571428571428569</c:v>
                </c:pt>
                <c:pt idx="91">
                  <c:v>65.18518518518519</c:v>
                </c:pt>
                <c:pt idx="92">
                  <c:v>65.949820788530474</c:v>
                </c:pt>
                <c:pt idx="93">
                  <c:v>61.603375527426167</c:v>
                </c:pt>
                <c:pt idx="94">
                  <c:v>68.327402135231324</c:v>
                </c:pt>
                <c:pt idx="95">
                  <c:v>62.5</c:v>
                </c:pt>
                <c:pt idx="96">
                  <c:v>67.918088737201359</c:v>
                </c:pt>
                <c:pt idx="97">
                  <c:v>70.532915360501562</c:v>
                </c:pt>
                <c:pt idx="98">
                  <c:v>66.442953020134226</c:v>
                </c:pt>
                <c:pt idx="99">
                  <c:v>63.076923076923073</c:v>
                </c:pt>
                <c:pt idx="100">
                  <c:v>60</c:v>
                </c:pt>
                <c:pt idx="101">
                  <c:v>61.344537815126053</c:v>
                </c:pt>
                <c:pt idx="102">
                  <c:v>63.34661354581673</c:v>
                </c:pt>
                <c:pt idx="103">
                  <c:v>74.251497005988014</c:v>
                </c:pt>
                <c:pt idx="104">
                  <c:v>69.285714285714278</c:v>
                </c:pt>
                <c:pt idx="105">
                  <c:v>58.649789029535867</c:v>
                </c:pt>
                <c:pt idx="106">
                  <c:v>66.141732283464577</c:v>
                </c:pt>
                <c:pt idx="107">
                  <c:v>65</c:v>
                </c:pt>
                <c:pt idx="108">
                  <c:v>58.515283842794766</c:v>
                </c:pt>
                <c:pt idx="109">
                  <c:v>66.287878787878782</c:v>
                </c:pt>
                <c:pt idx="110">
                  <c:v>64.980544747081709</c:v>
                </c:pt>
                <c:pt idx="111">
                  <c:v>61.389961389961393</c:v>
                </c:pt>
                <c:pt idx="112">
                  <c:v>65.925925925925924</c:v>
                </c:pt>
                <c:pt idx="113">
                  <c:v>66.917293233082702</c:v>
                </c:pt>
                <c:pt idx="114">
                  <c:v>68.518518518518519</c:v>
                </c:pt>
                <c:pt idx="115">
                  <c:v>60.550458715596335</c:v>
                </c:pt>
                <c:pt idx="116">
                  <c:v>63.793103448275865</c:v>
                </c:pt>
                <c:pt idx="117">
                  <c:v>62.295081967213115</c:v>
                </c:pt>
                <c:pt idx="118">
                  <c:v>61.943319838056674</c:v>
                </c:pt>
                <c:pt idx="119">
                  <c:v>60.995850622406643</c:v>
                </c:pt>
                <c:pt idx="120">
                  <c:v>66.793893129770993</c:v>
                </c:pt>
                <c:pt idx="121">
                  <c:v>69.230769230769226</c:v>
                </c:pt>
                <c:pt idx="122">
                  <c:v>62.711864406779661</c:v>
                </c:pt>
                <c:pt idx="123">
                  <c:v>68.478260869565219</c:v>
                </c:pt>
                <c:pt idx="124">
                  <c:v>69.415807560137452</c:v>
                </c:pt>
                <c:pt idx="125">
                  <c:v>68.145161290322577</c:v>
                </c:pt>
                <c:pt idx="126">
                  <c:v>64.84375</c:v>
                </c:pt>
                <c:pt idx="127">
                  <c:v>69.003690036900366</c:v>
                </c:pt>
                <c:pt idx="128">
                  <c:v>69.310344827586206</c:v>
                </c:pt>
                <c:pt idx="129">
                  <c:v>68.085106382978722</c:v>
                </c:pt>
                <c:pt idx="130">
                  <c:v>65.827338129496411</c:v>
                </c:pt>
                <c:pt idx="131">
                  <c:v>60.425531914893618</c:v>
                </c:pt>
                <c:pt idx="132">
                  <c:v>68.085106382978722</c:v>
                </c:pt>
                <c:pt idx="133">
                  <c:v>62.4</c:v>
                </c:pt>
                <c:pt idx="134">
                  <c:v>69.259259259259252</c:v>
                </c:pt>
                <c:pt idx="135">
                  <c:v>61.29032258064516</c:v>
                </c:pt>
                <c:pt idx="136">
                  <c:v>64.940239043824704</c:v>
                </c:pt>
                <c:pt idx="137">
                  <c:v>64.516129032258064</c:v>
                </c:pt>
                <c:pt idx="138">
                  <c:v>66.539923954372625</c:v>
                </c:pt>
                <c:pt idx="139">
                  <c:v>66.917293233082702</c:v>
                </c:pt>
                <c:pt idx="140">
                  <c:v>66.40625</c:v>
                </c:pt>
                <c:pt idx="141">
                  <c:v>70.860927152317871</c:v>
                </c:pt>
                <c:pt idx="142">
                  <c:v>65.690376569037653</c:v>
                </c:pt>
                <c:pt idx="143">
                  <c:v>63.247863247863243</c:v>
                </c:pt>
                <c:pt idx="144">
                  <c:v>62.096774193548384</c:v>
                </c:pt>
                <c:pt idx="145">
                  <c:v>62.393162393162392</c:v>
                </c:pt>
                <c:pt idx="146">
                  <c:v>68.320610687022892</c:v>
                </c:pt>
                <c:pt idx="147">
                  <c:v>68.928571428571431</c:v>
                </c:pt>
                <c:pt idx="148">
                  <c:v>59.009009009009006</c:v>
                </c:pt>
                <c:pt idx="149">
                  <c:v>61.304347826086961</c:v>
                </c:pt>
                <c:pt idx="150">
                  <c:v>66.536964980544738</c:v>
                </c:pt>
                <c:pt idx="151">
                  <c:v>70.129870129870127</c:v>
                </c:pt>
                <c:pt idx="152">
                  <c:v>66.783216783216787</c:v>
                </c:pt>
                <c:pt idx="153">
                  <c:v>71.212121212121218</c:v>
                </c:pt>
                <c:pt idx="154">
                  <c:v>66.420664206642073</c:v>
                </c:pt>
                <c:pt idx="155">
                  <c:v>65.02242152466367</c:v>
                </c:pt>
                <c:pt idx="156">
                  <c:v>64.285714285714292</c:v>
                </c:pt>
                <c:pt idx="157">
                  <c:v>64.393939393939391</c:v>
                </c:pt>
                <c:pt idx="158">
                  <c:v>63.793103448275865</c:v>
                </c:pt>
                <c:pt idx="159">
                  <c:v>76.041666666666657</c:v>
                </c:pt>
                <c:pt idx="160">
                  <c:v>70.652173913043484</c:v>
                </c:pt>
                <c:pt idx="161">
                  <c:v>68.115942028985515</c:v>
                </c:pt>
                <c:pt idx="162">
                  <c:v>62.931034482758619</c:v>
                </c:pt>
                <c:pt idx="163">
                  <c:v>59.545454545454547</c:v>
                </c:pt>
                <c:pt idx="164">
                  <c:v>68.888888888888886</c:v>
                </c:pt>
                <c:pt idx="165">
                  <c:v>63.855421686746979</c:v>
                </c:pt>
                <c:pt idx="166">
                  <c:v>69.20415224913495</c:v>
                </c:pt>
                <c:pt idx="167">
                  <c:v>65.354330708661408</c:v>
                </c:pt>
                <c:pt idx="168">
                  <c:v>67.692307692307693</c:v>
                </c:pt>
                <c:pt idx="169">
                  <c:v>62.727272727272734</c:v>
                </c:pt>
                <c:pt idx="170">
                  <c:v>64.186046511627907</c:v>
                </c:pt>
                <c:pt idx="172">
                  <c:v>68.115942028985515</c:v>
                </c:pt>
                <c:pt idx="173">
                  <c:v>67.692307692307693</c:v>
                </c:pt>
                <c:pt idx="174">
                  <c:v>65.503875968992247</c:v>
                </c:pt>
                <c:pt idx="175">
                  <c:v>61.904761904761905</c:v>
                </c:pt>
                <c:pt idx="176">
                  <c:v>67.605633802816897</c:v>
                </c:pt>
                <c:pt idx="178">
                  <c:v>64</c:v>
                </c:pt>
                <c:pt idx="179">
                  <c:v>72.222222222222214</c:v>
                </c:pt>
                <c:pt idx="180">
                  <c:v>70.769230769230774</c:v>
                </c:pt>
                <c:pt idx="181">
                  <c:v>71.428571428571431</c:v>
                </c:pt>
                <c:pt idx="182">
                  <c:v>70.408163265306129</c:v>
                </c:pt>
                <c:pt idx="183">
                  <c:v>74.921630094043891</c:v>
                </c:pt>
                <c:pt idx="184">
                  <c:v>68.75</c:v>
                </c:pt>
                <c:pt idx="185">
                  <c:v>71.328671328671334</c:v>
                </c:pt>
                <c:pt idx="186">
                  <c:v>70.357142857142861</c:v>
                </c:pt>
                <c:pt idx="187">
                  <c:v>69.090909090909093</c:v>
                </c:pt>
                <c:pt idx="188">
                  <c:v>69.798657718120808</c:v>
                </c:pt>
                <c:pt idx="189">
                  <c:v>66.428571428571431</c:v>
                </c:pt>
                <c:pt idx="190">
                  <c:v>63.28125</c:v>
                </c:pt>
                <c:pt idx="191">
                  <c:v>63.448275862068968</c:v>
                </c:pt>
                <c:pt idx="192">
                  <c:v>70.19867549668875</c:v>
                </c:pt>
                <c:pt idx="193">
                  <c:v>72.67080745341616</c:v>
                </c:pt>
                <c:pt idx="194">
                  <c:v>79.710144927536234</c:v>
                </c:pt>
                <c:pt idx="195">
                  <c:v>65.862068965517238</c:v>
                </c:pt>
                <c:pt idx="196">
                  <c:v>66.666666666666657</c:v>
                </c:pt>
                <c:pt idx="197">
                  <c:v>79.024390243902445</c:v>
                </c:pt>
                <c:pt idx="198">
                  <c:v>71.976401179941007</c:v>
                </c:pt>
                <c:pt idx="199">
                  <c:v>70.422535211267601</c:v>
                </c:pt>
                <c:pt idx="200">
                  <c:v>70.860927152317871</c:v>
                </c:pt>
                <c:pt idx="201">
                  <c:v>69.148936170212778</c:v>
                </c:pt>
                <c:pt idx="202">
                  <c:v>66.071428571428569</c:v>
                </c:pt>
                <c:pt idx="203">
                  <c:v>78.461538461538467</c:v>
                </c:pt>
                <c:pt idx="204">
                  <c:v>66.666666666666657</c:v>
                </c:pt>
                <c:pt idx="205">
                  <c:v>69.7508896797153</c:v>
                </c:pt>
                <c:pt idx="206">
                  <c:v>59.307359307359306</c:v>
                </c:pt>
                <c:pt idx="207">
                  <c:v>72.25433526011561</c:v>
                </c:pt>
                <c:pt idx="208">
                  <c:v>76.863753213367616</c:v>
                </c:pt>
                <c:pt idx="209">
                  <c:v>77.631578947368425</c:v>
                </c:pt>
                <c:pt idx="210">
                  <c:v>77.748691099476446</c:v>
                </c:pt>
                <c:pt idx="211">
                  <c:v>73.040752351097183</c:v>
                </c:pt>
                <c:pt idx="212">
                  <c:v>70.226537216828476</c:v>
                </c:pt>
                <c:pt idx="213">
                  <c:v>69.014084507042256</c:v>
                </c:pt>
                <c:pt idx="214">
                  <c:v>68.421052631578945</c:v>
                </c:pt>
                <c:pt idx="215">
                  <c:v>73.602484472049696</c:v>
                </c:pt>
                <c:pt idx="216">
                  <c:v>71.246006389776369</c:v>
                </c:pt>
                <c:pt idx="217">
                  <c:v>65.306122448979593</c:v>
                </c:pt>
                <c:pt idx="218">
                  <c:v>73.91304347826086</c:v>
                </c:pt>
                <c:pt idx="219">
                  <c:v>69.611307420494697</c:v>
                </c:pt>
                <c:pt idx="220">
                  <c:v>69.117647058823522</c:v>
                </c:pt>
                <c:pt idx="221">
                  <c:v>69.930069930069934</c:v>
                </c:pt>
                <c:pt idx="222">
                  <c:v>69.281045751633982</c:v>
                </c:pt>
                <c:pt idx="223">
                  <c:v>62.692307692307693</c:v>
                </c:pt>
                <c:pt idx="224">
                  <c:v>73.482428115015978</c:v>
                </c:pt>
                <c:pt idx="225">
                  <c:v>72.695035460992912</c:v>
                </c:pt>
                <c:pt idx="226">
                  <c:v>68.813559322033896</c:v>
                </c:pt>
                <c:pt idx="227">
                  <c:v>68.181818181818173</c:v>
                </c:pt>
                <c:pt idx="228">
                  <c:v>67.123287671232873</c:v>
                </c:pt>
                <c:pt idx="229">
                  <c:v>71.088435374149668</c:v>
                </c:pt>
                <c:pt idx="230">
                  <c:v>70.19867549668875</c:v>
                </c:pt>
                <c:pt idx="231">
                  <c:v>71.31782945736434</c:v>
                </c:pt>
                <c:pt idx="232">
                  <c:v>64.772727272727266</c:v>
                </c:pt>
                <c:pt idx="233">
                  <c:v>66.400000000000006</c:v>
                </c:pt>
                <c:pt idx="234">
                  <c:v>76.5625</c:v>
                </c:pt>
                <c:pt idx="235">
                  <c:v>69.395017793594306</c:v>
                </c:pt>
                <c:pt idx="236">
                  <c:v>70.031545741324919</c:v>
                </c:pt>
                <c:pt idx="237">
                  <c:v>72.200772200772207</c:v>
                </c:pt>
                <c:pt idx="238">
                  <c:v>72.058823529411768</c:v>
                </c:pt>
                <c:pt idx="239">
                  <c:v>65.983606557377044</c:v>
                </c:pt>
                <c:pt idx="240">
                  <c:v>64.822134387351781</c:v>
                </c:pt>
                <c:pt idx="241">
                  <c:v>72.027972027972027</c:v>
                </c:pt>
                <c:pt idx="242">
                  <c:v>73.202614379084963</c:v>
                </c:pt>
                <c:pt idx="243">
                  <c:v>70.242214532871969</c:v>
                </c:pt>
                <c:pt idx="244">
                  <c:v>67.796610169491515</c:v>
                </c:pt>
                <c:pt idx="245">
                  <c:v>79.227053140096615</c:v>
                </c:pt>
                <c:pt idx="246">
                  <c:v>72.463768115942031</c:v>
                </c:pt>
                <c:pt idx="247">
                  <c:v>69.512195121951208</c:v>
                </c:pt>
                <c:pt idx="248">
                  <c:v>75.657894736842096</c:v>
                </c:pt>
                <c:pt idx="249">
                  <c:v>75.882352941176464</c:v>
                </c:pt>
                <c:pt idx="250">
                  <c:v>68.333333333333329</c:v>
                </c:pt>
                <c:pt idx="251">
                  <c:v>68.503937007874015</c:v>
                </c:pt>
                <c:pt idx="252">
                  <c:v>71.071428571428569</c:v>
                </c:pt>
                <c:pt idx="253">
                  <c:v>72.244897959183675</c:v>
                </c:pt>
                <c:pt idx="254">
                  <c:v>72.440944881889763</c:v>
                </c:pt>
                <c:pt idx="255">
                  <c:v>74.81481481481481</c:v>
                </c:pt>
                <c:pt idx="256">
                  <c:v>68.852459016393439</c:v>
                </c:pt>
                <c:pt idx="257">
                  <c:v>71.186440677966104</c:v>
                </c:pt>
                <c:pt idx="258">
                  <c:v>68.951612903225808</c:v>
                </c:pt>
                <c:pt idx="259">
                  <c:v>71.63120567375887</c:v>
                </c:pt>
                <c:pt idx="260">
                  <c:v>75.069252077562325</c:v>
                </c:pt>
                <c:pt idx="261">
                  <c:v>68.992248062015506</c:v>
                </c:pt>
                <c:pt idx="262">
                  <c:v>70.666666666666671</c:v>
                </c:pt>
                <c:pt idx="263">
                  <c:v>66.393442622950815</c:v>
                </c:pt>
                <c:pt idx="264">
                  <c:v>66.233766233766232</c:v>
                </c:pt>
                <c:pt idx="265">
                  <c:v>65.044247787610615</c:v>
                </c:pt>
                <c:pt idx="266">
                  <c:v>73.529411764705884</c:v>
                </c:pt>
                <c:pt idx="267">
                  <c:v>72.118959107806688</c:v>
                </c:pt>
                <c:pt idx="268">
                  <c:v>74.100719424460422</c:v>
                </c:pt>
                <c:pt idx="269">
                  <c:v>69.230769230769226</c:v>
                </c:pt>
                <c:pt idx="270">
                  <c:v>69.322709163346616</c:v>
                </c:pt>
                <c:pt idx="271">
                  <c:v>68.292682926829272</c:v>
                </c:pt>
                <c:pt idx="272">
                  <c:v>71.755725190839698</c:v>
                </c:pt>
                <c:pt idx="273">
                  <c:v>72.161172161172161</c:v>
                </c:pt>
                <c:pt idx="274">
                  <c:v>74.662162162162161</c:v>
                </c:pt>
                <c:pt idx="275">
                  <c:v>77.333333333333329</c:v>
                </c:pt>
                <c:pt idx="276">
                  <c:v>71.538461538461533</c:v>
                </c:pt>
                <c:pt idx="277">
                  <c:v>68.461538461538467</c:v>
                </c:pt>
                <c:pt idx="278">
                  <c:v>71.212121212121218</c:v>
                </c:pt>
                <c:pt idx="279">
                  <c:v>74.333333333333329</c:v>
                </c:pt>
                <c:pt idx="280">
                  <c:v>74.83443708609272</c:v>
                </c:pt>
                <c:pt idx="281">
                  <c:v>66.942148760330582</c:v>
                </c:pt>
                <c:pt idx="282">
                  <c:v>70.072992700729927</c:v>
                </c:pt>
                <c:pt idx="283">
                  <c:v>75.167785234899327</c:v>
                </c:pt>
                <c:pt idx="284">
                  <c:v>71.031746031746039</c:v>
                </c:pt>
                <c:pt idx="285">
                  <c:v>71.875</c:v>
                </c:pt>
                <c:pt idx="286">
                  <c:v>69.283276450511948</c:v>
                </c:pt>
                <c:pt idx="287">
                  <c:v>72.318339100346023</c:v>
                </c:pt>
                <c:pt idx="288">
                  <c:v>69.047619047619051</c:v>
                </c:pt>
                <c:pt idx="289">
                  <c:v>65.079365079365076</c:v>
                </c:pt>
                <c:pt idx="290">
                  <c:v>34.191176470588239</c:v>
                </c:pt>
                <c:pt idx="291">
                  <c:v>70.921985815602838</c:v>
                </c:pt>
                <c:pt idx="292">
                  <c:v>74.675324675324674</c:v>
                </c:pt>
                <c:pt idx="293">
                  <c:v>71.523178807947019</c:v>
                </c:pt>
                <c:pt idx="294">
                  <c:v>66.666666666666657</c:v>
                </c:pt>
                <c:pt idx="295">
                  <c:v>68.145161290322577</c:v>
                </c:pt>
                <c:pt idx="296">
                  <c:v>70.566037735849051</c:v>
                </c:pt>
                <c:pt idx="297">
                  <c:v>68.59504132231406</c:v>
                </c:pt>
                <c:pt idx="298">
                  <c:v>76.923076923076934</c:v>
                </c:pt>
                <c:pt idx="299">
                  <c:v>70.422535211267601</c:v>
                </c:pt>
                <c:pt idx="300">
                  <c:v>69.53125</c:v>
                </c:pt>
                <c:pt idx="301">
                  <c:v>64</c:v>
                </c:pt>
                <c:pt idx="302">
                  <c:v>70.750988142292499</c:v>
                </c:pt>
                <c:pt idx="303">
                  <c:v>66.929133858267718</c:v>
                </c:pt>
                <c:pt idx="304">
                  <c:v>76</c:v>
                </c:pt>
                <c:pt idx="305">
                  <c:v>74.6875</c:v>
                </c:pt>
                <c:pt idx="306">
                  <c:v>72.222222222222214</c:v>
                </c:pt>
                <c:pt idx="307">
                  <c:v>68.26568265682657</c:v>
                </c:pt>
                <c:pt idx="308">
                  <c:v>66.917293233082702</c:v>
                </c:pt>
                <c:pt idx="309">
                  <c:v>72.857142857142847</c:v>
                </c:pt>
                <c:pt idx="310">
                  <c:v>71.532846715328475</c:v>
                </c:pt>
                <c:pt idx="311">
                  <c:v>67.547169811320757</c:v>
                </c:pt>
                <c:pt idx="312">
                  <c:v>70.992366412213741</c:v>
                </c:pt>
                <c:pt idx="313">
                  <c:v>67.803030303030297</c:v>
                </c:pt>
                <c:pt idx="314">
                  <c:v>74.050632911392398</c:v>
                </c:pt>
                <c:pt idx="315">
                  <c:v>54.035087719298247</c:v>
                </c:pt>
                <c:pt idx="316">
                  <c:v>66.257668711656436</c:v>
                </c:pt>
                <c:pt idx="317">
                  <c:v>71.924290220820183</c:v>
                </c:pt>
                <c:pt idx="318">
                  <c:v>76.470588235294116</c:v>
                </c:pt>
                <c:pt idx="319">
                  <c:v>69.642857142857139</c:v>
                </c:pt>
                <c:pt idx="320">
                  <c:v>74.01315789473685</c:v>
                </c:pt>
                <c:pt idx="321">
                  <c:v>73.493975903614455</c:v>
                </c:pt>
                <c:pt idx="322">
                  <c:v>68.571428571428569</c:v>
                </c:pt>
                <c:pt idx="323">
                  <c:v>71.31782945736434</c:v>
                </c:pt>
                <c:pt idx="324">
                  <c:v>68.461538461538467</c:v>
                </c:pt>
                <c:pt idx="325">
                  <c:v>73.202614379084963</c:v>
                </c:pt>
                <c:pt idx="326">
                  <c:v>71.612903225806463</c:v>
                </c:pt>
                <c:pt idx="327">
                  <c:v>68.320610687022892</c:v>
                </c:pt>
                <c:pt idx="328">
                  <c:v>72.69736842105263</c:v>
                </c:pt>
                <c:pt idx="329">
                  <c:v>71.704180064308687</c:v>
                </c:pt>
                <c:pt idx="330">
                  <c:v>70.948012232415905</c:v>
                </c:pt>
                <c:pt idx="331">
                  <c:v>73.831775700934571</c:v>
                </c:pt>
                <c:pt idx="332">
                  <c:v>72.222222222222214</c:v>
                </c:pt>
                <c:pt idx="333">
                  <c:v>66.153846153846146</c:v>
                </c:pt>
                <c:pt idx="334">
                  <c:v>69.122807017543863</c:v>
                </c:pt>
                <c:pt idx="335">
                  <c:v>74.038461538461547</c:v>
                </c:pt>
                <c:pt idx="336">
                  <c:v>74.107142857142861</c:v>
                </c:pt>
                <c:pt idx="337">
                  <c:v>72.425249169435219</c:v>
                </c:pt>
                <c:pt idx="338">
                  <c:v>70.34482758620689</c:v>
                </c:pt>
                <c:pt idx="339">
                  <c:v>69.767441860465112</c:v>
                </c:pt>
                <c:pt idx="340">
                  <c:v>65.600000000000009</c:v>
                </c:pt>
                <c:pt idx="341">
                  <c:v>76.433121019108285</c:v>
                </c:pt>
                <c:pt idx="342">
                  <c:v>69.078947368421055</c:v>
                </c:pt>
                <c:pt idx="343">
                  <c:v>64.341085271317837</c:v>
                </c:pt>
                <c:pt idx="344">
                  <c:v>66.463414634146346</c:v>
                </c:pt>
                <c:pt idx="345">
                  <c:v>72.302158273381295</c:v>
                </c:pt>
                <c:pt idx="346">
                  <c:v>62.595419847328252</c:v>
                </c:pt>
                <c:pt idx="347">
                  <c:v>65.625</c:v>
                </c:pt>
                <c:pt idx="348">
                  <c:v>67.567567567567565</c:v>
                </c:pt>
                <c:pt idx="349">
                  <c:v>68.773234200743488</c:v>
                </c:pt>
                <c:pt idx="350">
                  <c:v>74.86486486486487</c:v>
                </c:pt>
                <c:pt idx="351">
                  <c:v>68.085106382978722</c:v>
                </c:pt>
                <c:pt idx="352">
                  <c:v>80.439560439560438</c:v>
                </c:pt>
                <c:pt idx="353">
                  <c:v>72.988505747126439</c:v>
                </c:pt>
                <c:pt idx="354">
                  <c:v>67.054263565891475</c:v>
                </c:pt>
                <c:pt idx="355">
                  <c:v>69.056603773584897</c:v>
                </c:pt>
                <c:pt idx="356">
                  <c:v>70.860927152317871</c:v>
                </c:pt>
                <c:pt idx="357">
                  <c:v>68.965517241379317</c:v>
                </c:pt>
                <c:pt idx="358">
                  <c:v>73.666666666666671</c:v>
                </c:pt>
                <c:pt idx="359">
                  <c:v>74.539877300613497</c:v>
                </c:pt>
                <c:pt idx="360">
                  <c:v>66.901408450704224</c:v>
                </c:pt>
                <c:pt idx="361">
                  <c:v>72.240802675585286</c:v>
                </c:pt>
                <c:pt idx="362">
                  <c:v>71.428571428571431</c:v>
                </c:pt>
                <c:pt idx="363">
                  <c:v>72.131147540983605</c:v>
                </c:pt>
                <c:pt idx="364">
                  <c:v>71.604938271604937</c:v>
                </c:pt>
                <c:pt idx="365">
                  <c:v>70.9375</c:v>
                </c:pt>
                <c:pt idx="366">
                  <c:v>68.458781362007173</c:v>
                </c:pt>
                <c:pt idx="367">
                  <c:v>67.361111111111114</c:v>
                </c:pt>
                <c:pt idx="368">
                  <c:v>66.788321167883211</c:v>
                </c:pt>
                <c:pt idx="369">
                  <c:v>69.871794871794862</c:v>
                </c:pt>
                <c:pt idx="370">
                  <c:v>65.67656765676567</c:v>
                </c:pt>
                <c:pt idx="371">
                  <c:v>71.612903225806463</c:v>
                </c:pt>
                <c:pt idx="372">
                  <c:v>71.257485029940113</c:v>
                </c:pt>
                <c:pt idx="373">
                  <c:v>67.132867132867133</c:v>
                </c:pt>
                <c:pt idx="374">
                  <c:v>65.18518518518519</c:v>
                </c:pt>
                <c:pt idx="375">
                  <c:v>67.361111111111114</c:v>
                </c:pt>
                <c:pt idx="376">
                  <c:v>73.214285714285708</c:v>
                </c:pt>
                <c:pt idx="377">
                  <c:v>68.025078369905955</c:v>
                </c:pt>
                <c:pt idx="378">
                  <c:v>71.656050955414003</c:v>
                </c:pt>
                <c:pt idx="379">
                  <c:v>71.140939597315437</c:v>
                </c:pt>
                <c:pt idx="380">
                  <c:v>74.13249211356468</c:v>
                </c:pt>
                <c:pt idx="381">
                  <c:v>77.950310559006212</c:v>
                </c:pt>
                <c:pt idx="382">
                  <c:v>73</c:v>
                </c:pt>
                <c:pt idx="383">
                  <c:v>72.818791946308721</c:v>
                </c:pt>
                <c:pt idx="384">
                  <c:v>74.482758620689665</c:v>
                </c:pt>
                <c:pt idx="386">
                  <c:v>65.131578947368425</c:v>
                </c:pt>
                <c:pt idx="387">
                  <c:v>73.421926910299007</c:v>
                </c:pt>
                <c:pt idx="388">
                  <c:v>76.543209876543202</c:v>
                </c:pt>
                <c:pt idx="389">
                  <c:v>70.629370629370626</c:v>
                </c:pt>
                <c:pt idx="390">
                  <c:v>72.818791946308721</c:v>
                </c:pt>
                <c:pt idx="391">
                  <c:v>75.155279503105589</c:v>
                </c:pt>
                <c:pt idx="392">
                  <c:v>72.203389830508485</c:v>
                </c:pt>
                <c:pt idx="393">
                  <c:v>80.434782608695656</c:v>
                </c:pt>
                <c:pt idx="394">
                  <c:v>76.047904191616766</c:v>
                </c:pt>
                <c:pt idx="395">
                  <c:v>66.92307692307692</c:v>
                </c:pt>
                <c:pt idx="396">
                  <c:v>74.086378737541523</c:v>
                </c:pt>
                <c:pt idx="397">
                  <c:v>75.153374233128829</c:v>
                </c:pt>
                <c:pt idx="398">
                  <c:v>78.333333333333329</c:v>
                </c:pt>
                <c:pt idx="399">
                  <c:v>84.821428571428569</c:v>
                </c:pt>
                <c:pt idx="400">
                  <c:v>75.471698113207552</c:v>
                </c:pt>
                <c:pt idx="401">
                  <c:v>77.708978328173373</c:v>
                </c:pt>
                <c:pt idx="402">
                  <c:v>70</c:v>
                </c:pt>
                <c:pt idx="403">
                  <c:v>75.449101796407177</c:v>
                </c:pt>
                <c:pt idx="404">
                  <c:v>66.17647058823529</c:v>
                </c:pt>
                <c:pt idx="405">
                  <c:v>67.235494880546071</c:v>
                </c:pt>
                <c:pt idx="406">
                  <c:v>70.322580645161295</c:v>
                </c:pt>
                <c:pt idx="407">
                  <c:v>66.423357664233578</c:v>
                </c:pt>
                <c:pt idx="408">
                  <c:v>66.666666666666657</c:v>
                </c:pt>
                <c:pt idx="409">
                  <c:v>68.791946308724832</c:v>
                </c:pt>
                <c:pt idx="410">
                  <c:v>69.306930693069305</c:v>
                </c:pt>
                <c:pt idx="411">
                  <c:v>73.099415204678365</c:v>
                </c:pt>
                <c:pt idx="412">
                  <c:v>67.235494880546071</c:v>
                </c:pt>
                <c:pt idx="413">
                  <c:v>69.580419580419587</c:v>
                </c:pt>
                <c:pt idx="414">
                  <c:v>76.623376623376629</c:v>
                </c:pt>
                <c:pt idx="415">
                  <c:v>74.780058651026394</c:v>
                </c:pt>
                <c:pt idx="416">
                  <c:v>72.794117647058826</c:v>
                </c:pt>
                <c:pt idx="417">
                  <c:v>73.333333333333329</c:v>
                </c:pt>
                <c:pt idx="418">
                  <c:v>67.58620689655173</c:v>
                </c:pt>
                <c:pt idx="419">
                  <c:v>68.35443037974683</c:v>
                </c:pt>
                <c:pt idx="420">
                  <c:v>67.333333333333329</c:v>
                </c:pt>
                <c:pt idx="421">
                  <c:v>68.456375838926178</c:v>
                </c:pt>
                <c:pt idx="422">
                  <c:v>70.149253731343293</c:v>
                </c:pt>
                <c:pt idx="423">
                  <c:v>60.594795539033456</c:v>
                </c:pt>
                <c:pt idx="424">
                  <c:v>67.76315789473685</c:v>
                </c:pt>
                <c:pt idx="425">
                  <c:v>68.125</c:v>
                </c:pt>
                <c:pt idx="426">
                  <c:v>72.29916897506925</c:v>
                </c:pt>
                <c:pt idx="427">
                  <c:v>67.37588652482269</c:v>
                </c:pt>
                <c:pt idx="428">
                  <c:v>69.945355191256837</c:v>
                </c:pt>
                <c:pt idx="429">
                  <c:v>73.170731707317074</c:v>
                </c:pt>
                <c:pt idx="430">
                  <c:v>71.111111111111114</c:v>
                </c:pt>
                <c:pt idx="431">
                  <c:v>72.394366197183103</c:v>
                </c:pt>
                <c:pt idx="432">
                  <c:v>69.230769230769226</c:v>
                </c:pt>
                <c:pt idx="433">
                  <c:v>73.80952380952381</c:v>
                </c:pt>
                <c:pt idx="434">
                  <c:v>71.348314606741567</c:v>
                </c:pt>
                <c:pt idx="435">
                  <c:v>71.857923497267763</c:v>
                </c:pt>
                <c:pt idx="436">
                  <c:v>70.779220779220779</c:v>
                </c:pt>
                <c:pt idx="437">
                  <c:v>68.275862068965523</c:v>
                </c:pt>
                <c:pt idx="438">
                  <c:v>73.125</c:v>
                </c:pt>
                <c:pt idx="439">
                  <c:v>70.809248554913296</c:v>
                </c:pt>
                <c:pt idx="440">
                  <c:v>70.679012345679013</c:v>
                </c:pt>
                <c:pt idx="441">
                  <c:v>67.118644067796609</c:v>
                </c:pt>
                <c:pt idx="442">
                  <c:v>67.320261437908499</c:v>
                </c:pt>
                <c:pt idx="443">
                  <c:v>75.641025641025635</c:v>
                </c:pt>
                <c:pt idx="444">
                  <c:v>68.478260869565219</c:v>
                </c:pt>
                <c:pt idx="445">
                  <c:v>75.27472527472527</c:v>
                </c:pt>
                <c:pt idx="446">
                  <c:v>67.137809187279146</c:v>
                </c:pt>
                <c:pt idx="447">
                  <c:v>71.875</c:v>
                </c:pt>
                <c:pt idx="448">
                  <c:v>71.779141104294482</c:v>
                </c:pt>
                <c:pt idx="449">
                  <c:v>69.536423841059602</c:v>
                </c:pt>
                <c:pt idx="450">
                  <c:v>68.345323741007192</c:v>
                </c:pt>
                <c:pt idx="451">
                  <c:v>67.054263565891475</c:v>
                </c:pt>
                <c:pt idx="452">
                  <c:v>70.68403908794788</c:v>
                </c:pt>
                <c:pt idx="453">
                  <c:v>72.121212121212125</c:v>
                </c:pt>
                <c:pt idx="454">
                  <c:v>68.421052631578945</c:v>
                </c:pt>
                <c:pt idx="455">
                  <c:v>72.857142857142847</c:v>
                </c:pt>
                <c:pt idx="456">
                  <c:v>68.992248062015506</c:v>
                </c:pt>
                <c:pt idx="457">
                  <c:v>62.99212598425197</c:v>
                </c:pt>
                <c:pt idx="458">
                  <c:v>69.411764705882348</c:v>
                </c:pt>
                <c:pt idx="459">
                  <c:v>65.853658536585371</c:v>
                </c:pt>
                <c:pt idx="460">
                  <c:v>62.820512820512818</c:v>
                </c:pt>
                <c:pt idx="461">
                  <c:v>62.8</c:v>
                </c:pt>
                <c:pt idx="462">
                  <c:v>68.531468531468533</c:v>
                </c:pt>
                <c:pt idx="463">
                  <c:v>65.625</c:v>
                </c:pt>
                <c:pt idx="464">
                  <c:v>66.40625</c:v>
                </c:pt>
                <c:pt idx="465">
                  <c:v>66.396761133603249</c:v>
                </c:pt>
                <c:pt idx="466">
                  <c:v>63.934426229508205</c:v>
                </c:pt>
                <c:pt idx="467">
                  <c:v>64.754098360655746</c:v>
                </c:pt>
                <c:pt idx="468">
                  <c:v>67.054263565891475</c:v>
                </c:pt>
                <c:pt idx="469">
                  <c:v>68.148148148148152</c:v>
                </c:pt>
                <c:pt idx="470">
                  <c:v>68.72727272727272</c:v>
                </c:pt>
                <c:pt idx="471">
                  <c:v>70.564516129032256</c:v>
                </c:pt>
                <c:pt idx="472">
                  <c:v>72.368421052631575</c:v>
                </c:pt>
                <c:pt idx="473">
                  <c:v>72.41379310344827</c:v>
                </c:pt>
                <c:pt idx="474">
                  <c:v>74.305555555555557</c:v>
                </c:pt>
                <c:pt idx="475">
                  <c:v>69.20289855072464</c:v>
                </c:pt>
                <c:pt idx="476">
                  <c:v>67.383512544802869</c:v>
                </c:pt>
                <c:pt idx="477">
                  <c:v>69.283276450511948</c:v>
                </c:pt>
                <c:pt idx="478">
                  <c:v>71.126760563380287</c:v>
                </c:pt>
                <c:pt idx="479">
                  <c:v>66.265060240963862</c:v>
                </c:pt>
                <c:pt idx="480">
                  <c:v>70.260223048327148</c:v>
                </c:pt>
                <c:pt idx="481">
                  <c:v>66.417910447761201</c:v>
                </c:pt>
                <c:pt idx="482">
                  <c:v>70.34482758620689</c:v>
                </c:pt>
                <c:pt idx="483">
                  <c:v>64.754098360655746</c:v>
                </c:pt>
                <c:pt idx="484">
                  <c:v>65.983606557377044</c:v>
                </c:pt>
                <c:pt idx="485">
                  <c:v>71.768707482993193</c:v>
                </c:pt>
                <c:pt idx="486">
                  <c:v>68.359375</c:v>
                </c:pt>
                <c:pt idx="487">
                  <c:v>71.09375</c:v>
                </c:pt>
                <c:pt idx="488">
                  <c:v>79.797979797979806</c:v>
                </c:pt>
                <c:pt idx="489">
                  <c:v>72.789115646258509</c:v>
                </c:pt>
                <c:pt idx="490">
                  <c:v>70.397111913357406</c:v>
                </c:pt>
                <c:pt idx="491">
                  <c:v>72.340425531914903</c:v>
                </c:pt>
                <c:pt idx="492">
                  <c:v>73.548387096774192</c:v>
                </c:pt>
                <c:pt idx="493">
                  <c:v>74.275362318840578</c:v>
                </c:pt>
                <c:pt idx="494">
                  <c:v>74.733096085409258</c:v>
                </c:pt>
                <c:pt idx="495">
                  <c:v>71.126760563380287</c:v>
                </c:pt>
                <c:pt idx="496">
                  <c:v>77.070063694267517</c:v>
                </c:pt>
                <c:pt idx="497">
                  <c:v>72.786885245901644</c:v>
                </c:pt>
                <c:pt idx="498">
                  <c:v>74.358974358974365</c:v>
                </c:pt>
                <c:pt idx="499">
                  <c:v>73.469387755102048</c:v>
                </c:pt>
                <c:pt idx="500">
                  <c:v>75.170068027210874</c:v>
                </c:pt>
                <c:pt idx="501">
                  <c:v>70.503597122302153</c:v>
                </c:pt>
                <c:pt idx="502">
                  <c:v>72.142857142857139</c:v>
                </c:pt>
                <c:pt idx="503">
                  <c:v>72.972972972972968</c:v>
                </c:pt>
                <c:pt idx="504">
                  <c:v>72.535211267605632</c:v>
                </c:pt>
                <c:pt idx="505">
                  <c:v>81.360201511335021</c:v>
                </c:pt>
                <c:pt idx="506">
                  <c:v>70.567375886524815</c:v>
                </c:pt>
                <c:pt idx="507">
                  <c:v>70.634920634920633</c:v>
                </c:pt>
                <c:pt idx="508">
                  <c:v>74.074074074074076</c:v>
                </c:pt>
                <c:pt idx="509">
                  <c:v>68.835616438356169</c:v>
                </c:pt>
                <c:pt idx="510">
                  <c:v>67.97153024911033</c:v>
                </c:pt>
                <c:pt idx="511">
                  <c:v>65.517241379310349</c:v>
                </c:pt>
                <c:pt idx="512">
                  <c:v>66.789667896678964</c:v>
                </c:pt>
                <c:pt idx="513">
                  <c:v>64.980544747081709</c:v>
                </c:pt>
                <c:pt idx="514">
                  <c:v>64.566929133858267</c:v>
                </c:pt>
                <c:pt idx="515">
                  <c:v>65.648854961832058</c:v>
                </c:pt>
                <c:pt idx="516">
                  <c:v>68.641114982578401</c:v>
                </c:pt>
                <c:pt idx="517">
                  <c:v>66.666666666666657</c:v>
                </c:pt>
                <c:pt idx="518">
                  <c:v>67.741935483870961</c:v>
                </c:pt>
                <c:pt idx="519">
                  <c:v>68.085106382978722</c:v>
                </c:pt>
                <c:pt idx="520">
                  <c:v>73.29376854599407</c:v>
                </c:pt>
                <c:pt idx="521">
                  <c:v>65.909090909090907</c:v>
                </c:pt>
                <c:pt idx="522">
                  <c:v>69.387755102040813</c:v>
                </c:pt>
                <c:pt idx="523">
                  <c:v>73.68421052631578</c:v>
                </c:pt>
                <c:pt idx="524">
                  <c:v>67.153284671532845</c:v>
                </c:pt>
                <c:pt idx="525">
                  <c:v>70.779220779220779</c:v>
                </c:pt>
                <c:pt idx="526">
                  <c:v>69.178082191780817</c:v>
                </c:pt>
                <c:pt idx="527">
                  <c:v>73.214285714285708</c:v>
                </c:pt>
                <c:pt idx="528">
                  <c:v>69.594594594594597</c:v>
                </c:pt>
                <c:pt idx="529">
                  <c:v>70</c:v>
                </c:pt>
                <c:pt idx="530">
                  <c:v>73.29376854599407</c:v>
                </c:pt>
                <c:pt idx="531">
                  <c:v>68.641114982578401</c:v>
                </c:pt>
                <c:pt idx="532">
                  <c:v>69.594594594594597</c:v>
                </c:pt>
                <c:pt idx="533">
                  <c:v>70.099667774086384</c:v>
                </c:pt>
                <c:pt idx="534">
                  <c:v>69.798657718120808</c:v>
                </c:pt>
                <c:pt idx="535">
                  <c:v>70.588235294117652</c:v>
                </c:pt>
                <c:pt idx="536">
                  <c:v>68.965517241379317</c:v>
                </c:pt>
                <c:pt idx="537">
                  <c:v>71.428571428571431</c:v>
                </c:pt>
                <c:pt idx="538">
                  <c:v>74.719101123595507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EA-4608-ABE0-F3A98C70AE77}"/>
            </c:ext>
          </c:extLst>
        </c:ser>
        <c:ser>
          <c:idx val="0"/>
          <c:order val="1"/>
          <c:tx>
            <c:strRef>
              <c:f>Calculations!$E$2</c:f>
              <c:strCache>
                <c:ptCount val="1"/>
                <c:pt idx="0">
                  <c:v>Percent removal calculated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Calculations!$B$3:$B$541</c:f>
              <c:numCache>
                <c:formatCode>General</c:formatCode>
                <c:ptCount val="539"/>
                <c:pt idx="0">
                  <c:v>256</c:v>
                </c:pt>
                <c:pt idx="1">
                  <c:v>318</c:v>
                </c:pt>
                <c:pt idx="2">
                  <c:v>270</c:v>
                </c:pt>
                <c:pt idx="3">
                  <c:v>273</c:v>
                </c:pt>
                <c:pt idx="4">
                  <c:v>264</c:v>
                </c:pt>
                <c:pt idx="5">
                  <c:v>264</c:v>
                </c:pt>
                <c:pt idx="6">
                  <c:v>299</c:v>
                </c:pt>
                <c:pt idx="7">
                  <c:v>261</c:v>
                </c:pt>
                <c:pt idx="8">
                  <c:v>266</c:v>
                </c:pt>
                <c:pt idx="9">
                  <c:v>252</c:v>
                </c:pt>
                <c:pt idx="10">
                  <c:v>310</c:v>
                </c:pt>
                <c:pt idx="11">
                  <c:v>275</c:v>
                </c:pt>
                <c:pt idx="12">
                  <c:v>319</c:v>
                </c:pt>
                <c:pt idx="13">
                  <c:v>286</c:v>
                </c:pt>
                <c:pt idx="14">
                  <c:v>247</c:v>
                </c:pt>
                <c:pt idx="15">
                  <c:v>262</c:v>
                </c:pt>
                <c:pt idx="16">
                  <c:v>270</c:v>
                </c:pt>
                <c:pt idx="17">
                  <c:v>256</c:v>
                </c:pt>
                <c:pt idx="18">
                  <c:v>295</c:v>
                </c:pt>
                <c:pt idx="19">
                  <c:v>268</c:v>
                </c:pt>
                <c:pt idx="20">
                  <c:v>280</c:v>
                </c:pt>
                <c:pt idx="21">
                  <c:v>240</c:v>
                </c:pt>
                <c:pt idx="22">
                  <c:v>247</c:v>
                </c:pt>
                <c:pt idx="23">
                  <c:v>290</c:v>
                </c:pt>
                <c:pt idx="24">
                  <c:v>250</c:v>
                </c:pt>
                <c:pt idx="25">
                  <c:v>286</c:v>
                </c:pt>
                <c:pt idx="26">
                  <c:v>252</c:v>
                </c:pt>
                <c:pt idx="27">
                  <c:v>291</c:v>
                </c:pt>
                <c:pt idx="28">
                  <c:v>266</c:v>
                </c:pt>
                <c:pt idx="29">
                  <c:v>314</c:v>
                </c:pt>
                <c:pt idx="30">
                  <c:v>261</c:v>
                </c:pt>
                <c:pt idx="31">
                  <c:v>294</c:v>
                </c:pt>
                <c:pt idx="32">
                  <c:v>272</c:v>
                </c:pt>
                <c:pt idx="33">
                  <c:v>312</c:v>
                </c:pt>
                <c:pt idx="34">
                  <c:v>313</c:v>
                </c:pt>
                <c:pt idx="35">
                  <c:v>275</c:v>
                </c:pt>
                <c:pt idx="36">
                  <c:v>285</c:v>
                </c:pt>
                <c:pt idx="37">
                  <c:v>299</c:v>
                </c:pt>
                <c:pt idx="38">
                  <c:v>261</c:v>
                </c:pt>
                <c:pt idx="39">
                  <c:v>296</c:v>
                </c:pt>
                <c:pt idx="40">
                  <c:v>322</c:v>
                </c:pt>
                <c:pt idx="41">
                  <c:v>305</c:v>
                </c:pt>
                <c:pt idx="42">
                  <c:v>267</c:v>
                </c:pt>
                <c:pt idx="43">
                  <c:v>285</c:v>
                </c:pt>
                <c:pt idx="44">
                  <c:v>266</c:v>
                </c:pt>
                <c:pt idx="45">
                  <c:v>276</c:v>
                </c:pt>
                <c:pt idx="46">
                  <c:v>276</c:v>
                </c:pt>
                <c:pt idx="47">
                  <c:v>254</c:v>
                </c:pt>
                <c:pt idx="48">
                  <c:v>275</c:v>
                </c:pt>
                <c:pt idx="49">
                  <c:v>278</c:v>
                </c:pt>
                <c:pt idx="50">
                  <c:v>328</c:v>
                </c:pt>
                <c:pt idx="51">
                  <c:v>268</c:v>
                </c:pt>
                <c:pt idx="52">
                  <c:v>280</c:v>
                </c:pt>
                <c:pt idx="53">
                  <c:v>258</c:v>
                </c:pt>
                <c:pt idx="54">
                  <c:v>303</c:v>
                </c:pt>
                <c:pt idx="55">
                  <c:v>308</c:v>
                </c:pt>
                <c:pt idx="56">
                  <c:v>276</c:v>
                </c:pt>
                <c:pt idx="57">
                  <c:v>250</c:v>
                </c:pt>
                <c:pt idx="58">
                  <c:v>267</c:v>
                </c:pt>
                <c:pt idx="59">
                  <c:v>244</c:v>
                </c:pt>
                <c:pt idx="60">
                  <c:v>308</c:v>
                </c:pt>
                <c:pt idx="61">
                  <c:v>253</c:v>
                </c:pt>
                <c:pt idx="62">
                  <c:v>286</c:v>
                </c:pt>
                <c:pt idx="63">
                  <c:v>281</c:v>
                </c:pt>
                <c:pt idx="64">
                  <c:v>250</c:v>
                </c:pt>
                <c:pt idx="65">
                  <c:v>240</c:v>
                </c:pt>
                <c:pt idx="66">
                  <c:v>268</c:v>
                </c:pt>
                <c:pt idx="67">
                  <c:v>282</c:v>
                </c:pt>
                <c:pt idx="68">
                  <c:v>315</c:v>
                </c:pt>
                <c:pt idx="69">
                  <c:v>254</c:v>
                </c:pt>
                <c:pt idx="70">
                  <c:v>282</c:v>
                </c:pt>
                <c:pt idx="71">
                  <c:v>252</c:v>
                </c:pt>
                <c:pt idx="72">
                  <c:v>256</c:v>
                </c:pt>
                <c:pt idx="73">
                  <c:v>236</c:v>
                </c:pt>
                <c:pt idx="74">
                  <c:v>300</c:v>
                </c:pt>
                <c:pt idx="75">
                  <c:v>292</c:v>
                </c:pt>
                <c:pt idx="76">
                  <c:v>292</c:v>
                </c:pt>
                <c:pt idx="77">
                  <c:v>282</c:v>
                </c:pt>
                <c:pt idx="78">
                  <c:v>252</c:v>
                </c:pt>
                <c:pt idx="79">
                  <c:v>247</c:v>
                </c:pt>
                <c:pt idx="80">
                  <c:v>270</c:v>
                </c:pt>
                <c:pt idx="81">
                  <c:v>268</c:v>
                </c:pt>
                <c:pt idx="83">
                  <c:v>294</c:v>
                </c:pt>
                <c:pt idx="84">
                  <c:v>264</c:v>
                </c:pt>
                <c:pt idx="85">
                  <c:v>265</c:v>
                </c:pt>
                <c:pt idx="86">
                  <c:v>246</c:v>
                </c:pt>
                <c:pt idx="87">
                  <c:v>263</c:v>
                </c:pt>
                <c:pt idx="88">
                  <c:v>264</c:v>
                </c:pt>
                <c:pt idx="89">
                  <c:v>266</c:v>
                </c:pt>
                <c:pt idx="90">
                  <c:v>280</c:v>
                </c:pt>
                <c:pt idx="91">
                  <c:v>270</c:v>
                </c:pt>
                <c:pt idx="92">
                  <c:v>279</c:v>
                </c:pt>
                <c:pt idx="93">
                  <c:v>237</c:v>
                </c:pt>
                <c:pt idx="94">
                  <c:v>281</c:v>
                </c:pt>
                <c:pt idx="95">
                  <c:v>288</c:v>
                </c:pt>
                <c:pt idx="96">
                  <c:v>293</c:v>
                </c:pt>
                <c:pt idx="97">
                  <c:v>319</c:v>
                </c:pt>
                <c:pt idx="98">
                  <c:v>298</c:v>
                </c:pt>
                <c:pt idx="99">
                  <c:v>260</c:v>
                </c:pt>
                <c:pt idx="100">
                  <c:v>240</c:v>
                </c:pt>
                <c:pt idx="101">
                  <c:v>238</c:v>
                </c:pt>
                <c:pt idx="102">
                  <c:v>251</c:v>
                </c:pt>
                <c:pt idx="103">
                  <c:v>334</c:v>
                </c:pt>
                <c:pt idx="104">
                  <c:v>280</c:v>
                </c:pt>
                <c:pt idx="105">
                  <c:v>237</c:v>
                </c:pt>
                <c:pt idx="106">
                  <c:v>254</c:v>
                </c:pt>
                <c:pt idx="107">
                  <c:v>260</c:v>
                </c:pt>
                <c:pt idx="108">
                  <c:v>229</c:v>
                </c:pt>
                <c:pt idx="109">
                  <c:v>264</c:v>
                </c:pt>
                <c:pt idx="110">
                  <c:v>257</c:v>
                </c:pt>
                <c:pt idx="111">
                  <c:v>259</c:v>
                </c:pt>
                <c:pt idx="112">
                  <c:v>270</c:v>
                </c:pt>
                <c:pt idx="113">
                  <c:v>266</c:v>
                </c:pt>
                <c:pt idx="114">
                  <c:v>270</c:v>
                </c:pt>
                <c:pt idx="115">
                  <c:v>218</c:v>
                </c:pt>
                <c:pt idx="116">
                  <c:v>232</c:v>
                </c:pt>
                <c:pt idx="117">
                  <c:v>244</c:v>
                </c:pt>
                <c:pt idx="118">
                  <c:v>247</c:v>
                </c:pt>
                <c:pt idx="119">
                  <c:v>241</c:v>
                </c:pt>
                <c:pt idx="120">
                  <c:v>262</c:v>
                </c:pt>
                <c:pt idx="121">
                  <c:v>286</c:v>
                </c:pt>
                <c:pt idx="122">
                  <c:v>236</c:v>
                </c:pt>
                <c:pt idx="123">
                  <c:v>276</c:v>
                </c:pt>
                <c:pt idx="124">
                  <c:v>291</c:v>
                </c:pt>
                <c:pt idx="125">
                  <c:v>248</c:v>
                </c:pt>
                <c:pt idx="126">
                  <c:v>256</c:v>
                </c:pt>
                <c:pt idx="127">
                  <c:v>271</c:v>
                </c:pt>
                <c:pt idx="128">
                  <c:v>290</c:v>
                </c:pt>
                <c:pt idx="129">
                  <c:v>282</c:v>
                </c:pt>
                <c:pt idx="130">
                  <c:v>278</c:v>
                </c:pt>
                <c:pt idx="131">
                  <c:v>235</c:v>
                </c:pt>
                <c:pt idx="132">
                  <c:v>282</c:v>
                </c:pt>
                <c:pt idx="133">
                  <c:v>250</c:v>
                </c:pt>
                <c:pt idx="134">
                  <c:v>270</c:v>
                </c:pt>
                <c:pt idx="135">
                  <c:v>248</c:v>
                </c:pt>
                <c:pt idx="136">
                  <c:v>251</c:v>
                </c:pt>
                <c:pt idx="137">
                  <c:v>248</c:v>
                </c:pt>
                <c:pt idx="138">
                  <c:v>263</c:v>
                </c:pt>
                <c:pt idx="139">
                  <c:v>266</c:v>
                </c:pt>
                <c:pt idx="140">
                  <c:v>256</c:v>
                </c:pt>
                <c:pt idx="141">
                  <c:v>302</c:v>
                </c:pt>
                <c:pt idx="142">
                  <c:v>239</c:v>
                </c:pt>
                <c:pt idx="143">
                  <c:v>234</c:v>
                </c:pt>
                <c:pt idx="144">
                  <c:v>248</c:v>
                </c:pt>
                <c:pt idx="145">
                  <c:v>234</c:v>
                </c:pt>
                <c:pt idx="146">
                  <c:v>262</c:v>
                </c:pt>
                <c:pt idx="147">
                  <c:v>280</c:v>
                </c:pt>
                <c:pt idx="148">
                  <c:v>222</c:v>
                </c:pt>
                <c:pt idx="149">
                  <c:v>230</c:v>
                </c:pt>
                <c:pt idx="150">
                  <c:v>257</c:v>
                </c:pt>
                <c:pt idx="151">
                  <c:v>308</c:v>
                </c:pt>
                <c:pt idx="152">
                  <c:v>286</c:v>
                </c:pt>
                <c:pt idx="153">
                  <c:v>264</c:v>
                </c:pt>
                <c:pt idx="154">
                  <c:v>271</c:v>
                </c:pt>
                <c:pt idx="155">
                  <c:v>223</c:v>
                </c:pt>
                <c:pt idx="156">
                  <c:v>224</c:v>
                </c:pt>
                <c:pt idx="157">
                  <c:v>264</c:v>
                </c:pt>
                <c:pt idx="158">
                  <c:v>232</c:v>
                </c:pt>
                <c:pt idx="159">
                  <c:v>384</c:v>
                </c:pt>
                <c:pt idx="160">
                  <c:v>276</c:v>
                </c:pt>
                <c:pt idx="161">
                  <c:v>276</c:v>
                </c:pt>
                <c:pt idx="162">
                  <c:v>232</c:v>
                </c:pt>
                <c:pt idx="163">
                  <c:v>220</c:v>
                </c:pt>
                <c:pt idx="164">
                  <c:v>270</c:v>
                </c:pt>
                <c:pt idx="165">
                  <c:v>249</c:v>
                </c:pt>
                <c:pt idx="166">
                  <c:v>289</c:v>
                </c:pt>
                <c:pt idx="167">
                  <c:v>254</c:v>
                </c:pt>
                <c:pt idx="168">
                  <c:v>260</c:v>
                </c:pt>
                <c:pt idx="169">
                  <c:v>220</c:v>
                </c:pt>
                <c:pt idx="170">
                  <c:v>215</c:v>
                </c:pt>
                <c:pt idx="172">
                  <c:v>276</c:v>
                </c:pt>
                <c:pt idx="173">
                  <c:v>260</c:v>
                </c:pt>
                <c:pt idx="174">
                  <c:v>258</c:v>
                </c:pt>
                <c:pt idx="175">
                  <c:v>252</c:v>
                </c:pt>
                <c:pt idx="176">
                  <c:v>284</c:v>
                </c:pt>
                <c:pt idx="178">
                  <c:v>250</c:v>
                </c:pt>
                <c:pt idx="179">
                  <c:v>288</c:v>
                </c:pt>
                <c:pt idx="180">
                  <c:v>260</c:v>
                </c:pt>
                <c:pt idx="181">
                  <c:v>266</c:v>
                </c:pt>
                <c:pt idx="182">
                  <c:v>294</c:v>
                </c:pt>
                <c:pt idx="183">
                  <c:v>319</c:v>
                </c:pt>
                <c:pt idx="184">
                  <c:v>256</c:v>
                </c:pt>
                <c:pt idx="185">
                  <c:v>286</c:v>
                </c:pt>
                <c:pt idx="186">
                  <c:v>280</c:v>
                </c:pt>
                <c:pt idx="187">
                  <c:v>275</c:v>
                </c:pt>
                <c:pt idx="188">
                  <c:v>298</c:v>
                </c:pt>
                <c:pt idx="189">
                  <c:v>280</c:v>
                </c:pt>
                <c:pt idx="190">
                  <c:v>256</c:v>
                </c:pt>
                <c:pt idx="191">
                  <c:v>290</c:v>
                </c:pt>
                <c:pt idx="192">
                  <c:v>302</c:v>
                </c:pt>
                <c:pt idx="193">
                  <c:v>322</c:v>
                </c:pt>
                <c:pt idx="194">
                  <c:v>414</c:v>
                </c:pt>
                <c:pt idx="195">
                  <c:v>290</c:v>
                </c:pt>
                <c:pt idx="196">
                  <c:v>270</c:v>
                </c:pt>
                <c:pt idx="197">
                  <c:v>410</c:v>
                </c:pt>
                <c:pt idx="198">
                  <c:v>339</c:v>
                </c:pt>
                <c:pt idx="199">
                  <c:v>284</c:v>
                </c:pt>
                <c:pt idx="200">
                  <c:v>302</c:v>
                </c:pt>
                <c:pt idx="201">
                  <c:v>282</c:v>
                </c:pt>
                <c:pt idx="202">
                  <c:v>280</c:v>
                </c:pt>
                <c:pt idx="203">
                  <c:v>390</c:v>
                </c:pt>
                <c:pt idx="204">
                  <c:v>273</c:v>
                </c:pt>
                <c:pt idx="205">
                  <c:v>281</c:v>
                </c:pt>
                <c:pt idx="206">
                  <c:v>231</c:v>
                </c:pt>
                <c:pt idx="207">
                  <c:v>346</c:v>
                </c:pt>
                <c:pt idx="208">
                  <c:v>389</c:v>
                </c:pt>
                <c:pt idx="209">
                  <c:v>380</c:v>
                </c:pt>
                <c:pt idx="210">
                  <c:v>382</c:v>
                </c:pt>
                <c:pt idx="211">
                  <c:v>319</c:v>
                </c:pt>
                <c:pt idx="212">
                  <c:v>309</c:v>
                </c:pt>
                <c:pt idx="213">
                  <c:v>284</c:v>
                </c:pt>
                <c:pt idx="214">
                  <c:v>304</c:v>
                </c:pt>
                <c:pt idx="215">
                  <c:v>322</c:v>
                </c:pt>
                <c:pt idx="216">
                  <c:v>313</c:v>
                </c:pt>
                <c:pt idx="217">
                  <c:v>294</c:v>
                </c:pt>
                <c:pt idx="218">
                  <c:v>299</c:v>
                </c:pt>
                <c:pt idx="219">
                  <c:v>283</c:v>
                </c:pt>
                <c:pt idx="220">
                  <c:v>272</c:v>
                </c:pt>
                <c:pt idx="221">
                  <c:v>286</c:v>
                </c:pt>
                <c:pt idx="222">
                  <c:v>306</c:v>
                </c:pt>
                <c:pt idx="223">
                  <c:v>260</c:v>
                </c:pt>
                <c:pt idx="224">
                  <c:v>313</c:v>
                </c:pt>
                <c:pt idx="225">
                  <c:v>282</c:v>
                </c:pt>
                <c:pt idx="226">
                  <c:v>295</c:v>
                </c:pt>
                <c:pt idx="227">
                  <c:v>264</c:v>
                </c:pt>
                <c:pt idx="228">
                  <c:v>292</c:v>
                </c:pt>
                <c:pt idx="229">
                  <c:v>294</c:v>
                </c:pt>
                <c:pt idx="230">
                  <c:v>302</c:v>
                </c:pt>
                <c:pt idx="231">
                  <c:v>258</c:v>
                </c:pt>
                <c:pt idx="232">
                  <c:v>264</c:v>
                </c:pt>
                <c:pt idx="233">
                  <c:v>250</c:v>
                </c:pt>
                <c:pt idx="234">
                  <c:v>320</c:v>
                </c:pt>
                <c:pt idx="235">
                  <c:v>281</c:v>
                </c:pt>
                <c:pt idx="236">
                  <c:v>317</c:v>
                </c:pt>
                <c:pt idx="237">
                  <c:v>259</c:v>
                </c:pt>
                <c:pt idx="238">
                  <c:v>272</c:v>
                </c:pt>
                <c:pt idx="239">
                  <c:v>244</c:v>
                </c:pt>
                <c:pt idx="240">
                  <c:v>253</c:v>
                </c:pt>
                <c:pt idx="241">
                  <c:v>286</c:v>
                </c:pt>
                <c:pt idx="242">
                  <c:v>306</c:v>
                </c:pt>
                <c:pt idx="243">
                  <c:v>289</c:v>
                </c:pt>
                <c:pt idx="244">
                  <c:v>236</c:v>
                </c:pt>
                <c:pt idx="245">
                  <c:v>414</c:v>
                </c:pt>
                <c:pt idx="246">
                  <c:v>276</c:v>
                </c:pt>
                <c:pt idx="247">
                  <c:v>246</c:v>
                </c:pt>
                <c:pt idx="248">
                  <c:v>304</c:v>
                </c:pt>
                <c:pt idx="249">
                  <c:v>340</c:v>
                </c:pt>
                <c:pt idx="250">
                  <c:v>240</c:v>
                </c:pt>
                <c:pt idx="251">
                  <c:v>254</c:v>
                </c:pt>
                <c:pt idx="252">
                  <c:v>280</c:v>
                </c:pt>
                <c:pt idx="253">
                  <c:v>245</c:v>
                </c:pt>
                <c:pt idx="254">
                  <c:v>254</c:v>
                </c:pt>
                <c:pt idx="255">
                  <c:v>270</c:v>
                </c:pt>
                <c:pt idx="256">
                  <c:v>244</c:v>
                </c:pt>
                <c:pt idx="257">
                  <c:v>236</c:v>
                </c:pt>
                <c:pt idx="258">
                  <c:v>248</c:v>
                </c:pt>
                <c:pt idx="259">
                  <c:v>282</c:v>
                </c:pt>
                <c:pt idx="260">
                  <c:v>361</c:v>
                </c:pt>
                <c:pt idx="261">
                  <c:v>258</c:v>
                </c:pt>
                <c:pt idx="262">
                  <c:v>300</c:v>
                </c:pt>
                <c:pt idx="263">
                  <c:v>244</c:v>
                </c:pt>
                <c:pt idx="264">
                  <c:v>231</c:v>
                </c:pt>
                <c:pt idx="265">
                  <c:v>226</c:v>
                </c:pt>
                <c:pt idx="266">
                  <c:v>272</c:v>
                </c:pt>
                <c:pt idx="267">
                  <c:v>269</c:v>
                </c:pt>
                <c:pt idx="268">
                  <c:v>278</c:v>
                </c:pt>
                <c:pt idx="269">
                  <c:v>260</c:v>
                </c:pt>
                <c:pt idx="270">
                  <c:v>251</c:v>
                </c:pt>
                <c:pt idx="271">
                  <c:v>246</c:v>
                </c:pt>
                <c:pt idx="272">
                  <c:v>262</c:v>
                </c:pt>
                <c:pt idx="273">
                  <c:v>273</c:v>
                </c:pt>
                <c:pt idx="274">
                  <c:v>296</c:v>
                </c:pt>
                <c:pt idx="275">
                  <c:v>300</c:v>
                </c:pt>
                <c:pt idx="276">
                  <c:v>260</c:v>
                </c:pt>
                <c:pt idx="277">
                  <c:v>260</c:v>
                </c:pt>
                <c:pt idx="278">
                  <c:v>264</c:v>
                </c:pt>
                <c:pt idx="279">
                  <c:v>300</c:v>
                </c:pt>
                <c:pt idx="280">
                  <c:v>302</c:v>
                </c:pt>
                <c:pt idx="281">
                  <c:v>242</c:v>
                </c:pt>
                <c:pt idx="282">
                  <c:v>274</c:v>
                </c:pt>
                <c:pt idx="283">
                  <c:v>298</c:v>
                </c:pt>
                <c:pt idx="284">
                  <c:v>252</c:v>
                </c:pt>
                <c:pt idx="285">
                  <c:v>256</c:v>
                </c:pt>
                <c:pt idx="286">
                  <c:v>293</c:v>
                </c:pt>
                <c:pt idx="287">
                  <c:v>289</c:v>
                </c:pt>
                <c:pt idx="288">
                  <c:v>252</c:v>
                </c:pt>
                <c:pt idx="289">
                  <c:v>252</c:v>
                </c:pt>
                <c:pt idx="290">
                  <c:v>272</c:v>
                </c:pt>
                <c:pt idx="291">
                  <c:v>282</c:v>
                </c:pt>
                <c:pt idx="292">
                  <c:v>308</c:v>
                </c:pt>
                <c:pt idx="293">
                  <c:v>302</c:v>
                </c:pt>
                <c:pt idx="294">
                  <c:v>246</c:v>
                </c:pt>
                <c:pt idx="295">
                  <c:v>248</c:v>
                </c:pt>
                <c:pt idx="296">
                  <c:v>265</c:v>
                </c:pt>
                <c:pt idx="297">
                  <c:v>242</c:v>
                </c:pt>
                <c:pt idx="298">
                  <c:v>338</c:v>
                </c:pt>
                <c:pt idx="299">
                  <c:v>284</c:v>
                </c:pt>
                <c:pt idx="300">
                  <c:v>256</c:v>
                </c:pt>
                <c:pt idx="301">
                  <c:v>250</c:v>
                </c:pt>
                <c:pt idx="302">
                  <c:v>253</c:v>
                </c:pt>
                <c:pt idx="303">
                  <c:v>254</c:v>
                </c:pt>
                <c:pt idx="304">
                  <c:v>300</c:v>
                </c:pt>
                <c:pt idx="305">
                  <c:v>320</c:v>
                </c:pt>
                <c:pt idx="306">
                  <c:v>270</c:v>
                </c:pt>
                <c:pt idx="307">
                  <c:v>271</c:v>
                </c:pt>
                <c:pt idx="308">
                  <c:v>266</c:v>
                </c:pt>
                <c:pt idx="309">
                  <c:v>280</c:v>
                </c:pt>
                <c:pt idx="310">
                  <c:v>274</c:v>
                </c:pt>
                <c:pt idx="311">
                  <c:v>265</c:v>
                </c:pt>
                <c:pt idx="312">
                  <c:v>262</c:v>
                </c:pt>
                <c:pt idx="313">
                  <c:v>264</c:v>
                </c:pt>
                <c:pt idx="314">
                  <c:v>316</c:v>
                </c:pt>
                <c:pt idx="315">
                  <c:v>285</c:v>
                </c:pt>
                <c:pt idx="316">
                  <c:v>326</c:v>
                </c:pt>
                <c:pt idx="317">
                  <c:v>317</c:v>
                </c:pt>
                <c:pt idx="318">
                  <c:v>340</c:v>
                </c:pt>
                <c:pt idx="319">
                  <c:v>280</c:v>
                </c:pt>
                <c:pt idx="320">
                  <c:v>304</c:v>
                </c:pt>
                <c:pt idx="321">
                  <c:v>332</c:v>
                </c:pt>
                <c:pt idx="322">
                  <c:v>280</c:v>
                </c:pt>
                <c:pt idx="323">
                  <c:v>258</c:v>
                </c:pt>
                <c:pt idx="324">
                  <c:v>260</c:v>
                </c:pt>
                <c:pt idx="325">
                  <c:v>306</c:v>
                </c:pt>
                <c:pt idx="326">
                  <c:v>310</c:v>
                </c:pt>
                <c:pt idx="327">
                  <c:v>262</c:v>
                </c:pt>
                <c:pt idx="328">
                  <c:v>304</c:v>
                </c:pt>
                <c:pt idx="329">
                  <c:v>311</c:v>
                </c:pt>
                <c:pt idx="330">
                  <c:v>327</c:v>
                </c:pt>
                <c:pt idx="331">
                  <c:v>321</c:v>
                </c:pt>
                <c:pt idx="332">
                  <c:v>288</c:v>
                </c:pt>
                <c:pt idx="333">
                  <c:v>260</c:v>
                </c:pt>
                <c:pt idx="334">
                  <c:v>285</c:v>
                </c:pt>
                <c:pt idx="335">
                  <c:v>312</c:v>
                </c:pt>
                <c:pt idx="336">
                  <c:v>336</c:v>
                </c:pt>
                <c:pt idx="337">
                  <c:v>301</c:v>
                </c:pt>
                <c:pt idx="338">
                  <c:v>290</c:v>
                </c:pt>
                <c:pt idx="339">
                  <c:v>258</c:v>
                </c:pt>
                <c:pt idx="340">
                  <c:v>250</c:v>
                </c:pt>
                <c:pt idx="341">
                  <c:v>314</c:v>
                </c:pt>
                <c:pt idx="342">
                  <c:v>304</c:v>
                </c:pt>
                <c:pt idx="343">
                  <c:v>258</c:v>
                </c:pt>
                <c:pt idx="344">
                  <c:v>328</c:v>
                </c:pt>
                <c:pt idx="345">
                  <c:v>278</c:v>
                </c:pt>
                <c:pt idx="346">
                  <c:v>262</c:v>
                </c:pt>
                <c:pt idx="347">
                  <c:v>256</c:v>
                </c:pt>
                <c:pt idx="348">
                  <c:v>259</c:v>
                </c:pt>
                <c:pt idx="349">
                  <c:v>269</c:v>
                </c:pt>
                <c:pt idx="350">
                  <c:v>370</c:v>
                </c:pt>
                <c:pt idx="351">
                  <c:v>282</c:v>
                </c:pt>
                <c:pt idx="352">
                  <c:v>455</c:v>
                </c:pt>
                <c:pt idx="353">
                  <c:v>348</c:v>
                </c:pt>
                <c:pt idx="354">
                  <c:v>258</c:v>
                </c:pt>
                <c:pt idx="355">
                  <c:v>265</c:v>
                </c:pt>
                <c:pt idx="356">
                  <c:v>302</c:v>
                </c:pt>
                <c:pt idx="357">
                  <c:v>290</c:v>
                </c:pt>
                <c:pt idx="358">
                  <c:v>300</c:v>
                </c:pt>
                <c:pt idx="359">
                  <c:v>326</c:v>
                </c:pt>
                <c:pt idx="360">
                  <c:v>284</c:v>
                </c:pt>
                <c:pt idx="361">
                  <c:v>299</c:v>
                </c:pt>
                <c:pt idx="362">
                  <c:v>266</c:v>
                </c:pt>
                <c:pt idx="363">
                  <c:v>305</c:v>
                </c:pt>
                <c:pt idx="364">
                  <c:v>324</c:v>
                </c:pt>
                <c:pt idx="365">
                  <c:v>320</c:v>
                </c:pt>
                <c:pt idx="366">
                  <c:v>279</c:v>
                </c:pt>
                <c:pt idx="367">
                  <c:v>288</c:v>
                </c:pt>
                <c:pt idx="368">
                  <c:v>274</c:v>
                </c:pt>
                <c:pt idx="369">
                  <c:v>312</c:v>
                </c:pt>
                <c:pt idx="370">
                  <c:v>303</c:v>
                </c:pt>
                <c:pt idx="371">
                  <c:v>310</c:v>
                </c:pt>
                <c:pt idx="372">
                  <c:v>334</c:v>
                </c:pt>
                <c:pt idx="373">
                  <c:v>286</c:v>
                </c:pt>
                <c:pt idx="374">
                  <c:v>270</c:v>
                </c:pt>
                <c:pt idx="375">
                  <c:v>288</c:v>
                </c:pt>
                <c:pt idx="376">
                  <c:v>280</c:v>
                </c:pt>
                <c:pt idx="377">
                  <c:v>319</c:v>
                </c:pt>
                <c:pt idx="378">
                  <c:v>314</c:v>
                </c:pt>
                <c:pt idx="379">
                  <c:v>298</c:v>
                </c:pt>
                <c:pt idx="380">
                  <c:v>317</c:v>
                </c:pt>
                <c:pt idx="381">
                  <c:v>322</c:v>
                </c:pt>
                <c:pt idx="382">
                  <c:v>300</c:v>
                </c:pt>
                <c:pt idx="383">
                  <c:v>298</c:v>
                </c:pt>
                <c:pt idx="384">
                  <c:v>290</c:v>
                </c:pt>
                <c:pt idx="386">
                  <c:v>304</c:v>
                </c:pt>
                <c:pt idx="387">
                  <c:v>301</c:v>
                </c:pt>
                <c:pt idx="388">
                  <c:v>324</c:v>
                </c:pt>
                <c:pt idx="389">
                  <c:v>286</c:v>
                </c:pt>
                <c:pt idx="390">
                  <c:v>298</c:v>
                </c:pt>
                <c:pt idx="391">
                  <c:v>322</c:v>
                </c:pt>
                <c:pt idx="392">
                  <c:v>295</c:v>
                </c:pt>
                <c:pt idx="393">
                  <c:v>368</c:v>
                </c:pt>
                <c:pt idx="394">
                  <c:v>334</c:v>
                </c:pt>
                <c:pt idx="395">
                  <c:v>260</c:v>
                </c:pt>
                <c:pt idx="396">
                  <c:v>301</c:v>
                </c:pt>
                <c:pt idx="397">
                  <c:v>326</c:v>
                </c:pt>
                <c:pt idx="398">
                  <c:v>360</c:v>
                </c:pt>
                <c:pt idx="399">
                  <c:v>448</c:v>
                </c:pt>
                <c:pt idx="400">
                  <c:v>318</c:v>
                </c:pt>
                <c:pt idx="401">
                  <c:v>323</c:v>
                </c:pt>
                <c:pt idx="402">
                  <c:v>280</c:v>
                </c:pt>
                <c:pt idx="403">
                  <c:v>334</c:v>
                </c:pt>
                <c:pt idx="404">
                  <c:v>272</c:v>
                </c:pt>
                <c:pt idx="405">
                  <c:v>293</c:v>
                </c:pt>
                <c:pt idx="406">
                  <c:v>310</c:v>
                </c:pt>
                <c:pt idx="407">
                  <c:v>274</c:v>
                </c:pt>
                <c:pt idx="408">
                  <c:v>276</c:v>
                </c:pt>
                <c:pt idx="409">
                  <c:v>298</c:v>
                </c:pt>
                <c:pt idx="410">
                  <c:v>303</c:v>
                </c:pt>
                <c:pt idx="411">
                  <c:v>342</c:v>
                </c:pt>
                <c:pt idx="412">
                  <c:v>293</c:v>
                </c:pt>
                <c:pt idx="413">
                  <c:v>286</c:v>
                </c:pt>
                <c:pt idx="414">
                  <c:v>385</c:v>
                </c:pt>
                <c:pt idx="415">
                  <c:v>341</c:v>
                </c:pt>
                <c:pt idx="416">
                  <c:v>408</c:v>
                </c:pt>
                <c:pt idx="417">
                  <c:v>375</c:v>
                </c:pt>
                <c:pt idx="418">
                  <c:v>290</c:v>
                </c:pt>
                <c:pt idx="419">
                  <c:v>316</c:v>
                </c:pt>
                <c:pt idx="420">
                  <c:v>300</c:v>
                </c:pt>
                <c:pt idx="421">
                  <c:v>298</c:v>
                </c:pt>
                <c:pt idx="422">
                  <c:v>335</c:v>
                </c:pt>
                <c:pt idx="423">
                  <c:v>269</c:v>
                </c:pt>
                <c:pt idx="424">
                  <c:v>304</c:v>
                </c:pt>
                <c:pt idx="425">
                  <c:v>320</c:v>
                </c:pt>
                <c:pt idx="426">
                  <c:v>361</c:v>
                </c:pt>
                <c:pt idx="427">
                  <c:v>282</c:v>
                </c:pt>
                <c:pt idx="428">
                  <c:v>366</c:v>
                </c:pt>
                <c:pt idx="429">
                  <c:v>328</c:v>
                </c:pt>
                <c:pt idx="430">
                  <c:v>315</c:v>
                </c:pt>
                <c:pt idx="431">
                  <c:v>355</c:v>
                </c:pt>
                <c:pt idx="432">
                  <c:v>312</c:v>
                </c:pt>
                <c:pt idx="433">
                  <c:v>336</c:v>
                </c:pt>
                <c:pt idx="434">
                  <c:v>356</c:v>
                </c:pt>
                <c:pt idx="435">
                  <c:v>366</c:v>
                </c:pt>
                <c:pt idx="436">
                  <c:v>308</c:v>
                </c:pt>
                <c:pt idx="437">
                  <c:v>290</c:v>
                </c:pt>
                <c:pt idx="438">
                  <c:v>320</c:v>
                </c:pt>
                <c:pt idx="439">
                  <c:v>346</c:v>
                </c:pt>
                <c:pt idx="440">
                  <c:v>324</c:v>
                </c:pt>
                <c:pt idx="441">
                  <c:v>295</c:v>
                </c:pt>
                <c:pt idx="442">
                  <c:v>306</c:v>
                </c:pt>
                <c:pt idx="443">
                  <c:v>390</c:v>
                </c:pt>
                <c:pt idx="444">
                  <c:v>276</c:v>
                </c:pt>
                <c:pt idx="445">
                  <c:v>364</c:v>
                </c:pt>
                <c:pt idx="446">
                  <c:v>283</c:v>
                </c:pt>
                <c:pt idx="447">
                  <c:v>320</c:v>
                </c:pt>
                <c:pt idx="448">
                  <c:v>326</c:v>
                </c:pt>
                <c:pt idx="449">
                  <c:v>302</c:v>
                </c:pt>
                <c:pt idx="450">
                  <c:v>278</c:v>
                </c:pt>
                <c:pt idx="451">
                  <c:v>258</c:v>
                </c:pt>
                <c:pt idx="452">
                  <c:v>307</c:v>
                </c:pt>
                <c:pt idx="453">
                  <c:v>330</c:v>
                </c:pt>
                <c:pt idx="454">
                  <c:v>304</c:v>
                </c:pt>
                <c:pt idx="455">
                  <c:v>350</c:v>
                </c:pt>
                <c:pt idx="456">
                  <c:v>258</c:v>
                </c:pt>
                <c:pt idx="457">
                  <c:v>254</c:v>
                </c:pt>
                <c:pt idx="458">
                  <c:v>255</c:v>
                </c:pt>
                <c:pt idx="459">
                  <c:v>246</c:v>
                </c:pt>
                <c:pt idx="460">
                  <c:v>234</c:v>
                </c:pt>
                <c:pt idx="461">
                  <c:v>250</c:v>
                </c:pt>
                <c:pt idx="462">
                  <c:v>286</c:v>
                </c:pt>
                <c:pt idx="463">
                  <c:v>256</c:v>
                </c:pt>
                <c:pt idx="464">
                  <c:v>256</c:v>
                </c:pt>
                <c:pt idx="465">
                  <c:v>247</c:v>
                </c:pt>
                <c:pt idx="466">
                  <c:v>244</c:v>
                </c:pt>
                <c:pt idx="467">
                  <c:v>244</c:v>
                </c:pt>
                <c:pt idx="468">
                  <c:v>258</c:v>
                </c:pt>
                <c:pt idx="469">
                  <c:v>270</c:v>
                </c:pt>
                <c:pt idx="470">
                  <c:v>275</c:v>
                </c:pt>
                <c:pt idx="471">
                  <c:v>248</c:v>
                </c:pt>
                <c:pt idx="472">
                  <c:v>304</c:v>
                </c:pt>
                <c:pt idx="473">
                  <c:v>290</c:v>
                </c:pt>
                <c:pt idx="474">
                  <c:v>288</c:v>
                </c:pt>
                <c:pt idx="475">
                  <c:v>276</c:v>
                </c:pt>
                <c:pt idx="476">
                  <c:v>279</c:v>
                </c:pt>
                <c:pt idx="477">
                  <c:v>293</c:v>
                </c:pt>
                <c:pt idx="478">
                  <c:v>284</c:v>
                </c:pt>
                <c:pt idx="479">
                  <c:v>249</c:v>
                </c:pt>
                <c:pt idx="480">
                  <c:v>269</c:v>
                </c:pt>
                <c:pt idx="481">
                  <c:v>268</c:v>
                </c:pt>
                <c:pt idx="482">
                  <c:v>290</c:v>
                </c:pt>
                <c:pt idx="483">
                  <c:v>244</c:v>
                </c:pt>
                <c:pt idx="484">
                  <c:v>244</c:v>
                </c:pt>
                <c:pt idx="485">
                  <c:v>294</c:v>
                </c:pt>
                <c:pt idx="486">
                  <c:v>256</c:v>
                </c:pt>
                <c:pt idx="487">
                  <c:v>256</c:v>
                </c:pt>
                <c:pt idx="488">
                  <c:v>396</c:v>
                </c:pt>
                <c:pt idx="489">
                  <c:v>294</c:v>
                </c:pt>
                <c:pt idx="490">
                  <c:v>277</c:v>
                </c:pt>
                <c:pt idx="491">
                  <c:v>282</c:v>
                </c:pt>
                <c:pt idx="492">
                  <c:v>310</c:v>
                </c:pt>
                <c:pt idx="493">
                  <c:v>276</c:v>
                </c:pt>
                <c:pt idx="494">
                  <c:v>281</c:v>
                </c:pt>
                <c:pt idx="495">
                  <c:v>284</c:v>
                </c:pt>
                <c:pt idx="496">
                  <c:v>314</c:v>
                </c:pt>
                <c:pt idx="497">
                  <c:v>305</c:v>
                </c:pt>
                <c:pt idx="498">
                  <c:v>273</c:v>
                </c:pt>
                <c:pt idx="499">
                  <c:v>294</c:v>
                </c:pt>
                <c:pt idx="500">
                  <c:v>294</c:v>
                </c:pt>
                <c:pt idx="501">
                  <c:v>278</c:v>
                </c:pt>
                <c:pt idx="502">
                  <c:v>280</c:v>
                </c:pt>
                <c:pt idx="503">
                  <c:v>296</c:v>
                </c:pt>
                <c:pt idx="504">
                  <c:v>284</c:v>
                </c:pt>
                <c:pt idx="505">
                  <c:v>397</c:v>
                </c:pt>
                <c:pt idx="506">
                  <c:v>282</c:v>
                </c:pt>
                <c:pt idx="507">
                  <c:v>252</c:v>
                </c:pt>
                <c:pt idx="508">
                  <c:v>270</c:v>
                </c:pt>
                <c:pt idx="509">
                  <c:v>292</c:v>
                </c:pt>
                <c:pt idx="510">
                  <c:v>281</c:v>
                </c:pt>
                <c:pt idx="511">
                  <c:v>261</c:v>
                </c:pt>
                <c:pt idx="512">
                  <c:v>271</c:v>
                </c:pt>
                <c:pt idx="513">
                  <c:v>257</c:v>
                </c:pt>
                <c:pt idx="514">
                  <c:v>254</c:v>
                </c:pt>
                <c:pt idx="515">
                  <c:v>262</c:v>
                </c:pt>
                <c:pt idx="516">
                  <c:v>287</c:v>
                </c:pt>
                <c:pt idx="517">
                  <c:v>270</c:v>
                </c:pt>
                <c:pt idx="518">
                  <c:v>279</c:v>
                </c:pt>
                <c:pt idx="519">
                  <c:v>282</c:v>
                </c:pt>
                <c:pt idx="520">
                  <c:v>337</c:v>
                </c:pt>
                <c:pt idx="521">
                  <c:v>264</c:v>
                </c:pt>
                <c:pt idx="522">
                  <c:v>294</c:v>
                </c:pt>
                <c:pt idx="523">
                  <c:v>342</c:v>
                </c:pt>
                <c:pt idx="524">
                  <c:v>274</c:v>
                </c:pt>
                <c:pt idx="525">
                  <c:v>308</c:v>
                </c:pt>
                <c:pt idx="526">
                  <c:v>292</c:v>
                </c:pt>
                <c:pt idx="527">
                  <c:v>336</c:v>
                </c:pt>
                <c:pt idx="528">
                  <c:v>296</c:v>
                </c:pt>
                <c:pt idx="529">
                  <c:v>300</c:v>
                </c:pt>
                <c:pt idx="530">
                  <c:v>337</c:v>
                </c:pt>
                <c:pt idx="531">
                  <c:v>287</c:v>
                </c:pt>
                <c:pt idx="532">
                  <c:v>296</c:v>
                </c:pt>
                <c:pt idx="533">
                  <c:v>301</c:v>
                </c:pt>
                <c:pt idx="534">
                  <c:v>298</c:v>
                </c:pt>
                <c:pt idx="535">
                  <c:v>306</c:v>
                </c:pt>
                <c:pt idx="536">
                  <c:v>290</c:v>
                </c:pt>
                <c:pt idx="537">
                  <c:v>315</c:v>
                </c:pt>
                <c:pt idx="538">
                  <c:v>356</c:v>
                </c:pt>
              </c:numCache>
            </c:numRef>
          </c:xVal>
          <c:yVal>
            <c:numRef>
              <c:f>Calculations!$E$3:$E$541</c:f>
              <c:numCache>
                <c:formatCode>0.0</c:formatCode>
                <c:ptCount val="539"/>
                <c:pt idx="0">
                  <c:v>66.128347421386067</c:v>
                </c:pt>
                <c:pt idx="1">
                  <c:v>72.732254527908282</c:v>
                </c:pt>
                <c:pt idx="2">
                  <c:v>67.884655332869755</c:v>
                </c:pt>
                <c:pt idx="3">
                  <c:v>68.237571208332724</c:v>
                </c:pt>
                <c:pt idx="4">
                  <c:v>67.154761135889515</c:v>
                </c:pt>
                <c:pt idx="5">
                  <c:v>67.154761135889515</c:v>
                </c:pt>
                <c:pt idx="6">
                  <c:v>70.999521538042927</c:v>
                </c:pt>
                <c:pt idx="7">
                  <c:v>66.777229654692846</c:v>
                </c:pt>
                <c:pt idx="8">
                  <c:v>67.401717819078328</c:v>
                </c:pt>
                <c:pt idx="9">
                  <c:v>65.590702142360442</c:v>
                </c:pt>
                <c:pt idx="10">
                  <c:v>72.028570773789795</c:v>
                </c:pt>
                <c:pt idx="11">
                  <c:v>68.46857069045393</c:v>
                </c:pt>
                <c:pt idx="12">
                  <c:v>72.817733353839614</c:v>
                </c:pt>
                <c:pt idx="13">
                  <c:v>69.681317971590332</c:v>
                </c:pt>
                <c:pt idx="14">
                  <c:v>64.894157651315126</c:v>
                </c:pt>
                <c:pt idx="15">
                  <c:v>66.904034121659677</c:v>
                </c:pt>
                <c:pt idx="16">
                  <c:v>67.884655332869755</c:v>
                </c:pt>
                <c:pt idx="17">
                  <c:v>66.128347421386067</c:v>
                </c:pt>
                <c:pt idx="18">
                  <c:v>70.606294711440114</c:v>
                </c:pt>
                <c:pt idx="19">
                  <c:v>67.644988581622513</c:v>
                </c:pt>
                <c:pt idx="20">
                  <c:v>69.031631928124398</c:v>
                </c:pt>
                <c:pt idx="21">
                  <c:v>63.870237249478464</c:v>
                </c:pt>
                <c:pt idx="22">
                  <c:v>64.894157651315126</c:v>
                </c:pt>
                <c:pt idx="23">
                  <c:v>70.09950668922356</c:v>
                </c:pt>
                <c:pt idx="24">
                  <c:v>65.315427759499329</c:v>
                </c:pt>
                <c:pt idx="25">
                  <c:v>69.681317971590332</c:v>
                </c:pt>
                <c:pt idx="26">
                  <c:v>65.590702142360442</c:v>
                </c:pt>
                <c:pt idx="27">
                  <c:v>70.202257525343072</c:v>
                </c:pt>
                <c:pt idx="28">
                  <c:v>67.401717819078328</c:v>
                </c:pt>
                <c:pt idx="29">
                  <c:v>72.384894712977172</c:v>
                </c:pt>
                <c:pt idx="30">
                  <c:v>66.777229654692846</c:v>
                </c:pt>
                <c:pt idx="31">
                  <c:v>70.50631612202325</c:v>
                </c:pt>
                <c:pt idx="32">
                  <c:v>68.12079757306924</c:v>
                </c:pt>
                <c:pt idx="33">
                  <c:v>72.207874807291134</c:v>
                </c:pt>
                <c:pt idx="34">
                  <c:v>72.296667539536202</c:v>
                </c:pt>
                <c:pt idx="35">
                  <c:v>68.46857069045393</c:v>
                </c:pt>
                <c:pt idx="36">
                  <c:v>69.574936631139764</c:v>
                </c:pt>
                <c:pt idx="37">
                  <c:v>70.999521538042927</c:v>
                </c:pt>
                <c:pt idx="38">
                  <c:v>66.777229654692846</c:v>
                </c:pt>
                <c:pt idx="39">
                  <c:v>70.705597769847415</c:v>
                </c:pt>
                <c:pt idx="40">
                  <c:v>73.070984285325565</c:v>
                </c:pt>
                <c:pt idx="41">
                  <c:v>71.570022753687979</c:v>
                </c:pt>
                <c:pt idx="42">
                  <c:v>67.523808763576156</c:v>
                </c:pt>
                <c:pt idx="43">
                  <c:v>69.574936631139764</c:v>
                </c:pt>
                <c:pt idx="44">
                  <c:v>67.401717819078328</c:v>
                </c:pt>
                <c:pt idx="45">
                  <c:v>68.5828149995465</c:v>
                </c:pt>
                <c:pt idx="46">
                  <c:v>68.5828149995465</c:v>
                </c:pt>
                <c:pt idx="47">
                  <c:v>65.861641495570211</c:v>
                </c:pt>
                <c:pt idx="48">
                  <c:v>68.46857069045393</c:v>
                </c:pt>
                <c:pt idx="49">
                  <c:v>68.808837913218838</c:v>
                </c:pt>
                <c:pt idx="50">
                  <c:v>73.56358823132571</c:v>
                </c:pt>
                <c:pt idx="51">
                  <c:v>67.644988581622513</c:v>
                </c:pt>
                <c:pt idx="52">
                  <c:v>69.031631928124398</c:v>
                </c:pt>
                <c:pt idx="53">
                  <c:v>66.390918371607881</c:v>
                </c:pt>
                <c:pt idx="54">
                  <c:v>71.382366138200766</c:v>
                </c:pt>
                <c:pt idx="55">
                  <c:v>71.846938116476736</c:v>
                </c:pt>
                <c:pt idx="56">
                  <c:v>68.5828149995465</c:v>
                </c:pt>
                <c:pt idx="57">
                  <c:v>65.315427759499329</c:v>
                </c:pt>
                <c:pt idx="58">
                  <c:v>67.523808763576156</c:v>
                </c:pt>
                <c:pt idx="59">
                  <c:v>64.462528442109985</c:v>
                </c:pt>
                <c:pt idx="60">
                  <c:v>71.846938116476736</c:v>
                </c:pt>
                <c:pt idx="61">
                  <c:v>65.726707272232545</c:v>
                </c:pt>
                <c:pt idx="62">
                  <c:v>69.681317971590332</c:v>
                </c:pt>
                <c:pt idx="63">
                  <c:v>69.141839643682673</c:v>
                </c:pt>
                <c:pt idx="64">
                  <c:v>65.315427759499329</c:v>
                </c:pt>
                <c:pt idx="65">
                  <c:v>63.870237249478464</c:v>
                </c:pt>
                <c:pt idx="66">
                  <c:v>67.644988581622513</c:v>
                </c:pt>
                <c:pt idx="67">
                  <c:v>69.251265744237003</c:v>
                </c:pt>
                <c:pt idx="68">
                  <c:v>72.472561713888368</c:v>
                </c:pt>
                <c:pt idx="69">
                  <c:v>65.861641495570211</c:v>
                </c:pt>
                <c:pt idx="70">
                  <c:v>69.251265744237003</c:v>
                </c:pt>
                <c:pt idx="71">
                  <c:v>65.590702142360442</c:v>
                </c:pt>
                <c:pt idx="72">
                  <c:v>66.128347421386067</c:v>
                </c:pt>
                <c:pt idx="73">
                  <c:v>63.257868389300143</c:v>
                </c:pt>
                <c:pt idx="74">
                  <c:v>71.096189799582774</c:v>
                </c:pt>
                <c:pt idx="75">
                  <c:v>70.304304588612439</c:v>
                </c:pt>
                <c:pt idx="76">
                  <c:v>70.304304588612439</c:v>
                </c:pt>
                <c:pt idx="77">
                  <c:v>69.251265744237003</c:v>
                </c:pt>
                <c:pt idx="78">
                  <c:v>65.590702142360442</c:v>
                </c:pt>
                <c:pt idx="79">
                  <c:v>64.894157651315126</c:v>
                </c:pt>
                <c:pt idx="80">
                  <c:v>67.884655332869755</c:v>
                </c:pt>
                <c:pt idx="81">
                  <c:v>67.644988581622513</c:v>
                </c:pt>
                <c:pt idx="82">
                  <c:v>0</c:v>
                </c:pt>
                <c:pt idx="83">
                  <c:v>70.50631612202325</c:v>
                </c:pt>
                <c:pt idx="84">
                  <c:v>67.154761135889515</c:v>
                </c:pt>
                <c:pt idx="85">
                  <c:v>67.278705433489932</c:v>
                </c:pt>
                <c:pt idx="86">
                  <c:v>64.751450975100951</c:v>
                </c:pt>
                <c:pt idx="87">
                  <c:v>67.029874296102037</c:v>
                </c:pt>
                <c:pt idx="88">
                  <c:v>67.154761135889515</c:v>
                </c:pt>
                <c:pt idx="89">
                  <c:v>67.401717819078328</c:v>
                </c:pt>
                <c:pt idx="90">
                  <c:v>69.031631928124398</c:v>
                </c:pt>
                <c:pt idx="91">
                  <c:v>67.884655332869755</c:v>
                </c:pt>
                <c:pt idx="92">
                  <c:v>68.920634193099758</c:v>
                </c:pt>
                <c:pt idx="93">
                  <c:v>63.412898480484529</c:v>
                </c:pt>
                <c:pt idx="94">
                  <c:v>69.141839643682673</c:v>
                </c:pt>
                <c:pt idx="95">
                  <c:v>69.891864374565387</c:v>
                </c:pt>
                <c:pt idx="96">
                  <c:v>70.405655084897049</c:v>
                </c:pt>
                <c:pt idx="97">
                  <c:v>72.817733353839614</c:v>
                </c:pt>
                <c:pt idx="98">
                  <c:v>70.902204496224272</c:v>
                </c:pt>
                <c:pt idx="99">
                  <c:v>66.649449768749363</c:v>
                </c:pt>
                <c:pt idx="100">
                  <c:v>63.870237249478464</c:v>
                </c:pt>
                <c:pt idx="101">
                  <c:v>63.566625797793421</c:v>
                </c:pt>
                <c:pt idx="102">
                  <c:v>65.453613306274235</c:v>
                </c:pt>
                <c:pt idx="103">
                  <c:v>74.038493831960579</c:v>
                </c:pt>
                <c:pt idx="104">
                  <c:v>69.031631928124398</c:v>
                </c:pt>
                <c:pt idx="105">
                  <c:v>63.412898480484529</c:v>
                </c:pt>
                <c:pt idx="106">
                  <c:v>65.861641495570211</c:v>
                </c:pt>
                <c:pt idx="107">
                  <c:v>66.649449768749363</c:v>
                </c:pt>
                <c:pt idx="108">
                  <c:v>62.134746462335521</c:v>
                </c:pt>
                <c:pt idx="109">
                  <c:v>67.154761135889515</c:v>
                </c:pt>
                <c:pt idx="110">
                  <c:v>66.260143734921527</c:v>
                </c:pt>
                <c:pt idx="111">
                  <c:v>66.520683165539893</c:v>
                </c:pt>
                <c:pt idx="112">
                  <c:v>67.884655332869755</c:v>
                </c:pt>
                <c:pt idx="113">
                  <c:v>67.401717819078328</c:v>
                </c:pt>
                <c:pt idx="114">
                  <c:v>67.884655332869755</c:v>
                </c:pt>
                <c:pt idx="115">
                  <c:v>60.224114403095562</c:v>
                </c:pt>
                <c:pt idx="116">
                  <c:v>62.624383361529453</c:v>
                </c:pt>
                <c:pt idx="117">
                  <c:v>64.462528442109985</c:v>
                </c:pt>
                <c:pt idx="118">
                  <c:v>64.894157651315126</c:v>
                </c:pt>
                <c:pt idx="119">
                  <c:v>64.02015327748893</c:v>
                </c:pt>
                <c:pt idx="120">
                  <c:v>66.904034121659677</c:v>
                </c:pt>
                <c:pt idx="121">
                  <c:v>69.681317971590332</c:v>
                </c:pt>
                <c:pt idx="122">
                  <c:v>63.257868389300143</c:v>
                </c:pt>
                <c:pt idx="123">
                  <c:v>68.5828149995465</c:v>
                </c:pt>
                <c:pt idx="124">
                  <c:v>70.202257525343072</c:v>
                </c:pt>
                <c:pt idx="125">
                  <c:v>65.03571346723723</c:v>
                </c:pt>
                <c:pt idx="126">
                  <c:v>66.128347421386067</c:v>
                </c:pt>
                <c:pt idx="127">
                  <c:v>68.003162139759539</c:v>
                </c:pt>
                <c:pt idx="128">
                  <c:v>70.09950668922356</c:v>
                </c:pt>
                <c:pt idx="129">
                  <c:v>69.251265744237003</c:v>
                </c:pt>
                <c:pt idx="130">
                  <c:v>68.808837913218838</c:v>
                </c:pt>
                <c:pt idx="131">
                  <c:v>63.101518893084396</c:v>
                </c:pt>
                <c:pt idx="132">
                  <c:v>69.251265744237003</c:v>
                </c:pt>
                <c:pt idx="133">
                  <c:v>65.315427759499329</c:v>
                </c:pt>
                <c:pt idx="134">
                  <c:v>67.884655332869755</c:v>
                </c:pt>
                <c:pt idx="135">
                  <c:v>65.03571346723723</c:v>
                </c:pt>
                <c:pt idx="136">
                  <c:v>65.453613306274235</c:v>
                </c:pt>
                <c:pt idx="137">
                  <c:v>65.03571346723723</c:v>
                </c:pt>
                <c:pt idx="138">
                  <c:v>67.029874296102037</c:v>
                </c:pt>
                <c:pt idx="139">
                  <c:v>67.401717819078328</c:v>
                </c:pt>
                <c:pt idx="140">
                  <c:v>66.128347421386067</c:v>
                </c:pt>
                <c:pt idx="141">
                  <c:v>71.287605761174945</c:v>
                </c:pt>
                <c:pt idx="142">
                  <c:v>63.719066694036961</c:v>
                </c:pt>
                <c:pt idx="143">
                  <c:v>62.943833076388181</c:v>
                </c:pt>
                <c:pt idx="144">
                  <c:v>65.03571346723723</c:v>
                </c:pt>
                <c:pt idx="145">
                  <c:v>62.943833076388181</c:v>
                </c:pt>
                <c:pt idx="146">
                  <c:v>66.904034121659677</c:v>
                </c:pt>
                <c:pt idx="147">
                  <c:v>69.031631928124398</c:v>
                </c:pt>
                <c:pt idx="148">
                  <c:v>60.940797026463223</c:v>
                </c:pt>
                <c:pt idx="149">
                  <c:v>62.2993779994558</c:v>
                </c:pt>
                <c:pt idx="150">
                  <c:v>66.260143734921527</c:v>
                </c:pt>
                <c:pt idx="151">
                  <c:v>71.846938116476736</c:v>
                </c:pt>
                <c:pt idx="152">
                  <c:v>69.681317971590332</c:v>
                </c:pt>
                <c:pt idx="153">
                  <c:v>67.154761135889515</c:v>
                </c:pt>
                <c:pt idx="154">
                  <c:v>68.003162139759539</c:v>
                </c:pt>
                <c:pt idx="155">
                  <c:v>61.115950403026154</c:v>
                </c:pt>
                <c:pt idx="156">
                  <c:v>61.289539910155511</c:v>
                </c:pt>
                <c:pt idx="157">
                  <c:v>67.154761135889515</c:v>
                </c:pt>
                <c:pt idx="158">
                  <c:v>62.624383361529453</c:v>
                </c:pt>
                <c:pt idx="159">
                  <c:v>77.41889828092404</c:v>
                </c:pt>
                <c:pt idx="160">
                  <c:v>68.5828149995465</c:v>
                </c:pt>
                <c:pt idx="161">
                  <c:v>68.5828149995465</c:v>
                </c:pt>
                <c:pt idx="162">
                  <c:v>62.624383361529453</c:v>
                </c:pt>
                <c:pt idx="163">
                  <c:v>60.585713363067427</c:v>
                </c:pt>
                <c:pt idx="164">
                  <c:v>67.884655332869755</c:v>
                </c:pt>
                <c:pt idx="165">
                  <c:v>65.17613228865396</c:v>
                </c:pt>
                <c:pt idx="166">
                  <c:v>69.996044774653399</c:v>
                </c:pt>
                <c:pt idx="167">
                  <c:v>65.861641495570211</c:v>
                </c:pt>
                <c:pt idx="168">
                  <c:v>66.649449768749363</c:v>
                </c:pt>
                <c:pt idx="169">
                  <c:v>60.585713363067427</c:v>
                </c:pt>
                <c:pt idx="170">
                  <c:v>59.669102045929456</c:v>
                </c:pt>
                <c:pt idx="171">
                  <c:v>0</c:v>
                </c:pt>
                <c:pt idx="172">
                  <c:v>68.5828149995465</c:v>
                </c:pt>
                <c:pt idx="173">
                  <c:v>66.649449768749363</c:v>
                </c:pt>
                <c:pt idx="174">
                  <c:v>66.390918371607881</c:v>
                </c:pt>
                <c:pt idx="175">
                  <c:v>65.590702142360442</c:v>
                </c:pt>
                <c:pt idx="176">
                  <c:v>69.467806126319843</c:v>
                </c:pt>
                <c:pt idx="177">
                  <c:v>0</c:v>
                </c:pt>
                <c:pt idx="178">
                  <c:v>65.315427759499329</c:v>
                </c:pt>
                <c:pt idx="179">
                  <c:v>69.891864374565387</c:v>
                </c:pt>
                <c:pt idx="180">
                  <c:v>66.649449768749363</c:v>
                </c:pt>
                <c:pt idx="181">
                  <c:v>67.401717819078328</c:v>
                </c:pt>
                <c:pt idx="182">
                  <c:v>70.50631612202325</c:v>
                </c:pt>
                <c:pt idx="183">
                  <c:v>72.817733353839614</c:v>
                </c:pt>
                <c:pt idx="184">
                  <c:v>66.128347421386067</c:v>
                </c:pt>
                <c:pt idx="185">
                  <c:v>69.681317971590332</c:v>
                </c:pt>
                <c:pt idx="186">
                  <c:v>69.031631928124398</c:v>
                </c:pt>
                <c:pt idx="187">
                  <c:v>68.46857069045393</c:v>
                </c:pt>
                <c:pt idx="188">
                  <c:v>70.902204496224272</c:v>
                </c:pt>
                <c:pt idx="189">
                  <c:v>69.031631928124398</c:v>
                </c:pt>
                <c:pt idx="190">
                  <c:v>66.128347421386067</c:v>
                </c:pt>
                <c:pt idx="191">
                  <c:v>70.09950668922356</c:v>
                </c:pt>
                <c:pt idx="192">
                  <c:v>71.287605761174945</c:v>
                </c:pt>
                <c:pt idx="193">
                  <c:v>73.070984285325565</c:v>
                </c:pt>
                <c:pt idx="194">
                  <c:v>79.055209999697666</c:v>
                </c:pt>
                <c:pt idx="195">
                  <c:v>70.09950668922356</c:v>
                </c:pt>
                <c:pt idx="196">
                  <c:v>67.884655332869755</c:v>
                </c:pt>
                <c:pt idx="197">
                  <c:v>78.850870585060576</c:v>
                </c:pt>
                <c:pt idx="198">
                  <c:v>74.421406902285653</c:v>
                </c:pt>
                <c:pt idx="199">
                  <c:v>69.467806126319843</c:v>
                </c:pt>
                <c:pt idx="200">
                  <c:v>71.287605761174945</c:v>
                </c:pt>
                <c:pt idx="201">
                  <c:v>69.251265744237003</c:v>
                </c:pt>
                <c:pt idx="202">
                  <c:v>69.031631928124398</c:v>
                </c:pt>
                <c:pt idx="203">
                  <c:v>77.766299845832904</c:v>
                </c:pt>
                <c:pt idx="204">
                  <c:v>68.237571208332724</c:v>
                </c:pt>
                <c:pt idx="205">
                  <c:v>69.141839643682673</c:v>
                </c:pt>
                <c:pt idx="206">
                  <c:v>62.462584155302302</c:v>
                </c:pt>
                <c:pt idx="207">
                  <c:v>74.938892889811655</c:v>
                </c:pt>
                <c:pt idx="208">
                  <c:v>77.709143804305498</c:v>
                </c:pt>
                <c:pt idx="209">
                  <c:v>77.18120247335483</c:v>
                </c:pt>
                <c:pt idx="210">
                  <c:v>77.300672617473381</c:v>
                </c:pt>
                <c:pt idx="211">
                  <c:v>72.817733353839614</c:v>
                </c:pt>
                <c:pt idx="212">
                  <c:v>71.938048349109494</c:v>
                </c:pt>
                <c:pt idx="213">
                  <c:v>69.467806126319843</c:v>
                </c:pt>
                <c:pt idx="214">
                  <c:v>71.47650309169353</c:v>
                </c:pt>
                <c:pt idx="215">
                  <c:v>73.070984285325565</c:v>
                </c:pt>
                <c:pt idx="216">
                  <c:v>72.296667539536202</c:v>
                </c:pt>
                <c:pt idx="217">
                  <c:v>70.50631612202325</c:v>
                </c:pt>
                <c:pt idx="218">
                  <c:v>70.999521538042927</c:v>
                </c:pt>
                <c:pt idx="219">
                  <c:v>69.359918515458773</c:v>
                </c:pt>
                <c:pt idx="220">
                  <c:v>68.12079757306924</c:v>
                </c:pt>
                <c:pt idx="221">
                  <c:v>69.681317971590332</c:v>
                </c:pt>
                <c:pt idx="222">
                  <c:v>71.662931176061548</c:v>
                </c:pt>
                <c:pt idx="223">
                  <c:v>66.649449768749363</c:v>
                </c:pt>
                <c:pt idx="224">
                  <c:v>72.296667539536202</c:v>
                </c:pt>
                <c:pt idx="225">
                  <c:v>69.251265744237003</c:v>
                </c:pt>
                <c:pt idx="226">
                  <c:v>70.606294711440114</c:v>
                </c:pt>
                <c:pt idx="227">
                  <c:v>67.154761135889515</c:v>
                </c:pt>
                <c:pt idx="228">
                  <c:v>70.304304588612439</c:v>
                </c:pt>
                <c:pt idx="229">
                  <c:v>70.50631612202325</c:v>
                </c:pt>
                <c:pt idx="230">
                  <c:v>71.287605761174945</c:v>
                </c:pt>
                <c:pt idx="231">
                  <c:v>66.390918371607881</c:v>
                </c:pt>
                <c:pt idx="232">
                  <c:v>67.154761135889515</c:v>
                </c:pt>
                <c:pt idx="233">
                  <c:v>65.315427759499329</c:v>
                </c:pt>
                <c:pt idx="234">
                  <c:v>72.902677937108848</c:v>
                </c:pt>
                <c:pt idx="235">
                  <c:v>69.141839643682673</c:v>
                </c:pt>
                <c:pt idx="236">
                  <c:v>72.646236403390645</c:v>
                </c:pt>
                <c:pt idx="237">
                  <c:v>66.520683165539893</c:v>
                </c:pt>
                <c:pt idx="238">
                  <c:v>68.12079757306924</c:v>
                </c:pt>
                <c:pt idx="239">
                  <c:v>64.462528442109985</c:v>
                </c:pt>
                <c:pt idx="240">
                  <c:v>65.726707272232545</c:v>
                </c:pt>
                <c:pt idx="241">
                  <c:v>69.681317971590332</c:v>
                </c:pt>
                <c:pt idx="242">
                  <c:v>71.662931176061548</c:v>
                </c:pt>
                <c:pt idx="243">
                  <c:v>69.996044774653399</c:v>
                </c:pt>
                <c:pt idx="244">
                  <c:v>63.257868389300143</c:v>
                </c:pt>
                <c:pt idx="245">
                  <c:v>79.055209999697666</c:v>
                </c:pt>
                <c:pt idx="246">
                  <c:v>68.5828149995465</c:v>
                </c:pt>
                <c:pt idx="247">
                  <c:v>64.751450975100951</c:v>
                </c:pt>
                <c:pt idx="248">
                  <c:v>71.47650309169353</c:v>
                </c:pt>
                <c:pt idx="249">
                  <c:v>74.496638058455389</c:v>
                </c:pt>
                <c:pt idx="250">
                  <c:v>63.870237249478464</c:v>
                </c:pt>
                <c:pt idx="251">
                  <c:v>65.861641495570211</c:v>
                </c:pt>
                <c:pt idx="252">
                  <c:v>69.031631928124398</c:v>
                </c:pt>
                <c:pt idx="253">
                  <c:v>64.607579346427883</c:v>
                </c:pt>
                <c:pt idx="254">
                  <c:v>65.861641495570211</c:v>
                </c:pt>
                <c:pt idx="255">
                  <c:v>67.884655332869755</c:v>
                </c:pt>
                <c:pt idx="256">
                  <c:v>64.462528442109985</c:v>
                </c:pt>
                <c:pt idx="257">
                  <c:v>63.257868389300143</c:v>
                </c:pt>
                <c:pt idx="258">
                  <c:v>65.03571346723723</c:v>
                </c:pt>
                <c:pt idx="259">
                  <c:v>69.251265744237003</c:v>
                </c:pt>
                <c:pt idx="260">
                  <c:v>75.980213129847186</c:v>
                </c:pt>
                <c:pt idx="261">
                  <c:v>66.390918371607881</c:v>
                </c:pt>
                <c:pt idx="262">
                  <c:v>71.096189799582774</c:v>
                </c:pt>
                <c:pt idx="263">
                  <c:v>64.462528442109985</c:v>
                </c:pt>
                <c:pt idx="264">
                  <c:v>62.462584155302302</c:v>
                </c:pt>
                <c:pt idx="265">
                  <c:v>61.632110353428459</c:v>
                </c:pt>
                <c:pt idx="266">
                  <c:v>68.12079757306924</c:v>
                </c:pt>
                <c:pt idx="267">
                  <c:v>67.765267434478943</c:v>
                </c:pt>
                <c:pt idx="268">
                  <c:v>68.808837913218838</c:v>
                </c:pt>
                <c:pt idx="269">
                  <c:v>66.649449768749363</c:v>
                </c:pt>
                <c:pt idx="270">
                  <c:v>65.453613306274235</c:v>
                </c:pt>
                <c:pt idx="271">
                  <c:v>64.751450975100951</c:v>
                </c:pt>
                <c:pt idx="272">
                  <c:v>66.904034121659677</c:v>
                </c:pt>
                <c:pt idx="273">
                  <c:v>68.237571208332724</c:v>
                </c:pt>
                <c:pt idx="274">
                  <c:v>70.705597769847415</c:v>
                </c:pt>
                <c:pt idx="275">
                  <c:v>71.096189799582774</c:v>
                </c:pt>
                <c:pt idx="276">
                  <c:v>66.649449768749363</c:v>
                </c:pt>
                <c:pt idx="277">
                  <c:v>66.649449768749363</c:v>
                </c:pt>
                <c:pt idx="278">
                  <c:v>67.154761135889515</c:v>
                </c:pt>
                <c:pt idx="279">
                  <c:v>71.096189799582774</c:v>
                </c:pt>
                <c:pt idx="280">
                  <c:v>71.287605761174945</c:v>
                </c:pt>
                <c:pt idx="281">
                  <c:v>64.168830330061283</c:v>
                </c:pt>
                <c:pt idx="282">
                  <c:v>68.353492481295007</c:v>
                </c:pt>
                <c:pt idx="283">
                  <c:v>70.902204496224272</c:v>
                </c:pt>
                <c:pt idx="284">
                  <c:v>65.590702142360442</c:v>
                </c:pt>
                <c:pt idx="285">
                  <c:v>66.128347421386067</c:v>
                </c:pt>
                <c:pt idx="286">
                  <c:v>70.405655084897049</c:v>
                </c:pt>
                <c:pt idx="287">
                  <c:v>69.996044774653399</c:v>
                </c:pt>
                <c:pt idx="288">
                  <c:v>65.590702142360442</c:v>
                </c:pt>
                <c:pt idx="289">
                  <c:v>65.590702142360442</c:v>
                </c:pt>
                <c:pt idx="290">
                  <c:v>68.12079757306924</c:v>
                </c:pt>
                <c:pt idx="291">
                  <c:v>69.251265744237003</c:v>
                </c:pt>
                <c:pt idx="292">
                  <c:v>71.846938116476736</c:v>
                </c:pt>
                <c:pt idx="293">
                  <c:v>71.287605761174945</c:v>
                </c:pt>
                <c:pt idx="294">
                  <c:v>64.751450975100951</c:v>
                </c:pt>
                <c:pt idx="295">
                  <c:v>65.03571346723723</c:v>
                </c:pt>
                <c:pt idx="296">
                  <c:v>67.278705433489932</c:v>
                </c:pt>
                <c:pt idx="297">
                  <c:v>64.168830330061283</c:v>
                </c:pt>
                <c:pt idx="298">
                  <c:v>74.345730591345657</c:v>
                </c:pt>
                <c:pt idx="299">
                  <c:v>69.467806126319843</c:v>
                </c:pt>
                <c:pt idx="300">
                  <c:v>66.128347421386067</c:v>
                </c:pt>
                <c:pt idx="301">
                  <c:v>65.315427759499329</c:v>
                </c:pt>
                <c:pt idx="302">
                  <c:v>65.726707272232545</c:v>
                </c:pt>
                <c:pt idx="303">
                  <c:v>65.861641495570211</c:v>
                </c:pt>
                <c:pt idx="304">
                  <c:v>71.096189799582774</c:v>
                </c:pt>
                <c:pt idx="305">
                  <c:v>72.902677937108848</c:v>
                </c:pt>
                <c:pt idx="306">
                  <c:v>67.884655332869755</c:v>
                </c:pt>
                <c:pt idx="307">
                  <c:v>68.003162139759539</c:v>
                </c:pt>
                <c:pt idx="308">
                  <c:v>67.401717819078328</c:v>
                </c:pt>
                <c:pt idx="309">
                  <c:v>69.031631928124398</c:v>
                </c:pt>
                <c:pt idx="310">
                  <c:v>68.353492481295007</c:v>
                </c:pt>
                <c:pt idx="311">
                  <c:v>67.278705433489932</c:v>
                </c:pt>
                <c:pt idx="312">
                  <c:v>66.904034121659677</c:v>
                </c:pt>
                <c:pt idx="313">
                  <c:v>67.154761135889515</c:v>
                </c:pt>
                <c:pt idx="314">
                  <c:v>72.55967386036339</c:v>
                </c:pt>
                <c:pt idx="315">
                  <c:v>69.574936631139764</c:v>
                </c:pt>
                <c:pt idx="316">
                  <c:v>73.401401656057772</c:v>
                </c:pt>
                <c:pt idx="317">
                  <c:v>72.646236403390645</c:v>
                </c:pt>
                <c:pt idx="318">
                  <c:v>74.496638058455389</c:v>
                </c:pt>
                <c:pt idx="319">
                  <c:v>69.031631928124398</c:v>
                </c:pt>
                <c:pt idx="320">
                  <c:v>71.47650309169353</c:v>
                </c:pt>
                <c:pt idx="321">
                  <c:v>73.882099216490474</c:v>
                </c:pt>
                <c:pt idx="322">
                  <c:v>69.031631928124398</c:v>
                </c:pt>
                <c:pt idx="323">
                  <c:v>66.390918371607881</c:v>
                </c:pt>
                <c:pt idx="324">
                  <c:v>66.649449768749363</c:v>
                </c:pt>
                <c:pt idx="325">
                  <c:v>71.662931176061548</c:v>
                </c:pt>
                <c:pt idx="326">
                  <c:v>72.028570773789795</c:v>
                </c:pt>
                <c:pt idx="327">
                  <c:v>66.904034121659677</c:v>
                </c:pt>
                <c:pt idx="328">
                  <c:v>71.47650309169353</c:v>
                </c:pt>
                <c:pt idx="329">
                  <c:v>72.118511060690778</c:v>
                </c:pt>
                <c:pt idx="330">
                  <c:v>73.482742935397056</c:v>
                </c:pt>
                <c:pt idx="331">
                  <c:v>72.987093270638098</c:v>
                </c:pt>
                <c:pt idx="332">
                  <c:v>69.891864374565387</c:v>
                </c:pt>
                <c:pt idx="333">
                  <c:v>66.649449768749363</c:v>
                </c:pt>
                <c:pt idx="334">
                  <c:v>69.574936631139764</c:v>
                </c:pt>
                <c:pt idx="335">
                  <c:v>72.207874807291134</c:v>
                </c:pt>
                <c:pt idx="336">
                  <c:v>74.193026606770346</c:v>
                </c:pt>
                <c:pt idx="337">
                  <c:v>71.192215747092462</c:v>
                </c:pt>
                <c:pt idx="338">
                  <c:v>70.09950668922356</c:v>
                </c:pt>
                <c:pt idx="339">
                  <c:v>66.390918371607881</c:v>
                </c:pt>
                <c:pt idx="340">
                  <c:v>65.315427759499329</c:v>
                </c:pt>
                <c:pt idx="341">
                  <c:v>72.384894712977172</c:v>
                </c:pt>
                <c:pt idx="342">
                  <c:v>71.47650309169353</c:v>
                </c:pt>
                <c:pt idx="343">
                  <c:v>66.390918371607881</c:v>
                </c:pt>
                <c:pt idx="344">
                  <c:v>73.56358823132571</c:v>
                </c:pt>
                <c:pt idx="345">
                  <c:v>68.808837913218838</c:v>
                </c:pt>
                <c:pt idx="346">
                  <c:v>66.904034121659677</c:v>
                </c:pt>
                <c:pt idx="347">
                  <c:v>66.128347421386067</c:v>
                </c:pt>
                <c:pt idx="348">
                  <c:v>66.520683165539893</c:v>
                </c:pt>
                <c:pt idx="349">
                  <c:v>67.765267434478943</c:v>
                </c:pt>
                <c:pt idx="350">
                  <c:v>76.564478215877926</c:v>
                </c:pt>
                <c:pt idx="351">
                  <c:v>69.251265744237003</c:v>
                </c:pt>
                <c:pt idx="352">
                  <c:v>80.94254272499964</c:v>
                </c:pt>
                <c:pt idx="353">
                  <c:v>75.082922241019631</c:v>
                </c:pt>
                <c:pt idx="354">
                  <c:v>66.390918371607881</c:v>
                </c:pt>
                <c:pt idx="355">
                  <c:v>67.278705433489932</c:v>
                </c:pt>
                <c:pt idx="356">
                  <c:v>71.287605761174945</c:v>
                </c:pt>
                <c:pt idx="357">
                  <c:v>70.09950668922356</c:v>
                </c:pt>
                <c:pt idx="358">
                  <c:v>71.096189799582774</c:v>
                </c:pt>
                <c:pt idx="359">
                  <c:v>73.401401656057772</c:v>
                </c:pt>
                <c:pt idx="360">
                  <c:v>69.467806126319843</c:v>
                </c:pt>
                <c:pt idx="361">
                  <c:v>70.999521538042927</c:v>
                </c:pt>
                <c:pt idx="362">
                  <c:v>67.401717819078328</c:v>
                </c:pt>
                <c:pt idx="363">
                  <c:v>71.570022753687979</c:v>
                </c:pt>
                <c:pt idx="364">
                  <c:v>73.237212777391463</c:v>
                </c:pt>
                <c:pt idx="365">
                  <c:v>72.902677937108848</c:v>
                </c:pt>
                <c:pt idx="366">
                  <c:v>68.920634193099758</c:v>
                </c:pt>
                <c:pt idx="367">
                  <c:v>69.891864374565387</c:v>
                </c:pt>
                <c:pt idx="368">
                  <c:v>68.353492481295007</c:v>
                </c:pt>
                <c:pt idx="369">
                  <c:v>72.207874807291134</c:v>
                </c:pt>
                <c:pt idx="370">
                  <c:v>71.382366138200766</c:v>
                </c:pt>
                <c:pt idx="371">
                  <c:v>72.028570773789795</c:v>
                </c:pt>
                <c:pt idx="372">
                  <c:v>74.038493831960579</c:v>
                </c:pt>
                <c:pt idx="373">
                  <c:v>69.681317971590332</c:v>
                </c:pt>
                <c:pt idx="374">
                  <c:v>67.884655332869755</c:v>
                </c:pt>
                <c:pt idx="375">
                  <c:v>69.891864374565387</c:v>
                </c:pt>
                <c:pt idx="376">
                  <c:v>69.031631928124398</c:v>
                </c:pt>
                <c:pt idx="377">
                  <c:v>72.817733353839614</c:v>
                </c:pt>
                <c:pt idx="378">
                  <c:v>72.384894712977172</c:v>
                </c:pt>
                <c:pt idx="379">
                  <c:v>70.902204496224272</c:v>
                </c:pt>
                <c:pt idx="380">
                  <c:v>72.646236403390645</c:v>
                </c:pt>
                <c:pt idx="381">
                  <c:v>73.070984285325565</c:v>
                </c:pt>
                <c:pt idx="382">
                  <c:v>71.096189799582774</c:v>
                </c:pt>
                <c:pt idx="383">
                  <c:v>70.902204496224272</c:v>
                </c:pt>
                <c:pt idx="384">
                  <c:v>70.09950668922356</c:v>
                </c:pt>
                <c:pt idx="385">
                  <c:v>0</c:v>
                </c:pt>
                <c:pt idx="386">
                  <c:v>71.47650309169353</c:v>
                </c:pt>
                <c:pt idx="387">
                  <c:v>71.192215747092462</c:v>
                </c:pt>
                <c:pt idx="388">
                  <c:v>73.237212777391463</c:v>
                </c:pt>
                <c:pt idx="389">
                  <c:v>69.681317971590332</c:v>
                </c:pt>
                <c:pt idx="390">
                  <c:v>70.902204496224272</c:v>
                </c:pt>
                <c:pt idx="391">
                  <c:v>73.070984285325565</c:v>
                </c:pt>
                <c:pt idx="392">
                  <c:v>70.606294711440114</c:v>
                </c:pt>
                <c:pt idx="393">
                  <c:v>76.437111249659878</c:v>
                </c:pt>
                <c:pt idx="394">
                  <c:v>74.038493831960579</c:v>
                </c:pt>
                <c:pt idx="395">
                  <c:v>66.649449768749363</c:v>
                </c:pt>
                <c:pt idx="396">
                  <c:v>71.192215747092462</c:v>
                </c:pt>
                <c:pt idx="397">
                  <c:v>73.401401656057772</c:v>
                </c:pt>
                <c:pt idx="398">
                  <c:v>75.913491499652324</c:v>
                </c:pt>
                <c:pt idx="399">
                  <c:v>80.644769955077749</c:v>
                </c:pt>
                <c:pt idx="400">
                  <c:v>72.732254527908282</c:v>
                </c:pt>
                <c:pt idx="401">
                  <c:v>73.154355851005676</c:v>
                </c:pt>
                <c:pt idx="402">
                  <c:v>69.031631928124398</c:v>
                </c:pt>
                <c:pt idx="403">
                  <c:v>74.038493831960579</c:v>
                </c:pt>
                <c:pt idx="404">
                  <c:v>68.12079757306924</c:v>
                </c:pt>
                <c:pt idx="405">
                  <c:v>70.405655084897049</c:v>
                </c:pt>
                <c:pt idx="406">
                  <c:v>72.028570773789795</c:v>
                </c:pt>
                <c:pt idx="407">
                  <c:v>68.353492481295007</c:v>
                </c:pt>
                <c:pt idx="408">
                  <c:v>68.5828149995465</c:v>
                </c:pt>
                <c:pt idx="409">
                  <c:v>70.902204496224272</c:v>
                </c:pt>
                <c:pt idx="410">
                  <c:v>71.382366138200766</c:v>
                </c:pt>
                <c:pt idx="411">
                  <c:v>74.645780525949817</c:v>
                </c:pt>
                <c:pt idx="412">
                  <c:v>70.405655084897049</c:v>
                </c:pt>
                <c:pt idx="413">
                  <c:v>69.681317971590332</c:v>
                </c:pt>
                <c:pt idx="414">
                  <c:v>77.477550493181397</c:v>
                </c:pt>
                <c:pt idx="415">
                  <c:v>74.571427976172529</c:v>
                </c:pt>
                <c:pt idx="416">
                  <c:v>78.74719838204615</c:v>
                </c:pt>
                <c:pt idx="417">
                  <c:v>76.876951839666233</c:v>
                </c:pt>
                <c:pt idx="418">
                  <c:v>70.09950668922356</c:v>
                </c:pt>
                <c:pt idx="419">
                  <c:v>72.55967386036339</c:v>
                </c:pt>
                <c:pt idx="420">
                  <c:v>71.096189799582774</c:v>
                </c:pt>
                <c:pt idx="421">
                  <c:v>70.902204496224272</c:v>
                </c:pt>
                <c:pt idx="422">
                  <c:v>74.115990865298016</c:v>
                </c:pt>
                <c:pt idx="423">
                  <c:v>67.765267434478943</c:v>
                </c:pt>
                <c:pt idx="424">
                  <c:v>71.47650309169353</c:v>
                </c:pt>
                <c:pt idx="425">
                  <c:v>72.902677937108848</c:v>
                </c:pt>
                <c:pt idx="426">
                  <c:v>75.980213129847186</c:v>
                </c:pt>
                <c:pt idx="427">
                  <c:v>69.251265744237003</c:v>
                </c:pt>
                <c:pt idx="428">
                  <c:v>76.308352294739976</c:v>
                </c:pt>
                <c:pt idx="429">
                  <c:v>73.56358823132571</c:v>
                </c:pt>
                <c:pt idx="430">
                  <c:v>72.472561713888368</c:v>
                </c:pt>
                <c:pt idx="431">
                  <c:v>75.574244901055863</c:v>
                </c:pt>
                <c:pt idx="432">
                  <c:v>72.207874807291134</c:v>
                </c:pt>
                <c:pt idx="433">
                  <c:v>74.193026606770346</c:v>
                </c:pt>
                <c:pt idx="434">
                  <c:v>75.64285657268212</c:v>
                </c:pt>
                <c:pt idx="435">
                  <c:v>76.308352294739976</c:v>
                </c:pt>
                <c:pt idx="436">
                  <c:v>71.846938116476736</c:v>
                </c:pt>
                <c:pt idx="437">
                  <c:v>70.09950668922356</c:v>
                </c:pt>
                <c:pt idx="438">
                  <c:v>72.902677937108848</c:v>
                </c:pt>
                <c:pt idx="439">
                  <c:v>74.938892889811655</c:v>
                </c:pt>
                <c:pt idx="440">
                  <c:v>73.237212777391463</c:v>
                </c:pt>
                <c:pt idx="441">
                  <c:v>70.606294711440114</c:v>
                </c:pt>
                <c:pt idx="442">
                  <c:v>71.662931176061548</c:v>
                </c:pt>
                <c:pt idx="443">
                  <c:v>77.766299845832904</c:v>
                </c:pt>
                <c:pt idx="444">
                  <c:v>68.5828149995465</c:v>
                </c:pt>
                <c:pt idx="445">
                  <c:v>76.178178406249543</c:v>
                </c:pt>
                <c:pt idx="446">
                  <c:v>69.359918515458773</c:v>
                </c:pt>
                <c:pt idx="447">
                  <c:v>72.902677937108848</c:v>
                </c:pt>
                <c:pt idx="448">
                  <c:v>73.401401656057772</c:v>
                </c:pt>
                <c:pt idx="449">
                  <c:v>71.287605761174945</c:v>
                </c:pt>
                <c:pt idx="450">
                  <c:v>68.808837913218838</c:v>
                </c:pt>
                <c:pt idx="451">
                  <c:v>66.390918371607881</c:v>
                </c:pt>
                <c:pt idx="452">
                  <c:v>71.755234331839858</c:v>
                </c:pt>
                <c:pt idx="453">
                  <c:v>73.723808908711618</c:v>
                </c:pt>
                <c:pt idx="454">
                  <c:v>71.47650309169353</c:v>
                </c:pt>
                <c:pt idx="455">
                  <c:v>75.225305542499527</c:v>
                </c:pt>
                <c:pt idx="456">
                  <c:v>66.390918371607881</c:v>
                </c:pt>
                <c:pt idx="457">
                  <c:v>65.861641495570211</c:v>
                </c:pt>
                <c:pt idx="458">
                  <c:v>65.995517411273852</c:v>
                </c:pt>
                <c:pt idx="459">
                  <c:v>64.751450975100951</c:v>
                </c:pt>
                <c:pt idx="460">
                  <c:v>62.943833076388181</c:v>
                </c:pt>
                <c:pt idx="461">
                  <c:v>65.315427759499329</c:v>
                </c:pt>
                <c:pt idx="462">
                  <c:v>69.681317971590332</c:v>
                </c:pt>
                <c:pt idx="463">
                  <c:v>66.128347421386067</c:v>
                </c:pt>
                <c:pt idx="464">
                  <c:v>66.128347421386067</c:v>
                </c:pt>
                <c:pt idx="465">
                  <c:v>64.894157651315126</c:v>
                </c:pt>
                <c:pt idx="466">
                  <c:v>64.462528442109985</c:v>
                </c:pt>
                <c:pt idx="467">
                  <c:v>64.462528442109985</c:v>
                </c:pt>
                <c:pt idx="468">
                  <c:v>66.390918371607881</c:v>
                </c:pt>
                <c:pt idx="469">
                  <c:v>67.884655332869755</c:v>
                </c:pt>
                <c:pt idx="470">
                  <c:v>68.46857069045393</c:v>
                </c:pt>
                <c:pt idx="471">
                  <c:v>65.03571346723723</c:v>
                </c:pt>
                <c:pt idx="472">
                  <c:v>71.47650309169353</c:v>
                </c:pt>
                <c:pt idx="473">
                  <c:v>70.09950668922356</c:v>
                </c:pt>
                <c:pt idx="474">
                  <c:v>69.891864374565387</c:v>
                </c:pt>
                <c:pt idx="475">
                  <c:v>68.5828149995465</c:v>
                </c:pt>
                <c:pt idx="476">
                  <c:v>68.920634193099758</c:v>
                </c:pt>
                <c:pt idx="477">
                  <c:v>70.405655084897049</c:v>
                </c:pt>
                <c:pt idx="478">
                  <c:v>69.467806126319843</c:v>
                </c:pt>
                <c:pt idx="479">
                  <c:v>65.17613228865396</c:v>
                </c:pt>
                <c:pt idx="480">
                  <c:v>67.765267434478943</c:v>
                </c:pt>
                <c:pt idx="481">
                  <c:v>67.644988581622513</c:v>
                </c:pt>
                <c:pt idx="482">
                  <c:v>70.09950668922356</c:v>
                </c:pt>
                <c:pt idx="483">
                  <c:v>64.462528442109985</c:v>
                </c:pt>
                <c:pt idx="484">
                  <c:v>64.462528442109985</c:v>
                </c:pt>
                <c:pt idx="485">
                  <c:v>70.50631612202325</c:v>
                </c:pt>
                <c:pt idx="486">
                  <c:v>66.128347421386067</c:v>
                </c:pt>
                <c:pt idx="487">
                  <c:v>66.128347421386067</c:v>
                </c:pt>
                <c:pt idx="488">
                  <c:v>78.103174090593015</c:v>
                </c:pt>
                <c:pt idx="489">
                  <c:v>70.50631612202325</c:v>
                </c:pt>
                <c:pt idx="490">
                  <c:v>68.696234439981339</c:v>
                </c:pt>
                <c:pt idx="491">
                  <c:v>69.251265744237003</c:v>
                </c:pt>
                <c:pt idx="492">
                  <c:v>72.028570773789795</c:v>
                </c:pt>
                <c:pt idx="493">
                  <c:v>68.5828149995465</c:v>
                </c:pt>
                <c:pt idx="494">
                  <c:v>69.141839643682673</c:v>
                </c:pt>
                <c:pt idx="495">
                  <c:v>69.467806126319843</c:v>
                </c:pt>
                <c:pt idx="496">
                  <c:v>72.384894712977172</c:v>
                </c:pt>
                <c:pt idx="497">
                  <c:v>71.570022753687979</c:v>
                </c:pt>
                <c:pt idx="498">
                  <c:v>68.237571208332724</c:v>
                </c:pt>
                <c:pt idx="499">
                  <c:v>70.50631612202325</c:v>
                </c:pt>
                <c:pt idx="500">
                  <c:v>70.50631612202325</c:v>
                </c:pt>
                <c:pt idx="501">
                  <c:v>68.808837913218838</c:v>
                </c:pt>
                <c:pt idx="502">
                  <c:v>69.031631928124398</c:v>
                </c:pt>
                <c:pt idx="503">
                  <c:v>70.705597769847415</c:v>
                </c:pt>
                <c:pt idx="504">
                  <c:v>69.467806126319843</c:v>
                </c:pt>
                <c:pt idx="505">
                  <c:v>78.158329823362308</c:v>
                </c:pt>
                <c:pt idx="506">
                  <c:v>69.251265744237003</c:v>
                </c:pt>
                <c:pt idx="507">
                  <c:v>65.590702142360442</c:v>
                </c:pt>
                <c:pt idx="508">
                  <c:v>67.884655332869755</c:v>
                </c:pt>
                <c:pt idx="509">
                  <c:v>70.304304588612439</c:v>
                </c:pt>
                <c:pt idx="510">
                  <c:v>69.141839643682673</c:v>
                </c:pt>
                <c:pt idx="511">
                  <c:v>66.777229654692846</c:v>
                </c:pt>
                <c:pt idx="512">
                  <c:v>68.003162139759539</c:v>
                </c:pt>
                <c:pt idx="513">
                  <c:v>66.260143734921527</c:v>
                </c:pt>
                <c:pt idx="514">
                  <c:v>65.861641495570211</c:v>
                </c:pt>
                <c:pt idx="515">
                  <c:v>66.904034121659677</c:v>
                </c:pt>
                <c:pt idx="516">
                  <c:v>69.786957978657966</c:v>
                </c:pt>
                <c:pt idx="517">
                  <c:v>67.884655332869755</c:v>
                </c:pt>
                <c:pt idx="518">
                  <c:v>68.920634193099758</c:v>
                </c:pt>
                <c:pt idx="519">
                  <c:v>69.251265744237003</c:v>
                </c:pt>
                <c:pt idx="520">
                  <c:v>74.269605162833344</c:v>
                </c:pt>
                <c:pt idx="521">
                  <c:v>67.154761135889515</c:v>
                </c:pt>
                <c:pt idx="522">
                  <c:v>70.50631612202325</c:v>
                </c:pt>
                <c:pt idx="523">
                  <c:v>74.645780525949817</c:v>
                </c:pt>
                <c:pt idx="524">
                  <c:v>68.353492481295007</c:v>
                </c:pt>
                <c:pt idx="525">
                  <c:v>71.846938116476736</c:v>
                </c:pt>
                <c:pt idx="526">
                  <c:v>70.304304588612439</c:v>
                </c:pt>
                <c:pt idx="527">
                  <c:v>74.193026606770346</c:v>
                </c:pt>
                <c:pt idx="528">
                  <c:v>70.705597769847415</c:v>
                </c:pt>
                <c:pt idx="529">
                  <c:v>71.096189799582774</c:v>
                </c:pt>
                <c:pt idx="530">
                  <c:v>74.269605162833344</c:v>
                </c:pt>
                <c:pt idx="531">
                  <c:v>69.786957978657966</c:v>
                </c:pt>
                <c:pt idx="532">
                  <c:v>70.705597769847415</c:v>
                </c:pt>
                <c:pt idx="533">
                  <c:v>71.192215747092462</c:v>
                </c:pt>
                <c:pt idx="534">
                  <c:v>70.902204496224272</c:v>
                </c:pt>
                <c:pt idx="535">
                  <c:v>71.662931176061548</c:v>
                </c:pt>
                <c:pt idx="536">
                  <c:v>70.09950668922356</c:v>
                </c:pt>
                <c:pt idx="537">
                  <c:v>72.472561713888368</c:v>
                </c:pt>
                <c:pt idx="538">
                  <c:v>75.64285657268212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EA-4608-ABE0-F3A98C70A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001504"/>
        <c:axId val="2099018560"/>
      </c:scatterChart>
      <c:valAx>
        <c:axId val="209900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TSS of NPRI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18560"/>
        <c:crosses val="autoZero"/>
        <c:crossBetween val="midCat"/>
      </c:valAx>
      <c:valAx>
        <c:axId val="2099018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removal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0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36962513714536"/>
          <c:y val="5.0925925925925923E-2"/>
          <c:w val="0.81802802649582851"/>
          <c:h val="0.80426655001458147"/>
        </c:manualLayout>
      </c:layout>
      <c:scatterChart>
        <c:scatterStyle val="lineMarker"/>
        <c:varyColors val="0"/>
        <c:ser>
          <c:idx val="2"/>
          <c:order val="0"/>
          <c:tx>
            <c:strRef>
              <c:f>Calculations!$T$2</c:f>
              <c:strCache>
                <c:ptCount val="1"/>
                <c:pt idx="0">
                  <c:v>E_TSS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Calculations!$R$3:$R$541</c:f>
              <c:numCache>
                <c:formatCode>General</c:formatCode>
                <c:ptCount val="539"/>
                <c:pt idx="0">
                  <c:v>576.9708847860868</c:v>
                </c:pt>
                <c:pt idx="1">
                  <c:v>510.40133365586007</c:v>
                </c:pt>
                <c:pt idx="2">
                  <c:v>568.01964373075896</c:v>
                </c:pt>
                <c:pt idx="3">
                  <c:v>571.13408344139179</c:v>
                </c:pt>
                <c:pt idx="4">
                  <c:v>553.65925120790212</c:v>
                </c:pt>
                <c:pt idx="5">
                  <c:v>548.14737727794261</c:v>
                </c:pt>
                <c:pt idx="6">
                  <c:v>542.15730344626922</c:v>
                </c:pt>
                <c:pt idx="7">
                  <c:v>567.57514793476253</c:v>
                </c:pt>
                <c:pt idx="8">
                  <c:v>576.37465963410853</c:v>
                </c:pt>
                <c:pt idx="9">
                  <c:v>558.94204252566078</c:v>
                </c:pt>
                <c:pt idx="10">
                  <c:v>615.52001986846074</c:v>
                </c:pt>
                <c:pt idx="11">
                  <c:v>551.02708227255323</c:v>
                </c:pt>
                <c:pt idx="12">
                  <c:v>551.98050178266863</c:v>
                </c:pt>
                <c:pt idx="13">
                  <c:v>579.75377984758052</c:v>
                </c:pt>
                <c:pt idx="14">
                  <c:v>554.75891895014013</c:v>
                </c:pt>
                <c:pt idx="15">
                  <c:v>543.41147811652093</c:v>
                </c:pt>
                <c:pt idx="16">
                  <c:v>556.80243869647984</c:v>
                </c:pt>
                <c:pt idx="17">
                  <c:v>529.03317942604497</c:v>
                </c:pt>
                <c:pt idx="18">
                  <c:v>541.50621956595285</c:v>
                </c:pt>
                <c:pt idx="19">
                  <c:v>542.0296196506589</c:v>
                </c:pt>
                <c:pt idx="20">
                  <c:v>525.1164293296689</c:v>
                </c:pt>
                <c:pt idx="21">
                  <c:v>544.25187827632089</c:v>
                </c:pt>
                <c:pt idx="22">
                  <c:v>545.45777803429075</c:v>
                </c:pt>
                <c:pt idx="23">
                  <c:v>532.96390600154461</c:v>
                </c:pt>
                <c:pt idx="24">
                  <c:v>533.33067015191602</c:v>
                </c:pt>
                <c:pt idx="25">
                  <c:v>556.56626385161303</c:v>
                </c:pt>
                <c:pt idx="26">
                  <c:v>541.65971256939417</c:v>
                </c:pt>
                <c:pt idx="27">
                  <c:v>532.63218018672819</c:v>
                </c:pt>
                <c:pt idx="28">
                  <c:v>541.2759112830654</c:v>
                </c:pt>
                <c:pt idx="29">
                  <c:v>563.77715692283539</c:v>
                </c:pt>
                <c:pt idx="30">
                  <c:v>571.86562457942568</c:v>
                </c:pt>
                <c:pt idx="31">
                  <c:v>605.7713397379041</c:v>
                </c:pt>
                <c:pt idx="32">
                  <c:v>715.6354412902275</c:v>
                </c:pt>
                <c:pt idx="37">
                  <c:v>490.46042452960222</c:v>
                </c:pt>
                <c:pt idx="38">
                  <c:v>526.88980597927673</c:v>
                </c:pt>
                <c:pt idx="39">
                  <c:v>532.61583136164438</c:v>
                </c:pt>
                <c:pt idx="40">
                  <c:v>539.11733096458158</c:v>
                </c:pt>
                <c:pt idx="41">
                  <c:v>537.79867782678457</c:v>
                </c:pt>
                <c:pt idx="42">
                  <c:v>551.89521347088976</c:v>
                </c:pt>
                <c:pt idx="43">
                  <c:v>546.7555693723516</c:v>
                </c:pt>
                <c:pt idx="44">
                  <c:v>543.01108084191503</c:v>
                </c:pt>
                <c:pt idx="45">
                  <c:v>544.6252066698828</c:v>
                </c:pt>
                <c:pt idx="46">
                  <c:v>555.14610289851794</c:v>
                </c:pt>
                <c:pt idx="47">
                  <c:v>576.44255694019898</c:v>
                </c:pt>
                <c:pt idx="48">
                  <c:v>585.55766485446293</c:v>
                </c:pt>
                <c:pt idx="49">
                  <c:v>578.85863472273252</c:v>
                </c:pt>
                <c:pt idx="50">
                  <c:v>551.70029401113197</c:v>
                </c:pt>
                <c:pt idx="51">
                  <c:v>529.28078833368227</c:v>
                </c:pt>
                <c:pt idx="52">
                  <c:v>572.72370758004467</c:v>
                </c:pt>
                <c:pt idx="53">
                  <c:v>566.92917350790447</c:v>
                </c:pt>
                <c:pt idx="54">
                  <c:v>555.44909445990538</c:v>
                </c:pt>
                <c:pt idx="55">
                  <c:v>544.55836007356788</c:v>
                </c:pt>
                <c:pt idx="56">
                  <c:v>533.97137929099313</c:v>
                </c:pt>
                <c:pt idx="57">
                  <c:v>730.58129947403177</c:v>
                </c:pt>
                <c:pt idx="58">
                  <c:v>731.75245923712635</c:v>
                </c:pt>
                <c:pt idx="59">
                  <c:v>751.79235889477968</c:v>
                </c:pt>
                <c:pt idx="60">
                  <c:v>755.99983286543204</c:v>
                </c:pt>
                <c:pt idx="61">
                  <c:v>752.0824952341045</c:v>
                </c:pt>
                <c:pt idx="62">
                  <c:v>730.48748898534836</c:v>
                </c:pt>
                <c:pt idx="63">
                  <c:v>730.44014025776028</c:v>
                </c:pt>
                <c:pt idx="64">
                  <c:v>728.20662496483487</c:v>
                </c:pt>
                <c:pt idx="65">
                  <c:v>735.63072596472273</c:v>
                </c:pt>
                <c:pt idx="66">
                  <c:v>763.64595497190476</c:v>
                </c:pt>
                <c:pt idx="67">
                  <c:v>760.21871057370572</c:v>
                </c:pt>
                <c:pt idx="68">
                  <c:v>742.43322220359369</c:v>
                </c:pt>
                <c:pt idx="69">
                  <c:v>732.31530475603915</c:v>
                </c:pt>
                <c:pt idx="70">
                  <c:v>734.29125354406347</c:v>
                </c:pt>
                <c:pt idx="71">
                  <c:v>729.4541836032738</c:v>
                </c:pt>
                <c:pt idx="72">
                  <c:v>725.93900371830648</c:v>
                </c:pt>
                <c:pt idx="73">
                  <c:v>742.69017613725521</c:v>
                </c:pt>
                <c:pt idx="74">
                  <c:v>758.06744216570587</c:v>
                </c:pt>
                <c:pt idx="75">
                  <c:v>739.68153505983582</c:v>
                </c:pt>
                <c:pt idx="76">
                  <c:v>723.35280811900759</c:v>
                </c:pt>
                <c:pt idx="77">
                  <c:v>724.0641825208221</c:v>
                </c:pt>
                <c:pt idx="78">
                  <c:v>715.19343503078903</c:v>
                </c:pt>
                <c:pt idx="79">
                  <c:v>715.35042610079631</c:v>
                </c:pt>
                <c:pt idx="80">
                  <c:v>723.27171829803331</c:v>
                </c:pt>
                <c:pt idx="81">
                  <c:v>726.11940203363383</c:v>
                </c:pt>
                <c:pt idx="82">
                  <c:v>717.32531053423725</c:v>
                </c:pt>
                <c:pt idx="83">
                  <c:v>630.92212341809898</c:v>
                </c:pt>
                <c:pt idx="84">
                  <c:v>713.13172076872729</c:v>
                </c:pt>
                <c:pt idx="85">
                  <c:v>709.83620820405963</c:v>
                </c:pt>
                <c:pt idx="86">
                  <c:v>715.11723492414751</c:v>
                </c:pt>
                <c:pt idx="87">
                  <c:v>721.93696977831144</c:v>
                </c:pt>
                <c:pt idx="88">
                  <c:v>733.90379744209929</c:v>
                </c:pt>
                <c:pt idx="89">
                  <c:v>732.1175435887086</c:v>
                </c:pt>
                <c:pt idx="90">
                  <c:v>771.52512112384704</c:v>
                </c:pt>
                <c:pt idx="91">
                  <c:v>750.45959990182405</c:v>
                </c:pt>
                <c:pt idx="92">
                  <c:v>745.799888069394</c:v>
                </c:pt>
                <c:pt idx="93">
                  <c:v>737.96273747811802</c:v>
                </c:pt>
                <c:pt idx="94">
                  <c:v>751.56699017880339</c:v>
                </c:pt>
                <c:pt idx="95">
                  <c:v>735.57675669751904</c:v>
                </c:pt>
                <c:pt idx="96">
                  <c:v>747.33887293037151</c:v>
                </c:pt>
                <c:pt idx="97">
                  <c:v>739.1368705724185</c:v>
                </c:pt>
                <c:pt idx="98">
                  <c:v>753.43983202605966</c:v>
                </c:pt>
                <c:pt idx="99">
                  <c:v>751.75222490566568</c:v>
                </c:pt>
                <c:pt idx="100">
                  <c:v>734.42764761056594</c:v>
                </c:pt>
                <c:pt idx="101">
                  <c:v>780.49769045078972</c:v>
                </c:pt>
                <c:pt idx="102">
                  <c:v>795.18214614582712</c:v>
                </c:pt>
                <c:pt idx="103">
                  <c:v>760.15165856239264</c:v>
                </c:pt>
                <c:pt idx="104">
                  <c:v>748.83323087693816</c:v>
                </c:pt>
                <c:pt idx="105">
                  <c:v>750.90141561609516</c:v>
                </c:pt>
                <c:pt idx="106">
                  <c:v>748.60106321114188</c:v>
                </c:pt>
                <c:pt idx="107">
                  <c:v>730.36654166225719</c:v>
                </c:pt>
                <c:pt idx="108">
                  <c:v>745.51138898235422</c:v>
                </c:pt>
                <c:pt idx="109">
                  <c:v>759.34292168153308</c:v>
                </c:pt>
                <c:pt idx="110">
                  <c:v>755.67665706219918</c:v>
                </c:pt>
                <c:pt idx="111">
                  <c:v>754.70762713981162</c:v>
                </c:pt>
                <c:pt idx="112">
                  <c:v>748.37023887859539</c:v>
                </c:pt>
                <c:pt idx="113">
                  <c:v>755.29656333603157</c:v>
                </c:pt>
                <c:pt idx="114">
                  <c:v>738.7862975577026</c:v>
                </c:pt>
                <c:pt idx="115">
                  <c:v>753.45806831864752</c:v>
                </c:pt>
                <c:pt idx="116">
                  <c:v>766.00404602513106</c:v>
                </c:pt>
                <c:pt idx="117">
                  <c:v>751.24583769287892</c:v>
                </c:pt>
                <c:pt idx="118">
                  <c:v>745.18667812090609</c:v>
                </c:pt>
                <c:pt idx="119">
                  <c:v>751.04333048997978</c:v>
                </c:pt>
                <c:pt idx="120">
                  <c:v>754.55893205687516</c:v>
                </c:pt>
                <c:pt idx="121">
                  <c:v>760.90092470962202</c:v>
                </c:pt>
                <c:pt idx="122">
                  <c:v>765.77509788454438</c:v>
                </c:pt>
                <c:pt idx="123">
                  <c:v>790.20048515707663</c:v>
                </c:pt>
                <c:pt idx="124">
                  <c:v>836.15788746173359</c:v>
                </c:pt>
                <c:pt idx="125">
                  <c:v>780.09502607759055</c:v>
                </c:pt>
                <c:pt idx="126">
                  <c:v>766.60205777448346</c:v>
                </c:pt>
                <c:pt idx="127">
                  <c:v>761.86799687199562</c:v>
                </c:pt>
                <c:pt idx="128">
                  <c:v>761.89311827339145</c:v>
                </c:pt>
                <c:pt idx="129">
                  <c:v>795.16069401940695</c:v>
                </c:pt>
                <c:pt idx="130">
                  <c:v>790.8659178776245</c:v>
                </c:pt>
                <c:pt idx="131">
                  <c:v>709.8484598205531</c:v>
                </c:pt>
                <c:pt idx="132">
                  <c:v>784.33739661368008</c:v>
                </c:pt>
                <c:pt idx="133">
                  <c:v>789.21072690285803</c:v>
                </c:pt>
                <c:pt idx="134">
                  <c:v>775.23929732236286</c:v>
                </c:pt>
                <c:pt idx="135">
                  <c:v>762.21933626052487</c:v>
                </c:pt>
                <c:pt idx="136">
                  <c:v>796.94421171500937</c:v>
                </c:pt>
                <c:pt idx="137">
                  <c:v>803.11093194267664</c:v>
                </c:pt>
                <c:pt idx="138">
                  <c:v>786.18025896460108</c:v>
                </c:pt>
                <c:pt idx="139">
                  <c:v>783.71176989689786</c:v>
                </c:pt>
                <c:pt idx="140">
                  <c:v>832.49716199933073</c:v>
                </c:pt>
                <c:pt idx="141">
                  <c:v>797.98221007699806</c:v>
                </c:pt>
                <c:pt idx="142">
                  <c:v>791.98850300922254</c:v>
                </c:pt>
                <c:pt idx="143">
                  <c:v>765.85284754869622</c:v>
                </c:pt>
                <c:pt idx="144">
                  <c:v>793.50374881418441</c:v>
                </c:pt>
                <c:pt idx="145">
                  <c:v>809.90454016666615</c:v>
                </c:pt>
                <c:pt idx="146">
                  <c:v>831.17945335870343</c:v>
                </c:pt>
                <c:pt idx="147">
                  <c:v>1025.4646966246239</c:v>
                </c:pt>
                <c:pt idx="148">
                  <c:v>770.76996190728039</c:v>
                </c:pt>
                <c:pt idx="149">
                  <c:v>770.54255603655668</c:v>
                </c:pt>
                <c:pt idx="150">
                  <c:v>769.94122825116551</c:v>
                </c:pt>
                <c:pt idx="151">
                  <c:v>805.37098467346709</c:v>
                </c:pt>
                <c:pt idx="152">
                  <c:v>806.09523022363157</c:v>
                </c:pt>
                <c:pt idx="153">
                  <c:v>840.32845535859724</c:v>
                </c:pt>
                <c:pt idx="154">
                  <c:v>833.697256536125</c:v>
                </c:pt>
                <c:pt idx="155">
                  <c:v>819.20826277190361</c:v>
                </c:pt>
                <c:pt idx="156">
                  <c:v>801.133259051869</c:v>
                </c:pt>
                <c:pt idx="157">
                  <c:v>801.24737759604977</c:v>
                </c:pt>
                <c:pt idx="158">
                  <c:v>817.32361340794625</c:v>
                </c:pt>
                <c:pt idx="159">
                  <c:v>805.27432360496834</c:v>
                </c:pt>
                <c:pt idx="160">
                  <c:v>804.25783806837796</c:v>
                </c:pt>
                <c:pt idx="161">
                  <c:v>799.94531931928316</c:v>
                </c:pt>
                <c:pt idx="162">
                  <c:v>793.92561661898924</c:v>
                </c:pt>
                <c:pt idx="163">
                  <c:v>784.57863211448796</c:v>
                </c:pt>
                <c:pt idx="164">
                  <c:v>787.72095135384382</c:v>
                </c:pt>
                <c:pt idx="165">
                  <c:v>805.73130746811603</c:v>
                </c:pt>
                <c:pt idx="166">
                  <c:v>798.1756218059852</c:v>
                </c:pt>
                <c:pt idx="167">
                  <c:v>779.46322297426377</c:v>
                </c:pt>
                <c:pt idx="168">
                  <c:v>791.8494227541629</c:v>
                </c:pt>
                <c:pt idx="169">
                  <c:v>788.37333191100663</c:v>
                </c:pt>
                <c:pt idx="170">
                  <c:v>773.97944422099704</c:v>
                </c:pt>
                <c:pt idx="171">
                  <c:v>788.77014264109971</c:v>
                </c:pt>
                <c:pt idx="172">
                  <c:v>804.28966216734455</c:v>
                </c:pt>
                <c:pt idx="173">
                  <c:v>792.59325264568622</c:v>
                </c:pt>
                <c:pt idx="174">
                  <c:v>794.86708449043408</c:v>
                </c:pt>
                <c:pt idx="175">
                  <c:v>794.46827792588601</c:v>
                </c:pt>
                <c:pt idx="176">
                  <c:v>790.68204656495175</c:v>
                </c:pt>
                <c:pt idx="177">
                  <c:v>774.85636403246906</c:v>
                </c:pt>
                <c:pt idx="178">
                  <c:v>867.52425789266499</c:v>
                </c:pt>
                <c:pt idx="179">
                  <c:v>840.18092011337308</c:v>
                </c:pt>
                <c:pt idx="180">
                  <c:v>729.88620051158307</c:v>
                </c:pt>
                <c:pt idx="181">
                  <c:v>594.22672894708194</c:v>
                </c:pt>
                <c:pt idx="182">
                  <c:v>580.80667726572449</c:v>
                </c:pt>
                <c:pt idx="183">
                  <c:v>579.78228084893351</c:v>
                </c:pt>
                <c:pt idx="184">
                  <c:v>565.72148036384294</c:v>
                </c:pt>
                <c:pt idx="185">
                  <c:v>563.66875334376311</c:v>
                </c:pt>
                <c:pt idx="186">
                  <c:v>573.60525260272186</c:v>
                </c:pt>
                <c:pt idx="187">
                  <c:v>570.5482733862475</c:v>
                </c:pt>
                <c:pt idx="188">
                  <c:v>550.25987994528498</c:v>
                </c:pt>
                <c:pt idx="189">
                  <c:v>517.64376929554101</c:v>
                </c:pt>
                <c:pt idx="190">
                  <c:v>482.3424498319327</c:v>
                </c:pt>
                <c:pt idx="191">
                  <c:v>463.8262467274605</c:v>
                </c:pt>
                <c:pt idx="192">
                  <c:v>373.07040951503609</c:v>
                </c:pt>
                <c:pt idx="193">
                  <c:v>240.3764457258348</c:v>
                </c:pt>
                <c:pt idx="194">
                  <c:v>237.23868415884496</c:v>
                </c:pt>
                <c:pt idx="195">
                  <c:v>237.98404389173862</c:v>
                </c:pt>
                <c:pt idx="196">
                  <c:v>237.27852659246756</c:v>
                </c:pt>
                <c:pt idx="197">
                  <c:v>239.62915913651347</c:v>
                </c:pt>
                <c:pt idx="198">
                  <c:v>247.69346455311253</c:v>
                </c:pt>
                <c:pt idx="199">
                  <c:v>249.82415308051063</c:v>
                </c:pt>
                <c:pt idx="200">
                  <c:v>239.63350413502374</c:v>
                </c:pt>
                <c:pt idx="201">
                  <c:v>300.08220762425742</c:v>
                </c:pt>
                <c:pt idx="202">
                  <c:v>250.64884764968403</c:v>
                </c:pt>
                <c:pt idx="203">
                  <c:v>223.75731984356671</c:v>
                </c:pt>
                <c:pt idx="204">
                  <c:v>446.49142508403503</c:v>
                </c:pt>
                <c:pt idx="205">
                  <c:v>466.27091427697087</c:v>
                </c:pt>
                <c:pt idx="206">
                  <c:v>466.45468656285129</c:v>
                </c:pt>
                <c:pt idx="207">
                  <c:v>468.80705969022256</c:v>
                </c:pt>
                <c:pt idx="208">
                  <c:v>485.13519464950525</c:v>
                </c:pt>
                <c:pt idx="209">
                  <c:v>476.29735914998736</c:v>
                </c:pt>
                <c:pt idx="210">
                  <c:v>465.9815754312541</c:v>
                </c:pt>
                <c:pt idx="211">
                  <c:v>485.05864559027407</c:v>
                </c:pt>
                <c:pt idx="212">
                  <c:v>462.66953611196789</c:v>
                </c:pt>
                <c:pt idx="213">
                  <c:v>492.76307269518605</c:v>
                </c:pt>
                <c:pt idx="214">
                  <c:v>565.69617376324163</c:v>
                </c:pt>
                <c:pt idx="215">
                  <c:v>563.79905784945674</c:v>
                </c:pt>
                <c:pt idx="216">
                  <c:v>555.15007595648808</c:v>
                </c:pt>
                <c:pt idx="217">
                  <c:v>566.82344268888369</c:v>
                </c:pt>
                <c:pt idx="218">
                  <c:v>566.49952547136263</c:v>
                </c:pt>
                <c:pt idx="219">
                  <c:v>556.1493166578374</c:v>
                </c:pt>
                <c:pt idx="220">
                  <c:v>544.60832619866335</c:v>
                </c:pt>
                <c:pt idx="221">
                  <c:v>573.92727161917173</c:v>
                </c:pt>
                <c:pt idx="222">
                  <c:v>572.24717550768526</c:v>
                </c:pt>
                <c:pt idx="223">
                  <c:v>569.2523320329741</c:v>
                </c:pt>
                <c:pt idx="224">
                  <c:v>565.76863800977367</c:v>
                </c:pt>
                <c:pt idx="225">
                  <c:v>564.71147129582323</c:v>
                </c:pt>
                <c:pt idx="226">
                  <c:v>543.90202949746117</c:v>
                </c:pt>
                <c:pt idx="227">
                  <c:v>528.10652282602427</c:v>
                </c:pt>
                <c:pt idx="228">
                  <c:v>569.67689254435425</c:v>
                </c:pt>
                <c:pt idx="229">
                  <c:v>709.04418754156404</c:v>
                </c:pt>
                <c:pt idx="230">
                  <c:v>544.59407622656227</c:v>
                </c:pt>
                <c:pt idx="231">
                  <c:v>550.64379516642248</c:v>
                </c:pt>
                <c:pt idx="232">
                  <c:v>535.52253020921569</c:v>
                </c:pt>
                <c:pt idx="233">
                  <c:v>538.11084704278051</c:v>
                </c:pt>
                <c:pt idx="234">
                  <c:v>573.35301924118698</c:v>
                </c:pt>
                <c:pt idx="235">
                  <c:v>565.44979904565889</c:v>
                </c:pt>
                <c:pt idx="236">
                  <c:v>584.90134801482679</c:v>
                </c:pt>
                <c:pt idx="237">
                  <c:v>721.32003473281907</c:v>
                </c:pt>
                <c:pt idx="238">
                  <c:v>576.64913322791438</c:v>
                </c:pt>
                <c:pt idx="239">
                  <c:v>558.51054599804502</c:v>
                </c:pt>
                <c:pt idx="240">
                  <c:v>565.52607959009538</c:v>
                </c:pt>
                <c:pt idx="241">
                  <c:v>584.98423668227451</c:v>
                </c:pt>
                <c:pt idx="242">
                  <c:v>560.39085897053894</c:v>
                </c:pt>
                <c:pt idx="243">
                  <c:v>557.09708090457332</c:v>
                </c:pt>
                <c:pt idx="244">
                  <c:v>557.13192129594006</c:v>
                </c:pt>
                <c:pt idx="245">
                  <c:v>557.34644592824452</c:v>
                </c:pt>
                <c:pt idx="246">
                  <c:v>592.84126605775805</c:v>
                </c:pt>
                <c:pt idx="247">
                  <c:v>700.56432301985421</c:v>
                </c:pt>
                <c:pt idx="248">
                  <c:v>569.16595575430199</c:v>
                </c:pt>
                <c:pt idx="249">
                  <c:v>551.38067233999629</c:v>
                </c:pt>
                <c:pt idx="250">
                  <c:v>566.36699324966366</c:v>
                </c:pt>
                <c:pt idx="251">
                  <c:v>596.6201162293936</c:v>
                </c:pt>
                <c:pt idx="252">
                  <c:v>554.78040189398223</c:v>
                </c:pt>
                <c:pt idx="253">
                  <c:v>516.30082741856461</c:v>
                </c:pt>
                <c:pt idx="254">
                  <c:v>557.49674171364563</c:v>
                </c:pt>
                <c:pt idx="255">
                  <c:v>546.9468606560655</c:v>
                </c:pt>
                <c:pt idx="256">
                  <c:v>557.60039735545547</c:v>
                </c:pt>
                <c:pt idx="257">
                  <c:v>571.99366082283939</c:v>
                </c:pt>
                <c:pt idx="258">
                  <c:v>581.75920962789985</c:v>
                </c:pt>
                <c:pt idx="259">
                  <c:v>571.94612468183789</c:v>
                </c:pt>
                <c:pt idx="260">
                  <c:v>689.44547687893498</c:v>
                </c:pt>
                <c:pt idx="261">
                  <c:v>682.65209753502995</c:v>
                </c:pt>
                <c:pt idx="262">
                  <c:v>669.13146442714958</c:v>
                </c:pt>
                <c:pt idx="263">
                  <c:v>665.18633078161236</c:v>
                </c:pt>
                <c:pt idx="264">
                  <c:v>698.03290792051075</c:v>
                </c:pt>
                <c:pt idx="265">
                  <c:v>700.43710502616796</c:v>
                </c:pt>
                <c:pt idx="266">
                  <c:v>672.41422333070625</c:v>
                </c:pt>
                <c:pt idx="267">
                  <c:v>649.80535784527183</c:v>
                </c:pt>
                <c:pt idx="268">
                  <c:v>640.95993508505671</c:v>
                </c:pt>
                <c:pt idx="269">
                  <c:v>631.72903729178768</c:v>
                </c:pt>
                <c:pt idx="270">
                  <c:v>651.83304134161006</c:v>
                </c:pt>
                <c:pt idx="271">
                  <c:v>656.83174851325418</c:v>
                </c:pt>
                <c:pt idx="272">
                  <c:v>661.69794268754492</c:v>
                </c:pt>
                <c:pt idx="273">
                  <c:v>645.42553642224743</c:v>
                </c:pt>
                <c:pt idx="274">
                  <c:v>639.21100203071603</c:v>
                </c:pt>
                <c:pt idx="275">
                  <c:v>759.09819215097889</c:v>
                </c:pt>
                <c:pt idx="276">
                  <c:v>695.29299206631754</c:v>
                </c:pt>
                <c:pt idx="277">
                  <c:v>687.82154700002832</c:v>
                </c:pt>
                <c:pt idx="278">
                  <c:v>660.13037333651152</c:v>
                </c:pt>
                <c:pt idx="279">
                  <c:v>624.9238736869986</c:v>
                </c:pt>
                <c:pt idx="280">
                  <c:v>648.41269458177374</c:v>
                </c:pt>
                <c:pt idx="281">
                  <c:v>638.36067113113552</c:v>
                </c:pt>
                <c:pt idx="282">
                  <c:v>637.417770552908</c:v>
                </c:pt>
                <c:pt idx="283">
                  <c:v>688.56502217776062</c:v>
                </c:pt>
                <c:pt idx="284">
                  <c:v>660.4636457827271</c:v>
                </c:pt>
                <c:pt idx="285">
                  <c:v>635.57719713379834</c:v>
                </c:pt>
                <c:pt idx="286">
                  <c:v>632.40724510414907</c:v>
                </c:pt>
                <c:pt idx="287">
                  <c:v>632.52792764293542</c:v>
                </c:pt>
                <c:pt idx="288">
                  <c:v>629.17765655733331</c:v>
                </c:pt>
                <c:pt idx="289">
                  <c:v>666.99427280804048</c:v>
                </c:pt>
                <c:pt idx="290">
                  <c:v>668.93796707204228</c:v>
                </c:pt>
                <c:pt idx="291">
                  <c:v>650.59903028852239</c:v>
                </c:pt>
                <c:pt idx="292">
                  <c:v>671.87328729462581</c:v>
                </c:pt>
                <c:pt idx="293">
                  <c:v>624.0179337052208</c:v>
                </c:pt>
                <c:pt idx="294">
                  <c:v>627.08304948335774</c:v>
                </c:pt>
                <c:pt idx="295">
                  <c:v>615.88490633437584</c:v>
                </c:pt>
                <c:pt idx="296">
                  <c:v>642.4940890651003</c:v>
                </c:pt>
                <c:pt idx="297">
                  <c:v>657.81747491062492</c:v>
                </c:pt>
                <c:pt idx="298">
                  <c:v>658.04686453699242</c:v>
                </c:pt>
                <c:pt idx="299">
                  <c:v>747.81629789091721</c:v>
                </c:pt>
                <c:pt idx="300">
                  <c:v>780.86926065452747</c:v>
                </c:pt>
                <c:pt idx="301">
                  <c:v>755.49410715245813</c:v>
                </c:pt>
                <c:pt idx="302">
                  <c:v>730.11895365038868</c:v>
                </c:pt>
                <c:pt idx="303">
                  <c:v>616.06613332970448</c:v>
                </c:pt>
                <c:pt idx="304">
                  <c:v>606.4748422061524</c:v>
                </c:pt>
                <c:pt idx="305">
                  <c:v>604.47297174461403</c:v>
                </c:pt>
                <c:pt idx="306">
                  <c:v>595.3648805942139</c:v>
                </c:pt>
                <c:pt idx="307">
                  <c:v>583.37298833099635</c:v>
                </c:pt>
                <c:pt idx="308">
                  <c:v>602.79509898551203</c:v>
                </c:pt>
                <c:pt idx="309">
                  <c:v>627.94457599061809</c:v>
                </c:pt>
                <c:pt idx="310">
                  <c:v>595.88503182871318</c:v>
                </c:pt>
                <c:pt idx="311">
                  <c:v>603.39006215883205</c:v>
                </c:pt>
                <c:pt idx="312">
                  <c:v>600.39743091682647</c:v>
                </c:pt>
                <c:pt idx="313">
                  <c:v>578.5162159378242</c:v>
                </c:pt>
                <c:pt idx="314">
                  <c:v>580.73488693137108</c:v>
                </c:pt>
                <c:pt idx="315">
                  <c:v>599.97552136460399</c:v>
                </c:pt>
                <c:pt idx="316">
                  <c:v>611.3068625910181</c:v>
                </c:pt>
                <c:pt idx="317">
                  <c:v>611.91547614608783</c:v>
                </c:pt>
                <c:pt idx="318">
                  <c:v>590.86321802435032</c:v>
                </c:pt>
                <c:pt idx="319">
                  <c:v>591.84310273047402</c:v>
                </c:pt>
                <c:pt idx="320">
                  <c:v>637.80668516490903</c:v>
                </c:pt>
                <c:pt idx="321">
                  <c:v>629.45108780948237</c:v>
                </c:pt>
                <c:pt idx="322">
                  <c:v>645.93259076512527</c:v>
                </c:pt>
                <c:pt idx="323">
                  <c:v>661.90740813720072</c:v>
                </c:pt>
                <c:pt idx="324">
                  <c:v>649.25365753724827</c:v>
                </c:pt>
                <c:pt idx="325">
                  <c:v>630.36195118527064</c:v>
                </c:pt>
                <c:pt idx="326">
                  <c:v>536.43877811477023</c:v>
                </c:pt>
                <c:pt idx="327">
                  <c:v>637.41462970545604</c:v>
                </c:pt>
                <c:pt idx="328">
                  <c:v>640.23603765440646</c:v>
                </c:pt>
                <c:pt idx="329">
                  <c:v>640.11166308599877</c:v>
                </c:pt>
                <c:pt idx="330">
                  <c:v>535.83321083638918</c:v>
                </c:pt>
                <c:pt idx="331">
                  <c:v>597.09706734503106</c:v>
                </c:pt>
                <c:pt idx="332">
                  <c:v>617.13706977843469</c:v>
                </c:pt>
                <c:pt idx="333">
                  <c:v>556.48468017613413</c:v>
                </c:pt>
                <c:pt idx="334">
                  <c:v>552.39421520657334</c:v>
                </c:pt>
                <c:pt idx="335">
                  <c:v>570.32433805267385</c:v>
                </c:pt>
                <c:pt idx="336">
                  <c:v>501.98223723330273</c:v>
                </c:pt>
                <c:pt idx="337">
                  <c:v>534.08370622196594</c:v>
                </c:pt>
                <c:pt idx="338">
                  <c:v>532.20107151472473</c:v>
                </c:pt>
                <c:pt idx="339">
                  <c:v>526.86068963156742</c:v>
                </c:pt>
                <c:pt idx="340">
                  <c:v>533.66596616271136</c:v>
                </c:pt>
                <c:pt idx="341">
                  <c:v>546.2811849944992</c:v>
                </c:pt>
                <c:pt idx="342">
                  <c:v>560.29588671682654</c:v>
                </c:pt>
                <c:pt idx="343">
                  <c:v>566.43902553369082</c:v>
                </c:pt>
                <c:pt idx="344">
                  <c:v>545.01894784439537</c:v>
                </c:pt>
                <c:pt idx="345">
                  <c:v>565.59232299166877</c:v>
                </c:pt>
                <c:pt idx="346">
                  <c:v>532.05281324159091</c:v>
                </c:pt>
                <c:pt idx="347">
                  <c:v>532.38641345577435</c:v>
                </c:pt>
                <c:pt idx="348">
                  <c:v>562.59515473568638</c:v>
                </c:pt>
                <c:pt idx="349">
                  <c:v>545.42780658418883</c:v>
                </c:pt>
                <c:pt idx="350">
                  <c:v>566.64186345584562</c:v>
                </c:pt>
                <c:pt idx="351">
                  <c:v>554.23327390195095</c:v>
                </c:pt>
                <c:pt idx="352">
                  <c:v>553.83925629893906</c:v>
                </c:pt>
                <c:pt idx="353">
                  <c:v>541.79953104104209</c:v>
                </c:pt>
                <c:pt idx="354">
                  <c:v>549.24944189100222</c:v>
                </c:pt>
                <c:pt idx="355">
                  <c:v>545.25383405557955</c:v>
                </c:pt>
                <c:pt idx="356">
                  <c:v>580.28067610381606</c:v>
                </c:pt>
                <c:pt idx="357">
                  <c:v>522.47198633943844</c:v>
                </c:pt>
                <c:pt idx="358">
                  <c:v>526.22202513993977</c:v>
                </c:pt>
                <c:pt idx="359">
                  <c:v>528.53625084371458</c:v>
                </c:pt>
                <c:pt idx="360">
                  <c:v>507.02342915940733</c:v>
                </c:pt>
                <c:pt idx="361">
                  <c:v>527.06783405497333</c:v>
                </c:pt>
                <c:pt idx="362">
                  <c:v>538.43482874874849</c:v>
                </c:pt>
                <c:pt idx="363">
                  <c:v>525.54081822750538</c:v>
                </c:pt>
                <c:pt idx="364">
                  <c:v>506.48434627261446</c:v>
                </c:pt>
                <c:pt idx="365">
                  <c:v>531.35898389860279</c:v>
                </c:pt>
                <c:pt idx="366">
                  <c:v>554.61814740959323</c:v>
                </c:pt>
                <c:pt idx="367">
                  <c:v>540.34067093874273</c:v>
                </c:pt>
                <c:pt idx="368">
                  <c:v>552.12290547378416</c:v>
                </c:pt>
                <c:pt idx="369">
                  <c:v>583.26466705509495</c:v>
                </c:pt>
                <c:pt idx="370">
                  <c:v>574.48529396067818</c:v>
                </c:pt>
                <c:pt idx="371">
                  <c:v>603.92894476372066</c:v>
                </c:pt>
                <c:pt idx="372">
                  <c:v>698.39063935683316</c:v>
                </c:pt>
                <c:pt idx="373">
                  <c:v>689.59878835651182</c:v>
                </c:pt>
                <c:pt idx="374">
                  <c:v>684.32361859435252</c:v>
                </c:pt>
                <c:pt idx="375">
                  <c:v>713.90921653049827</c:v>
                </c:pt>
                <c:pt idx="376">
                  <c:v>726.14011208264526</c:v>
                </c:pt>
                <c:pt idx="377">
                  <c:v>700.36716338153121</c:v>
                </c:pt>
                <c:pt idx="378">
                  <c:v>688.39114721436624</c:v>
                </c:pt>
                <c:pt idx="379">
                  <c:v>701.84379723945142</c:v>
                </c:pt>
                <c:pt idx="380">
                  <c:v>448.05837686087506</c:v>
                </c:pt>
                <c:pt idx="381">
                  <c:v>437.8513949562942</c:v>
                </c:pt>
                <c:pt idx="382">
                  <c:v>424.37468608402366</c:v>
                </c:pt>
                <c:pt idx="383">
                  <c:v>475.25006140832591</c:v>
                </c:pt>
                <c:pt idx="384">
                  <c:v>436.15329991084633</c:v>
                </c:pt>
                <c:pt idx="385">
                  <c:v>420.1132098251357</c:v>
                </c:pt>
                <c:pt idx="386">
                  <c:v>432.25445897532717</c:v>
                </c:pt>
                <c:pt idx="387">
                  <c:v>429.30290363034777</c:v>
                </c:pt>
                <c:pt idx="388">
                  <c:v>447.99638878579321</c:v>
                </c:pt>
                <c:pt idx="389">
                  <c:v>443.04091361166383</c:v>
                </c:pt>
                <c:pt idx="390">
                  <c:v>448.27788429328149</c:v>
                </c:pt>
                <c:pt idx="391">
                  <c:v>458.48280017969898</c:v>
                </c:pt>
                <c:pt idx="392">
                  <c:v>441.49597639176926</c:v>
                </c:pt>
                <c:pt idx="393">
                  <c:v>441.15827884292383</c:v>
                </c:pt>
                <c:pt idx="394">
                  <c:v>436.48047849401235</c:v>
                </c:pt>
                <c:pt idx="395">
                  <c:v>464.89130836317895</c:v>
                </c:pt>
                <c:pt idx="396">
                  <c:v>481.53910099237277</c:v>
                </c:pt>
                <c:pt idx="397">
                  <c:v>458.60939000769366</c:v>
                </c:pt>
                <c:pt idx="398">
                  <c:v>432.25599380219955</c:v>
                </c:pt>
                <c:pt idx="399">
                  <c:v>423.1772874990433</c:v>
                </c:pt>
                <c:pt idx="400">
                  <c:v>444.5414928306447</c:v>
                </c:pt>
                <c:pt idx="401">
                  <c:v>434.45109259038207</c:v>
                </c:pt>
                <c:pt idx="402">
                  <c:v>516.45273432110253</c:v>
                </c:pt>
                <c:pt idx="403">
                  <c:v>483.00231553787864</c:v>
                </c:pt>
                <c:pt idx="404">
                  <c:v>489.56742720715539</c:v>
                </c:pt>
                <c:pt idx="405">
                  <c:v>728.05466391724235</c:v>
                </c:pt>
                <c:pt idx="406">
                  <c:v>740.9944259471946</c:v>
                </c:pt>
                <c:pt idx="407">
                  <c:v>736.55025793459993</c:v>
                </c:pt>
                <c:pt idx="408">
                  <c:v>724.82988876680122</c:v>
                </c:pt>
                <c:pt idx="409">
                  <c:v>738.19113430880805</c:v>
                </c:pt>
                <c:pt idx="410">
                  <c:v>740.28755018863751</c:v>
                </c:pt>
                <c:pt idx="411">
                  <c:v>694.56777814635268</c:v>
                </c:pt>
                <c:pt idx="412">
                  <c:v>643.26926857171259</c:v>
                </c:pt>
                <c:pt idx="413">
                  <c:v>670.98642423281228</c:v>
                </c:pt>
                <c:pt idx="414">
                  <c:v>661.37153259443915</c:v>
                </c:pt>
                <c:pt idx="415">
                  <c:v>663.90748534189345</c:v>
                </c:pt>
                <c:pt idx="416">
                  <c:v>679.73121088129221</c:v>
                </c:pt>
                <c:pt idx="417">
                  <c:v>688.02397714025017</c:v>
                </c:pt>
                <c:pt idx="418">
                  <c:v>681.34799868527671</c:v>
                </c:pt>
                <c:pt idx="419">
                  <c:v>701.02361432718465</c:v>
                </c:pt>
                <c:pt idx="420">
                  <c:v>689.51949295670579</c:v>
                </c:pt>
                <c:pt idx="421">
                  <c:v>681.94641625547411</c:v>
                </c:pt>
                <c:pt idx="422">
                  <c:v>677.63610534461225</c:v>
                </c:pt>
                <c:pt idx="423">
                  <c:v>694.1814087368291</c:v>
                </c:pt>
                <c:pt idx="424">
                  <c:v>670.83145981903874</c:v>
                </c:pt>
                <c:pt idx="425">
                  <c:v>706.78482418590124</c:v>
                </c:pt>
                <c:pt idx="426">
                  <c:v>730.60956557865609</c:v>
                </c:pt>
                <c:pt idx="427">
                  <c:v>712.71576579942177</c:v>
                </c:pt>
                <c:pt idx="428">
                  <c:v>717.74461272932353</c:v>
                </c:pt>
                <c:pt idx="429">
                  <c:v>708.38143518804247</c:v>
                </c:pt>
                <c:pt idx="430">
                  <c:v>720.78369106395633</c:v>
                </c:pt>
                <c:pt idx="431">
                  <c:v>738.86390058668508</c:v>
                </c:pt>
                <c:pt idx="432">
                  <c:v>716.49864960067976</c:v>
                </c:pt>
                <c:pt idx="433">
                  <c:v>725.52635019951981</c:v>
                </c:pt>
                <c:pt idx="434">
                  <c:v>713.60214092299123</c:v>
                </c:pt>
                <c:pt idx="435">
                  <c:v>731.32303111992974</c:v>
                </c:pt>
                <c:pt idx="436">
                  <c:v>710.10010571478369</c:v>
                </c:pt>
                <c:pt idx="437">
                  <c:v>740.17159085272465</c:v>
                </c:pt>
                <c:pt idx="438">
                  <c:v>744.76279950149512</c:v>
                </c:pt>
                <c:pt idx="439">
                  <c:v>746.41914575996316</c:v>
                </c:pt>
                <c:pt idx="440">
                  <c:v>801.12646230226676</c:v>
                </c:pt>
                <c:pt idx="441">
                  <c:v>796.923675328581</c:v>
                </c:pt>
                <c:pt idx="442">
                  <c:v>811.18546201597064</c:v>
                </c:pt>
                <c:pt idx="443">
                  <c:v>813.88388283754284</c:v>
                </c:pt>
                <c:pt idx="444">
                  <c:v>770.74560130396287</c:v>
                </c:pt>
                <c:pt idx="445">
                  <c:v>742.27766301627048</c:v>
                </c:pt>
                <c:pt idx="446">
                  <c:v>665.00495457038937</c:v>
                </c:pt>
                <c:pt idx="447">
                  <c:v>678.08712596452051</c:v>
                </c:pt>
                <c:pt idx="448">
                  <c:v>681.21614385176849</c:v>
                </c:pt>
                <c:pt idx="449">
                  <c:v>672.8739397118502</c:v>
                </c:pt>
                <c:pt idx="450">
                  <c:v>665.29706292605601</c:v>
                </c:pt>
                <c:pt idx="451">
                  <c:v>729.6257019782139</c:v>
                </c:pt>
                <c:pt idx="452">
                  <c:v>755.58558846827157</c:v>
                </c:pt>
                <c:pt idx="453">
                  <c:v>743.80951868030161</c:v>
                </c:pt>
                <c:pt idx="454">
                  <c:v>732.70946860928302</c:v>
                </c:pt>
                <c:pt idx="455">
                  <c:v>764.75108145356501</c:v>
                </c:pt>
                <c:pt idx="456">
                  <c:v>788.05489303507193</c:v>
                </c:pt>
                <c:pt idx="457">
                  <c:v>823.05599695748219</c:v>
                </c:pt>
                <c:pt idx="458">
                  <c:v>856.42838273083976</c:v>
                </c:pt>
                <c:pt idx="459">
                  <c:v>814.00299273726671</c:v>
                </c:pt>
                <c:pt idx="460">
                  <c:v>815.09797149093879</c:v>
                </c:pt>
                <c:pt idx="461">
                  <c:v>819.01174873061711</c:v>
                </c:pt>
                <c:pt idx="462">
                  <c:v>821.69418676241582</c:v>
                </c:pt>
                <c:pt idx="463">
                  <c:v>816.99862032529381</c:v>
                </c:pt>
                <c:pt idx="464">
                  <c:v>825.83817962586306</c:v>
                </c:pt>
                <c:pt idx="465">
                  <c:v>817.54538336857593</c:v>
                </c:pt>
                <c:pt idx="466">
                  <c:v>813.99384496459857</c:v>
                </c:pt>
                <c:pt idx="467">
                  <c:v>818.90111892147399</c:v>
                </c:pt>
                <c:pt idx="468">
                  <c:v>812.98644718612422</c:v>
                </c:pt>
                <c:pt idx="469">
                  <c:v>835.44641156157104</c:v>
                </c:pt>
                <c:pt idx="470">
                  <c:v>819.8040207527323</c:v>
                </c:pt>
                <c:pt idx="471">
                  <c:v>760.99493198557082</c:v>
                </c:pt>
                <c:pt idx="472">
                  <c:v>733.99861966584012</c:v>
                </c:pt>
                <c:pt idx="473">
                  <c:v>725.09968210932379</c:v>
                </c:pt>
                <c:pt idx="474">
                  <c:v>673.44954638499075</c:v>
                </c:pt>
                <c:pt idx="475">
                  <c:v>707.76037623014008</c:v>
                </c:pt>
                <c:pt idx="476">
                  <c:v>710.9080011798186</c:v>
                </c:pt>
                <c:pt idx="477">
                  <c:v>727.88386266842178</c:v>
                </c:pt>
                <c:pt idx="478">
                  <c:v>703.20127607468589</c:v>
                </c:pt>
                <c:pt idx="479">
                  <c:v>722.26515824847309</c:v>
                </c:pt>
                <c:pt idx="480">
                  <c:v>717.22568051405801</c:v>
                </c:pt>
                <c:pt idx="481">
                  <c:v>733.94837880929128</c:v>
                </c:pt>
                <c:pt idx="482">
                  <c:v>818.44347880043676</c:v>
                </c:pt>
                <c:pt idx="483">
                  <c:v>812.49289154778887</c:v>
                </c:pt>
                <c:pt idx="484">
                  <c:v>819.76091076057276</c:v>
                </c:pt>
                <c:pt idx="485">
                  <c:v>741.5868422891399</c:v>
                </c:pt>
                <c:pt idx="486">
                  <c:v>717.92759591477159</c:v>
                </c:pt>
                <c:pt idx="487">
                  <c:v>678.77898382226886</c:v>
                </c:pt>
                <c:pt idx="488">
                  <c:v>682.49070833569681</c:v>
                </c:pt>
                <c:pt idx="489">
                  <c:v>655.51731091596776</c:v>
                </c:pt>
                <c:pt idx="490">
                  <c:v>684.05135048384011</c:v>
                </c:pt>
                <c:pt idx="491">
                  <c:v>714.13639817590911</c:v>
                </c:pt>
                <c:pt idx="492">
                  <c:v>717.96311162731115</c:v>
                </c:pt>
                <c:pt idx="493">
                  <c:v>677.42030635630601</c:v>
                </c:pt>
                <c:pt idx="494">
                  <c:v>640.16398220318445</c:v>
                </c:pt>
                <c:pt idx="495">
                  <c:v>654.18469487421271</c:v>
                </c:pt>
                <c:pt idx="496">
                  <c:v>707.94296692044293</c:v>
                </c:pt>
                <c:pt idx="497">
                  <c:v>712.87558161713923</c:v>
                </c:pt>
                <c:pt idx="498">
                  <c:v>711.64720629041881</c:v>
                </c:pt>
                <c:pt idx="499">
                  <c:v>695.38421599590299</c:v>
                </c:pt>
                <c:pt idx="500">
                  <c:v>698.94169474229204</c:v>
                </c:pt>
                <c:pt idx="501">
                  <c:v>688.58185906300434</c:v>
                </c:pt>
                <c:pt idx="502">
                  <c:v>709.45988009556061</c:v>
                </c:pt>
                <c:pt idx="503">
                  <c:v>715.1694988725128</c:v>
                </c:pt>
                <c:pt idx="504">
                  <c:v>693.6076515503762</c:v>
                </c:pt>
                <c:pt idx="505">
                  <c:v>687.30574200338117</c:v>
                </c:pt>
                <c:pt idx="506">
                  <c:v>682.38811032120395</c:v>
                </c:pt>
                <c:pt idx="507">
                  <c:v>704.64240548531166</c:v>
                </c:pt>
                <c:pt idx="508">
                  <c:v>702.00729879175628</c:v>
                </c:pt>
                <c:pt idx="509">
                  <c:v>716.71697559851964</c:v>
                </c:pt>
                <c:pt idx="510">
                  <c:v>802.08416097348641</c:v>
                </c:pt>
                <c:pt idx="511">
                  <c:v>784.38868221307598</c:v>
                </c:pt>
                <c:pt idx="512">
                  <c:v>743.89794851997567</c:v>
                </c:pt>
                <c:pt idx="513">
                  <c:v>754.05174370763564</c:v>
                </c:pt>
                <c:pt idx="514">
                  <c:v>763.11248753422547</c:v>
                </c:pt>
                <c:pt idx="515">
                  <c:v>790.13348250003867</c:v>
                </c:pt>
                <c:pt idx="516">
                  <c:v>793.03485057761338</c:v>
                </c:pt>
                <c:pt idx="517">
                  <c:v>777.45900707750923</c:v>
                </c:pt>
                <c:pt idx="518">
                  <c:v>777.86091873398789</c:v>
                </c:pt>
                <c:pt idx="519">
                  <c:v>789.51371508076215</c:v>
                </c:pt>
                <c:pt idx="520">
                  <c:v>785.6028919832213</c:v>
                </c:pt>
                <c:pt idx="521">
                  <c:v>932.64717856446475</c:v>
                </c:pt>
                <c:pt idx="522">
                  <c:v>876.36872468574586</c:v>
                </c:pt>
                <c:pt idx="523">
                  <c:v>908.61550102680985</c:v>
                </c:pt>
                <c:pt idx="524">
                  <c:v>839.53708883442482</c:v>
                </c:pt>
                <c:pt idx="525">
                  <c:v>826.87267753404092</c:v>
                </c:pt>
                <c:pt idx="526">
                  <c:v>817.57161155893971</c:v>
                </c:pt>
                <c:pt idx="527">
                  <c:v>804.0755578057948</c:v>
                </c:pt>
                <c:pt idx="528">
                  <c:v>801.11879145890532</c:v>
                </c:pt>
                <c:pt idx="529">
                  <c:v>809.67901297852165</c:v>
                </c:pt>
                <c:pt idx="530">
                  <c:v>809.50386094321675</c:v>
                </c:pt>
                <c:pt idx="531">
                  <c:v>798.00837350412314</c:v>
                </c:pt>
                <c:pt idx="532">
                  <c:v>791.91269514352223</c:v>
                </c:pt>
                <c:pt idx="533">
                  <c:v>801.20273206263676</c:v>
                </c:pt>
                <c:pt idx="534">
                  <c:v>781.74469852384345</c:v>
                </c:pt>
                <c:pt idx="535">
                  <c:v>791.13674552482132</c:v>
                </c:pt>
                <c:pt idx="536">
                  <c:v>808.73514302534045</c:v>
                </c:pt>
                <c:pt idx="537">
                  <c:v>816.50586401920941</c:v>
                </c:pt>
                <c:pt idx="538">
                  <c:v>795.88413568824922</c:v>
                </c:pt>
              </c:numCache>
            </c:numRef>
          </c:xVal>
          <c:yVal>
            <c:numRef>
              <c:f>Calculations!$T$3:$T$541</c:f>
              <c:numCache>
                <c:formatCode>0.000</c:formatCode>
                <c:ptCount val="539"/>
                <c:pt idx="0">
                  <c:v>0.72265625</c:v>
                </c:pt>
                <c:pt idx="1">
                  <c:v>0.71069182389937113</c:v>
                </c:pt>
                <c:pt idx="2">
                  <c:v>0.67407407407407405</c:v>
                </c:pt>
                <c:pt idx="3">
                  <c:v>0.67765567765567769</c:v>
                </c:pt>
                <c:pt idx="4">
                  <c:v>0.71212121212121215</c:v>
                </c:pt>
                <c:pt idx="5">
                  <c:v>0.68939393939393945</c:v>
                </c:pt>
                <c:pt idx="6">
                  <c:v>0.73244147157190631</c:v>
                </c:pt>
                <c:pt idx="7">
                  <c:v>0.67816091954022983</c:v>
                </c:pt>
                <c:pt idx="8">
                  <c:v>0.73308270676691722</c:v>
                </c:pt>
                <c:pt idx="9">
                  <c:v>0.68253968253968256</c:v>
                </c:pt>
                <c:pt idx="10">
                  <c:v>0.72258064516129039</c:v>
                </c:pt>
                <c:pt idx="11">
                  <c:v>0.71636363636363631</c:v>
                </c:pt>
                <c:pt idx="12">
                  <c:v>0.74294670846394983</c:v>
                </c:pt>
                <c:pt idx="13">
                  <c:v>0.70629370629370625</c:v>
                </c:pt>
                <c:pt idx="14">
                  <c:v>0.66396761133603244</c:v>
                </c:pt>
                <c:pt idx="15">
                  <c:v>0.6717557251908397</c:v>
                </c:pt>
                <c:pt idx="16">
                  <c:v>0.65925925925925921</c:v>
                </c:pt>
                <c:pt idx="17">
                  <c:v>0.66015625</c:v>
                </c:pt>
                <c:pt idx="18">
                  <c:v>0.68813559322033901</c:v>
                </c:pt>
                <c:pt idx="19">
                  <c:v>0.69402985074626866</c:v>
                </c:pt>
                <c:pt idx="20">
                  <c:v>0.7</c:v>
                </c:pt>
                <c:pt idx="21">
                  <c:v>0.65833333333333333</c:v>
                </c:pt>
                <c:pt idx="22">
                  <c:v>0.65182186234817818</c:v>
                </c:pt>
                <c:pt idx="23">
                  <c:v>0.70344827586206904</c:v>
                </c:pt>
                <c:pt idx="24">
                  <c:v>0.67199999999999993</c:v>
                </c:pt>
                <c:pt idx="25">
                  <c:v>0.69930069930069938</c:v>
                </c:pt>
                <c:pt idx="26">
                  <c:v>0.69841269841269837</c:v>
                </c:pt>
                <c:pt idx="27">
                  <c:v>0.72164948453608246</c:v>
                </c:pt>
                <c:pt idx="28">
                  <c:v>0.69172932330827064</c:v>
                </c:pt>
                <c:pt idx="29">
                  <c:v>0.73566878980891715</c:v>
                </c:pt>
                <c:pt idx="30">
                  <c:v>0.68582375478927204</c:v>
                </c:pt>
                <c:pt idx="31">
                  <c:v>0.7142857142857143</c:v>
                </c:pt>
                <c:pt idx="32">
                  <c:v>0.72058823529411764</c:v>
                </c:pt>
                <c:pt idx="33">
                  <c:v>0.74358974358974361</c:v>
                </c:pt>
                <c:pt idx="34">
                  <c:v>0.72523961661341851</c:v>
                </c:pt>
                <c:pt idx="35">
                  <c:v>0.57090909090909092</c:v>
                </c:pt>
                <c:pt idx="36">
                  <c:v>0.68421052631578949</c:v>
                </c:pt>
                <c:pt idx="37">
                  <c:v>0.7023411371237458</c:v>
                </c:pt>
                <c:pt idx="38">
                  <c:v>0.72030651340996177</c:v>
                </c:pt>
                <c:pt idx="39">
                  <c:v>0.71959459459459452</c:v>
                </c:pt>
                <c:pt idx="40">
                  <c:v>0.75776397515527949</c:v>
                </c:pt>
                <c:pt idx="41">
                  <c:v>0.73114754098360657</c:v>
                </c:pt>
                <c:pt idx="42">
                  <c:v>0.67041198501872667</c:v>
                </c:pt>
                <c:pt idx="43">
                  <c:v>0.68421052631578949</c:v>
                </c:pt>
                <c:pt idx="44">
                  <c:v>0.68796992481203012</c:v>
                </c:pt>
                <c:pt idx="45">
                  <c:v>0.6811594202898551</c:v>
                </c:pt>
                <c:pt idx="46">
                  <c:v>0.6811594202898551</c:v>
                </c:pt>
                <c:pt idx="47">
                  <c:v>0.70472440944881898</c:v>
                </c:pt>
                <c:pt idx="48">
                  <c:v>0.66909090909090907</c:v>
                </c:pt>
                <c:pt idx="49">
                  <c:v>0.69064748201438841</c:v>
                </c:pt>
                <c:pt idx="50">
                  <c:v>0.53048780487804881</c:v>
                </c:pt>
                <c:pt idx="51">
                  <c:v>0.66417910447761197</c:v>
                </c:pt>
                <c:pt idx="52">
                  <c:v>0.75357142857142856</c:v>
                </c:pt>
                <c:pt idx="53">
                  <c:v>0.6472868217054264</c:v>
                </c:pt>
                <c:pt idx="54">
                  <c:v>0.71617161716171618</c:v>
                </c:pt>
                <c:pt idx="55">
                  <c:v>0.69480519480519476</c:v>
                </c:pt>
                <c:pt idx="56">
                  <c:v>0.64492753623188404</c:v>
                </c:pt>
                <c:pt idx="57">
                  <c:v>0.63200000000000001</c:v>
                </c:pt>
                <c:pt idx="58">
                  <c:v>0.67041198501872667</c:v>
                </c:pt>
                <c:pt idx="59">
                  <c:v>0.62295081967213117</c:v>
                </c:pt>
                <c:pt idx="60">
                  <c:v>0.6785714285714286</c:v>
                </c:pt>
                <c:pt idx="61">
                  <c:v>0.62450592885375489</c:v>
                </c:pt>
                <c:pt idx="62">
                  <c:v>0.66083916083916083</c:v>
                </c:pt>
                <c:pt idx="63">
                  <c:v>0.68327402135231319</c:v>
                </c:pt>
                <c:pt idx="64">
                  <c:v>0.6</c:v>
                </c:pt>
                <c:pt idx="65">
                  <c:v>0.60833333333333339</c:v>
                </c:pt>
                <c:pt idx="66">
                  <c:v>0.67910447761194037</c:v>
                </c:pt>
                <c:pt idx="67">
                  <c:v>0.71276595744680848</c:v>
                </c:pt>
                <c:pt idx="68">
                  <c:v>0.70793650793650786</c:v>
                </c:pt>
                <c:pt idx="69">
                  <c:v>0.62204724409448819</c:v>
                </c:pt>
                <c:pt idx="70">
                  <c:v>0.65957446808510634</c:v>
                </c:pt>
                <c:pt idx="71">
                  <c:v>0.61111111111111116</c:v>
                </c:pt>
                <c:pt idx="72">
                  <c:v>0.609375</c:v>
                </c:pt>
                <c:pt idx="73">
                  <c:v>0.6271186440677966</c:v>
                </c:pt>
                <c:pt idx="74">
                  <c:v>0.66333333333333333</c:v>
                </c:pt>
                <c:pt idx="75">
                  <c:v>0.67808219178082196</c:v>
                </c:pt>
                <c:pt idx="76">
                  <c:v>0.66095890410958902</c:v>
                </c:pt>
                <c:pt idx="77">
                  <c:v>0.67375886524822692</c:v>
                </c:pt>
                <c:pt idx="78">
                  <c:v>0.61111111111111116</c:v>
                </c:pt>
                <c:pt idx="79">
                  <c:v>0.61943319838056676</c:v>
                </c:pt>
                <c:pt idx="80">
                  <c:v>0.66666666666666674</c:v>
                </c:pt>
                <c:pt idx="81">
                  <c:v>0.64552238805970141</c:v>
                </c:pt>
                <c:pt idx="83">
                  <c:v>0.59863945578231292</c:v>
                </c:pt>
                <c:pt idx="84">
                  <c:v>0.62121212121212122</c:v>
                </c:pt>
                <c:pt idx="85">
                  <c:v>0.65660377358490574</c:v>
                </c:pt>
                <c:pt idx="86">
                  <c:v>0.63821138211382111</c:v>
                </c:pt>
                <c:pt idx="87">
                  <c:v>0.61596958174904937</c:v>
                </c:pt>
                <c:pt idx="88">
                  <c:v>0.62878787878787878</c:v>
                </c:pt>
                <c:pt idx="89">
                  <c:v>0.61654135338345872</c:v>
                </c:pt>
                <c:pt idx="90">
                  <c:v>0.63571428571428568</c:v>
                </c:pt>
                <c:pt idx="91">
                  <c:v>0.6518518518518519</c:v>
                </c:pt>
                <c:pt idx="92">
                  <c:v>0.65949820788530467</c:v>
                </c:pt>
                <c:pt idx="93">
                  <c:v>0.61603375527426163</c:v>
                </c:pt>
                <c:pt idx="94">
                  <c:v>0.68327402135231319</c:v>
                </c:pt>
                <c:pt idx="95">
                  <c:v>0.625</c:v>
                </c:pt>
                <c:pt idx="96">
                  <c:v>0.67918088737201365</c:v>
                </c:pt>
                <c:pt idx="97">
                  <c:v>0.70532915360501569</c:v>
                </c:pt>
                <c:pt idx="98">
                  <c:v>0.66442953020134232</c:v>
                </c:pt>
                <c:pt idx="99">
                  <c:v>0.63076923076923075</c:v>
                </c:pt>
                <c:pt idx="100">
                  <c:v>0.6</c:v>
                </c:pt>
                <c:pt idx="101">
                  <c:v>0.61344537815126055</c:v>
                </c:pt>
                <c:pt idx="102">
                  <c:v>0.63346613545816732</c:v>
                </c:pt>
                <c:pt idx="103">
                  <c:v>0.74251497005988032</c:v>
                </c:pt>
                <c:pt idx="104">
                  <c:v>0.69285714285714284</c:v>
                </c:pt>
                <c:pt idx="105">
                  <c:v>0.58649789029535859</c:v>
                </c:pt>
                <c:pt idx="106">
                  <c:v>0.6614173228346456</c:v>
                </c:pt>
                <c:pt idx="107">
                  <c:v>0.65</c:v>
                </c:pt>
                <c:pt idx="108">
                  <c:v>0.58515283842794763</c:v>
                </c:pt>
                <c:pt idx="109">
                  <c:v>0.66287878787878785</c:v>
                </c:pt>
                <c:pt idx="110">
                  <c:v>0.64980544747081714</c:v>
                </c:pt>
                <c:pt idx="111">
                  <c:v>0.61389961389961389</c:v>
                </c:pt>
                <c:pt idx="112">
                  <c:v>0.65925925925925921</c:v>
                </c:pt>
                <c:pt idx="113">
                  <c:v>0.66917293233082709</c:v>
                </c:pt>
                <c:pt idx="114">
                  <c:v>0.68518518518518512</c:v>
                </c:pt>
                <c:pt idx="115">
                  <c:v>0.60550458715596323</c:v>
                </c:pt>
                <c:pt idx="116">
                  <c:v>0.63793103448275867</c:v>
                </c:pt>
                <c:pt idx="117">
                  <c:v>0.62295081967213117</c:v>
                </c:pt>
                <c:pt idx="118">
                  <c:v>0.61943319838056676</c:v>
                </c:pt>
                <c:pt idx="119">
                  <c:v>0.60995850622406644</c:v>
                </c:pt>
                <c:pt idx="120">
                  <c:v>0.66793893129770998</c:v>
                </c:pt>
                <c:pt idx="121">
                  <c:v>0.69230769230769229</c:v>
                </c:pt>
                <c:pt idx="122">
                  <c:v>0.6271186440677966</c:v>
                </c:pt>
                <c:pt idx="123">
                  <c:v>0.68478260869565211</c:v>
                </c:pt>
                <c:pt idx="124">
                  <c:v>0.69415807560137455</c:v>
                </c:pt>
                <c:pt idx="125">
                  <c:v>0.68145161290322576</c:v>
                </c:pt>
                <c:pt idx="126">
                  <c:v>0.6484375</c:v>
                </c:pt>
                <c:pt idx="127">
                  <c:v>0.69003690036900367</c:v>
                </c:pt>
                <c:pt idx="128">
                  <c:v>0.69310344827586201</c:v>
                </c:pt>
                <c:pt idx="129">
                  <c:v>0.68085106382978722</c:v>
                </c:pt>
                <c:pt idx="130">
                  <c:v>0.65827338129496404</c:v>
                </c:pt>
                <c:pt idx="131">
                  <c:v>0.60425531914893615</c:v>
                </c:pt>
                <c:pt idx="132">
                  <c:v>0.68085106382978722</c:v>
                </c:pt>
                <c:pt idx="133">
                  <c:v>0.624</c:v>
                </c:pt>
                <c:pt idx="134">
                  <c:v>0.69259259259259265</c:v>
                </c:pt>
                <c:pt idx="135">
                  <c:v>0.61290322580645162</c:v>
                </c:pt>
                <c:pt idx="136">
                  <c:v>0.64940239043824699</c:v>
                </c:pt>
                <c:pt idx="137">
                  <c:v>0.64516129032258063</c:v>
                </c:pt>
                <c:pt idx="138">
                  <c:v>0.66539923954372626</c:v>
                </c:pt>
                <c:pt idx="139">
                  <c:v>0.66917293233082709</c:v>
                </c:pt>
                <c:pt idx="140">
                  <c:v>0.6640625</c:v>
                </c:pt>
                <c:pt idx="141">
                  <c:v>0.70860927152317887</c:v>
                </c:pt>
                <c:pt idx="142">
                  <c:v>0.65690376569037656</c:v>
                </c:pt>
                <c:pt idx="143">
                  <c:v>0.63247863247863245</c:v>
                </c:pt>
                <c:pt idx="144">
                  <c:v>0.62096774193548387</c:v>
                </c:pt>
                <c:pt idx="145">
                  <c:v>0.62393162393162394</c:v>
                </c:pt>
                <c:pt idx="146">
                  <c:v>0.68320610687022909</c:v>
                </c:pt>
                <c:pt idx="147">
                  <c:v>0.68928571428571428</c:v>
                </c:pt>
                <c:pt idx="148">
                  <c:v>0.59009009009009006</c:v>
                </c:pt>
                <c:pt idx="149">
                  <c:v>0.61304347826086958</c:v>
                </c:pt>
                <c:pt idx="150">
                  <c:v>0.66536964980544755</c:v>
                </c:pt>
                <c:pt idx="151">
                  <c:v>0.70129870129870131</c:v>
                </c:pt>
                <c:pt idx="152">
                  <c:v>0.66783216783216781</c:v>
                </c:pt>
                <c:pt idx="153">
                  <c:v>0.71212121212121215</c:v>
                </c:pt>
                <c:pt idx="154">
                  <c:v>0.66420664206642066</c:v>
                </c:pt>
                <c:pt idx="155">
                  <c:v>0.65022421524663676</c:v>
                </c:pt>
                <c:pt idx="156">
                  <c:v>0.64285714285714279</c:v>
                </c:pt>
                <c:pt idx="157">
                  <c:v>0.64393939393939392</c:v>
                </c:pt>
                <c:pt idx="158">
                  <c:v>0.63793103448275867</c:v>
                </c:pt>
                <c:pt idx="159">
                  <c:v>0.76041666666666663</c:v>
                </c:pt>
                <c:pt idx="160">
                  <c:v>0.70652173913043481</c:v>
                </c:pt>
                <c:pt idx="161">
                  <c:v>0.6811594202898551</c:v>
                </c:pt>
                <c:pt idx="162">
                  <c:v>0.62931034482758619</c:v>
                </c:pt>
                <c:pt idx="163">
                  <c:v>0.59545454545454546</c:v>
                </c:pt>
                <c:pt idx="164">
                  <c:v>0.68888888888888888</c:v>
                </c:pt>
                <c:pt idx="165">
                  <c:v>0.63855421686746983</c:v>
                </c:pt>
                <c:pt idx="166">
                  <c:v>0.69204152249134943</c:v>
                </c:pt>
                <c:pt idx="167">
                  <c:v>0.65354330708661412</c:v>
                </c:pt>
                <c:pt idx="168">
                  <c:v>0.67692307692307696</c:v>
                </c:pt>
                <c:pt idx="169">
                  <c:v>0.6272727272727272</c:v>
                </c:pt>
                <c:pt idx="170">
                  <c:v>0.64186046511627914</c:v>
                </c:pt>
                <c:pt idx="172">
                  <c:v>0.6811594202898551</c:v>
                </c:pt>
                <c:pt idx="173">
                  <c:v>0.67692307692307696</c:v>
                </c:pt>
                <c:pt idx="174">
                  <c:v>0.65503875968992253</c:v>
                </c:pt>
                <c:pt idx="175">
                  <c:v>0.61904761904761907</c:v>
                </c:pt>
                <c:pt idx="176">
                  <c:v>0.676056338028169</c:v>
                </c:pt>
                <c:pt idx="178">
                  <c:v>0.64</c:v>
                </c:pt>
                <c:pt idx="179">
                  <c:v>0.72222222222222221</c:v>
                </c:pt>
                <c:pt idx="180">
                  <c:v>0.70769230769230762</c:v>
                </c:pt>
                <c:pt idx="181">
                  <c:v>0.7142857142857143</c:v>
                </c:pt>
                <c:pt idx="182">
                  <c:v>0.70408163265306123</c:v>
                </c:pt>
                <c:pt idx="183">
                  <c:v>0.7492163009404389</c:v>
                </c:pt>
                <c:pt idx="184">
                  <c:v>0.6875</c:v>
                </c:pt>
                <c:pt idx="185">
                  <c:v>0.71328671328671334</c:v>
                </c:pt>
                <c:pt idx="186">
                  <c:v>0.70357142857142851</c:v>
                </c:pt>
                <c:pt idx="187">
                  <c:v>0.69090909090909092</c:v>
                </c:pt>
                <c:pt idx="188">
                  <c:v>0.69798657718120805</c:v>
                </c:pt>
                <c:pt idx="189">
                  <c:v>0.66428571428571437</c:v>
                </c:pt>
                <c:pt idx="190">
                  <c:v>0.6328125</c:v>
                </c:pt>
                <c:pt idx="191">
                  <c:v>0.63448275862068959</c:v>
                </c:pt>
                <c:pt idx="192">
                  <c:v>0.70198675496688745</c:v>
                </c:pt>
                <c:pt idx="193">
                  <c:v>0.72670807453416142</c:v>
                </c:pt>
                <c:pt idx="194">
                  <c:v>0.79710144927536231</c:v>
                </c:pt>
                <c:pt idx="195">
                  <c:v>0.6586206896551724</c:v>
                </c:pt>
                <c:pt idx="196">
                  <c:v>0.66666666666666674</c:v>
                </c:pt>
                <c:pt idx="197">
                  <c:v>0.79024390243902443</c:v>
                </c:pt>
                <c:pt idx="198">
                  <c:v>0.71976401179940996</c:v>
                </c:pt>
                <c:pt idx="199">
                  <c:v>0.70422535211267601</c:v>
                </c:pt>
                <c:pt idx="200">
                  <c:v>0.70860927152317887</c:v>
                </c:pt>
                <c:pt idx="201">
                  <c:v>0.6914893617021276</c:v>
                </c:pt>
                <c:pt idx="202">
                  <c:v>0.6607142857142857</c:v>
                </c:pt>
                <c:pt idx="203">
                  <c:v>0.7846153846153846</c:v>
                </c:pt>
                <c:pt idx="204">
                  <c:v>0.66666666666666674</c:v>
                </c:pt>
                <c:pt idx="205">
                  <c:v>0.697508896797153</c:v>
                </c:pt>
                <c:pt idx="206">
                  <c:v>0.59307359307359309</c:v>
                </c:pt>
                <c:pt idx="207">
                  <c:v>0.7225433526011561</c:v>
                </c:pt>
                <c:pt idx="208">
                  <c:v>0.76863753213367603</c:v>
                </c:pt>
                <c:pt idx="209">
                  <c:v>0.77631578947368418</c:v>
                </c:pt>
                <c:pt idx="210">
                  <c:v>0.77748691099476441</c:v>
                </c:pt>
                <c:pt idx="211">
                  <c:v>0.73040752351097171</c:v>
                </c:pt>
                <c:pt idx="212">
                  <c:v>0.70226537216828477</c:v>
                </c:pt>
                <c:pt idx="213">
                  <c:v>0.6901408450704225</c:v>
                </c:pt>
                <c:pt idx="214">
                  <c:v>0.68421052631578949</c:v>
                </c:pt>
                <c:pt idx="215">
                  <c:v>0.7360248447204969</c:v>
                </c:pt>
                <c:pt idx="216">
                  <c:v>0.71246006389776362</c:v>
                </c:pt>
                <c:pt idx="217">
                  <c:v>0.65306122448979598</c:v>
                </c:pt>
                <c:pt idx="218">
                  <c:v>0.73913043478260865</c:v>
                </c:pt>
                <c:pt idx="219">
                  <c:v>0.69611307420494706</c:v>
                </c:pt>
                <c:pt idx="220">
                  <c:v>0.69117647058823528</c:v>
                </c:pt>
                <c:pt idx="221">
                  <c:v>0.69930069930069938</c:v>
                </c:pt>
                <c:pt idx="222">
                  <c:v>0.69281045751633985</c:v>
                </c:pt>
                <c:pt idx="223">
                  <c:v>0.62692307692307692</c:v>
                </c:pt>
                <c:pt idx="224">
                  <c:v>0.73482428115015974</c:v>
                </c:pt>
                <c:pt idx="225">
                  <c:v>0.72695035460992907</c:v>
                </c:pt>
                <c:pt idx="226">
                  <c:v>0.68813559322033901</c:v>
                </c:pt>
                <c:pt idx="227">
                  <c:v>0.68181818181818188</c:v>
                </c:pt>
                <c:pt idx="228">
                  <c:v>0.67123287671232879</c:v>
                </c:pt>
                <c:pt idx="229">
                  <c:v>0.71088435374149661</c:v>
                </c:pt>
                <c:pt idx="230">
                  <c:v>0.70198675496688745</c:v>
                </c:pt>
                <c:pt idx="231">
                  <c:v>0.71317829457364335</c:v>
                </c:pt>
                <c:pt idx="232">
                  <c:v>0.64772727272727271</c:v>
                </c:pt>
                <c:pt idx="233">
                  <c:v>0.66399999999999992</c:v>
                </c:pt>
                <c:pt idx="234">
                  <c:v>0.765625</c:v>
                </c:pt>
                <c:pt idx="235">
                  <c:v>0.69395017793594305</c:v>
                </c:pt>
                <c:pt idx="236">
                  <c:v>0.70031545741324919</c:v>
                </c:pt>
                <c:pt idx="237">
                  <c:v>0.72200772200772201</c:v>
                </c:pt>
                <c:pt idx="238">
                  <c:v>0.72058823529411764</c:v>
                </c:pt>
                <c:pt idx="239">
                  <c:v>0.6598360655737705</c:v>
                </c:pt>
                <c:pt idx="240">
                  <c:v>0.64822134387351782</c:v>
                </c:pt>
                <c:pt idx="241">
                  <c:v>0.7202797202797202</c:v>
                </c:pt>
                <c:pt idx="242">
                  <c:v>0.73202614379084974</c:v>
                </c:pt>
                <c:pt idx="243">
                  <c:v>0.70242214532871972</c:v>
                </c:pt>
                <c:pt idx="244">
                  <c:v>0.67796610169491522</c:v>
                </c:pt>
                <c:pt idx="245">
                  <c:v>0.79227053140096615</c:v>
                </c:pt>
                <c:pt idx="246">
                  <c:v>0.72463768115942029</c:v>
                </c:pt>
                <c:pt idx="247">
                  <c:v>0.69512195121951215</c:v>
                </c:pt>
                <c:pt idx="248">
                  <c:v>0.75657894736842102</c:v>
                </c:pt>
                <c:pt idx="249">
                  <c:v>0.75882352941176467</c:v>
                </c:pt>
                <c:pt idx="250">
                  <c:v>0.68333333333333335</c:v>
                </c:pt>
                <c:pt idx="251">
                  <c:v>0.68503937007874016</c:v>
                </c:pt>
                <c:pt idx="252">
                  <c:v>0.71071428571428563</c:v>
                </c:pt>
                <c:pt idx="253">
                  <c:v>0.72244897959183674</c:v>
                </c:pt>
                <c:pt idx="254">
                  <c:v>0.72440944881889768</c:v>
                </c:pt>
                <c:pt idx="255">
                  <c:v>0.74814814814814823</c:v>
                </c:pt>
                <c:pt idx="256">
                  <c:v>0.68852459016393441</c:v>
                </c:pt>
                <c:pt idx="257">
                  <c:v>0.71186440677966101</c:v>
                </c:pt>
                <c:pt idx="258">
                  <c:v>0.68951612903225801</c:v>
                </c:pt>
                <c:pt idx="259">
                  <c:v>0.71631205673758869</c:v>
                </c:pt>
                <c:pt idx="260">
                  <c:v>0.75069252077562321</c:v>
                </c:pt>
                <c:pt idx="261">
                  <c:v>0.68992248062015504</c:v>
                </c:pt>
                <c:pt idx="262">
                  <c:v>0.70666666666666667</c:v>
                </c:pt>
                <c:pt idx="263">
                  <c:v>0.66393442622950816</c:v>
                </c:pt>
                <c:pt idx="264">
                  <c:v>0.66233766233766234</c:v>
                </c:pt>
                <c:pt idx="265">
                  <c:v>0.65044247787610621</c:v>
                </c:pt>
                <c:pt idx="266">
                  <c:v>0.73529411764705888</c:v>
                </c:pt>
                <c:pt idx="267">
                  <c:v>0.72118959107806691</c:v>
                </c:pt>
                <c:pt idx="268">
                  <c:v>0.74100719424460437</c:v>
                </c:pt>
                <c:pt idx="269">
                  <c:v>0.69230769230769229</c:v>
                </c:pt>
                <c:pt idx="270">
                  <c:v>0.69322709163346619</c:v>
                </c:pt>
                <c:pt idx="271">
                  <c:v>0.68292682926829262</c:v>
                </c:pt>
                <c:pt idx="272">
                  <c:v>0.71755725190839692</c:v>
                </c:pt>
                <c:pt idx="273">
                  <c:v>0.7216117216117216</c:v>
                </c:pt>
                <c:pt idx="274">
                  <c:v>0.7466216216216216</c:v>
                </c:pt>
                <c:pt idx="275">
                  <c:v>0.77333333333333332</c:v>
                </c:pt>
                <c:pt idx="276">
                  <c:v>0.7153846153846154</c:v>
                </c:pt>
                <c:pt idx="277">
                  <c:v>0.68461538461538463</c:v>
                </c:pt>
                <c:pt idx="278">
                  <c:v>0.71212121212121215</c:v>
                </c:pt>
                <c:pt idx="279">
                  <c:v>0.7433333333333334</c:v>
                </c:pt>
                <c:pt idx="280">
                  <c:v>0.7483443708609272</c:v>
                </c:pt>
                <c:pt idx="281">
                  <c:v>0.66942148760330578</c:v>
                </c:pt>
                <c:pt idx="282">
                  <c:v>0.7007299270072993</c:v>
                </c:pt>
                <c:pt idx="283">
                  <c:v>0.75167785234899331</c:v>
                </c:pt>
                <c:pt idx="284">
                  <c:v>0.71031746031746024</c:v>
                </c:pt>
                <c:pt idx="285">
                  <c:v>0.71875</c:v>
                </c:pt>
                <c:pt idx="286">
                  <c:v>0.69283276450511944</c:v>
                </c:pt>
                <c:pt idx="287">
                  <c:v>0.72318339100346019</c:v>
                </c:pt>
                <c:pt idx="288">
                  <c:v>0.69047619047619047</c:v>
                </c:pt>
                <c:pt idx="289">
                  <c:v>0.65079365079365081</c:v>
                </c:pt>
                <c:pt idx="290">
                  <c:v>0.34191176470588236</c:v>
                </c:pt>
                <c:pt idx="291">
                  <c:v>0.70921985815602839</c:v>
                </c:pt>
                <c:pt idx="292">
                  <c:v>0.74675324675324672</c:v>
                </c:pt>
                <c:pt idx="293">
                  <c:v>0.71523178807947019</c:v>
                </c:pt>
                <c:pt idx="294">
                  <c:v>0.66666666666666674</c:v>
                </c:pt>
                <c:pt idx="295">
                  <c:v>0.68145161290322576</c:v>
                </c:pt>
                <c:pt idx="296">
                  <c:v>0.70566037735849063</c:v>
                </c:pt>
                <c:pt idx="297">
                  <c:v>0.68595041322314043</c:v>
                </c:pt>
                <c:pt idx="298">
                  <c:v>0.76923076923076916</c:v>
                </c:pt>
                <c:pt idx="299">
                  <c:v>0.70422535211267601</c:v>
                </c:pt>
                <c:pt idx="300">
                  <c:v>0.6953125</c:v>
                </c:pt>
                <c:pt idx="301">
                  <c:v>0.64</c:v>
                </c:pt>
                <c:pt idx="302">
                  <c:v>0.70750988142292492</c:v>
                </c:pt>
                <c:pt idx="303">
                  <c:v>0.66929133858267709</c:v>
                </c:pt>
                <c:pt idx="304">
                  <c:v>0.76</c:v>
                </c:pt>
                <c:pt idx="305">
                  <c:v>0.74687499999999996</c:v>
                </c:pt>
                <c:pt idx="306">
                  <c:v>0.72222222222222221</c:v>
                </c:pt>
                <c:pt idx="307">
                  <c:v>0.68265682656826576</c:v>
                </c:pt>
                <c:pt idx="308">
                  <c:v>0.66917293233082709</c:v>
                </c:pt>
                <c:pt idx="309">
                  <c:v>0.72857142857142865</c:v>
                </c:pt>
                <c:pt idx="310">
                  <c:v>0.71532846715328469</c:v>
                </c:pt>
                <c:pt idx="311">
                  <c:v>0.67547169811320762</c:v>
                </c:pt>
                <c:pt idx="312">
                  <c:v>0.70992366412213737</c:v>
                </c:pt>
                <c:pt idx="313">
                  <c:v>0.67803030303030298</c:v>
                </c:pt>
                <c:pt idx="314">
                  <c:v>0.740506329113924</c:v>
                </c:pt>
                <c:pt idx="315">
                  <c:v>0.54035087719298247</c:v>
                </c:pt>
                <c:pt idx="316">
                  <c:v>0.66257668711656437</c:v>
                </c:pt>
                <c:pt idx="317">
                  <c:v>0.71924290220820186</c:v>
                </c:pt>
                <c:pt idx="318">
                  <c:v>0.76470588235294112</c:v>
                </c:pt>
                <c:pt idx="319">
                  <c:v>0.6964285714285714</c:v>
                </c:pt>
                <c:pt idx="320">
                  <c:v>0.74013157894736836</c:v>
                </c:pt>
                <c:pt idx="321">
                  <c:v>0.73493975903614461</c:v>
                </c:pt>
                <c:pt idx="322">
                  <c:v>0.68571428571428572</c:v>
                </c:pt>
                <c:pt idx="323">
                  <c:v>0.71317829457364335</c:v>
                </c:pt>
                <c:pt idx="324">
                  <c:v>0.68461538461538463</c:v>
                </c:pt>
                <c:pt idx="325">
                  <c:v>0.73202614379084974</c:v>
                </c:pt>
                <c:pt idx="326">
                  <c:v>0.71612903225806446</c:v>
                </c:pt>
                <c:pt idx="327">
                  <c:v>0.68320610687022909</c:v>
                </c:pt>
                <c:pt idx="328">
                  <c:v>0.72697368421052633</c:v>
                </c:pt>
                <c:pt idx="329">
                  <c:v>0.71704180064308676</c:v>
                </c:pt>
                <c:pt idx="330">
                  <c:v>0.70948012232415902</c:v>
                </c:pt>
                <c:pt idx="331">
                  <c:v>0.73831775700934577</c:v>
                </c:pt>
                <c:pt idx="332">
                  <c:v>0.72222222222222221</c:v>
                </c:pt>
                <c:pt idx="333">
                  <c:v>0.66153846153846152</c:v>
                </c:pt>
                <c:pt idx="334">
                  <c:v>0.69122807017543852</c:v>
                </c:pt>
                <c:pt idx="335">
                  <c:v>0.74038461538461542</c:v>
                </c:pt>
                <c:pt idx="336">
                  <c:v>0.7410714285714286</c:v>
                </c:pt>
                <c:pt idx="337">
                  <c:v>0.72425249169435224</c:v>
                </c:pt>
                <c:pt idx="338">
                  <c:v>0.70344827586206904</c:v>
                </c:pt>
                <c:pt idx="339">
                  <c:v>0.69767441860465118</c:v>
                </c:pt>
                <c:pt idx="340">
                  <c:v>0.65600000000000003</c:v>
                </c:pt>
                <c:pt idx="341">
                  <c:v>0.76433121019108285</c:v>
                </c:pt>
                <c:pt idx="342">
                  <c:v>0.69078947368421051</c:v>
                </c:pt>
                <c:pt idx="343">
                  <c:v>0.64341085271317833</c:v>
                </c:pt>
                <c:pt idx="344">
                  <c:v>0.66463414634146334</c:v>
                </c:pt>
                <c:pt idx="345">
                  <c:v>0.7230215827338129</c:v>
                </c:pt>
                <c:pt idx="346">
                  <c:v>0.62595419847328237</c:v>
                </c:pt>
                <c:pt idx="347">
                  <c:v>0.65625</c:v>
                </c:pt>
                <c:pt idx="348">
                  <c:v>0.67567567567567566</c:v>
                </c:pt>
                <c:pt idx="349">
                  <c:v>0.68773234200743494</c:v>
                </c:pt>
                <c:pt idx="350">
                  <c:v>0.74864864864864866</c:v>
                </c:pt>
                <c:pt idx="351">
                  <c:v>0.68085106382978722</c:v>
                </c:pt>
                <c:pt idx="352">
                  <c:v>0.80439560439560442</c:v>
                </c:pt>
                <c:pt idx="353">
                  <c:v>0.72988505747126431</c:v>
                </c:pt>
                <c:pt idx="354">
                  <c:v>0.67054263565891481</c:v>
                </c:pt>
                <c:pt idx="355">
                  <c:v>0.69056603773584913</c:v>
                </c:pt>
                <c:pt idx="356">
                  <c:v>0.70860927152317887</c:v>
                </c:pt>
                <c:pt idx="357">
                  <c:v>0.68965517241379315</c:v>
                </c:pt>
                <c:pt idx="358">
                  <c:v>0.73666666666666669</c:v>
                </c:pt>
                <c:pt idx="359">
                  <c:v>0.745398773006135</c:v>
                </c:pt>
                <c:pt idx="360">
                  <c:v>0.66901408450704225</c:v>
                </c:pt>
                <c:pt idx="361">
                  <c:v>0.72240802675585281</c:v>
                </c:pt>
                <c:pt idx="362">
                  <c:v>0.7142857142857143</c:v>
                </c:pt>
                <c:pt idx="363">
                  <c:v>0.72131147540983609</c:v>
                </c:pt>
                <c:pt idx="364">
                  <c:v>0.71604938271604945</c:v>
                </c:pt>
                <c:pt idx="365">
                  <c:v>0.70937499999999998</c:v>
                </c:pt>
                <c:pt idx="366">
                  <c:v>0.68458781362007171</c:v>
                </c:pt>
                <c:pt idx="367">
                  <c:v>0.67361111111111116</c:v>
                </c:pt>
                <c:pt idx="368">
                  <c:v>0.66788321167883213</c:v>
                </c:pt>
                <c:pt idx="369">
                  <c:v>0.69871794871794868</c:v>
                </c:pt>
                <c:pt idx="370">
                  <c:v>0.65676567656765683</c:v>
                </c:pt>
                <c:pt idx="371">
                  <c:v>0.71612903225806446</c:v>
                </c:pt>
                <c:pt idx="372">
                  <c:v>0.71257485029940115</c:v>
                </c:pt>
                <c:pt idx="373">
                  <c:v>0.67132867132867136</c:v>
                </c:pt>
                <c:pt idx="374">
                  <c:v>0.6518518518518519</c:v>
                </c:pt>
                <c:pt idx="375">
                  <c:v>0.67361111111111116</c:v>
                </c:pt>
                <c:pt idx="376">
                  <c:v>0.73214285714285721</c:v>
                </c:pt>
                <c:pt idx="377">
                  <c:v>0.68025078369905956</c:v>
                </c:pt>
                <c:pt idx="378">
                  <c:v>0.71656050955414008</c:v>
                </c:pt>
                <c:pt idx="379">
                  <c:v>0.71140939597315433</c:v>
                </c:pt>
                <c:pt idx="380">
                  <c:v>0.74132492113564674</c:v>
                </c:pt>
                <c:pt idx="381">
                  <c:v>0.77950310559006208</c:v>
                </c:pt>
                <c:pt idx="382">
                  <c:v>0.73</c:v>
                </c:pt>
                <c:pt idx="383">
                  <c:v>0.72818791946308725</c:v>
                </c:pt>
                <c:pt idx="384">
                  <c:v>0.74482758620689649</c:v>
                </c:pt>
                <c:pt idx="386">
                  <c:v>0.65131578947368429</c:v>
                </c:pt>
                <c:pt idx="387">
                  <c:v>0.73421926910299007</c:v>
                </c:pt>
                <c:pt idx="388">
                  <c:v>0.76543209876543217</c:v>
                </c:pt>
                <c:pt idx="389">
                  <c:v>0.70629370629370625</c:v>
                </c:pt>
                <c:pt idx="390">
                  <c:v>0.72818791946308725</c:v>
                </c:pt>
                <c:pt idx="391">
                  <c:v>0.75155279503105588</c:v>
                </c:pt>
                <c:pt idx="392">
                  <c:v>0.72203389830508469</c:v>
                </c:pt>
                <c:pt idx="393">
                  <c:v>0.80434782608695654</c:v>
                </c:pt>
                <c:pt idx="394">
                  <c:v>0.76047904191616766</c:v>
                </c:pt>
                <c:pt idx="395">
                  <c:v>0.6692307692307693</c:v>
                </c:pt>
                <c:pt idx="396">
                  <c:v>0.74086378737541536</c:v>
                </c:pt>
                <c:pt idx="397">
                  <c:v>0.75153374233128833</c:v>
                </c:pt>
                <c:pt idx="398">
                  <c:v>0.78333333333333333</c:v>
                </c:pt>
                <c:pt idx="399">
                  <c:v>0.8482142857142857</c:v>
                </c:pt>
                <c:pt idx="400">
                  <c:v>0.75471698113207553</c:v>
                </c:pt>
                <c:pt idx="401">
                  <c:v>0.77708978328173373</c:v>
                </c:pt>
                <c:pt idx="402">
                  <c:v>0.7</c:v>
                </c:pt>
                <c:pt idx="403">
                  <c:v>0.75449101796407181</c:v>
                </c:pt>
                <c:pt idx="404">
                  <c:v>0.66176470588235292</c:v>
                </c:pt>
                <c:pt idx="405">
                  <c:v>0.67235494880546076</c:v>
                </c:pt>
                <c:pt idx="406">
                  <c:v>0.70322580645161292</c:v>
                </c:pt>
                <c:pt idx="407">
                  <c:v>0.66423357664233573</c:v>
                </c:pt>
                <c:pt idx="408">
                  <c:v>0.66666666666666674</c:v>
                </c:pt>
                <c:pt idx="409">
                  <c:v>0.68791946308724827</c:v>
                </c:pt>
                <c:pt idx="410">
                  <c:v>0.69306930693069302</c:v>
                </c:pt>
                <c:pt idx="411">
                  <c:v>0.73099415204678364</c:v>
                </c:pt>
                <c:pt idx="412">
                  <c:v>0.67235494880546076</c:v>
                </c:pt>
                <c:pt idx="413">
                  <c:v>0.69580419580419584</c:v>
                </c:pt>
                <c:pt idx="414">
                  <c:v>0.76623376623376627</c:v>
                </c:pt>
                <c:pt idx="415">
                  <c:v>0.74780058651026393</c:v>
                </c:pt>
                <c:pt idx="416">
                  <c:v>0.72794117647058831</c:v>
                </c:pt>
                <c:pt idx="417">
                  <c:v>0.73333333333333339</c:v>
                </c:pt>
                <c:pt idx="418">
                  <c:v>0.67586206896551726</c:v>
                </c:pt>
                <c:pt idx="419">
                  <c:v>0.68354430379746833</c:v>
                </c:pt>
                <c:pt idx="420">
                  <c:v>0.67333333333333334</c:v>
                </c:pt>
                <c:pt idx="421">
                  <c:v>0.68456375838926176</c:v>
                </c:pt>
                <c:pt idx="422">
                  <c:v>0.70149253731343286</c:v>
                </c:pt>
                <c:pt idx="423">
                  <c:v>0.60594795539033464</c:v>
                </c:pt>
                <c:pt idx="424">
                  <c:v>0.67763157894736836</c:v>
                </c:pt>
                <c:pt idx="425">
                  <c:v>0.68125000000000002</c:v>
                </c:pt>
                <c:pt idx="426">
                  <c:v>0.7229916897506925</c:v>
                </c:pt>
                <c:pt idx="427">
                  <c:v>0.67375886524822692</c:v>
                </c:pt>
                <c:pt idx="428">
                  <c:v>0.69945355191256831</c:v>
                </c:pt>
                <c:pt idx="429">
                  <c:v>0.73170731707317072</c:v>
                </c:pt>
                <c:pt idx="430">
                  <c:v>0.71111111111111114</c:v>
                </c:pt>
                <c:pt idx="431">
                  <c:v>0.72394366197183091</c:v>
                </c:pt>
                <c:pt idx="432">
                  <c:v>0.69230769230769229</c:v>
                </c:pt>
                <c:pt idx="433">
                  <c:v>0.73809523809523814</c:v>
                </c:pt>
                <c:pt idx="434">
                  <c:v>0.71348314606741581</c:v>
                </c:pt>
                <c:pt idx="435">
                  <c:v>0.71857923497267762</c:v>
                </c:pt>
                <c:pt idx="436">
                  <c:v>0.70779220779220786</c:v>
                </c:pt>
                <c:pt idx="437">
                  <c:v>0.6827586206896552</c:v>
                </c:pt>
                <c:pt idx="438">
                  <c:v>0.73124999999999996</c:v>
                </c:pt>
                <c:pt idx="439">
                  <c:v>0.70809248554913296</c:v>
                </c:pt>
                <c:pt idx="440">
                  <c:v>0.70679012345679015</c:v>
                </c:pt>
                <c:pt idx="441">
                  <c:v>0.67118644067796618</c:v>
                </c:pt>
                <c:pt idx="442">
                  <c:v>0.67320261437908502</c:v>
                </c:pt>
                <c:pt idx="443">
                  <c:v>0.75641025641025639</c:v>
                </c:pt>
                <c:pt idx="444">
                  <c:v>0.68478260869565211</c:v>
                </c:pt>
                <c:pt idx="445">
                  <c:v>0.75274725274725274</c:v>
                </c:pt>
                <c:pt idx="446">
                  <c:v>0.67137809187279152</c:v>
                </c:pt>
                <c:pt idx="447">
                  <c:v>0.71875</c:v>
                </c:pt>
                <c:pt idx="448">
                  <c:v>0.71779141104294486</c:v>
                </c:pt>
                <c:pt idx="449">
                  <c:v>0.69536423841059603</c:v>
                </c:pt>
                <c:pt idx="450">
                  <c:v>0.68345323741007191</c:v>
                </c:pt>
                <c:pt idx="451">
                  <c:v>0.67054263565891481</c:v>
                </c:pt>
                <c:pt idx="452">
                  <c:v>0.70684039087947881</c:v>
                </c:pt>
                <c:pt idx="453">
                  <c:v>0.72121212121212119</c:v>
                </c:pt>
                <c:pt idx="454">
                  <c:v>0.68421052631578949</c:v>
                </c:pt>
                <c:pt idx="455">
                  <c:v>0.72857142857142865</c:v>
                </c:pt>
                <c:pt idx="456">
                  <c:v>0.68992248062015504</c:v>
                </c:pt>
                <c:pt idx="457">
                  <c:v>0.62992125984251968</c:v>
                </c:pt>
                <c:pt idx="458">
                  <c:v>0.69411764705882351</c:v>
                </c:pt>
                <c:pt idx="459">
                  <c:v>0.65853658536585358</c:v>
                </c:pt>
                <c:pt idx="460">
                  <c:v>0.62820512820512819</c:v>
                </c:pt>
                <c:pt idx="461">
                  <c:v>0.628</c:v>
                </c:pt>
                <c:pt idx="462">
                  <c:v>0.68531468531468531</c:v>
                </c:pt>
                <c:pt idx="463">
                  <c:v>0.65625</c:v>
                </c:pt>
                <c:pt idx="464">
                  <c:v>0.6640625</c:v>
                </c:pt>
                <c:pt idx="465">
                  <c:v>0.66396761133603244</c:v>
                </c:pt>
                <c:pt idx="466">
                  <c:v>0.63934426229508201</c:v>
                </c:pt>
                <c:pt idx="467">
                  <c:v>0.64754098360655732</c:v>
                </c:pt>
                <c:pt idx="468">
                  <c:v>0.67054263565891481</c:v>
                </c:pt>
                <c:pt idx="469">
                  <c:v>0.68148148148148147</c:v>
                </c:pt>
                <c:pt idx="470">
                  <c:v>0.68727272727272726</c:v>
                </c:pt>
                <c:pt idx="471">
                  <c:v>0.70564516129032251</c:v>
                </c:pt>
                <c:pt idx="472">
                  <c:v>0.72368421052631571</c:v>
                </c:pt>
                <c:pt idx="473">
                  <c:v>0.72413793103448276</c:v>
                </c:pt>
                <c:pt idx="474">
                  <c:v>0.74305555555555558</c:v>
                </c:pt>
                <c:pt idx="475">
                  <c:v>0.69202898550724634</c:v>
                </c:pt>
                <c:pt idx="476">
                  <c:v>0.67383512544802859</c:v>
                </c:pt>
                <c:pt idx="477">
                  <c:v>0.69283276450511944</c:v>
                </c:pt>
                <c:pt idx="478">
                  <c:v>0.71126760563380276</c:v>
                </c:pt>
                <c:pt idx="479">
                  <c:v>0.66265060240963858</c:v>
                </c:pt>
                <c:pt idx="480">
                  <c:v>0.70260223048327131</c:v>
                </c:pt>
                <c:pt idx="481">
                  <c:v>0.66417910447761197</c:v>
                </c:pt>
                <c:pt idx="482">
                  <c:v>0.70344827586206904</c:v>
                </c:pt>
                <c:pt idx="483">
                  <c:v>0.64754098360655732</c:v>
                </c:pt>
                <c:pt idx="484">
                  <c:v>0.6598360655737705</c:v>
                </c:pt>
                <c:pt idx="485">
                  <c:v>0.71768707482993199</c:v>
                </c:pt>
                <c:pt idx="486">
                  <c:v>0.68359375</c:v>
                </c:pt>
                <c:pt idx="487">
                  <c:v>0.7109375</c:v>
                </c:pt>
                <c:pt idx="488">
                  <c:v>0.79797979797979801</c:v>
                </c:pt>
                <c:pt idx="489">
                  <c:v>0.72789115646258495</c:v>
                </c:pt>
                <c:pt idx="490">
                  <c:v>0.70397111913357402</c:v>
                </c:pt>
                <c:pt idx="491">
                  <c:v>0.72340425531914887</c:v>
                </c:pt>
                <c:pt idx="492">
                  <c:v>0.73548387096774193</c:v>
                </c:pt>
                <c:pt idx="493">
                  <c:v>0.74275362318840576</c:v>
                </c:pt>
                <c:pt idx="494">
                  <c:v>0.74733096085409256</c:v>
                </c:pt>
                <c:pt idx="495">
                  <c:v>0.71126760563380276</c:v>
                </c:pt>
                <c:pt idx="496">
                  <c:v>0.77070063694267521</c:v>
                </c:pt>
                <c:pt idx="497">
                  <c:v>0.72786885245901645</c:v>
                </c:pt>
                <c:pt idx="498">
                  <c:v>0.74358974358974361</c:v>
                </c:pt>
                <c:pt idx="499">
                  <c:v>0.73469387755102034</c:v>
                </c:pt>
                <c:pt idx="500">
                  <c:v>0.7517006802721089</c:v>
                </c:pt>
                <c:pt idx="501">
                  <c:v>0.70503597122302164</c:v>
                </c:pt>
                <c:pt idx="502">
                  <c:v>0.72142857142857142</c:v>
                </c:pt>
                <c:pt idx="503">
                  <c:v>0.72972972972972971</c:v>
                </c:pt>
                <c:pt idx="504">
                  <c:v>0.72535211267605626</c:v>
                </c:pt>
                <c:pt idx="505">
                  <c:v>0.81360201511335006</c:v>
                </c:pt>
                <c:pt idx="506">
                  <c:v>0.70567375886524819</c:v>
                </c:pt>
                <c:pt idx="507">
                  <c:v>0.70634920634920628</c:v>
                </c:pt>
                <c:pt idx="508">
                  <c:v>0.7407407407407407</c:v>
                </c:pt>
                <c:pt idx="509">
                  <c:v>0.68835616438356162</c:v>
                </c:pt>
                <c:pt idx="510">
                  <c:v>0.67971530249110312</c:v>
                </c:pt>
                <c:pt idx="511">
                  <c:v>0.65517241379310343</c:v>
                </c:pt>
                <c:pt idx="512">
                  <c:v>0.66789667896678973</c:v>
                </c:pt>
                <c:pt idx="513">
                  <c:v>0.64980544747081714</c:v>
                </c:pt>
                <c:pt idx="514">
                  <c:v>0.64566929133858264</c:v>
                </c:pt>
                <c:pt idx="515">
                  <c:v>0.65648854961832059</c:v>
                </c:pt>
                <c:pt idx="516">
                  <c:v>0.68641114982578399</c:v>
                </c:pt>
                <c:pt idx="517">
                  <c:v>0.66666666666666674</c:v>
                </c:pt>
                <c:pt idx="518">
                  <c:v>0.67741935483870974</c:v>
                </c:pt>
                <c:pt idx="519">
                  <c:v>0.68085106382978722</c:v>
                </c:pt>
                <c:pt idx="520">
                  <c:v>0.73293768545994065</c:v>
                </c:pt>
                <c:pt idx="521">
                  <c:v>0.65909090909090917</c:v>
                </c:pt>
                <c:pt idx="522">
                  <c:v>0.69387755102040816</c:v>
                </c:pt>
                <c:pt idx="523">
                  <c:v>0.73684210526315796</c:v>
                </c:pt>
                <c:pt idx="524">
                  <c:v>0.67153284671532854</c:v>
                </c:pt>
                <c:pt idx="525">
                  <c:v>0.70779220779220786</c:v>
                </c:pt>
                <c:pt idx="526">
                  <c:v>0.69178082191780821</c:v>
                </c:pt>
                <c:pt idx="527">
                  <c:v>0.73214285714285721</c:v>
                </c:pt>
                <c:pt idx="528">
                  <c:v>0.69594594594594594</c:v>
                </c:pt>
                <c:pt idx="529">
                  <c:v>0.7</c:v>
                </c:pt>
                <c:pt idx="530">
                  <c:v>0.73293768545994065</c:v>
                </c:pt>
                <c:pt idx="531">
                  <c:v>0.68641114982578399</c:v>
                </c:pt>
                <c:pt idx="532">
                  <c:v>0.69594594594594594</c:v>
                </c:pt>
                <c:pt idx="533">
                  <c:v>0.70099667774086383</c:v>
                </c:pt>
                <c:pt idx="534">
                  <c:v>0.69798657718120805</c:v>
                </c:pt>
                <c:pt idx="535">
                  <c:v>0.70588235294117641</c:v>
                </c:pt>
                <c:pt idx="536">
                  <c:v>0.68965517241379315</c:v>
                </c:pt>
                <c:pt idx="537">
                  <c:v>0.7142857142857143</c:v>
                </c:pt>
                <c:pt idx="538">
                  <c:v>0.74719101123595499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EA-4608-ABE0-F3A98C70AE77}"/>
            </c:ext>
          </c:extLst>
        </c:ser>
        <c:ser>
          <c:idx val="0"/>
          <c:order val="1"/>
          <c:tx>
            <c:strRef>
              <c:f>Calculations!$S$2</c:f>
              <c:strCache>
                <c:ptCount val="1"/>
                <c:pt idx="0">
                  <c:v>Calc E_TSS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Calculations!$R$3:$R$541</c:f>
              <c:numCache>
                <c:formatCode>General</c:formatCode>
                <c:ptCount val="539"/>
                <c:pt idx="0">
                  <c:v>576.9708847860868</c:v>
                </c:pt>
                <c:pt idx="1">
                  <c:v>510.40133365586007</c:v>
                </c:pt>
                <c:pt idx="2">
                  <c:v>568.01964373075896</c:v>
                </c:pt>
                <c:pt idx="3">
                  <c:v>571.13408344139179</c:v>
                </c:pt>
                <c:pt idx="4">
                  <c:v>553.65925120790212</c:v>
                </c:pt>
                <c:pt idx="5">
                  <c:v>548.14737727794261</c:v>
                </c:pt>
                <c:pt idx="6">
                  <c:v>542.15730344626922</c:v>
                </c:pt>
                <c:pt idx="7">
                  <c:v>567.57514793476253</c:v>
                </c:pt>
                <c:pt idx="8">
                  <c:v>576.37465963410853</c:v>
                </c:pt>
                <c:pt idx="9">
                  <c:v>558.94204252566078</c:v>
                </c:pt>
                <c:pt idx="10">
                  <c:v>615.52001986846074</c:v>
                </c:pt>
                <c:pt idx="11">
                  <c:v>551.02708227255323</c:v>
                </c:pt>
                <c:pt idx="12">
                  <c:v>551.98050178266863</c:v>
                </c:pt>
                <c:pt idx="13">
                  <c:v>579.75377984758052</c:v>
                </c:pt>
                <c:pt idx="14">
                  <c:v>554.75891895014013</c:v>
                </c:pt>
                <c:pt idx="15">
                  <c:v>543.41147811652093</c:v>
                </c:pt>
                <c:pt idx="16">
                  <c:v>556.80243869647984</c:v>
                </c:pt>
                <c:pt idx="17">
                  <c:v>529.03317942604497</c:v>
                </c:pt>
                <c:pt idx="18">
                  <c:v>541.50621956595285</c:v>
                </c:pt>
                <c:pt idx="19">
                  <c:v>542.0296196506589</c:v>
                </c:pt>
                <c:pt idx="20">
                  <c:v>525.1164293296689</c:v>
                </c:pt>
                <c:pt idx="21">
                  <c:v>544.25187827632089</c:v>
                </c:pt>
                <c:pt idx="22">
                  <c:v>545.45777803429075</c:v>
                </c:pt>
                <c:pt idx="23">
                  <c:v>532.96390600154461</c:v>
                </c:pt>
                <c:pt idx="24">
                  <c:v>533.33067015191602</c:v>
                </c:pt>
                <c:pt idx="25">
                  <c:v>556.56626385161303</c:v>
                </c:pt>
                <c:pt idx="26">
                  <c:v>541.65971256939417</c:v>
                </c:pt>
                <c:pt idx="27">
                  <c:v>532.63218018672819</c:v>
                </c:pt>
                <c:pt idx="28">
                  <c:v>541.2759112830654</c:v>
                </c:pt>
                <c:pt idx="29">
                  <c:v>563.77715692283539</c:v>
                </c:pt>
                <c:pt idx="30">
                  <c:v>571.86562457942568</c:v>
                </c:pt>
                <c:pt idx="31">
                  <c:v>605.7713397379041</c:v>
                </c:pt>
                <c:pt idx="32">
                  <c:v>715.6354412902275</c:v>
                </c:pt>
                <c:pt idx="37">
                  <c:v>490.46042452960222</c:v>
                </c:pt>
                <c:pt idx="38">
                  <c:v>526.88980597927673</c:v>
                </c:pt>
                <c:pt idx="39">
                  <c:v>532.61583136164438</c:v>
                </c:pt>
                <c:pt idx="40">
                  <c:v>539.11733096458158</c:v>
                </c:pt>
                <c:pt idx="41">
                  <c:v>537.79867782678457</c:v>
                </c:pt>
                <c:pt idx="42">
                  <c:v>551.89521347088976</c:v>
                </c:pt>
                <c:pt idx="43">
                  <c:v>546.7555693723516</c:v>
                </c:pt>
                <c:pt idx="44">
                  <c:v>543.01108084191503</c:v>
                </c:pt>
                <c:pt idx="45">
                  <c:v>544.6252066698828</c:v>
                </c:pt>
                <c:pt idx="46">
                  <c:v>555.14610289851794</c:v>
                </c:pt>
                <c:pt idx="47">
                  <c:v>576.44255694019898</c:v>
                </c:pt>
                <c:pt idx="48">
                  <c:v>585.55766485446293</c:v>
                </c:pt>
                <c:pt idx="49">
                  <c:v>578.85863472273252</c:v>
                </c:pt>
                <c:pt idx="50">
                  <c:v>551.70029401113197</c:v>
                </c:pt>
                <c:pt idx="51">
                  <c:v>529.28078833368227</c:v>
                </c:pt>
                <c:pt idx="52">
                  <c:v>572.72370758004467</c:v>
                </c:pt>
                <c:pt idx="53">
                  <c:v>566.92917350790447</c:v>
                </c:pt>
                <c:pt idx="54">
                  <c:v>555.44909445990538</c:v>
                </c:pt>
                <c:pt idx="55">
                  <c:v>544.55836007356788</c:v>
                </c:pt>
                <c:pt idx="56">
                  <c:v>533.97137929099313</c:v>
                </c:pt>
                <c:pt idx="57">
                  <c:v>730.58129947403177</c:v>
                </c:pt>
                <c:pt idx="58">
                  <c:v>731.75245923712635</c:v>
                </c:pt>
                <c:pt idx="59">
                  <c:v>751.79235889477968</c:v>
                </c:pt>
                <c:pt idx="60">
                  <c:v>755.99983286543204</c:v>
                </c:pt>
                <c:pt idx="61">
                  <c:v>752.0824952341045</c:v>
                </c:pt>
                <c:pt idx="62">
                  <c:v>730.48748898534836</c:v>
                </c:pt>
                <c:pt idx="63">
                  <c:v>730.44014025776028</c:v>
                </c:pt>
                <c:pt idx="64">
                  <c:v>728.20662496483487</c:v>
                </c:pt>
                <c:pt idx="65">
                  <c:v>735.63072596472273</c:v>
                </c:pt>
                <c:pt idx="66">
                  <c:v>763.64595497190476</c:v>
                </c:pt>
                <c:pt idx="67">
                  <c:v>760.21871057370572</c:v>
                </c:pt>
                <c:pt idx="68">
                  <c:v>742.43322220359369</c:v>
                </c:pt>
                <c:pt idx="69">
                  <c:v>732.31530475603915</c:v>
                </c:pt>
                <c:pt idx="70">
                  <c:v>734.29125354406347</c:v>
                </c:pt>
                <c:pt idx="71">
                  <c:v>729.4541836032738</c:v>
                </c:pt>
                <c:pt idx="72">
                  <c:v>725.93900371830648</c:v>
                </c:pt>
                <c:pt idx="73">
                  <c:v>742.69017613725521</c:v>
                </c:pt>
                <c:pt idx="74">
                  <c:v>758.06744216570587</c:v>
                </c:pt>
                <c:pt idx="75">
                  <c:v>739.68153505983582</c:v>
                </c:pt>
                <c:pt idx="76">
                  <c:v>723.35280811900759</c:v>
                </c:pt>
                <c:pt idx="77">
                  <c:v>724.0641825208221</c:v>
                </c:pt>
                <c:pt idx="78">
                  <c:v>715.19343503078903</c:v>
                </c:pt>
                <c:pt idx="79">
                  <c:v>715.35042610079631</c:v>
                </c:pt>
                <c:pt idx="80">
                  <c:v>723.27171829803331</c:v>
                </c:pt>
                <c:pt idx="81">
                  <c:v>726.11940203363383</c:v>
                </c:pt>
                <c:pt idx="82">
                  <c:v>717.32531053423725</c:v>
                </c:pt>
                <c:pt idx="83">
                  <c:v>630.92212341809898</c:v>
                </c:pt>
                <c:pt idx="84">
                  <c:v>713.13172076872729</c:v>
                </c:pt>
                <c:pt idx="85">
                  <c:v>709.83620820405963</c:v>
                </c:pt>
                <c:pt idx="86">
                  <c:v>715.11723492414751</c:v>
                </c:pt>
                <c:pt idx="87">
                  <c:v>721.93696977831144</c:v>
                </c:pt>
                <c:pt idx="88">
                  <c:v>733.90379744209929</c:v>
                </c:pt>
                <c:pt idx="89">
                  <c:v>732.1175435887086</c:v>
                </c:pt>
                <c:pt idx="90">
                  <c:v>771.52512112384704</c:v>
                </c:pt>
                <c:pt idx="91">
                  <c:v>750.45959990182405</c:v>
                </c:pt>
                <c:pt idx="92">
                  <c:v>745.799888069394</c:v>
                </c:pt>
                <c:pt idx="93">
                  <c:v>737.96273747811802</c:v>
                </c:pt>
                <c:pt idx="94">
                  <c:v>751.56699017880339</c:v>
                </c:pt>
                <c:pt idx="95">
                  <c:v>735.57675669751904</c:v>
                </c:pt>
                <c:pt idx="96">
                  <c:v>747.33887293037151</c:v>
                </c:pt>
                <c:pt idx="97">
                  <c:v>739.1368705724185</c:v>
                </c:pt>
                <c:pt idx="98">
                  <c:v>753.43983202605966</c:v>
                </c:pt>
                <c:pt idx="99">
                  <c:v>751.75222490566568</c:v>
                </c:pt>
                <c:pt idx="100">
                  <c:v>734.42764761056594</c:v>
                </c:pt>
                <c:pt idx="101">
                  <c:v>780.49769045078972</c:v>
                </c:pt>
                <c:pt idx="102">
                  <c:v>795.18214614582712</c:v>
                </c:pt>
                <c:pt idx="103">
                  <c:v>760.15165856239264</c:v>
                </c:pt>
                <c:pt idx="104">
                  <c:v>748.83323087693816</c:v>
                </c:pt>
                <c:pt idx="105">
                  <c:v>750.90141561609516</c:v>
                </c:pt>
                <c:pt idx="106">
                  <c:v>748.60106321114188</c:v>
                </c:pt>
                <c:pt idx="107">
                  <c:v>730.36654166225719</c:v>
                </c:pt>
                <c:pt idx="108">
                  <c:v>745.51138898235422</c:v>
                </c:pt>
                <c:pt idx="109">
                  <c:v>759.34292168153308</c:v>
                </c:pt>
                <c:pt idx="110">
                  <c:v>755.67665706219918</c:v>
                </c:pt>
                <c:pt idx="111">
                  <c:v>754.70762713981162</c:v>
                </c:pt>
                <c:pt idx="112">
                  <c:v>748.37023887859539</c:v>
                </c:pt>
                <c:pt idx="113">
                  <c:v>755.29656333603157</c:v>
                </c:pt>
                <c:pt idx="114">
                  <c:v>738.7862975577026</c:v>
                </c:pt>
                <c:pt idx="115">
                  <c:v>753.45806831864752</c:v>
                </c:pt>
                <c:pt idx="116">
                  <c:v>766.00404602513106</c:v>
                </c:pt>
                <c:pt idx="117">
                  <c:v>751.24583769287892</c:v>
                </c:pt>
                <c:pt idx="118">
                  <c:v>745.18667812090609</c:v>
                </c:pt>
                <c:pt idx="119">
                  <c:v>751.04333048997978</c:v>
                </c:pt>
                <c:pt idx="120">
                  <c:v>754.55893205687516</c:v>
                </c:pt>
                <c:pt idx="121">
                  <c:v>760.90092470962202</c:v>
                </c:pt>
                <c:pt idx="122">
                  <c:v>765.77509788454438</c:v>
                </c:pt>
                <c:pt idx="123">
                  <c:v>790.20048515707663</c:v>
                </c:pt>
                <c:pt idx="124">
                  <c:v>836.15788746173359</c:v>
                </c:pt>
                <c:pt idx="125">
                  <c:v>780.09502607759055</c:v>
                </c:pt>
                <c:pt idx="126">
                  <c:v>766.60205777448346</c:v>
                </c:pt>
                <c:pt idx="127">
                  <c:v>761.86799687199562</c:v>
                </c:pt>
                <c:pt idx="128">
                  <c:v>761.89311827339145</c:v>
                </c:pt>
                <c:pt idx="129">
                  <c:v>795.16069401940695</c:v>
                </c:pt>
                <c:pt idx="130">
                  <c:v>790.8659178776245</c:v>
                </c:pt>
                <c:pt idx="131">
                  <c:v>709.8484598205531</c:v>
                </c:pt>
                <c:pt idx="132">
                  <c:v>784.33739661368008</c:v>
                </c:pt>
                <c:pt idx="133">
                  <c:v>789.21072690285803</c:v>
                </c:pt>
                <c:pt idx="134">
                  <c:v>775.23929732236286</c:v>
                </c:pt>
                <c:pt idx="135">
                  <c:v>762.21933626052487</c:v>
                </c:pt>
                <c:pt idx="136">
                  <c:v>796.94421171500937</c:v>
                </c:pt>
                <c:pt idx="137">
                  <c:v>803.11093194267664</c:v>
                </c:pt>
                <c:pt idx="138">
                  <c:v>786.18025896460108</c:v>
                </c:pt>
                <c:pt idx="139">
                  <c:v>783.71176989689786</c:v>
                </c:pt>
                <c:pt idx="140">
                  <c:v>832.49716199933073</c:v>
                </c:pt>
                <c:pt idx="141">
                  <c:v>797.98221007699806</c:v>
                </c:pt>
                <c:pt idx="142">
                  <c:v>791.98850300922254</c:v>
                </c:pt>
                <c:pt idx="143">
                  <c:v>765.85284754869622</c:v>
                </c:pt>
                <c:pt idx="144">
                  <c:v>793.50374881418441</c:v>
                </c:pt>
                <c:pt idx="145">
                  <c:v>809.90454016666615</c:v>
                </c:pt>
                <c:pt idx="146">
                  <c:v>831.17945335870343</c:v>
                </c:pt>
                <c:pt idx="147">
                  <c:v>1025.4646966246239</c:v>
                </c:pt>
                <c:pt idx="148">
                  <c:v>770.76996190728039</c:v>
                </c:pt>
                <c:pt idx="149">
                  <c:v>770.54255603655668</c:v>
                </c:pt>
                <c:pt idx="150">
                  <c:v>769.94122825116551</c:v>
                </c:pt>
                <c:pt idx="151">
                  <c:v>805.37098467346709</c:v>
                </c:pt>
                <c:pt idx="152">
                  <c:v>806.09523022363157</c:v>
                </c:pt>
                <c:pt idx="153">
                  <c:v>840.32845535859724</c:v>
                </c:pt>
                <c:pt idx="154">
                  <c:v>833.697256536125</c:v>
                </c:pt>
                <c:pt idx="155">
                  <c:v>819.20826277190361</c:v>
                </c:pt>
                <c:pt idx="156">
                  <c:v>801.133259051869</c:v>
                </c:pt>
                <c:pt idx="157">
                  <c:v>801.24737759604977</c:v>
                </c:pt>
                <c:pt idx="158">
                  <c:v>817.32361340794625</c:v>
                </c:pt>
                <c:pt idx="159">
                  <c:v>805.27432360496834</c:v>
                </c:pt>
                <c:pt idx="160">
                  <c:v>804.25783806837796</c:v>
                </c:pt>
                <c:pt idx="161">
                  <c:v>799.94531931928316</c:v>
                </c:pt>
                <c:pt idx="162">
                  <c:v>793.92561661898924</c:v>
                </c:pt>
                <c:pt idx="163">
                  <c:v>784.57863211448796</c:v>
                </c:pt>
                <c:pt idx="164">
                  <c:v>787.72095135384382</c:v>
                </c:pt>
                <c:pt idx="165">
                  <c:v>805.73130746811603</c:v>
                </c:pt>
                <c:pt idx="166">
                  <c:v>798.1756218059852</c:v>
                </c:pt>
                <c:pt idx="167">
                  <c:v>779.46322297426377</c:v>
                </c:pt>
                <c:pt idx="168">
                  <c:v>791.8494227541629</c:v>
                </c:pt>
                <c:pt idx="169">
                  <c:v>788.37333191100663</c:v>
                </c:pt>
                <c:pt idx="170">
                  <c:v>773.97944422099704</c:v>
                </c:pt>
                <c:pt idx="171">
                  <c:v>788.77014264109971</c:v>
                </c:pt>
                <c:pt idx="172">
                  <c:v>804.28966216734455</c:v>
                </c:pt>
                <c:pt idx="173">
                  <c:v>792.59325264568622</c:v>
                </c:pt>
                <c:pt idx="174">
                  <c:v>794.86708449043408</c:v>
                </c:pt>
                <c:pt idx="175">
                  <c:v>794.46827792588601</c:v>
                </c:pt>
                <c:pt idx="176">
                  <c:v>790.68204656495175</c:v>
                </c:pt>
                <c:pt idx="177">
                  <c:v>774.85636403246906</c:v>
                </c:pt>
                <c:pt idx="178">
                  <c:v>867.52425789266499</c:v>
                </c:pt>
                <c:pt idx="179">
                  <c:v>840.18092011337308</c:v>
                </c:pt>
                <c:pt idx="180">
                  <c:v>729.88620051158307</c:v>
                </c:pt>
                <c:pt idx="181">
                  <c:v>594.22672894708194</c:v>
                </c:pt>
                <c:pt idx="182">
                  <c:v>580.80667726572449</c:v>
                </c:pt>
                <c:pt idx="183">
                  <c:v>579.78228084893351</c:v>
                </c:pt>
                <c:pt idx="184">
                  <c:v>565.72148036384294</c:v>
                </c:pt>
                <c:pt idx="185">
                  <c:v>563.66875334376311</c:v>
                </c:pt>
                <c:pt idx="186">
                  <c:v>573.60525260272186</c:v>
                </c:pt>
                <c:pt idx="187">
                  <c:v>570.5482733862475</c:v>
                </c:pt>
                <c:pt idx="188">
                  <c:v>550.25987994528498</c:v>
                </c:pt>
                <c:pt idx="189">
                  <c:v>517.64376929554101</c:v>
                </c:pt>
                <c:pt idx="190">
                  <c:v>482.3424498319327</c:v>
                </c:pt>
                <c:pt idx="191">
                  <c:v>463.8262467274605</c:v>
                </c:pt>
                <c:pt idx="192">
                  <c:v>373.07040951503609</c:v>
                </c:pt>
                <c:pt idx="193">
                  <c:v>240.3764457258348</c:v>
                </c:pt>
                <c:pt idx="194">
                  <c:v>237.23868415884496</c:v>
                </c:pt>
                <c:pt idx="195">
                  <c:v>237.98404389173862</c:v>
                </c:pt>
                <c:pt idx="196">
                  <c:v>237.27852659246756</c:v>
                </c:pt>
                <c:pt idx="197">
                  <c:v>239.62915913651347</c:v>
                </c:pt>
                <c:pt idx="198">
                  <c:v>247.69346455311253</c:v>
                </c:pt>
                <c:pt idx="199">
                  <c:v>249.82415308051063</c:v>
                </c:pt>
                <c:pt idx="200">
                  <c:v>239.63350413502374</c:v>
                </c:pt>
                <c:pt idx="201">
                  <c:v>300.08220762425742</c:v>
                </c:pt>
                <c:pt idx="202">
                  <c:v>250.64884764968403</c:v>
                </c:pt>
                <c:pt idx="203">
                  <c:v>223.75731984356671</c:v>
                </c:pt>
                <c:pt idx="204">
                  <c:v>446.49142508403503</c:v>
                </c:pt>
                <c:pt idx="205">
                  <c:v>466.27091427697087</c:v>
                </c:pt>
                <c:pt idx="206">
                  <c:v>466.45468656285129</c:v>
                </c:pt>
                <c:pt idx="207">
                  <c:v>468.80705969022256</c:v>
                </c:pt>
                <c:pt idx="208">
                  <c:v>485.13519464950525</c:v>
                </c:pt>
                <c:pt idx="209">
                  <c:v>476.29735914998736</c:v>
                </c:pt>
                <c:pt idx="210">
                  <c:v>465.9815754312541</c:v>
                </c:pt>
                <c:pt idx="211">
                  <c:v>485.05864559027407</c:v>
                </c:pt>
                <c:pt idx="212">
                  <c:v>462.66953611196789</c:v>
                </c:pt>
                <c:pt idx="213">
                  <c:v>492.76307269518605</c:v>
                </c:pt>
                <c:pt idx="214">
                  <c:v>565.69617376324163</c:v>
                </c:pt>
                <c:pt idx="215">
                  <c:v>563.79905784945674</c:v>
                </c:pt>
                <c:pt idx="216">
                  <c:v>555.15007595648808</c:v>
                </c:pt>
                <c:pt idx="217">
                  <c:v>566.82344268888369</c:v>
                </c:pt>
                <c:pt idx="218">
                  <c:v>566.49952547136263</c:v>
                </c:pt>
                <c:pt idx="219">
                  <c:v>556.1493166578374</c:v>
                </c:pt>
                <c:pt idx="220">
                  <c:v>544.60832619866335</c:v>
                </c:pt>
                <c:pt idx="221">
                  <c:v>573.92727161917173</c:v>
                </c:pt>
                <c:pt idx="222">
                  <c:v>572.24717550768526</c:v>
                </c:pt>
                <c:pt idx="223">
                  <c:v>569.2523320329741</c:v>
                </c:pt>
                <c:pt idx="224">
                  <c:v>565.76863800977367</c:v>
                </c:pt>
                <c:pt idx="225">
                  <c:v>564.71147129582323</c:v>
                </c:pt>
                <c:pt idx="226">
                  <c:v>543.90202949746117</c:v>
                </c:pt>
                <c:pt idx="227">
                  <c:v>528.10652282602427</c:v>
                </c:pt>
                <c:pt idx="228">
                  <c:v>569.67689254435425</c:v>
                </c:pt>
                <c:pt idx="229">
                  <c:v>709.04418754156404</c:v>
                </c:pt>
                <c:pt idx="230">
                  <c:v>544.59407622656227</c:v>
                </c:pt>
                <c:pt idx="231">
                  <c:v>550.64379516642248</c:v>
                </c:pt>
                <c:pt idx="232">
                  <c:v>535.52253020921569</c:v>
                </c:pt>
                <c:pt idx="233">
                  <c:v>538.11084704278051</c:v>
                </c:pt>
                <c:pt idx="234">
                  <c:v>573.35301924118698</c:v>
                </c:pt>
                <c:pt idx="235">
                  <c:v>565.44979904565889</c:v>
                </c:pt>
                <c:pt idx="236">
                  <c:v>584.90134801482679</c:v>
                </c:pt>
                <c:pt idx="237">
                  <c:v>721.32003473281907</c:v>
                </c:pt>
                <c:pt idx="238">
                  <c:v>576.64913322791438</c:v>
                </c:pt>
                <c:pt idx="239">
                  <c:v>558.51054599804502</c:v>
                </c:pt>
                <c:pt idx="240">
                  <c:v>565.52607959009538</c:v>
                </c:pt>
                <c:pt idx="241">
                  <c:v>584.98423668227451</c:v>
                </c:pt>
                <c:pt idx="242">
                  <c:v>560.39085897053894</c:v>
                </c:pt>
                <c:pt idx="243">
                  <c:v>557.09708090457332</c:v>
                </c:pt>
                <c:pt idx="244">
                  <c:v>557.13192129594006</c:v>
                </c:pt>
                <c:pt idx="245">
                  <c:v>557.34644592824452</c:v>
                </c:pt>
                <c:pt idx="246">
                  <c:v>592.84126605775805</c:v>
                </c:pt>
                <c:pt idx="247">
                  <c:v>700.56432301985421</c:v>
                </c:pt>
                <c:pt idx="248">
                  <c:v>569.16595575430199</c:v>
                </c:pt>
                <c:pt idx="249">
                  <c:v>551.38067233999629</c:v>
                </c:pt>
                <c:pt idx="250">
                  <c:v>566.36699324966366</c:v>
                </c:pt>
                <c:pt idx="251">
                  <c:v>596.6201162293936</c:v>
                </c:pt>
                <c:pt idx="252">
                  <c:v>554.78040189398223</c:v>
                </c:pt>
                <c:pt idx="253">
                  <c:v>516.30082741856461</c:v>
                </c:pt>
                <c:pt idx="254">
                  <c:v>557.49674171364563</c:v>
                </c:pt>
                <c:pt idx="255">
                  <c:v>546.9468606560655</c:v>
                </c:pt>
                <c:pt idx="256">
                  <c:v>557.60039735545547</c:v>
                </c:pt>
                <c:pt idx="257">
                  <c:v>571.99366082283939</c:v>
                </c:pt>
                <c:pt idx="258">
                  <c:v>581.75920962789985</c:v>
                </c:pt>
                <c:pt idx="259">
                  <c:v>571.94612468183789</c:v>
                </c:pt>
                <c:pt idx="260">
                  <c:v>689.44547687893498</c:v>
                </c:pt>
                <c:pt idx="261">
                  <c:v>682.65209753502995</c:v>
                </c:pt>
                <c:pt idx="262">
                  <c:v>669.13146442714958</c:v>
                </c:pt>
                <c:pt idx="263">
                  <c:v>665.18633078161236</c:v>
                </c:pt>
                <c:pt idx="264">
                  <c:v>698.03290792051075</c:v>
                </c:pt>
                <c:pt idx="265">
                  <c:v>700.43710502616796</c:v>
                </c:pt>
                <c:pt idx="266">
                  <c:v>672.41422333070625</c:v>
                </c:pt>
                <c:pt idx="267">
                  <c:v>649.80535784527183</c:v>
                </c:pt>
                <c:pt idx="268">
                  <c:v>640.95993508505671</c:v>
                </c:pt>
                <c:pt idx="269">
                  <c:v>631.72903729178768</c:v>
                </c:pt>
                <c:pt idx="270">
                  <c:v>651.83304134161006</c:v>
                </c:pt>
                <c:pt idx="271">
                  <c:v>656.83174851325418</c:v>
                </c:pt>
                <c:pt idx="272">
                  <c:v>661.69794268754492</c:v>
                </c:pt>
                <c:pt idx="273">
                  <c:v>645.42553642224743</c:v>
                </c:pt>
                <c:pt idx="274">
                  <c:v>639.21100203071603</c:v>
                </c:pt>
                <c:pt idx="275">
                  <c:v>759.09819215097889</c:v>
                </c:pt>
                <c:pt idx="276">
                  <c:v>695.29299206631754</c:v>
                </c:pt>
                <c:pt idx="277">
                  <c:v>687.82154700002832</c:v>
                </c:pt>
                <c:pt idx="278">
                  <c:v>660.13037333651152</c:v>
                </c:pt>
                <c:pt idx="279">
                  <c:v>624.9238736869986</c:v>
                </c:pt>
                <c:pt idx="280">
                  <c:v>648.41269458177374</c:v>
                </c:pt>
                <c:pt idx="281">
                  <c:v>638.36067113113552</c:v>
                </c:pt>
                <c:pt idx="282">
                  <c:v>637.417770552908</c:v>
                </c:pt>
                <c:pt idx="283">
                  <c:v>688.56502217776062</c:v>
                </c:pt>
                <c:pt idx="284">
                  <c:v>660.4636457827271</c:v>
                </c:pt>
                <c:pt idx="285">
                  <c:v>635.57719713379834</c:v>
                </c:pt>
                <c:pt idx="286">
                  <c:v>632.40724510414907</c:v>
                </c:pt>
                <c:pt idx="287">
                  <c:v>632.52792764293542</c:v>
                </c:pt>
                <c:pt idx="288">
                  <c:v>629.17765655733331</c:v>
                </c:pt>
                <c:pt idx="289">
                  <c:v>666.99427280804048</c:v>
                </c:pt>
                <c:pt idx="290">
                  <c:v>668.93796707204228</c:v>
                </c:pt>
                <c:pt idx="291">
                  <c:v>650.59903028852239</c:v>
                </c:pt>
                <c:pt idx="292">
                  <c:v>671.87328729462581</c:v>
                </c:pt>
                <c:pt idx="293">
                  <c:v>624.0179337052208</c:v>
                </c:pt>
                <c:pt idx="294">
                  <c:v>627.08304948335774</c:v>
                </c:pt>
                <c:pt idx="295">
                  <c:v>615.88490633437584</c:v>
                </c:pt>
                <c:pt idx="296">
                  <c:v>642.4940890651003</c:v>
                </c:pt>
                <c:pt idx="297">
                  <c:v>657.81747491062492</c:v>
                </c:pt>
                <c:pt idx="298">
                  <c:v>658.04686453699242</c:v>
                </c:pt>
                <c:pt idx="299">
                  <c:v>747.81629789091721</c:v>
                </c:pt>
                <c:pt idx="300">
                  <c:v>780.86926065452747</c:v>
                </c:pt>
                <c:pt idx="301">
                  <c:v>755.49410715245813</c:v>
                </c:pt>
                <c:pt idx="302">
                  <c:v>730.11895365038868</c:v>
                </c:pt>
                <c:pt idx="303">
                  <c:v>616.06613332970448</c:v>
                </c:pt>
                <c:pt idx="304">
                  <c:v>606.4748422061524</c:v>
                </c:pt>
                <c:pt idx="305">
                  <c:v>604.47297174461403</c:v>
                </c:pt>
                <c:pt idx="306">
                  <c:v>595.3648805942139</c:v>
                </c:pt>
                <c:pt idx="307">
                  <c:v>583.37298833099635</c:v>
                </c:pt>
                <c:pt idx="308">
                  <c:v>602.79509898551203</c:v>
                </c:pt>
                <c:pt idx="309">
                  <c:v>627.94457599061809</c:v>
                </c:pt>
                <c:pt idx="310">
                  <c:v>595.88503182871318</c:v>
                </c:pt>
                <c:pt idx="311">
                  <c:v>603.39006215883205</c:v>
                </c:pt>
                <c:pt idx="312">
                  <c:v>600.39743091682647</c:v>
                </c:pt>
                <c:pt idx="313">
                  <c:v>578.5162159378242</c:v>
                </c:pt>
                <c:pt idx="314">
                  <c:v>580.73488693137108</c:v>
                </c:pt>
                <c:pt idx="315">
                  <c:v>599.97552136460399</c:v>
                </c:pt>
                <c:pt idx="316">
                  <c:v>611.3068625910181</c:v>
                </c:pt>
                <c:pt idx="317">
                  <c:v>611.91547614608783</c:v>
                </c:pt>
                <c:pt idx="318">
                  <c:v>590.86321802435032</c:v>
                </c:pt>
                <c:pt idx="319">
                  <c:v>591.84310273047402</c:v>
                </c:pt>
                <c:pt idx="320">
                  <c:v>637.80668516490903</c:v>
                </c:pt>
                <c:pt idx="321">
                  <c:v>629.45108780948237</c:v>
                </c:pt>
                <c:pt idx="322">
                  <c:v>645.93259076512527</c:v>
                </c:pt>
                <c:pt idx="323">
                  <c:v>661.90740813720072</c:v>
                </c:pt>
                <c:pt idx="324">
                  <c:v>649.25365753724827</c:v>
                </c:pt>
                <c:pt idx="325">
                  <c:v>630.36195118527064</c:v>
                </c:pt>
                <c:pt idx="326">
                  <c:v>536.43877811477023</c:v>
                </c:pt>
                <c:pt idx="327">
                  <c:v>637.41462970545604</c:v>
                </c:pt>
                <c:pt idx="328">
                  <c:v>640.23603765440646</c:v>
                </c:pt>
                <c:pt idx="329">
                  <c:v>640.11166308599877</c:v>
                </c:pt>
                <c:pt idx="330">
                  <c:v>535.83321083638918</c:v>
                </c:pt>
                <c:pt idx="331">
                  <c:v>597.09706734503106</c:v>
                </c:pt>
                <c:pt idx="332">
                  <c:v>617.13706977843469</c:v>
                </c:pt>
                <c:pt idx="333">
                  <c:v>556.48468017613413</c:v>
                </c:pt>
                <c:pt idx="334">
                  <c:v>552.39421520657334</c:v>
                </c:pt>
                <c:pt idx="335">
                  <c:v>570.32433805267385</c:v>
                </c:pt>
                <c:pt idx="336">
                  <c:v>501.98223723330273</c:v>
                </c:pt>
                <c:pt idx="337">
                  <c:v>534.08370622196594</c:v>
                </c:pt>
                <c:pt idx="338">
                  <c:v>532.20107151472473</c:v>
                </c:pt>
                <c:pt idx="339">
                  <c:v>526.86068963156742</c:v>
                </c:pt>
                <c:pt idx="340">
                  <c:v>533.66596616271136</c:v>
                </c:pt>
                <c:pt idx="341">
                  <c:v>546.2811849944992</c:v>
                </c:pt>
                <c:pt idx="342">
                  <c:v>560.29588671682654</c:v>
                </c:pt>
                <c:pt idx="343">
                  <c:v>566.43902553369082</c:v>
                </c:pt>
                <c:pt idx="344">
                  <c:v>545.01894784439537</c:v>
                </c:pt>
                <c:pt idx="345">
                  <c:v>565.59232299166877</c:v>
                </c:pt>
                <c:pt idx="346">
                  <c:v>532.05281324159091</c:v>
                </c:pt>
                <c:pt idx="347">
                  <c:v>532.38641345577435</c:v>
                </c:pt>
                <c:pt idx="348">
                  <c:v>562.59515473568638</c:v>
                </c:pt>
                <c:pt idx="349">
                  <c:v>545.42780658418883</c:v>
                </c:pt>
                <c:pt idx="350">
                  <c:v>566.64186345584562</c:v>
                </c:pt>
                <c:pt idx="351">
                  <c:v>554.23327390195095</c:v>
                </c:pt>
                <c:pt idx="352">
                  <c:v>553.83925629893906</c:v>
                </c:pt>
                <c:pt idx="353">
                  <c:v>541.79953104104209</c:v>
                </c:pt>
                <c:pt idx="354">
                  <c:v>549.24944189100222</c:v>
                </c:pt>
                <c:pt idx="355">
                  <c:v>545.25383405557955</c:v>
                </c:pt>
                <c:pt idx="356">
                  <c:v>580.28067610381606</c:v>
                </c:pt>
                <c:pt idx="357">
                  <c:v>522.47198633943844</c:v>
                </c:pt>
                <c:pt idx="358">
                  <c:v>526.22202513993977</c:v>
                </c:pt>
                <c:pt idx="359">
                  <c:v>528.53625084371458</c:v>
                </c:pt>
                <c:pt idx="360">
                  <c:v>507.02342915940733</c:v>
                </c:pt>
                <c:pt idx="361">
                  <c:v>527.06783405497333</c:v>
                </c:pt>
                <c:pt idx="362">
                  <c:v>538.43482874874849</c:v>
                </c:pt>
                <c:pt idx="363">
                  <c:v>525.54081822750538</c:v>
                </c:pt>
                <c:pt idx="364">
                  <c:v>506.48434627261446</c:v>
                </c:pt>
                <c:pt idx="365">
                  <c:v>531.35898389860279</c:v>
                </c:pt>
                <c:pt idx="366">
                  <c:v>554.61814740959323</c:v>
                </c:pt>
                <c:pt idx="367">
                  <c:v>540.34067093874273</c:v>
                </c:pt>
                <c:pt idx="368">
                  <c:v>552.12290547378416</c:v>
                </c:pt>
                <c:pt idx="369">
                  <c:v>583.26466705509495</c:v>
                </c:pt>
                <c:pt idx="370">
                  <c:v>574.48529396067818</c:v>
                </c:pt>
                <c:pt idx="371">
                  <c:v>603.92894476372066</c:v>
                </c:pt>
                <c:pt idx="372">
                  <c:v>698.39063935683316</c:v>
                </c:pt>
                <c:pt idx="373">
                  <c:v>689.59878835651182</c:v>
                </c:pt>
                <c:pt idx="374">
                  <c:v>684.32361859435252</c:v>
                </c:pt>
                <c:pt idx="375">
                  <c:v>713.90921653049827</c:v>
                </c:pt>
                <c:pt idx="376">
                  <c:v>726.14011208264526</c:v>
                </c:pt>
                <c:pt idx="377">
                  <c:v>700.36716338153121</c:v>
                </c:pt>
                <c:pt idx="378">
                  <c:v>688.39114721436624</c:v>
                </c:pt>
                <c:pt idx="379">
                  <c:v>701.84379723945142</c:v>
                </c:pt>
                <c:pt idx="380">
                  <c:v>448.05837686087506</c:v>
                </c:pt>
                <c:pt idx="381">
                  <c:v>437.8513949562942</c:v>
                </c:pt>
                <c:pt idx="382">
                  <c:v>424.37468608402366</c:v>
                </c:pt>
                <c:pt idx="383">
                  <c:v>475.25006140832591</c:v>
                </c:pt>
                <c:pt idx="384">
                  <c:v>436.15329991084633</c:v>
                </c:pt>
                <c:pt idx="385">
                  <c:v>420.1132098251357</c:v>
                </c:pt>
                <c:pt idx="386">
                  <c:v>432.25445897532717</c:v>
                </c:pt>
                <c:pt idx="387">
                  <c:v>429.30290363034777</c:v>
                </c:pt>
                <c:pt idx="388">
                  <c:v>447.99638878579321</c:v>
                </c:pt>
                <c:pt idx="389">
                  <c:v>443.04091361166383</c:v>
                </c:pt>
                <c:pt idx="390">
                  <c:v>448.27788429328149</c:v>
                </c:pt>
                <c:pt idx="391">
                  <c:v>458.48280017969898</c:v>
                </c:pt>
                <c:pt idx="392">
                  <c:v>441.49597639176926</c:v>
                </c:pt>
                <c:pt idx="393">
                  <c:v>441.15827884292383</c:v>
                </c:pt>
                <c:pt idx="394">
                  <c:v>436.48047849401235</c:v>
                </c:pt>
                <c:pt idx="395">
                  <c:v>464.89130836317895</c:v>
                </c:pt>
                <c:pt idx="396">
                  <c:v>481.53910099237277</c:v>
                </c:pt>
                <c:pt idx="397">
                  <c:v>458.60939000769366</c:v>
                </c:pt>
                <c:pt idx="398">
                  <c:v>432.25599380219955</c:v>
                </c:pt>
                <c:pt idx="399">
                  <c:v>423.1772874990433</c:v>
                </c:pt>
                <c:pt idx="400">
                  <c:v>444.5414928306447</c:v>
                </c:pt>
                <c:pt idx="401">
                  <c:v>434.45109259038207</c:v>
                </c:pt>
                <c:pt idx="402">
                  <c:v>516.45273432110253</c:v>
                </c:pt>
                <c:pt idx="403">
                  <c:v>483.00231553787864</c:v>
                </c:pt>
                <c:pt idx="404">
                  <c:v>489.56742720715539</c:v>
                </c:pt>
                <c:pt idx="405">
                  <c:v>728.05466391724235</c:v>
                </c:pt>
                <c:pt idx="406">
                  <c:v>740.9944259471946</c:v>
                </c:pt>
                <c:pt idx="407">
                  <c:v>736.55025793459993</c:v>
                </c:pt>
                <c:pt idx="408">
                  <c:v>724.82988876680122</c:v>
                </c:pt>
                <c:pt idx="409">
                  <c:v>738.19113430880805</c:v>
                </c:pt>
                <c:pt idx="410">
                  <c:v>740.28755018863751</c:v>
                </c:pt>
                <c:pt idx="411">
                  <c:v>694.56777814635268</c:v>
                </c:pt>
                <c:pt idx="412">
                  <c:v>643.26926857171259</c:v>
                </c:pt>
                <c:pt idx="413">
                  <c:v>670.98642423281228</c:v>
                </c:pt>
                <c:pt idx="414">
                  <c:v>661.37153259443915</c:v>
                </c:pt>
                <c:pt idx="415">
                  <c:v>663.90748534189345</c:v>
                </c:pt>
                <c:pt idx="416">
                  <c:v>679.73121088129221</c:v>
                </c:pt>
                <c:pt idx="417">
                  <c:v>688.02397714025017</c:v>
                </c:pt>
                <c:pt idx="418">
                  <c:v>681.34799868527671</c:v>
                </c:pt>
                <c:pt idx="419">
                  <c:v>701.02361432718465</c:v>
                </c:pt>
                <c:pt idx="420">
                  <c:v>689.51949295670579</c:v>
                </c:pt>
                <c:pt idx="421">
                  <c:v>681.94641625547411</c:v>
                </c:pt>
                <c:pt idx="422">
                  <c:v>677.63610534461225</c:v>
                </c:pt>
                <c:pt idx="423">
                  <c:v>694.1814087368291</c:v>
                </c:pt>
                <c:pt idx="424">
                  <c:v>670.83145981903874</c:v>
                </c:pt>
                <c:pt idx="425">
                  <c:v>706.78482418590124</c:v>
                </c:pt>
                <c:pt idx="426">
                  <c:v>730.60956557865609</c:v>
                </c:pt>
                <c:pt idx="427">
                  <c:v>712.71576579942177</c:v>
                </c:pt>
                <c:pt idx="428">
                  <c:v>717.74461272932353</c:v>
                </c:pt>
                <c:pt idx="429">
                  <c:v>708.38143518804247</c:v>
                </c:pt>
                <c:pt idx="430">
                  <c:v>720.78369106395633</c:v>
                </c:pt>
                <c:pt idx="431">
                  <c:v>738.86390058668508</c:v>
                </c:pt>
                <c:pt idx="432">
                  <c:v>716.49864960067976</c:v>
                </c:pt>
                <c:pt idx="433">
                  <c:v>725.52635019951981</c:v>
                </c:pt>
                <c:pt idx="434">
                  <c:v>713.60214092299123</c:v>
                </c:pt>
                <c:pt idx="435">
                  <c:v>731.32303111992974</c:v>
                </c:pt>
                <c:pt idx="436">
                  <c:v>710.10010571478369</c:v>
                </c:pt>
                <c:pt idx="437">
                  <c:v>740.17159085272465</c:v>
                </c:pt>
                <c:pt idx="438">
                  <c:v>744.76279950149512</c:v>
                </c:pt>
                <c:pt idx="439">
                  <c:v>746.41914575996316</c:v>
                </c:pt>
                <c:pt idx="440">
                  <c:v>801.12646230226676</c:v>
                </c:pt>
                <c:pt idx="441">
                  <c:v>796.923675328581</c:v>
                </c:pt>
                <c:pt idx="442">
                  <c:v>811.18546201597064</c:v>
                </c:pt>
                <c:pt idx="443">
                  <c:v>813.88388283754284</c:v>
                </c:pt>
                <c:pt idx="444">
                  <c:v>770.74560130396287</c:v>
                </c:pt>
                <c:pt idx="445">
                  <c:v>742.27766301627048</c:v>
                </c:pt>
                <c:pt idx="446">
                  <c:v>665.00495457038937</c:v>
                </c:pt>
                <c:pt idx="447">
                  <c:v>678.08712596452051</c:v>
                </c:pt>
                <c:pt idx="448">
                  <c:v>681.21614385176849</c:v>
                </c:pt>
                <c:pt idx="449">
                  <c:v>672.8739397118502</c:v>
                </c:pt>
                <c:pt idx="450">
                  <c:v>665.29706292605601</c:v>
                </c:pt>
                <c:pt idx="451">
                  <c:v>729.6257019782139</c:v>
                </c:pt>
                <c:pt idx="452">
                  <c:v>755.58558846827157</c:v>
                </c:pt>
                <c:pt idx="453">
                  <c:v>743.80951868030161</c:v>
                </c:pt>
                <c:pt idx="454">
                  <c:v>732.70946860928302</c:v>
                </c:pt>
                <c:pt idx="455">
                  <c:v>764.75108145356501</c:v>
                </c:pt>
                <c:pt idx="456">
                  <c:v>788.05489303507193</c:v>
                </c:pt>
                <c:pt idx="457">
                  <c:v>823.05599695748219</c:v>
                </c:pt>
                <c:pt idx="458">
                  <c:v>856.42838273083976</c:v>
                </c:pt>
                <c:pt idx="459">
                  <c:v>814.00299273726671</c:v>
                </c:pt>
                <c:pt idx="460">
                  <c:v>815.09797149093879</c:v>
                </c:pt>
                <c:pt idx="461">
                  <c:v>819.01174873061711</c:v>
                </c:pt>
                <c:pt idx="462">
                  <c:v>821.69418676241582</c:v>
                </c:pt>
                <c:pt idx="463">
                  <c:v>816.99862032529381</c:v>
                </c:pt>
                <c:pt idx="464">
                  <c:v>825.83817962586306</c:v>
                </c:pt>
                <c:pt idx="465">
                  <c:v>817.54538336857593</c:v>
                </c:pt>
                <c:pt idx="466">
                  <c:v>813.99384496459857</c:v>
                </c:pt>
                <c:pt idx="467">
                  <c:v>818.90111892147399</c:v>
                </c:pt>
                <c:pt idx="468">
                  <c:v>812.98644718612422</c:v>
                </c:pt>
                <c:pt idx="469">
                  <c:v>835.44641156157104</c:v>
                </c:pt>
                <c:pt idx="470">
                  <c:v>819.8040207527323</c:v>
                </c:pt>
                <c:pt idx="471">
                  <c:v>760.99493198557082</c:v>
                </c:pt>
                <c:pt idx="472">
                  <c:v>733.99861966584012</c:v>
                </c:pt>
                <c:pt idx="473">
                  <c:v>725.09968210932379</c:v>
                </c:pt>
                <c:pt idx="474">
                  <c:v>673.44954638499075</c:v>
                </c:pt>
                <c:pt idx="475">
                  <c:v>707.76037623014008</c:v>
                </c:pt>
                <c:pt idx="476">
                  <c:v>710.9080011798186</c:v>
                </c:pt>
                <c:pt idx="477">
                  <c:v>727.88386266842178</c:v>
                </c:pt>
                <c:pt idx="478">
                  <c:v>703.20127607468589</c:v>
                </c:pt>
                <c:pt idx="479">
                  <c:v>722.26515824847309</c:v>
                </c:pt>
                <c:pt idx="480">
                  <c:v>717.22568051405801</c:v>
                </c:pt>
                <c:pt idx="481">
                  <c:v>733.94837880929128</c:v>
                </c:pt>
                <c:pt idx="482">
                  <c:v>818.44347880043676</c:v>
                </c:pt>
                <c:pt idx="483">
                  <c:v>812.49289154778887</c:v>
                </c:pt>
                <c:pt idx="484">
                  <c:v>819.76091076057276</c:v>
                </c:pt>
                <c:pt idx="485">
                  <c:v>741.5868422891399</c:v>
                </c:pt>
                <c:pt idx="486">
                  <c:v>717.92759591477159</c:v>
                </c:pt>
                <c:pt idx="487">
                  <c:v>678.77898382226886</c:v>
                </c:pt>
                <c:pt idx="488">
                  <c:v>682.49070833569681</c:v>
                </c:pt>
                <c:pt idx="489">
                  <c:v>655.51731091596776</c:v>
                </c:pt>
                <c:pt idx="490">
                  <c:v>684.05135048384011</c:v>
                </c:pt>
                <c:pt idx="491">
                  <c:v>714.13639817590911</c:v>
                </c:pt>
                <c:pt idx="492">
                  <c:v>717.96311162731115</c:v>
                </c:pt>
                <c:pt idx="493">
                  <c:v>677.42030635630601</c:v>
                </c:pt>
                <c:pt idx="494">
                  <c:v>640.16398220318445</c:v>
                </c:pt>
                <c:pt idx="495">
                  <c:v>654.18469487421271</c:v>
                </c:pt>
                <c:pt idx="496">
                  <c:v>707.94296692044293</c:v>
                </c:pt>
                <c:pt idx="497">
                  <c:v>712.87558161713923</c:v>
                </c:pt>
                <c:pt idx="498">
                  <c:v>711.64720629041881</c:v>
                </c:pt>
                <c:pt idx="499">
                  <c:v>695.38421599590299</c:v>
                </c:pt>
                <c:pt idx="500">
                  <c:v>698.94169474229204</c:v>
                </c:pt>
                <c:pt idx="501">
                  <c:v>688.58185906300434</c:v>
                </c:pt>
                <c:pt idx="502">
                  <c:v>709.45988009556061</c:v>
                </c:pt>
                <c:pt idx="503">
                  <c:v>715.1694988725128</c:v>
                </c:pt>
                <c:pt idx="504">
                  <c:v>693.6076515503762</c:v>
                </c:pt>
                <c:pt idx="505">
                  <c:v>687.30574200338117</c:v>
                </c:pt>
                <c:pt idx="506">
                  <c:v>682.38811032120395</c:v>
                </c:pt>
                <c:pt idx="507">
                  <c:v>704.64240548531166</c:v>
                </c:pt>
                <c:pt idx="508">
                  <c:v>702.00729879175628</c:v>
                </c:pt>
                <c:pt idx="509">
                  <c:v>716.71697559851964</c:v>
                </c:pt>
                <c:pt idx="510">
                  <c:v>802.08416097348641</c:v>
                </c:pt>
                <c:pt idx="511">
                  <c:v>784.38868221307598</c:v>
                </c:pt>
                <c:pt idx="512">
                  <c:v>743.89794851997567</c:v>
                </c:pt>
                <c:pt idx="513">
                  <c:v>754.05174370763564</c:v>
                </c:pt>
                <c:pt idx="514">
                  <c:v>763.11248753422547</c:v>
                </c:pt>
                <c:pt idx="515">
                  <c:v>790.13348250003867</c:v>
                </c:pt>
                <c:pt idx="516">
                  <c:v>793.03485057761338</c:v>
                </c:pt>
                <c:pt idx="517">
                  <c:v>777.45900707750923</c:v>
                </c:pt>
                <c:pt idx="518">
                  <c:v>777.86091873398789</c:v>
                </c:pt>
                <c:pt idx="519">
                  <c:v>789.51371508076215</c:v>
                </c:pt>
                <c:pt idx="520">
                  <c:v>785.6028919832213</c:v>
                </c:pt>
                <c:pt idx="521">
                  <c:v>932.64717856446475</c:v>
                </c:pt>
                <c:pt idx="522">
                  <c:v>876.36872468574586</c:v>
                </c:pt>
                <c:pt idx="523">
                  <c:v>908.61550102680985</c:v>
                </c:pt>
                <c:pt idx="524">
                  <c:v>839.53708883442482</c:v>
                </c:pt>
                <c:pt idx="525">
                  <c:v>826.87267753404092</c:v>
                </c:pt>
                <c:pt idx="526">
                  <c:v>817.57161155893971</c:v>
                </c:pt>
                <c:pt idx="527">
                  <c:v>804.0755578057948</c:v>
                </c:pt>
                <c:pt idx="528">
                  <c:v>801.11879145890532</c:v>
                </c:pt>
                <c:pt idx="529">
                  <c:v>809.67901297852165</c:v>
                </c:pt>
                <c:pt idx="530">
                  <c:v>809.50386094321675</c:v>
                </c:pt>
                <c:pt idx="531">
                  <c:v>798.00837350412314</c:v>
                </c:pt>
                <c:pt idx="532">
                  <c:v>791.91269514352223</c:v>
                </c:pt>
                <c:pt idx="533">
                  <c:v>801.20273206263676</c:v>
                </c:pt>
                <c:pt idx="534">
                  <c:v>781.74469852384345</c:v>
                </c:pt>
                <c:pt idx="535">
                  <c:v>791.13674552482132</c:v>
                </c:pt>
                <c:pt idx="536">
                  <c:v>808.73514302534045</c:v>
                </c:pt>
                <c:pt idx="537">
                  <c:v>816.50586401920941</c:v>
                </c:pt>
                <c:pt idx="538">
                  <c:v>795.88413568824922</c:v>
                </c:pt>
              </c:numCache>
            </c:numRef>
          </c:xVal>
          <c:yVal>
            <c:numRef>
              <c:f>Calculations!$S$3:$S$541</c:f>
              <c:numCache>
                <c:formatCode>0.000</c:formatCode>
                <c:ptCount val="539"/>
                <c:pt idx="0">
                  <c:v>0.69831653690440332</c:v>
                </c:pt>
                <c:pt idx="1">
                  <c:v>0.70531267794652208</c:v>
                </c:pt>
                <c:pt idx="2">
                  <c:v>0.69934956299177398</c:v>
                </c:pt>
                <c:pt idx="3">
                  <c:v>0.69899323746478059</c:v>
                </c:pt>
                <c:pt idx="4">
                  <c:v>0.70094891084180166</c:v>
                </c:pt>
                <c:pt idx="5">
                  <c:v>0.7015433761974601</c:v>
                </c:pt>
                <c:pt idx="6">
                  <c:v>0.70217696562494381</c:v>
                </c:pt>
                <c:pt idx="7">
                  <c:v>0.69940014621620195</c:v>
                </c:pt>
                <c:pt idx="8">
                  <c:v>0.69838619021942427</c:v>
                </c:pt>
                <c:pt idx="9">
                  <c:v>0.70036897764062545</c:v>
                </c:pt>
                <c:pt idx="10">
                  <c:v>0.69356791153854958</c:v>
                </c:pt>
                <c:pt idx="11">
                  <c:v>0.70123415561569891</c:v>
                </c:pt>
                <c:pt idx="12">
                  <c:v>0.7011311212493615</c:v>
                </c:pt>
                <c:pt idx="13">
                  <c:v>0.69798984896217231</c:v>
                </c:pt>
                <c:pt idx="14">
                  <c:v>0.70082900828983707</c:v>
                </c:pt>
                <c:pt idx="15">
                  <c:v>0.70204538903364966</c:v>
                </c:pt>
                <c:pt idx="16">
                  <c:v>0.70060505050211941</c:v>
                </c:pt>
                <c:pt idx="17">
                  <c:v>0.70351900346753504</c:v>
                </c:pt>
                <c:pt idx="18">
                  <c:v>0.70224504446448055</c:v>
                </c:pt>
                <c:pt idx="19">
                  <c:v>0.70219032877756815</c:v>
                </c:pt>
                <c:pt idx="20">
                  <c:v>0.70390704954683792</c:v>
                </c:pt>
                <c:pt idx="21">
                  <c:v>0.70195690047474868</c:v>
                </c:pt>
                <c:pt idx="22">
                  <c:v>0.70182947772222892</c:v>
                </c:pt>
                <c:pt idx="23">
                  <c:v>0.70312377474702514</c:v>
                </c:pt>
                <c:pt idx="24">
                  <c:v>0.703086602459014</c:v>
                </c:pt>
                <c:pt idx="25">
                  <c:v>0.70063100960548164</c:v>
                </c:pt>
                <c:pt idx="26">
                  <c:v>0.7022290088714086</c:v>
                </c:pt>
                <c:pt idx="27">
                  <c:v>0.7031573526083883</c:v>
                </c:pt>
                <c:pt idx="28">
                  <c:v>0.70226908883698924</c:v>
                </c:pt>
                <c:pt idx="29">
                  <c:v>0.69982956750544789</c:v>
                </c:pt>
                <c:pt idx="30">
                  <c:v>0.69890905946632731</c:v>
                </c:pt>
                <c:pt idx="31">
                  <c:v>0.69481312275316587</c:v>
                </c:pt>
                <c:pt idx="32">
                  <c:v>0.67928687697362355</c:v>
                </c:pt>
                <c:pt idx="37">
                  <c:v>0.70708301190761658</c:v>
                </c:pt>
                <c:pt idx="38">
                  <c:v>0.70373207214358213</c:v>
                </c:pt>
                <c:pt idx="39">
                  <c:v>0.70315900640279649</c:v>
                </c:pt>
                <c:pt idx="40">
                  <c:v>0.70249349947718265</c:v>
                </c:pt>
                <c:pt idx="41">
                  <c:v>0.70262974530773659</c:v>
                </c:pt>
                <c:pt idx="42">
                  <c:v>0.70114035147757825</c:v>
                </c:pt>
                <c:pt idx="43">
                  <c:v>0.70169175468480149</c:v>
                </c:pt>
                <c:pt idx="44">
                  <c:v>0.70208745754809432</c:v>
                </c:pt>
                <c:pt idx="45">
                  <c:v>0.70191750888127824</c:v>
                </c:pt>
                <c:pt idx="46">
                  <c:v>0.70078668909530228</c:v>
                </c:pt>
                <c:pt idx="47">
                  <c:v>0.69837826423789373</c:v>
                </c:pt>
                <c:pt idx="48">
                  <c:v>0.69730022142950465</c:v>
                </c:pt>
                <c:pt idx="49">
                  <c:v>0.69809521448676071</c:v>
                </c:pt>
                <c:pt idx="50">
                  <c:v>0.70116143662481656</c:v>
                </c:pt>
                <c:pt idx="51">
                  <c:v>0.70349427772116546</c:v>
                </c:pt>
                <c:pt idx="52">
                  <c:v>0.69881008773596121</c:v>
                </c:pt>
                <c:pt idx="53">
                  <c:v>0.69947353602448281</c:v>
                </c:pt>
                <c:pt idx="54">
                  <c:v>0.70075353494726611</c:v>
                </c:pt>
                <c:pt idx="55">
                  <c:v>0.70192456590385521</c:v>
                </c:pt>
                <c:pt idx="56">
                  <c:v>0.70302154499418579</c:v>
                </c:pt>
                <c:pt idx="57">
                  <c:v>0.67695549357171736</c:v>
                </c:pt>
                <c:pt idx="58">
                  <c:v>0.67677095494007533</c:v>
                </c:pt>
                <c:pt idx="59">
                  <c:v>0.67357385035718675</c:v>
                </c:pt>
                <c:pt idx="60">
                  <c:v>0.67289351049356305</c:v>
                </c:pt>
                <c:pt idx="61">
                  <c:v>0.6735270339187942</c:v>
                </c:pt>
                <c:pt idx="62">
                  <c:v>0.67697026383254821</c:v>
                </c:pt>
                <c:pt idx="63">
                  <c:v>0.6769777181463893</c:v>
                </c:pt>
                <c:pt idx="64">
                  <c:v>0.67732885890373584</c:v>
                </c:pt>
                <c:pt idx="65">
                  <c:v>0.67615799711274371</c:v>
                </c:pt>
                <c:pt idx="66">
                  <c:v>0.67164947917790951</c:v>
                </c:pt>
                <c:pt idx="67">
                  <c:v>0.67220830161226608</c:v>
                </c:pt>
                <c:pt idx="68">
                  <c:v>0.67507608110395212</c:v>
                </c:pt>
                <c:pt idx="69">
                  <c:v>0.67668217455180468</c:v>
                </c:pt>
                <c:pt idx="70">
                  <c:v>0.67637002157515602</c:v>
                </c:pt>
                <c:pt idx="71">
                  <c:v>0.67713284350514613</c:v>
                </c:pt>
                <c:pt idx="72">
                  <c:v>0.67768437068777787</c:v>
                </c:pt>
                <c:pt idx="73">
                  <c:v>0.67503504684252746</c:v>
                </c:pt>
                <c:pt idx="74">
                  <c:v>0.67255807439664406</c:v>
                </c:pt>
                <c:pt idx="75">
                  <c:v>0.67551475660566906</c:v>
                </c:pt>
                <c:pt idx="76">
                  <c:v>0.67808859589576731</c:v>
                </c:pt>
                <c:pt idx="77">
                  <c:v>0.67797753899396629</c:v>
                </c:pt>
                <c:pt idx="78">
                  <c:v>0.67935514114590567</c:v>
                </c:pt>
                <c:pt idx="79">
                  <c:v>0.67933089978768579</c:v>
                </c:pt>
                <c:pt idx="80">
                  <c:v>0.67810124894053669</c:v>
                </c:pt>
                <c:pt idx="81">
                  <c:v>0.67765612510258522</c:v>
                </c:pt>
                <c:pt idx="82">
                  <c:v>0.67902552147309481</c:v>
                </c:pt>
                <c:pt idx="83">
                  <c:v>0.69154272670982808</c:v>
                </c:pt>
                <c:pt idx="84">
                  <c:v>0.67967302323769252</c:v>
                </c:pt>
                <c:pt idx="85">
                  <c:v>0.68017929999880311</c:v>
                </c:pt>
                <c:pt idx="86">
                  <c:v>0.67936690555426638</c:v>
                </c:pt>
                <c:pt idx="87">
                  <c:v>0.67830933167221519</c:v>
                </c:pt>
                <c:pt idx="88">
                  <c:v>0.67643128874934633</c:v>
                </c:pt>
                <c:pt idx="89">
                  <c:v>0.6767133752783121</c:v>
                </c:pt>
                <c:pt idx="90">
                  <c:v>0.6703575145088948</c:v>
                </c:pt>
                <c:pt idx="91">
                  <c:v>0.67378871632301551</c:v>
                </c:pt>
                <c:pt idx="92">
                  <c:v>0.67453749552714493</c:v>
                </c:pt>
                <c:pt idx="93">
                  <c:v>0.67578806210594899</c:v>
                </c:pt>
                <c:pt idx="94">
                  <c:v>0.67361020579233177</c:v>
                </c:pt>
                <c:pt idx="95">
                  <c:v>0.67616654640546536</c:v>
                </c:pt>
                <c:pt idx="96">
                  <c:v>0.67429061791676859</c:v>
                </c:pt>
                <c:pt idx="97">
                  <c:v>0.675601422623611</c:v>
                </c:pt>
                <c:pt idx="98">
                  <c:v>0.67330782023603186</c:v>
                </c:pt>
                <c:pt idx="99">
                  <c:v>0.67358032523207434</c:v>
                </c:pt>
                <c:pt idx="100">
                  <c:v>0.67634844727721111</c:v>
                </c:pt>
                <c:pt idx="101">
                  <c:v>0.66887438500914254</c:v>
                </c:pt>
                <c:pt idx="102">
                  <c:v>0.66642127514223526</c:v>
                </c:pt>
                <c:pt idx="103">
                  <c:v>0.67221921522695816</c:v>
                </c:pt>
                <c:pt idx="104">
                  <c:v>0.67405049680985607</c:v>
                </c:pt>
                <c:pt idx="105">
                  <c:v>0.67371752158739651</c:v>
                </c:pt>
                <c:pt idx="106">
                  <c:v>0.67408782859726124</c:v>
                </c:pt>
                <c:pt idx="107">
                  <c:v>0.67698930423444348</c:v>
                </c:pt>
                <c:pt idx="108">
                  <c:v>0.67458372831329039</c:v>
                </c:pt>
                <c:pt idx="109">
                  <c:v>0.6723507888919712</c:v>
                </c:pt>
                <c:pt idx="110">
                  <c:v>0.67294587497044833</c:v>
                </c:pt>
                <c:pt idx="111">
                  <c:v>0.67310278095645037</c:v>
                </c:pt>
                <c:pt idx="112">
                  <c:v>0.67412493495309012</c:v>
                </c:pt>
                <c:pt idx="113">
                  <c:v>0.67300743912680849</c:v>
                </c:pt>
                <c:pt idx="114">
                  <c:v>0.67565717620565025</c:v>
                </c:pt>
                <c:pt idx="115">
                  <c:v>0.67330487285751339</c:v>
                </c:pt>
                <c:pt idx="116">
                  <c:v>0.6712638658762764</c:v>
                </c:pt>
                <c:pt idx="117">
                  <c:v>0.6736619973551139</c:v>
                </c:pt>
                <c:pt idx="118">
                  <c:v>0.67463574630778944</c:v>
                </c:pt>
                <c:pt idx="119">
                  <c:v>0.67369464601676188</c:v>
                </c:pt>
                <c:pt idx="120">
                  <c:v>0.67312684355200136</c:v>
                </c:pt>
                <c:pt idx="121">
                  <c:v>0.67209721955333401</c:v>
                </c:pt>
                <c:pt idx="122">
                  <c:v>0.67130134487823556</c:v>
                </c:pt>
                <c:pt idx="123">
                  <c:v>0.66725696133329981</c:v>
                </c:pt>
                <c:pt idx="124">
                  <c:v>0.65942529526293725</c:v>
                </c:pt>
                <c:pt idx="125">
                  <c:v>0.66894120723969019</c:v>
                </c:pt>
                <c:pt idx="126">
                  <c:v>0.67116593084877807</c:v>
                </c:pt>
                <c:pt idx="127">
                  <c:v>0.67193962286030784</c:v>
                </c:pt>
                <c:pt idx="128">
                  <c:v>0.67193552694556247</c:v>
                </c:pt>
                <c:pt idx="129">
                  <c:v>0.66642488123973742</c:v>
                </c:pt>
                <c:pt idx="130">
                  <c:v>0.66714553597138126</c:v>
                </c:pt>
                <c:pt idx="131">
                  <c:v>0.68017742204767806</c:v>
                </c:pt>
                <c:pt idx="132">
                  <c:v>0.66823596919224715</c:v>
                </c:pt>
                <c:pt idx="133">
                  <c:v>0.6674225774969178</c:v>
                </c:pt>
                <c:pt idx="134">
                  <c:v>0.6697450797994281</c:v>
                </c:pt>
                <c:pt idx="135">
                  <c:v>0.67188232932099767</c:v>
                </c:pt>
                <c:pt idx="136">
                  <c:v>0.66612485502978336</c:v>
                </c:pt>
                <c:pt idx="137">
                  <c:v>0.66508413888024964</c:v>
                </c:pt>
                <c:pt idx="138">
                  <c:v>0.66792878903651975</c:v>
                </c:pt>
                <c:pt idx="139">
                  <c:v>0.66834013929824121</c:v>
                </c:pt>
                <c:pt idx="140">
                  <c:v>0.66005846804183044</c:v>
                </c:pt>
                <c:pt idx="141">
                  <c:v>0.66595003981941348</c:v>
                </c:pt>
                <c:pt idx="142">
                  <c:v>0.66695741891405691</c:v>
                </c:pt>
                <c:pt idx="143">
                  <c:v>0.67128861814539109</c:v>
                </c:pt>
                <c:pt idx="144">
                  <c:v>0.66670321983476011</c:v>
                </c:pt>
                <c:pt idx="145">
                  <c:v>0.66393179093986898</c:v>
                </c:pt>
                <c:pt idx="146">
                  <c:v>0.66028601997591907</c:v>
                </c:pt>
                <c:pt idx="147">
                  <c:v>0.62537009096009699</c:v>
                </c:pt>
                <c:pt idx="148">
                  <c:v>0.6704817693201317</c:v>
                </c:pt>
                <c:pt idx="149">
                  <c:v>0.67051916932167555</c:v>
                </c:pt>
                <c:pt idx="150">
                  <c:v>0.67061802644995594</c:v>
                </c:pt>
                <c:pt idx="151">
                  <c:v>0.66470145173490347</c:v>
                </c:pt>
                <c:pt idx="152">
                  <c:v>0.66457867565599937</c:v>
                </c:pt>
                <c:pt idx="153">
                  <c:v>0.65870216089325406</c:v>
                </c:pt>
                <c:pt idx="154">
                  <c:v>0.65985105814006351</c:v>
                </c:pt>
                <c:pt idx="155">
                  <c:v>0.66234415736361685</c:v>
                </c:pt>
                <c:pt idx="156">
                  <c:v>0.66541845574714165</c:v>
                </c:pt>
                <c:pt idx="157">
                  <c:v>0.66539917872597332</c:v>
                </c:pt>
                <c:pt idx="158">
                  <c:v>0.66266662728968029</c:v>
                </c:pt>
                <c:pt idx="159">
                  <c:v>0.66471783279039243</c:v>
                </c:pt>
                <c:pt idx="160">
                  <c:v>0.66489002128930896</c:v>
                </c:pt>
                <c:pt idx="161">
                  <c:v>0.66561901973946136</c:v>
                </c:pt>
                <c:pt idx="162">
                  <c:v>0.6666323895626306</c:v>
                </c:pt>
                <c:pt idx="163">
                  <c:v>0.66819578682863734</c:v>
                </c:pt>
                <c:pt idx="164">
                  <c:v>0.66767159652514274</c:v>
                </c:pt>
                <c:pt idx="165">
                  <c:v>0.66464037740597692</c:v>
                </c:pt>
                <c:pt idx="166">
                  <c:v>0.66591744995785018</c:v>
                </c:pt>
                <c:pt idx="167">
                  <c:v>0.66904600588299545</c:v>
                </c:pt>
                <c:pt idx="168">
                  <c:v>0.66698073494822296</c:v>
                </c:pt>
                <c:pt idx="169">
                  <c:v>0.66756258909993438</c:v>
                </c:pt>
                <c:pt idx="170">
                  <c:v>0.66995305915428771</c:v>
                </c:pt>
                <c:pt idx="171">
                  <c:v>0.66749625530271761</c:v>
                </c:pt>
                <c:pt idx="172">
                  <c:v>0.66488463247874263</c:v>
                </c:pt>
                <c:pt idx="173">
                  <c:v>0.6668560042597319</c:v>
                </c:pt>
                <c:pt idx="174">
                  <c:v>0.66647423051314414</c:v>
                </c:pt>
                <c:pt idx="175">
                  <c:v>0.66654124189174135</c:v>
                </c:pt>
                <c:pt idx="176">
                  <c:v>0.66717633114937291</c:v>
                </c:pt>
                <c:pt idx="177">
                  <c:v>0.66980832127511014</c:v>
                </c:pt>
                <c:pt idx="178">
                  <c:v>0.65394361030998727</c:v>
                </c:pt>
                <c:pt idx="179">
                  <c:v>0.65872777379356817</c:v>
                </c:pt>
                <c:pt idx="180">
                  <c:v>0.67706489523248015</c:v>
                </c:pt>
                <c:pt idx="181">
                  <c:v>0.69624957981831515</c:v>
                </c:pt>
                <c:pt idx="182">
                  <c:v>0.69786557222441348</c:v>
                </c:pt>
                <c:pt idx="183">
                  <c:v>0.69798648977275057</c:v>
                </c:pt>
                <c:pt idx="184">
                  <c:v>0.69961035636980606</c:v>
                </c:pt>
                <c:pt idx="185">
                  <c:v>0.69984175069226495</c:v>
                </c:pt>
                <c:pt idx="186">
                  <c:v>0.69870814889569199</c:v>
                </c:pt>
                <c:pt idx="187">
                  <c:v>0.69906051441034966</c:v>
                </c:pt>
                <c:pt idx="188">
                  <c:v>0.70131682892505998</c:v>
                </c:pt>
                <c:pt idx="189">
                  <c:v>0.704631241945888</c:v>
                </c:pt>
                <c:pt idx="190">
                  <c:v>0.70775850702864018</c:v>
                </c:pt>
                <c:pt idx="191">
                  <c:v>0.70919973731426245</c:v>
                </c:pt>
                <c:pt idx="192">
                  <c:v>0.71425256731634568</c:v>
                </c:pt>
                <c:pt idx="193">
                  <c:v>0.7166350080670193</c:v>
                </c:pt>
                <c:pt idx="194">
                  <c:v>0.71664701613668913</c:v>
                </c:pt>
                <c:pt idx="195">
                  <c:v>0.71664426094806699</c:v>
                </c:pt>
                <c:pt idx="196">
                  <c:v>0.71664687036400565</c:v>
                </c:pt>
                <c:pt idx="197">
                  <c:v>0.71663796636431421</c:v>
                </c:pt>
                <c:pt idx="198">
                  <c:v>0.71660257145820561</c:v>
                </c:pt>
                <c:pt idx="199">
                  <c:v>0.71659186822817211</c:v>
                </c:pt>
                <c:pt idx="200">
                  <c:v>0.71663794934432223</c:v>
                </c:pt>
                <c:pt idx="201">
                  <c:v>0.71611571033088517</c:v>
                </c:pt>
                <c:pt idx="202">
                  <c:v>0.71658756406541602</c:v>
                </c:pt>
                <c:pt idx="203">
                  <c:v>0.71668746743658351</c:v>
                </c:pt>
                <c:pt idx="204">
                  <c:v>0.71042239051985845</c:v>
                </c:pt>
                <c:pt idx="205">
                  <c:v>0.70901743171470322</c:v>
                </c:pt>
                <c:pt idx="206">
                  <c:v>0.70900362888970414</c:v>
                </c:pt>
                <c:pt idx="207">
                  <c:v>0.70882573168776264</c:v>
                </c:pt>
                <c:pt idx="208">
                  <c:v>0.70752910443201533</c:v>
                </c:pt>
                <c:pt idx="209">
                  <c:v>0.70824430560698215</c:v>
                </c:pt>
                <c:pt idx="210">
                  <c:v>0.70903913558457798</c:v>
                </c:pt>
                <c:pt idx="211">
                  <c:v>0.70753543410770181</c:v>
                </c:pt>
                <c:pt idx="212">
                  <c:v>0.70928514707888002</c:v>
                </c:pt>
                <c:pt idx="213">
                  <c:v>0.70688661225849836</c:v>
                </c:pt>
                <c:pt idx="214">
                  <c:v>0.69961321796996245</c:v>
                </c:pt>
                <c:pt idx="215">
                  <c:v>0.69982710562227057</c:v>
                </c:pt>
                <c:pt idx="216">
                  <c:v>0.70078625456381283</c:v>
                </c:pt>
                <c:pt idx="217">
                  <c:v>0.69948553448677087</c:v>
                </c:pt>
                <c:pt idx="218">
                  <c:v>0.69952226895616543</c:v>
                </c:pt>
                <c:pt idx="219">
                  <c:v>0.70067679000256433</c:v>
                </c:pt>
                <c:pt idx="220">
                  <c:v>0.70191929111311635</c:v>
                </c:pt>
                <c:pt idx="221">
                  <c:v>0.69867084588210426</c:v>
                </c:pt>
                <c:pt idx="222">
                  <c:v>0.69886508216768517</c:v>
                </c:pt>
                <c:pt idx="223">
                  <c:v>0.69920892825340952</c:v>
                </c:pt>
                <c:pt idx="224">
                  <c:v>0.69960502332200136</c:v>
                </c:pt>
                <c:pt idx="225">
                  <c:v>0.6997243929167517</c:v>
                </c:pt>
                <c:pt idx="226">
                  <c:v>0.70199376852699702</c:v>
                </c:pt>
                <c:pt idx="227">
                  <c:v>0.70361133297897527</c:v>
                </c:pt>
                <c:pt idx="228">
                  <c:v>0.6991603701555088</c:v>
                </c:pt>
                <c:pt idx="229">
                  <c:v>0.68030063526003803</c:v>
                </c:pt>
                <c:pt idx="230">
                  <c:v>0.7019207955373854</c:v>
                </c:pt>
                <c:pt idx="231">
                  <c:v>0.70127548486153768</c:v>
                </c:pt>
                <c:pt idx="232">
                  <c:v>0.70286340892490562</c:v>
                </c:pt>
                <c:pt idx="233">
                  <c:v>0.70259754934407948</c:v>
                </c:pt>
                <c:pt idx="234">
                  <c:v>0.69873734327471093</c:v>
                </c:pt>
                <c:pt idx="235">
                  <c:v>0.69964106573850016</c:v>
                </c:pt>
                <c:pt idx="236">
                  <c:v>0.69737876479840688</c:v>
                </c:pt>
                <c:pt idx="237">
                  <c:v>0.67840538961770425</c:v>
                </c:pt>
                <c:pt idx="238">
                  <c:v>0.69835414003272889</c:v>
                </c:pt>
                <c:pt idx="239">
                  <c:v>0.70041671686436779</c:v>
                </c:pt>
                <c:pt idx="240">
                  <c:v>0.69963244598703866</c:v>
                </c:pt>
                <c:pt idx="241">
                  <c:v>0.69736885308954022</c:v>
                </c:pt>
                <c:pt idx="242">
                  <c:v>0.7002082062349051</c:v>
                </c:pt>
                <c:pt idx="243">
                  <c:v>0.70057263727712293</c:v>
                </c:pt>
                <c:pt idx="244">
                  <c:v>0.70056880249694409</c:v>
                </c:pt>
                <c:pt idx="245">
                  <c:v>0.70054518093249363</c:v>
                </c:pt>
                <c:pt idx="246">
                  <c:v>0.69641912406708784</c:v>
                </c:pt>
                <c:pt idx="247">
                  <c:v>0.68159132302461189</c:v>
                </c:pt>
                <c:pt idx="248">
                  <c:v>0.69921879975820322</c:v>
                </c:pt>
                <c:pt idx="249">
                  <c:v>0.70119598178931197</c:v>
                </c:pt>
                <c:pt idx="250">
                  <c:v>0.69953728857394881</c:v>
                </c:pt>
                <c:pt idx="251">
                  <c:v>0.69595524319133861</c:v>
                </c:pt>
                <c:pt idx="252">
                  <c:v>0.70082666160219609</c:v>
                </c:pt>
                <c:pt idx="253">
                  <c:v>0.70475912591707934</c:v>
                </c:pt>
                <c:pt idx="254">
                  <c:v>0.70052862198571419</c:v>
                </c:pt>
                <c:pt idx="255">
                  <c:v>0.70167140298379493</c:v>
                </c:pt>
                <c:pt idx="256">
                  <c:v>0.70051719699649739</c:v>
                </c:pt>
                <c:pt idx="257">
                  <c:v>0.69889430763068594</c:v>
                </c:pt>
                <c:pt idx="258">
                  <c:v>0.6977528237016758</c:v>
                </c:pt>
                <c:pt idx="259">
                  <c:v>0.69889978521168949</c:v>
                </c:pt>
                <c:pt idx="260">
                  <c:v>0.68325970770917677</c:v>
                </c:pt>
                <c:pt idx="261">
                  <c:v>0.68426517089769867</c:v>
                </c:pt>
                <c:pt idx="262">
                  <c:v>0.68623361588626752</c:v>
                </c:pt>
                <c:pt idx="263">
                  <c:v>0.68679951394525107</c:v>
                </c:pt>
                <c:pt idx="264">
                  <c:v>0.68197359061812279</c:v>
                </c:pt>
                <c:pt idx="265">
                  <c:v>0.68161056778958684</c:v>
                </c:pt>
                <c:pt idx="266">
                  <c:v>0.68575977599212956</c:v>
                </c:pt>
                <c:pt idx="267">
                  <c:v>0.68896770703098442</c:v>
                </c:pt>
                <c:pt idx="268">
                  <c:v>0.69018618456123892</c:v>
                </c:pt>
                <c:pt idx="269">
                  <c:v>0.69143472866437983</c:v>
                </c:pt>
                <c:pt idx="270">
                  <c:v>0.68868541699879404</c:v>
                </c:pt>
                <c:pt idx="271">
                  <c:v>0.68798486230633116</c:v>
                </c:pt>
                <c:pt idx="272">
                  <c:v>0.68729662253315094</c:v>
                </c:pt>
                <c:pt idx="273">
                  <c:v>0.68957369425861959</c:v>
                </c:pt>
                <c:pt idx="274">
                  <c:v>0.6904245687925884</c:v>
                </c:pt>
                <c:pt idx="275">
                  <c:v>0.6723905824603954</c:v>
                </c:pt>
                <c:pt idx="276">
                  <c:v>0.68238574349661707</c:v>
                </c:pt>
                <c:pt idx="277">
                  <c:v>0.68350103419617347</c:v>
                </c:pt>
                <c:pt idx="278">
                  <c:v>0.6875189953750247</c:v>
                </c:pt>
                <c:pt idx="279">
                  <c:v>0.69233967303706911</c:v>
                </c:pt>
                <c:pt idx="280">
                  <c:v>0.68916095444529168</c:v>
                </c:pt>
                <c:pt idx="281">
                  <c:v>0.69054016464353363</c:v>
                </c:pt>
                <c:pt idx="282">
                  <c:v>0.69066810916871979</c:v>
                </c:pt>
                <c:pt idx="283">
                  <c:v>0.68339062436144371</c:v>
                </c:pt>
                <c:pt idx="284">
                  <c:v>0.68747177071135834</c:v>
                </c:pt>
                <c:pt idx="285">
                  <c:v>0.69091714474118915</c:v>
                </c:pt>
                <c:pt idx="286">
                  <c:v>0.69134381325366823</c:v>
                </c:pt>
                <c:pt idx="287">
                  <c:v>0.69132762175461371</c:v>
                </c:pt>
                <c:pt idx="288">
                  <c:v>0.6917755712461191</c:v>
                </c:pt>
                <c:pt idx="289">
                  <c:v>0.68654066345858988</c:v>
                </c:pt>
                <c:pt idx="290">
                  <c:v>0.68626146232941831</c:v>
                </c:pt>
                <c:pt idx="291">
                  <c:v>0.68885734404410792</c:v>
                </c:pt>
                <c:pt idx="292">
                  <c:v>0.68583803884828054</c:v>
                </c:pt>
                <c:pt idx="293">
                  <c:v>0.69245913266714054</c:v>
                </c:pt>
                <c:pt idx="294">
                  <c:v>0.69205399528535316</c:v>
                </c:pt>
                <c:pt idx="295">
                  <c:v>0.69352074409786646</c:v>
                </c:pt>
                <c:pt idx="296">
                  <c:v>0.68997638015269103</c:v>
                </c:pt>
                <c:pt idx="297">
                  <c:v>0.68784594304351776</c:v>
                </c:pt>
                <c:pt idx="298">
                  <c:v>0.68781357874483318</c:v>
                </c:pt>
                <c:pt idx="299">
                  <c:v>0.67421394577989491</c:v>
                </c:pt>
                <c:pt idx="300">
                  <c:v>0.66881270125782688</c:v>
                </c:pt>
                <c:pt idx="301">
                  <c:v>0.6729754458360383</c:v>
                </c:pt>
                <c:pt idx="302">
                  <c:v>0.67702827255648512</c:v>
                </c:pt>
                <c:pt idx="303">
                  <c:v>0.69349730273889909</c:v>
                </c:pt>
                <c:pt idx="304">
                  <c:v>0.69472423871305355</c:v>
                </c:pt>
                <c:pt idx="305">
                  <c:v>0.69497676219664128</c:v>
                </c:pt>
                <c:pt idx="306">
                  <c:v>0.69610983925900893</c:v>
                </c:pt>
                <c:pt idx="307">
                  <c:v>0.69756111779026175</c:v>
                </c:pt>
                <c:pt idx="308">
                  <c:v>0.69518745542184124</c:v>
                </c:pt>
                <c:pt idx="309">
                  <c:v>0.69193963073931453</c:v>
                </c:pt>
                <c:pt idx="310">
                  <c:v>0.69604583792140207</c:v>
                </c:pt>
                <c:pt idx="311">
                  <c:v>0.69511284541350804</c:v>
                </c:pt>
                <c:pt idx="312">
                  <c:v>0.695487005801533</c:v>
                </c:pt>
                <c:pt idx="313">
                  <c:v>0.6981354489157825</c:v>
                </c:pt>
                <c:pt idx="314">
                  <c:v>0.69787405760247778</c:v>
                </c:pt>
                <c:pt idx="315">
                  <c:v>0.69553952972226041</c:v>
                </c:pt>
                <c:pt idx="316">
                  <c:v>0.69410961975707686</c:v>
                </c:pt>
                <c:pt idx="317">
                  <c:v>0.69403169942564058</c:v>
                </c:pt>
                <c:pt idx="318">
                  <c:v>0.69666011334043887</c:v>
                </c:pt>
                <c:pt idx="319">
                  <c:v>0.69654089009399212</c:v>
                </c:pt>
                <c:pt idx="320">
                  <c:v>0.6906153664284167</c:v>
                </c:pt>
                <c:pt idx="321">
                  <c:v>0.69173913238500118</c:v>
                </c:pt>
                <c:pt idx="322">
                  <c:v>0.68950380393988508</c:v>
                </c:pt>
                <c:pt idx="323">
                  <c:v>0.68726686039146734</c:v>
                </c:pt>
                <c:pt idx="324">
                  <c:v>0.68904432372033897</c:v>
                </c:pt>
                <c:pt idx="325">
                  <c:v>0.69161759128861866</c:v>
                </c:pt>
                <c:pt idx="326">
                  <c:v>0.70276957994359235</c:v>
                </c:pt>
                <c:pt idx="327">
                  <c:v>0.69066853494349612</c:v>
                </c:pt>
                <c:pt idx="328">
                  <c:v>0.69028495638680276</c:v>
                </c:pt>
                <c:pt idx="329">
                  <c:v>0.69030191202912594</c:v>
                </c:pt>
                <c:pt idx="330">
                  <c:v>0.70283162835288937</c:v>
                </c:pt>
                <c:pt idx="331">
                  <c:v>0.69589636975877001</c:v>
                </c:pt>
                <c:pt idx="332">
                  <c:v>0.69335857824011837</c:v>
                </c:pt>
                <c:pt idx="333">
                  <c:v>0.70063997226353569</c:v>
                </c:pt>
                <c:pt idx="334">
                  <c:v>0.70108631063305626</c:v>
                </c:pt>
                <c:pt idx="335">
                  <c:v>0.69908620108139086</c:v>
                </c:pt>
                <c:pt idx="336">
                  <c:v>0.7060792108008731</c:v>
                </c:pt>
                <c:pt idx="337">
                  <c:v>0.70301012359011739</c:v>
                </c:pt>
                <c:pt idx="338">
                  <c:v>0.70320092878558393</c:v>
                </c:pt>
                <c:pt idx="339">
                  <c:v>0.70373495462193181</c:v>
                </c:pt>
                <c:pt idx="340">
                  <c:v>0.7030525756516014</c:v>
                </c:pt>
                <c:pt idx="341">
                  <c:v>0.70174216775086551</c:v>
                </c:pt>
                <c:pt idx="342">
                  <c:v>0.70021876766166691</c:v>
                </c:pt>
                <c:pt idx="343">
                  <c:v>0.69952912604965756</c:v>
                </c:pt>
                <c:pt idx="344">
                  <c:v>0.70187590845422965</c:v>
                </c:pt>
                <c:pt idx="345">
                  <c:v>0.69962495880259801</c:v>
                </c:pt>
                <c:pt idx="346">
                  <c:v>0.7032158985892295</c:v>
                </c:pt>
                <c:pt idx="347">
                  <c:v>0.70318220305192958</c:v>
                </c:pt>
                <c:pt idx="348">
                  <c:v>0.69996218837113788</c:v>
                </c:pt>
                <c:pt idx="349">
                  <c:v>0.70183265109998483</c:v>
                </c:pt>
                <c:pt idx="350">
                  <c:v>0.69950613130470174</c:v>
                </c:pt>
                <c:pt idx="351">
                  <c:v>0.70088637588957969</c:v>
                </c:pt>
                <c:pt idx="352">
                  <c:v>0.70092931344414999</c:v>
                </c:pt>
                <c:pt idx="353">
                  <c:v>0.70221439435820165</c:v>
                </c:pt>
                <c:pt idx="354">
                  <c:v>0.70142539017781069</c:v>
                </c:pt>
                <c:pt idx="355">
                  <c:v>0.70185106486581006</c:v>
                </c:pt>
                <c:pt idx="356">
                  <c:v>0.69792770399377158</c:v>
                </c:pt>
                <c:pt idx="357">
                  <c:v>0.70416576091876482</c:v>
                </c:pt>
                <c:pt idx="358">
                  <c:v>0.70379810100096774</c:v>
                </c:pt>
                <c:pt idx="359">
                  <c:v>0.70356855623853731</c:v>
                </c:pt>
                <c:pt idx="360">
                  <c:v>0.70562355180035574</c:v>
                </c:pt>
                <c:pt idx="361">
                  <c:v>0.70371444064981392</c:v>
                </c:pt>
                <c:pt idx="362">
                  <c:v>0.70256409703831868</c:v>
                </c:pt>
                <c:pt idx="363">
                  <c:v>0.70386528375161683</c:v>
                </c:pt>
                <c:pt idx="364">
                  <c:v>0.70567275292948506</c:v>
                </c:pt>
                <c:pt idx="365">
                  <c:v>0.70328584609296818</c:v>
                </c:pt>
                <c:pt idx="366">
                  <c:v>0.70084438139306482</c:v>
                </c:pt>
                <c:pt idx="367">
                  <c:v>0.70236652869519978</c:v>
                </c:pt>
                <c:pt idx="368">
                  <c:v>0.70111570396912215</c:v>
                </c:pt>
                <c:pt idx="369">
                  <c:v>0.69757401263169228</c:v>
                </c:pt>
                <c:pt idx="370">
                  <c:v>0.69860612070511974</c:v>
                </c:pt>
                <c:pt idx="371">
                  <c:v>0.69504517271021815</c:v>
                </c:pt>
                <c:pt idx="372">
                  <c:v>0.68191965557766665</c:v>
                </c:pt>
                <c:pt idx="373">
                  <c:v>0.68323689329634929</c:v>
                </c:pt>
                <c:pt idx="374">
                  <c:v>0.68401877378925435</c:v>
                </c:pt>
                <c:pt idx="375">
                  <c:v>0.67955324955677254</c:v>
                </c:pt>
                <c:pt idx="376">
                  <c:v>0.677652882050643</c:v>
                </c:pt>
                <c:pt idx="377">
                  <c:v>0.68162114662456719</c:v>
                </c:pt>
                <c:pt idx="378">
                  <c:v>0.68341645709764542</c:v>
                </c:pt>
                <c:pt idx="379">
                  <c:v>0.68139757500584086</c:v>
                </c:pt>
                <c:pt idx="380">
                  <c:v>0.710316927508436</c:v>
                </c:pt>
                <c:pt idx="381">
                  <c:v>0.71098584300774181</c:v>
                </c:pt>
                <c:pt idx="382">
                  <c:v>0.71180378044409653</c:v>
                </c:pt>
                <c:pt idx="383">
                  <c:v>0.70832696876136547</c:v>
                </c:pt>
                <c:pt idx="384">
                  <c:v>0.7110929894538538</c:v>
                </c:pt>
                <c:pt idx="385">
                  <c:v>0.71204702845346757</c:v>
                </c:pt>
                <c:pt idx="386">
                  <c:v>0.71133453726359008</c:v>
                </c:pt>
                <c:pt idx="387">
                  <c:v>0.71151326803012327</c:v>
                </c:pt>
                <c:pt idx="388">
                  <c:v>0.71032111869722414</c:v>
                </c:pt>
                <c:pt idx="389">
                  <c:v>0.71065107957482521</c:v>
                </c:pt>
                <c:pt idx="390">
                  <c:v>0.71030207333512985</c:v>
                </c:pt>
                <c:pt idx="391">
                  <c:v>0.7095897225638842</c:v>
                </c:pt>
                <c:pt idx="392">
                  <c:v>0.71075189254304172</c:v>
                </c:pt>
                <c:pt idx="393">
                  <c:v>0.71077379839539045</c:v>
                </c:pt>
                <c:pt idx="394">
                  <c:v>0.71107243687584187</c:v>
                </c:pt>
                <c:pt idx="395">
                  <c:v>0.70912061220025158</c:v>
                </c:pt>
                <c:pt idx="396">
                  <c:v>0.70782391513438181</c:v>
                </c:pt>
                <c:pt idx="397">
                  <c:v>0.70958061843726516</c:v>
                </c:pt>
                <c:pt idx="398">
                  <c:v>0.71133444339741048</c:v>
                </c:pt>
                <c:pt idx="399">
                  <c:v>0.7118728735011699</c:v>
                </c:pt>
                <c:pt idx="400">
                  <c:v>0.710552225211732</c:v>
                </c:pt>
                <c:pt idx="401">
                  <c:v>0.71119921172734879</c:v>
                </c:pt>
                <c:pt idx="402">
                  <c:v>0.70474469508400439</c:v>
                </c:pt>
                <c:pt idx="403">
                  <c:v>0.70770458695660821</c:v>
                </c:pt>
                <c:pt idx="404">
                  <c:v>0.70715860932835706</c:v>
                </c:pt>
                <c:pt idx="405">
                  <c:v>0.67735271428842347</c:v>
                </c:pt>
                <c:pt idx="406">
                  <c:v>0.67530562758401746</c:v>
                </c:pt>
                <c:pt idx="407">
                  <c:v>0.67601224982744823</c:v>
                </c:pt>
                <c:pt idx="408">
                  <c:v>0.67785788815510428</c:v>
                </c:pt>
                <c:pt idx="409">
                  <c:v>0.67575177628546823</c:v>
                </c:pt>
                <c:pt idx="410">
                  <c:v>0.67541826440146213</c:v>
                </c:pt>
                <c:pt idx="411">
                  <c:v>0.68249455330328657</c:v>
                </c:pt>
                <c:pt idx="412">
                  <c:v>0.68987012399156011</c:v>
                </c:pt>
                <c:pt idx="413">
                  <c:v>0.68596619463883446</c:v>
                </c:pt>
                <c:pt idx="414">
                  <c:v>0.68734297850395065</c:v>
                </c:pt>
                <c:pt idx="415">
                  <c:v>0.68698211329955783</c:v>
                </c:pt>
                <c:pt idx="416">
                  <c:v>0.68469415053050098</c:v>
                </c:pt>
                <c:pt idx="417">
                  <c:v>0.68347098493139535</c:v>
                </c:pt>
                <c:pt idx="418">
                  <c:v>0.6844569491307616</c:v>
                </c:pt>
                <c:pt idx="419">
                  <c:v>0.68152181471774564</c:v>
                </c:pt>
                <c:pt idx="420">
                  <c:v>0.68324869398640509</c:v>
                </c:pt>
                <c:pt idx="421">
                  <c:v>0.68436899696241371</c:v>
                </c:pt>
                <c:pt idx="422">
                  <c:v>0.68500059787279066</c:v>
                </c:pt>
                <c:pt idx="423">
                  <c:v>0.68255247523992102</c:v>
                </c:pt>
                <c:pt idx="424">
                  <c:v>0.68598856778710648</c:v>
                </c:pt>
                <c:pt idx="425">
                  <c:v>0.68064603290483605</c:v>
                </c:pt>
                <c:pt idx="426">
                  <c:v>0.67695104280259588</c:v>
                </c:pt>
                <c:pt idx="427">
                  <c:v>0.67973704982616845</c:v>
                </c:pt>
                <c:pt idx="428">
                  <c:v>0.67896058179251373</c:v>
                </c:pt>
                <c:pt idx="429">
                  <c:v>0.68040206510154433</c:v>
                </c:pt>
                <c:pt idx="430">
                  <c:v>0.67848883739691424</c:v>
                </c:pt>
                <c:pt idx="431">
                  <c:v>0.67564483651995422</c:v>
                </c:pt>
                <c:pt idx="432">
                  <c:v>0.67915344602384953</c:v>
                </c:pt>
                <c:pt idx="433">
                  <c:v>0.67774895725761897</c:v>
                </c:pt>
                <c:pt idx="434">
                  <c:v>0.67960056970784422</c:v>
                </c:pt>
                <c:pt idx="435">
                  <c:v>0.67683865005520927</c:v>
                </c:pt>
                <c:pt idx="436">
                  <c:v>0.68013884229291166</c:v>
                </c:pt>
                <c:pt idx="437">
                  <c:v>0.6754367331425849</c:v>
                </c:pt>
                <c:pt idx="438">
                  <c:v>0.67470362230711145</c:v>
                </c:pt>
                <c:pt idx="439">
                  <c:v>0.6744382075115225</c:v>
                </c:pt>
                <c:pt idx="440">
                  <c:v>0.66541960380589782</c:v>
                </c:pt>
                <c:pt idx="441">
                  <c:v>0.66612831218901614</c:v>
                </c:pt>
                <c:pt idx="442">
                  <c:v>0.66371385071083089</c:v>
                </c:pt>
                <c:pt idx="443">
                  <c:v>0.66325405410132998</c:v>
                </c:pt>
                <c:pt idx="444">
                  <c:v>0.67048577614500493</c:v>
                </c:pt>
                <c:pt idx="445">
                  <c:v>0.67510091730044086</c:v>
                </c:pt>
                <c:pt idx="446">
                  <c:v>0.6868254368488198</c:v>
                </c:pt>
                <c:pt idx="447">
                  <c:v>0.6849347168338229</c:v>
                </c:pt>
                <c:pt idx="448">
                  <c:v>0.68447631702716671</c:v>
                </c:pt>
                <c:pt idx="449">
                  <c:v>0.68569320751922214</c:v>
                </c:pt>
                <c:pt idx="450">
                  <c:v>0.68678368364609566</c:v>
                </c:pt>
                <c:pt idx="451">
                  <c:v>0.67710587114462284</c:v>
                </c:pt>
                <c:pt idx="452">
                  <c:v>0.67296062768565179</c:v>
                </c:pt>
                <c:pt idx="453">
                  <c:v>0.6748561538051544</c:v>
                </c:pt>
                <c:pt idx="454">
                  <c:v>0.67661996520564827</c:v>
                </c:pt>
                <c:pt idx="455">
                  <c:v>0.67146887310808623</c:v>
                </c:pt>
                <c:pt idx="456">
                  <c:v>0.66761580528639874</c:v>
                </c:pt>
                <c:pt idx="457">
                  <c:v>0.66168446903661204</c:v>
                </c:pt>
                <c:pt idx="458">
                  <c:v>0.6558937184052398</c:v>
                </c:pt>
                <c:pt idx="459">
                  <c:v>0.66323373736917735</c:v>
                </c:pt>
                <c:pt idx="460">
                  <c:v>0.66304688270579526</c:v>
                </c:pt>
                <c:pt idx="461">
                  <c:v>0.66237780171851601</c:v>
                </c:pt>
                <c:pt idx="462">
                  <c:v>0.66191815141921351</c:v>
                </c:pt>
                <c:pt idx="463">
                  <c:v>0.66272219095747786</c:v>
                </c:pt>
                <c:pt idx="464">
                  <c:v>0.66120637617684141</c:v>
                </c:pt>
                <c:pt idx="465">
                  <c:v>0.66262870413963282</c:v>
                </c:pt>
                <c:pt idx="466">
                  <c:v>0.66323529777949475</c:v>
                </c:pt>
                <c:pt idx="467">
                  <c:v>0.66239674013411065</c:v>
                </c:pt>
                <c:pt idx="468">
                  <c:v>0.66340707389506459</c:v>
                </c:pt>
                <c:pt idx="469">
                  <c:v>0.65954847015748974</c:v>
                </c:pt>
                <c:pt idx="470">
                  <c:v>0.66224213160319667</c:v>
                </c:pt>
                <c:pt idx="471">
                  <c:v>0.67208190667780432</c:v>
                </c:pt>
                <c:pt idx="472">
                  <c:v>0.67641629744144982</c:v>
                </c:pt>
                <c:pt idx="473">
                  <c:v>0.67781570213017428</c:v>
                </c:pt>
                <c:pt idx="474">
                  <c:v>0.68560978468437617</c:v>
                </c:pt>
                <c:pt idx="475">
                  <c:v>0.68049702953366953</c:v>
                </c:pt>
                <c:pt idx="476">
                  <c:v>0.68001489409422244</c:v>
                </c:pt>
                <c:pt idx="477">
                  <c:v>0.6773795219191675</c:v>
                </c:pt>
                <c:pt idx="478">
                  <c:v>0.68119162476423134</c:v>
                </c:pt>
                <c:pt idx="479">
                  <c:v>0.67825820112042279</c:v>
                </c:pt>
                <c:pt idx="480">
                  <c:v>0.67904094646466462</c:v>
                </c:pt>
                <c:pt idx="481">
                  <c:v>0.67642424068724638</c:v>
                </c:pt>
                <c:pt idx="482">
                  <c:v>0.66247506654201604</c:v>
                </c:pt>
                <c:pt idx="483">
                  <c:v>0.66349118597961354</c:v>
                </c:pt>
                <c:pt idx="484">
                  <c:v>0.66224951578564761</c:v>
                </c:pt>
                <c:pt idx="485">
                  <c:v>0.6752111588239732</c:v>
                </c:pt>
                <c:pt idx="486">
                  <c:v>0.67893223094349131</c:v>
                </c:pt>
                <c:pt idx="487">
                  <c:v>0.68483356149494712</c:v>
                </c:pt>
                <c:pt idx="488">
                  <c:v>0.68428892627759164</c:v>
                </c:pt>
                <c:pt idx="489">
                  <c:v>0.68816971298433349</c:v>
                </c:pt>
                <c:pt idx="490">
                  <c:v>0.6840589532962601</c:v>
                </c:pt>
                <c:pt idx="491">
                  <c:v>0.67951822845145116</c:v>
                </c:pt>
                <c:pt idx="492">
                  <c:v>0.67892672745965876</c:v>
                </c:pt>
                <c:pt idx="493">
                  <c:v>0.68503210253714586</c:v>
                </c:pt>
                <c:pt idx="494">
                  <c:v>0.69029478002959288</c:v>
                </c:pt>
                <c:pt idx="495">
                  <c:v>0.68835665820829062</c:v>
                </c:pt>
                <c:pt idx="496">
                  <c:v>0.68046911858843262</c:v>
                </c:pt>
                <c:pt idx="497">
                  <c:v>0.67971245415461645</c:v>
                </c:pt>
                <c:pt idx="498">
                  <c:v>0.67990136452488248</c:v>
                </c:pt>
                <c:pt idx="499">
                  <c:v>0.682372048068426</c:v>
                </c:pt>
                <c:pt idx="500">
                  <c:v>0.68183651778083298</c:v>
                </c:pt>
                <c:pt idx="501">
                  <c:v>0.68338812252259085</c:v>
                </c:pt>
                <c:pt idx="502">
                  <c:v>0.68023696887656393</c:v>
                </c:pt>
                <c:pt idx="503">
                  <c:v>0.67935883673852038</c:v>
                </c:pt>
                <c:pt idx="504">
                  <c:v>0.68263842708509903</c:v>
                </c:pt>
                <c:pt idx="505">
                  <c:v>0.68357755883167581</c:v>
                </c:pt>
                <c:pt idx="506">
                  <c:v>0.68430402480249164</c:v>
                </c:pt>
                <c:pt idx="507">
                  <c:v>0.68097254639650373</c:v>
                </c:pt>
                <c:pt idx="508">
                  <c:v>0.6813727905608401</c:v>
                </c:pt>
                <c:pt idx="509">
                  <c:v>0.67911967396806994</c:v>
                </c:pt>
                <c:pt idx="510">
                  <c:v>0.66525777513491324</c:v>
                </c:pt>
                <c:pt idx="511">
                  <c:v>0.66822742731603346</c:v>
                </c:pt>
                <c:pt idx="512">
                  <c:v>0.67484201131399235</c:v>
                </c:pt>
                <c:pt idx="513">
                  <c:v>0.67320889082848623</c:v>
                </c:pt>
                <c:pt idx="514">
                  <c:v>0.67173658993249563</c:v>
                </c:pt>
                <c:pt idx="515">
                  <c:v>0.66726817729800159</c:v>
                </c:pt>
                <c:pt idx="516">
                  <c:v>0.66678191712357093</c:v>
                </c:pt>
                <c:pt idx="517">
                  <c:v>0.66937804994934236</c:v>
                </c:pt>
                <c:pt idx="518">
                  <c:v>0.66931151305067893</c:v>
                </c:pt>
                <c:pt idx="519">
                  <c:v>0.66737189338970548</c:v>
                </c:pt>
                <c:pt idx="520">
                  <c:v>0.66802508174175235</c:v>
                </c:pt>
                <c:pt idx="521">
                  <c:v>0.64230566582411097</c:v>
                </c:pt>
                <c:pt idx="522">
                  <c:v>0.65238135708238643</c:v>
                </c:pt>
                <c:pt idx="523">
                  <c:v>0.64663359287197686</c:v>
                </c:pt>
                <c:pt idx="524">
                  <c:v>0.65883951923161466</c:v>
                </c:pt>
                <c:pt idx="525">
                  <c:v>0.66102837698555883</c:v>
                </c:pt>
                <c:pt idx="526">
                  <c:v>0.6626242186643283</c:v>
                </c:pt>
                <c:pt idx="527">
                  <c:v>0.66492088443800201</c:v>
                </c:pt>
                <c:pt idx="528">
                  <c:v>0.66542089950292738</c:v>
                </c:pt>
                <c:pt idx="529">
                  <c:v>0.66397014123078246</c:v>
                </c:pt>
                <c:pt idx="530">
                  <c:v>0.66399992087766435</c:v>
                </c:pt>
                <c:pt idx="531">
                  <c:v>0.6659456315826725</c:v>
                </c:pt>
                <c:pt idx="532">
                  <c:v>0.6669701280214575</c:v>
                </c:pt>
                <c:pt idx="533">
                  <c:v>0.6654067205031865</c:v>
                </c:pt>
                <c:pt idx="534">
                  <c:v>0.66866728952963073</c:v>
                </c:pt>
                <c:pt idx="535">
                  <c:v>0.66710016840694097</c:v>
                </c:pt>
                <c:pt idx="536">
                  <c:v>0.66413057313186286</c:v>
                </c:pt>
                <c:pt idx="537">
                  <c:v>0.66280641221383585</c:v>
                </c:pt>
                <c:pt idx="538">
                  <c:v>0.66630323567884775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EA-4608-ABE0-F3A98C70A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001504"/>
        <c:axId val="2099018560"/>
      </c:scatterChart>
      <c:valAx>
        <c:axId val="2099001504"/>
        <c:scaling>
          <c:orientation val="minMax"/>
          <c:max val="10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18560"/>
        <c:crosses val="autoZero"/>
        <c:crossBetween val="midCat"/>
      </c:valAx>
      <c:valAx>
        <c:axId val="2099018560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E_TSS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01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748973223512199"/>
          <c:y val="0.74594852726742478"/>
          <c:w val="0.2695593694005211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185737</xdr:colOff>
      <xdr:row>1</xdr:row>
      <xdr:rowOff>38100</xdr:rowOff>
    </xdr:from>
    <xdr:to>
      <xdr:col>18</xdr:col>
      <xdr:colOff>490537</xdr:colOff>
      <xdr:row>15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613522</xdr:colOff>
      <xdr:row>1</xdr:row>
      <xdr:rowOff>28335</xdr:rowOff>
    </xdr:from>
    <xdr:to>
      <xdr:col>12</xdr:col>
      <xdr:colOff>589511</xdr:colOff>
      <xdr:row>15</xdr:row>
      <xdr:rowOff>104535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66673</xdr:colOff>
      <xdr:row>1</xdr:row>
      <xdr:rowOff>8164</xdr:rowOff>
    </xdr:from>
    <xdr:to>
      <xdr:col>29</xdr:col>
      <xdr:colOff>165926</xdr:colOff>
      <xdr:row>15</xdr:row>
      <xdr:rowOff>84364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applepi\FY-P410B" TargetMode="External"/><Relationship Id="rId1" Type="http://schemas.openxmlformats.org/officeDocument/2006/relationships/hyperlink" Target="file:///\\applepi\FY-P410B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APPLEPI_AF\MWRD_Production\Hite%20Treatment%20Plant\04-Primaries\Optimization|NPRI%20Inf%20TSS" TargetMode="External"/><Relationship Id="rId1" Type="http://schemas.openxmlformats.org/officeDocument/2006/relationships/hyperlink" Target="file:///\\APPLEPI_AF\MWRD_Production\Hite%20Treatment%20Plant\04-Primaries\Optimization|NPRI%203%20E_TSS_act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6"/>
  <sheetViews>
    <sheetView zoomScaleNormal="100" workbookViewId="0">
      <selection activeCell="G9" sqref="G9"/>
    </sheetView>
  </sheetViews>
  <sheetFormatPr defaultRowHeight="15" x14ac:dyDescent="0.25"/>
  <cols>
    <col min="1" max="1" width="9.85546875" bestFit="1" customWidth="1"/>
    <col min="2" max="2" width="20.140625" bestFit="1" customWidth="1"/>
    <col min="3" max="3" width="13.28515625" bestFit="1" customWidth="1"/>
    <col min="4" max="4" width="41.42578125" bestFit="1" customWidth="1"/>
    <col min="5" max="5" width="9.5703125" bestFit="1" customWidth="1"/>
    <col min="6" max="6" width="9.5703125" style="7" customWidth="1"/>
    <col min="8" max="8" width="20.140625" bestFit="1" customWidth="1"/>
  </cols>
  <sheetData>
    <row r="1" spans="1:11" x14ac:dyDescent="0.25">
      <c r="A1" s="50" t="s">
        <v>2485</v>
      </c>
      <c r="B1" s="50"/>
      <c r="C1" s="50"/>
      <c r="D1" s="50"/>
      <c r="E1" s="50"/>
      <c r="G1" s="50" t="s">
        <v>2486</v>
      </c>
      <c r="H1" s="50"/>
      <c r="I1" s="50"/>
      <c r="J1" s="50"/>
      <c r="K1" s="50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/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A3" s="2" t="s">
        <v>7</v>
      </c>
      <c r="B3" s="3">
        <v>40909.333333333336</v>
      </c>
      <c r="C3" s="2">
        <v>1620</v>
      </c>
      <c r="D3" s="2" t="s">
        <v>8</v>
      </c>
      <c r="E3" s="2">
        <v>256</v>
      </c>
      <c r="F3" s="10"/>
      <c r="G3" s="2" t="s">
        <v>1913</v>
      </c>
      <c r="H3" s="3">
        <v>40909.333333333336</v>
      </c>
      <c r="I3" s="2">
        <v>1920</v>
      </c>
      <c r="J3" s="2" t="s">
        <v>1914</v>
      </c>
      <c r="K3" s="2">
        <v>71</v>
      </c>
    </row>
    <row r="4" spans="1:11" x14ac:dyDescent="0.25">
      <c r="A4" s="2" t="s">
        <v>14</v>
      </c>
      <c r="B4" s="3">
        <v>40910.333333333336</v>
      </c>
      <c r="C4" s="2">
        <v>1620</v>
      </c>
      <c r="D4" s="2" t="s">
        <v>8</v>
      </c>
      <c r="E4" s="2">
        <v>318</v>
      </c>
      <c r="F4" s="10"/>
      <c r="G4" s="2" t="s">
        <v>1915</v>
      </c>
      <c r="H4" s="3">
        <v>40910.333333333336</v>
      </c>
      <c r="I4" s="2">
        <v>1920</v>
      </c>
      <c r="J4" s="2" t="s">
        <v>1914</v>
      </c>
      <c r="K4" s="2">
        <v>92</v>
      </c>
    </row>
    <row r="5" spans="1:11" x14ac:dyDescent="0.25">
      <c r="A5" s="2" t="s">
        <v>18</v>
      </c>
      <c r="B5" s="3">
        <v>40911.333333333336</v>
      </c>
      <c r="C5" s="2">
        <v>1620</v>
      </c>
      <c r="D5" s="2" t="s">
        <v>8</v>
      </c>
      <c r="E5" s="2">
        <v>270</v>
      </c>
      <c r="F5" s="10"/>
      <c r="G5" s="2" t="s">
        <v>1916</v>
      </c>
      <c r="H5" s="3">
        <v>40911.333333333336</v>
      </c>
      <c r="I5" s="2">
        <v>1920</v>
      </c>
      <c r="J5" s="2" t="s">
        <v>1914</v>
      </c>
      <c r="K5" s="2">
        <v>88</v>
      </c>
    </row>
    <row r="6" spans="1:11" x14ac:dyDescent="0.25">
      <c r="A6" s="2" t="s">
        <v>22</v>
      </c>
      <c r="B6" s="3">
        <v>40912.333333333336</v>
      </c>
      <c r="C6" s="2">
        <v>1620</v>
      </c>
      <c r="D6" s="2" t="s">
        <v>8</v>
      </c>
      <c r="E6" s="2">
        <v>273</v>
      </c>
      <c r="F6" s="10"/>
      <c r="G6" s="2" t="s">
        <v>1917</v>
      </c>
      <c r="H6" s="3">
        <v>40912.333333333336</v>
      </c>
      <c r="I6" s="2">
        <v>1920</v>
      </c>
      <c r="J6" s="2" t="s">
        <v>1914</v>
      </c>
      <c r="K6" s="2">
        <v>88</v>
      </c>
    </row>
    <row r="7" spans="1:11" x14ac:dyDescent="0.25">
      <c r="A7" s="2" t="s">
        <v>26</v>
      </c>
      <c r="B7" s="3">
        <v>40913.333333333336</v>
      </c>
      <c r="C7" s="2">
        <v>1620</v>
      </c>
      <c r="D7" s="2" t="s">
        <v>8</v>
      </c>
      <c r="E7" s="2">
        <v>264</v>
      </c>
      <c r="F7" s="10"/>
      <c r="G7" s="2" t="s">
        <v>1918</v>
      </c>
      <c r="H7" s="3">
        <v>40913.333333333336</v>
      </c>
      <c r="I7" s="2">
        <v>1920</v>
      </c>
      <c r="J7" s="2" t="s">
        <v>1914</v>
      </c>
      <c r="K7" s="2">
        <v>76</v>
      </c>
    </row>
    <row r="8" spans="1:11" x14ac:dyDescent="0.25">
      <c r="A8" s="2" t="s">
        <v>30</v>
      </c>
      <c r="B8" s="3">
        <v>40914.333333333336</v>
      </c>
      <c r="C8" s="2">
        <v>1620</v>
      </c>
      <c r="D8" s="2" t="s">
        <v>8</v>
      </c>
      <c r="E8" s="2">
        <v>264</v>
      </c>
      <c r="F8" s="10"/>
      <c r="G8" s="2" t="s">
        <v>1919</v>
      </c>
      <c r="H8" s="3">
        <v>40914.333333333336</v>
      </c>
      <c r="I8" s="2">
        <v>1920</v>
      </c>
      <c r="J8" s="2" t="s">
        <v>1914</v>
      </c>
      <c r="K8" s="2">
        <v>82</v>
      </c>
    </row>
    <row r="9" spans="1:11" x14ac:dyDescent="0.25">
      <c r="A9" s="2" t="s">
        <v>34</v>
      </c>
      <c r="B9" s="3">
        <v>40915.333333333336</v>
      </c>
      <c r="C9" s="2">
        <v>1620</v>
      </c>
      <c r="D9" s="2" t="s">
        <v>8</v>
      </c>
      <c r="E9" s="2">
        <v>299</v>
      </c>
      <c r="F9" s="10"/>
      <c r="G9" s="2" t="s">
        <v>1920</v>
      </c>
      <c r="H9" s="3">
        <v>40915.333333333336</v>
      </c>
      <c r="I9" s="2">
        <v>1920</v>
      </c>
      <c r="J9" s="2" t="s">
        <v>1914</v>
      </c>
      <c r="K9" s="2">
        <v>80</v>
      </c>
    </row>
    <row r="10" spans="1:11" x14ac:dyDescent="0.25">
      <c r="A10" s="2" t="s">
        <v>38</v>
      </c>
      <c r="B10" s="3">
        <v>40916.333333333336</v>
      </c>
      <c r="C10" s="2">
        <v>1620</v>
      </c>
      <c r="D10" s="2" t="s">
        <v>8</v>
      </c>
      <c r="E10" s="2">
        <v>261</v>
      </c>
      <c r="F10" s="10"/>
      <c r="G10" s="2" t="s">
        <v>1921</v>
      </c>
      <c r="H10" s="3">
        <v>40916.333333333336</v>
      </c>
      <c r="I10" s="2">
        <v>1920</v>
      </c>
      <c r="J10" s="2" t="s">
        <v>1914</v>
      </c>
      <c r="K10" s="2">
        <v>84</v>
      </c>
    </row>
    <row r="11" spans="1:11" x14ac:dyDescent="0.25">
      <c r="A11" s="2" t="s">
        <v>42</v>
      </c>
      <c r="B11" s="3">
        <v>40917.333333333336</v>
      </c>
      <c r="C11" s="2">
        <v>1620</v>
      </c>
      <c r="D11" s="2" t="s">
        <v>8</v>
      </c>
      <c r="E11" s="2">
        <v>266</v>
      </c>
      <c r="F11" s="10"/>
      <c r="G11" s="2" t="s">
        <v>1922</v>
      </c>
      <c r="H11" s="3">
        <v>40917.333333333336</v>
      </c>
      <c r="I11" s="2">
        <v>1920</v>
      </c>
      <c r="J11" s="2" t="s">
        <v>1914</v>
      </c>
      <c r="K11" s="2">
        <v>71</v>
      </c>
    </row>
    <row r="12" spans="1:11" x14ac:dyDescent="0.25">
      <c r="A12" s="2" t="s">
        <v>46</v>
      </c>
      <c r="B12" s="3">
        <v>40918.333333333336</v>
      </c>
      <c r="C12" s="2">
        <v>1620</v>
      </c>
      <c r="D12" s="2" t="s">
        <v>8</v>
      </c>
      <c r="E12" s="2">
        <v>252</v>
      </c>
      <c r="F12" s="10"/>
      <c r="G12" s="2" t="s">
        <v>1923</v>
      </c>
      <c r="H12" s="3">
        <v>40918.333333333336</v>
      </c>
      <c r="I12" s="2">
        <v>1920</v>
      </c>
      <c r="J12" s="2" t="s">
        <v>1914</v>
      </c>
      <c r="K12" s="2">
        <v>80</v>
      </c>
    </row>
    <row r="13" spans="1:11" x14ac:dyDescent="0.25">
      <c r="A13" s="2" t="s">
        <v>50</v>
      </c>
      <c r="B13" s="3">
        <v>40919.333333333336</v>
      </c>
      <c r="C13" s="2">
        <v>1620</v>
      </c>
      <c r="D13" s="2" t="s">
        <v>8</v>
      </c>
      <c r="E13" s="2">
        <v>310</v>
      </c>
      <c r="F13" s="10"/>
      <c r="G13" s="2" t="s">
        <v>1924</v>
      </c>
      <c r="H13" s="3">
        <v>40919.333333333336</v>
      </c>
      <c r="I13" s="2">
        <v>1920</v>
      </c>
      <c r="J13" s="2" t="s">
        <v>1914</v>
      </c>
      <c r="K13" s="2">
        <v>86</v>
      </c>
    </row>
    <row r="14" spans="1:11" x14ac:dyDescent="0.25">
      <c r="A14" s="2" t="s">
        <v>54</v>
      </c>
      <c r="B14" s="3">
        <v>40920.333333333336</v>
      </c>
      <c r="C14" s="2">
        <v>1620</v>
      </c>
      <c r="D14" s="2" t="s">
        <v>8</v>
      </c>
      <c r="E14" s="2">
        <v>275</v>
      </c>
      <c r="F14" s="10"/>
      <c r="G14" s="2" t="s">
        <v>1925</v>
      </c>
      <c r="H14" s="3">
        <v>40920.333333333336</v>
      </c>
      <c r="I14" s="2">
        <v>1920</v>
      </c>
      <c r="J14" s="2" t="s">
        <v>1914</v>
      </c>
      <c r="K14" s="2">
        <v>78</v>
      </c>
    </row>
    <row r="15" spans="1:11" x14ac:dyDescent="0.25">
      <c r="A15" s="2" t="s">
        <v>58</v>
      </c>
      <c r="B15" s="3">
        <v>40921.333333333336</v>
      </c>
      <c r="C15" s="2">
        <v>1620</v>
      </c>
      <c r="D15" s="2" t="s">
        <v>8</v>
      </c>
      <c r="E15" s="2">
        <v>319</v>
      </c>
      <c r="F15" s="10"/>
      <c r="G15" s="2" t="s">
        <v>1926</v>
      </c>
      <c r="H15" s="3">
        <v>40921.333333333336</v>
      </c>
      <c r="I15" s="2">
        <v>1920</v>
      </c>
      <c r="J15" s="2" t="s">
        <v>1914</v>
      </c>
      <c r="K15" s="2">
        <v>82</v>
      </c>
    </row>
    <row r="16" spans="1:11" x14ac:dyDescent="0.25">
      <c r="A16" s="2" t="s">
        <v>62</v>
      </c>
      <c r="B16" s="3">
        <v>40922.333333333336</v>
      </c>
      <c r="C16" s="2">
        <v>1620</v>
      </c>
      <c r="D16" s="2" t="s">
        <v>8</v>
      </c>
      <c r="E16" s="2">
        <v>286</v>
      </c>
      <c r="F16" s="10"/>
      <c r="G16" s="2" t="s">
        <v>1927</v>
      </c>
      <c r="H16" s="3">
        <v>40922.333333333336</v>
      </c>
      <c r="I16" s="2">
        <v>1920</v>
      </c>
      <c r="J16" s="2" t="s">
        <v>1914</v>
      </c>
      <c r="K16" s="2">
        <v>84</v>
      </c>
    </row>
    <row r="17" spans="1:11" x14ac:dyDescent="0.25">
      <c r="A17" s="2" t="s">
        <v>66</v>
      </c>
      <c r="B17" s="3">
        <v>40923.333333333336</v>
      </c>
      <c r="C17" s="2">
        <v>1620</v>
      </c>
      <c r="D17" s="2" t="s">
        <v>8</v>
      </c>
      <c r="E17" s="2">
        <v>247</v>
      </c>
      <c r="F17" s="10"/>
      <c r="G17" s="2" t="s">
        <v>1928</v>
      </c>
      <c r="H17" s="3">
        <v>40923.333333333336</v>
      </c>
      <c r="I17" s="2">
        <v>1920</v>
      </c>
      <c r="J17" s="2" t="s">
        <v>1914</v>
      </c>
      <c r="K17" s="2">
        <v>83</v>
      </c>
    </row>
    <row r="18" spans="1:11" x14ac:dyDescent="0.25">
      <c r="A18" s="2" t="s">
        <v>70</v>
      </c>
      <c r="B18" s="3">
        <v>40924.333333333336</v>
      </c>
      <c r="C18" s="2">
        <v>1620</v>
      </c>
      <c r="D18" s="2" t="s">
        <v>8</v>
      </c>
      <c r="E18" s="2">
        <v>262</v>
      </c>
      <c r="F18" s="10"/>
      <c r="G18" s="2" t="s">
        <v>1929</v>
      </c>
      <c r="H18" s="3">
        <v>40924.333333333336</v>
      </c>
      <c r="I18" s="2">
        <v>1920</v>
      </c>
      <c r="J18" s="2" t="s">
        <v>1914</v>
      </c>
      <c r="K18" s="2">
        <v>86</v>
      </c>
    </row>
    <row r="19" spans="1:11" x14ac:dyDescent="0.25">
      <c r="A19" s="2" t="s">
        <v>74</v>
      </c>
      <c r="B19" s="3">
        <v>40925.333333333336</v>
      </c>
      <c r="C19" s="2">
        <v>1620</v>
      </c>
      <c r="D19" s="2" t="s">
        <v>8</v>
      </c>
      <c r="E19" s="2">
        <v>270</v>
      </c>
      <c r="F19" s="10"/>
      <c r="G19" s="2" t="s">
        <v>1930</v>
      </c>
      <c r="H19" s="3">
        <v>40925.333333333336</v>
      </c>
      <c r="I19" s="2">
        <v>1920</v>
      </c>
      <c r="J19" s="2" t="s">
        <v>1914</v>
      </c>
      <c r="K19" s="2">
        <v>92</v>
      </c>
    </row>
    <row r="20" spans="1:11" x14ac:dyDescent="0.25">
      <c r="A20" s="2" t="s">
        <v>78</v>
      </c>
      <c r="B20" s="3">
        <v>40926.333333333336</v>
      </c>
      <c r="C20" s="2">
        <v>1620</v>
      </c>
      <c r="D20" s="2" t="s">
        <v>8</v>
      </c>
      <c r="E20" s="2">
        <v>256</v>
      </c>
      <c r="F20" s="10"/>
      <c r="G20" s="2" t="s">
        <v>1931</v>
      </c>
      <c r="H20" s="3">
        <v>40926.333333333336</v>
      </c>
      <c r="I20" s="2">
        <v>1920</v>
      </c>
      <c r="J20" s="2" t="s">
        <v>1914</v>
      </c>
      <c r="K20" s="2">
        <v>87</v>
      </c>
    </row>
    <row r="21" spans="1:11" x14ac:dyDescent="0.25">
      <c r="A21" s="2" t="s">
        <v>82</v>
      </c>
      <c r="B21" s="3">
        <v>40927.333333333336</v>
      </c>
      <c r="C21" s="2">
        <v>1620</v>
      </c>
      <c r="D21" s="2" t="s">
        <v>8</v>
      </c>
      <c r="E21" s="2">
        <v>295</v>
      </c>
      <c r="F21" s="10"/>
      <c r="G21" s="2" t="s">
        <v>1932</v>
      </c>
      <c r="H21" s="3">
        <v>40927.333333333336</v>
      </c>
      <c r="I21" s="2">
        <v>1920</v>
      </c>
      <c r="J21" s="2" t="s">
        <v>1914</v>
      </c>
      <c r="K21" s="2">
        <v>92</v>
      </c>
    </row>
    <row r="22" spans="1:11" x14ac:dyDescent="0.25">
      <c r="A22" s="2" t="s">
        <v>86</v>
      </c>
      <c r="B22" s="3">
        <v>40928.333333333336</v>
      </c>
      <c r="C22" s="2">
        <v>1620</v>
      </c>
      <c r="D22" s="2" t="s">
        <v>8</v>
      </c>
      <c r="E22" s="2">
        <v>268</v>
      </c>
      <c r="F22" s="10"/>
      <c r="G22" s="2" t="s">
        <v>1933</v>
      </c>
      <c r="H22" s="3">
        <v>40928.333333333336</v>
      </c>
      <c r="I22" s="2">
        <v>1920</v>
      </c>
      <c r="J22" s="2" t="s">
        <v>1914</v>
      </c>
      <c r="K22" s="2">
        <v>82</v>
      </c>
    </row>
    <row r="23" spans="1:11" x14ac:dyDescent="0.25">
      <c r="A23" s="2" t="s">
        <v>90</v>
      </c>
      <c r="B23" s="3">
        <v>40929.333333333336</v>
      </c>
      <c r="C23" s="2">
        <v>1620</v>
      </c>
      <c r="D23" s="2" t="s">
        <v>8</v>
      </c>
      <c r="E23" s="2">
        <v>280</v>
      </c>
      <c r="F23" s="10"/>
      <c r="G23" s="2" t="s">
        <v>1934</v>
      </c>
      <c r="H23" s="3">
        <v>40929.333333333336</v>
      </c>
      <c r="I23" s="2">
        <v>1920</v>
      </c>
      <c r="J23" s="2" t="s">
        <v>1914</v>
      </c>
      <c r="K23" s="2">
        <v>84</v>
      </c>
    </row>
    <row r="24" spans="1:11" x14ac:dyDescent="0.25">
      <c r="A24" s="2" t="s">
        <v>94</v>
      </c>
      <c r="B24" s="3">
        <v>40930.333333333336</v>
      </c>
      <c r="C24" s="2">
        <v>1620</v>
      </c>
      <c r="D24" s="2" t="s">
        <v>8</v>
      </c>
      <c r="E24" s="2">
        <v>240</v>
      </c>
      <c r="F24" s="10"/>
      <c r="G24" s="2" t="s">
        <v>1935</v>
      </c>
      <c r="H24" s="3">
        <v>40930.333333333336</v>
      </c>
      <c r="I24" s="2">
        <v>1920</v>
      </c>
      <c r="J24" s="2" t="s">
        <v>1914</v>
      </c>
      <c r="K24" s="2">
        <v>82</v>
      </c>
    </row>
    <row r="25" spans="1:11" x14ac:dyDescent="0.25">
      <c r="A25" s="2" t="s">
        <v>98</v>
      </c>
      <c r="B25" s="3">
        <v>40931.333333333336</v>
      </c>
      <c r="C25" s="2">
        <v>1620</v>
      </c>
      <c r="D25" s="2" t="s">
        <v>8</v>
      </c>
      <c r="E25" s="2">
        <v>247</v>
      </c>
      <c r="F25" s="10"/>
      <c r="G25" s="2" t="s">
        <v>1936</v>
      </c>
      <c r="H25" s="3">
        <v>40931.333333333336</v>
      </c>
      <c r="I25" s="2">
        <v>1920</v>
      </c>
      <c r="J25" s="2" t="s">
        <v>1914</v>
      </c>
      <c r="K25" s="2">
        <v>86</v>
      </c>
    </row>
    <row r="26" spans="1:11" x14ac:dyDescent="0.25">
      <c r="A26" s="2" t="s">
        <v>102</v>
      </c>
      <c r="B26" s="3">
        <v>40932.333333333336</v>
      </c>
      <c r="C26" s="2">
        <v>1620</v>
      </c>
      <c r="D26" s="2" t="s">
        <v>8</v>
      </c>
      <c r="E26" s="2">
        <v>290</v>
      </c>
      <c r="F26" s="10"/>
      <c r="G26" s="2" t="s">
        <v>1937</v>
      </c>
      <c r="H26" s="3">
        <v>40932.333333333336</v>
      </c>
      <c r="I26" s="2">
        <v>1920</v>
      </c>
      <c r="J26" s="2" t="s">
        <v>1914</v>
      </c>
      <c r="K26" s="2">
        <v>86</v>
      </c>
    </row>
    <row r="27" spans="1:11" x14ac:dyDescent="0.25">
      <c r="A27" s="2" t="s">
        <v>106</v>
      </c>
      <c r="B27" s="3">
        <v>40933.333333333336</v>
      </c>
      <c r="C27" s="2">
        <v>1620</v>
      </c>
      <c r="D27" s="2" t="s">
        <v>8</v>
      </c>
      <c r="E27" s="2">
        <v>250</v>
      </c>
      <c r="F27" s="10"/>
      <c r="G27" s="2" t="s">
        <v>1938</v>
      </c>
      <c r="H27" s="3">
        <v>40933.333333333336</v>
      </c>
      <c r="I27" s="2">
        <v>1920</v>
      </c>
      <c r="J27" s="2" t="s">
        <v>1914</v>
      </c>
      <c r="K27" s="2">
        <v>82</v>
      </c>
    </row>
    <row r="28" spans="1:11" x14ac:dyDescent="0.25">
      <c r="A28" s="2" t="s">
        <v>110</v>
      </c>
      <c r="B28" s="3">
        <v>40934.333333333336</v>
      </c>
      <c r="C28" s="2">
        <v>1620</v>
      </c>
      <c r="D28" s="2" t="s">
        <v>8</v>
      </c>
      <c r="E28" s="2">
        <v>286</v>
      </c>
      <c r="F28" s="10"/>
      <c r="G28" s="2" t="s">
        <v>1939</v>
      </c>
      <c r="H28" s="3">
        <v>40934.333333333336</v>
      </c>
      <c r="I28" s="2">
        <v>1920</v>
      </c>
      <c r="J28" s="2" t="s">
        <v>1914</v>
      </c>
      <c r="K28" s="2">
        <v>86</v>
      </c>
    </row>
    <row r="29" spans="1:11" x14ac:dyDescent="0.25">
      <c r="A29" s="2" t="s">
        <v>114</v>
      </c>
      <c r="B29" s="3">
        <v>40935.333333333336</v>
      </c>
      <c r="C29" s="2">
        <v>1620</v>
      </c>
      <c r="D29" s="2" t="s">
        <v>8</v>
      </c>
      <c r="E29" s="2">
        <v>252</v>
      </c>
      <c r="F29" s="10"/>
      <c r="G29" s="2" t="s">
        <v>1940</v>
      </c>
      <c r="H29" s="3">
        <v>40935.333333333336</v>
      </c>
      <c r="I29" s="2">
        <v>1920</v>
      </c>
      <c r="J29" s="2" t="s">
        <v>1914</v>
      </c>
      <c r="K29" s="2">
        <v>76</v>
      </c>
    </row>
    <row r="30" spans="1:11" x14ac:dyDescent="0.25">
      <c r="A30" s="2" t="s">
        <v>118</v>
      </c>
      <c r="B30" s="3">
        <v>40936.333333333336</v>
      </c>
      <c r="C30" s="2">
        <v>1620</v>
      </c>
      <c r="D30" s="2" t="s">
        <v>8</v>
      </c>
      <c r="E30" s="2">
        <v>291</v>
      </c>
      <c r="F30" s="10"/>
      <c r="G30" s="2" t="s">
        <v>1941</v>
      </c>
      <c r="H30" s="3">
        <v>40936.333333333336</v>
      </c>
      <c r="I30" s="2">
        <v>1920</v>
      </c>
      <c r="J30" s="2" t="s">
        <v>1914</v>
      </c>
      <c r="K30" s="2">
        <v>81</v>
      </c>
    </row>
    <row r="31" spans="1:11" x14ac:dyDescent="0.25">
      <c r="A31" s="2" t="s">
        <v>122</v>
      </c>
      <c r="B31" s="3">
        <v>40937.333333333336</v>
      </c>
      <c r="C31" s="2">
        <v>1620</v>
      </c>
      <c r="D31" s="2" t="s">
        <v>8</v>
      </c>
      <c r="E31" s="2">
        <v>266</v>
      </c>
      <c r="F31" s="10"/>
      <c r="G31" s="2" t="s">
        <v>1942</v>
      </c>
      <c r="H31" s="3">
        <v>40937.333333333336</v>
      </c>
      <c r="I31" s="2">
        <v>1920</v>
      </c>
      <c r="J31" s="2" t="s">
        <v>1914</v>
      </c>
      <c r="K31" s="2">
        <v>82</v>
      </c>
    </row>
    <row r="32" spans="1:11" x14ac:dyDescent="0.25">
      <c r="A32" s="2" t="s">
        <v>126</v>
      </c>
      <c r="B32" s="3">
        <v>40938.333333333336</v>
      </c>
      <c r="C32" s="2">
        <v>1620</v>
      </c>
      <c r="D32" s="2" t="s">
        <v>8</v>
      </c>
      <c r="E32" s="2">
        <v>314</v>
      </c>
      <c r="F32" s="10"/>
      <c r="G32" s="2" t="s">
        <v>1943</v>
      </c>
      <c r="H32" s="3">
        <v>40938.333333333336</v>
      </c>
      <c r="I32" s="2">
        <v>1920</v>
      </c>
      <c r="J32" s="2" t="s">
        <v>1914</v>
      </c>
      <c r="K32" s="2">
        <v>83</v>
      </c>
    </row>
    <row r="33" spans="1:11" x14ac:dyDescent="0.25">
      <c r="A33" s="2" t="s">
        <v>130</v>
      </c>
      <c r="B33" s="3">
        <v>40939.333333333336</v>
      </c>
      <c r="C33" s="2">
        <v>1620</v>
      </c>
      <c r="D33" s="2" t="s">
        <v>8</v>
      </c>
      <c r="E33" s="2">
        <v>261</v>
      </c>
      <c r="F33" s="10"/>
      <c r="G33" s="2" t="s">
        <v>1944</v>
      </c>
      <c r="H33" s="3">
        <v>40939.333333333336</v>
      </c>
      <c r="I33" s="2">
        <v>1920</v>
      </c>
      <c r="J33" s="2" t="s">
        <v>1914</v>
      </c>
      <c r="K33" s="2">
        <v>82</v>
      </c>
    </row>
    <row r="34" spans="1:11" x14ac:dyDescent="0.25">
      <c r="A34" s="2" t="s">
        <v>134</v>
      </c>
      <c r="B34" s="3">
        <v>40940.333333333336</v>
      </c>
      <c r="C34" s="2">
        <v>1620</v>
      </c>
      <c r="D34" s="2" t="s">
        <v>8</v>
      </c>
      <c r="E34" s="2">
        <v>294</v>
      </c>
      <c r="F34" s="10"/>
      <c r="G34" s="2" t="s">
        <v>1945</v>
      </c>
      <c r="H34" s="3">
        <v>40940.333333333336</v>
      </c>
      <c r="I34" s="2">
        <v>1920</v>
      </c>
      <c r="J34" s="2" t="s">
        <v>1914</v>
      </c>
      <c r="K34" s="2">
        <v>84</v>
      </c>
    </row>
    <row r="35" spans="1:11" x14ac:dyDescent="0.25">
      <c r="A35" s="2" t="s">
        <v>138</v>
      </c>
      <c r="B35" s="3">
        <v>40941.333333333336</v>
      </c>
      <c r="C35" s="2">
        <v>1620</v>
      </c>
      <c r="D35" s="2" t="s">
        <v>8</v>
      </c>
      <c r="E35" s="2">
        <v>272</v>
      </c>
      <c r="F35" s="10"/>
      <c r="G35" s="2" t="s">
        <v>1946</v>
      </c>
      <c r="H35" s="3">
        <v>40941.333333333336</v>
      </c>
      <c r="I35" s="2">
        <v>1920</v>
      </c>
      <c r="J35" s="2" t="s">
        <v>1914</v>
      </c>
      <c r="K35" s="2">
        <v>76</v>
      </c>
    </row>
    <row r="36" spans="1:11" x14ac:dyDescent="0.25">
      <c r="A36" s="2" t="s">
        <v>142</v>
      </c>
      <c r="B36" s="3">
        <v>40942.333333333336</v>
      </c>
      <c r="C36" s="2">
        <v>1620</v>
      </c>
      <c r="D36" s="2" t="s">
        <v>8</v>
      </c>
      <c r="E36" s="2">
        <v>312</v>
      </c>
      <c r="F36" s="10"/>
      <c r="G36" s="2" t="s">
        <v>1947</v>
      </c>
      <c r="H36" s="3">
        <v>40942.333333333336</v>
      </c>
      <c r="I36" s="2">
        <v>1920</v>
      </c>
      <c r="J36" s="2" t="s">
        <v>1914</v>
      </c>
      <c r="K36" s="2">
        <v>80</v>
      </c>
    </row>
    <row r="37" spans="1:11" x14ac:dyDescent="0.25">
      <c r="A37" s="2" t="s">
        <v>146</v>
      </c>
      <c r="B37" s="3">
        <v>40943.333333333336</v>
      </c>
      <c r="C37" s="2">
        <v>1620</v>
      </c>
      <c r="D37" s="2" t="s">
        <v>8</v>
      </c>
      <c r="E37" s="2">
        <v>313</v>
      </c>
      <c r="F37" s="10"/>
      <c r="G37" s="2" t="s">
        <v>1948</v>
      </c>
      <c r="H37" s="3">
        <v>40943.333333333336</v>
      </c>
      <c r="I37" s="2">
        <v>1920</v>
      </c>
      <c r="J37" s="2" t="s">
        <v>1914</v>
      </c>
      <c r="K37" s="2">
        <v>86</v>
      </c>
    </row>
    <row r="38" spans="1:11" x14ac:dyDescent="0.25">
      <c r="A38" s="2" t="s">
        <v>150</v>
      </c>
      <c r="B38" s="3">
        <v>40944.333333333336</v>
      </c>
      <c r="C38" s="2">
        <v>1620</v>
      </c>
      <c r="D38" s="2" t="s">
        <v>8</v>
      </c>
      <c r="E38" s="2">
        <v>275</v>
      </c>
      <c r="F38" s="10"/>
      <c r="G38" s="2" t="s">
        <v>1949</v>
      </c>
      <c r="H38" s="3">
        <v>40944.333333333336</v>
      </c>
      <c r="I38" s="2">
        <v>1920</v>
      </c>
      <c r="J38" s="2" t="s">
        <v>1914</v>
      </c>
      <c r="K38" s="2">
        <v>118</v>
      </c>
    </row>
    <row r="39" spans="1:11" x14ac:dyDescent="0.25">
      <c r="A39" s="2" t="s">
        <v>154</v>
      </c>
      <c r="B39" s="3">
        <v>40945.333333333336</v>
      </c>
      <c r="C39" s="2">
        <v>1620</v>
      </c>
      <c r="D39" s="2" t="s">
        <v>8</v>
      </c>
      <c r="E39" s="2">
        <v>285</v>
      </c>
      <c r="F39" s="10"/>
      <c r="G39" s="2" t="s">
        <v>1950</v>
      </c>
      <c r="H39" s="3">
        <v>40945.333333333336</v>
      </c>
      <c r="I39" s="2">
        <v>1920</v>
      </c>
      <c r="J39" s="2" t="s">
        <v>1914</v>
      </c>
      <c r="K39" s="2">
        <v>90</v>
      </c>
    </row>
    <row r="40" spans="1:11" x14ac:dyDescent="0.25">
      <c r="A40" s="2" t="s">
        <v>158</v>
      </c>
      <c r="B40" s="3">
        <v>40946.333333333336</v>
      </c>
      <c r="C40" s="2">
        <v>1620</v>
      </c>
      <c r="D40" s="2" t="s">
        <v>8</v>
      </c>
      <c r="E40" s="2">
        <v>299</v>
      </c>
      <c r="F40" s="10"/>
      <c r="G40" s="2" t="s">
        <v>1951</v>
      </c>
      <c r="H40" s="3">
        <v>40946.333333333336</v>
      </c>
      <c r="I40" s="2">
        <v>1920</v>
      </c>
      <c r="J40" s="2" t="s">
        <v>1914</v>
      </c>
      <c r="K40" s="2">
        <v>89</v>
      </c>
    </row>
    <row r="41" spans="1:11" x14ac:dyDescent="0.25">
      <c r="A41" s="2" t="s">
        <v>162</v>
      </c>
      <c r="B41" s="3">
        <v>40947.333333333336</v>
      </c>
      <c r="C41" s="2">
        <v>1620</v>
      </c>
      <c r="D41" s="2" t="s">
        <v>8</v>
      </c>
      <c r="E41" s="2">
        <v>261</v>
      </c>
      <c r="F41" s="10"/>
      <c r="G41" s="2" t="s">
        <v>1952</v>
      </c>
      <c r="H41" s="3">
        <v>40947.333333333336</v>
      </c>
      <c r="I41" s="2">
        <v>1920</v>
      </c>
      <c r="J41" s="2" t="s">
        <v>1914</v>
      </c>
      <c r="K41" s="2">
        <v>73</v>
      </c>
    </row>
    <row r="42" spans="1:11" x14ac:dyDescent="0.25">
      <c r="A42" s="2" t="s">
        <v>166</v>
      </c>
      <c r="B42" s="3">
        <v>40948.333333333336</v>
      </c>
      <c r="C42" s="2">
        <v>1620</v>
      </c>
      <c r="D42" s="2" t="s">
        <v>8</v>
      </c>
      <c r="E42" s="2">
        <v>296</v>
      </c>
      <c r="F42" s="10"/>
      <c r="G42" s="2" t="s">
        <v>1953</v>
      </c>
      <c r="H42" s="3">
        <v>40948.333333333336</v>
      </c>
      <c r="I42" s="2">
        <v>1920</v>
      </c>
      <c r="J42" s="2" t="s">
        <v>1914</v>
      </c>
      <c r="K42" s="2">
        <v>83</v>
      </c>
    </row>
    <row r="43" spans="1:11" x14ac:dyDescent="0.25">
      <c r="A43" s="2" t="s">
        <v>170</v>
      </c>
      <c r="B43" s="3">
        <v>40949.333333333336</v>
      </c>
      <c r="C43" s="2">
        <v>1620</v>
      </c>
      <c r="D43" s="2" t="s">
        <v>8</v>
      </c>
      <c r="E43" s="2">
        <v>322</v>
      </c>
      <c r="F43" s="10"/>
      <c r="G43" s="2" t="s">
        <v>1954</v>
      </c>
      <c r="H43" s="3">
        <v>40949.333333333336</v>
      </c>
      <c r="I43" s="2">
        <v>1920</v>
      </c>
      <c r="J43" s="2" t="s">
        <v>1914</v>
      </c>
      <c r="K43" s="2">
        <v>78</v>
      </c>
    </row>
    <row r="44" spans="1:11" x14ac:dyDescent="0.25">
      <c r="A44" s="2" t="s">
        <v>183</v>
      </c>
      <c r="B44" s="3">
        <v>40953.333333333336</v>
      </c>
      <c r="C44" s="2">
        <v>1620</v>
      </c>
      <c r="D44" s="2" t="s">
        <v>8</v>
      </c>
      <c r="E44" s="2">
        <v>305</v>
      </c>
      <c r="F44" s="10"/>
      <c r="G44" s="2" t="s">
        <v>1955</v>
      </c>
      <c r="H44" s="3">
        <v>40950.333333333336</v>
      </c>
      <c r="I44" s="2">
        <v>1920</v>
      </c>
      <c r="J44" s="2" t="s">
        <v>1914</v>
      </c>
      <c r="K44" s="2">
        <v>86</v>
      </c>
    </row>
    <row r="45" spans="1:11" x14ac:dyDescent="0.25">
      <c r="A45" s="2" t="s">
        <v>187</v>
      </c>
      <c r="B45" s="3">
        <v>40954.333333333336</v>
      </c>
      <c r="C45" s="2">
        <v>1620</v>
      </c>
      <c r="D45" s="2" t="s">
        <v>8</v>
      </c>
      <c r="E45" s="2">
        <v>267</v>
      </c>
      <c r="F45" s="10"/>
      <c r="G45" s="2" t="s">
        <v>1956</v>
      </c>
      <c r="H45" s="3">
        <v>40951.333333333336</v>
      </c>
      <c r="I45" s="2">
        <v>1920</v>
      </c>
      <c r="J45" s="2" t="s">
        <v>1914</v>
      </c>
      <c r="K45" s="2">
        <v>83</v>
      </c>
    </row>
    <row r="46" spans="1:11" x14ac:dyDescent="0.25">
      <c r="A46" s="2" t="s">
        <v>191</v>
      </c>
      <c r="B46" s="3">
        <v>40955.333333333336</v>
      </c>
      <c r="C46" s="2">
        <v>1620</v>
      </c>
      <c r="D46" s="2" t="s">
        <v>8</v>
      </c>
      <c r="E46" s="2">
        <v>285</v>
      </c>
      <c r="F46" s="10"/>
      <c r="G46" s="2" t="s">
        <v>1957</v>
      </c>
      <c r="H46" s="3">
        <v>40952.333333333336</v>
      </c>
      <c r="I46" s="2">
        <v>1920</v>
      </c>
      <c r="J46" s="2" t="s">
        <v>1914</v>
      </c>
      <c r="K46" s="2">
        <v>86</v>
      </c>
    </row>
    <row r="47" spans="1:11" x14ac:dyDescent="0.25">
      <c r="A47" s="2" t="s">
        <v>195</v>
      </c>
      <c r="B47" s="3">
        <v>40956.333333333336</v>
      </c>
      <c r="C47" s="2">
        <v>1620</v>
      </c>
      <c r="D47" s="2" t="s">
        <v>8</v>
      </c>
      <c r="E47" s="2">
        <v>266</v>
      </c>
      <c r="F47" s="10"/>
      <c r="G47" s="2" t="s">
        <v>1958</v>
      </c>
      <c r="H47" s="3">
        <v>40953.333333333336</v>
      </c>
      <c r="I47" s="2">
        <v>1920</v>
      </c>
      <c r="J47" s="2" t="s">
        <v>1914</v>
      </c>
      <c r="K47" s="2">
        <v>82</v>
      </c>
    </row>
    <row r="48" spans="1:11" x14ac:dyDescent="0.25">
      <c r="A48" s="2" t="s">
        <v>199</v>
      </c>
      <c r="B48" s="3">
        <v>40957.333333333336</v>
      </c>
      <c r="C48" s="2">
        <v>1620</v>
      </c>
      <c r="D48" s="2" t="s">
        <v>8</v>
      </c>
      <c r="E48" s="2">
        <v>276</v>
      </c>
      <c r="F48" s="10"/>
      <c r="G48" s="2" t="s">
        <v>1959</v>
      </c>
      <c r="H48" s="3">
        <v>40954.333333333336</v>
      </c>
      <c r="I48" s="2">
        <v>1920</v>
      </c>
      <c r="J48" s="2" t="s">
        <v>1914</v>
      </c>
      <c r="K48" s="2">
        <v>88</v>
      </c>
    </row>
    <row r="49" spans="1:11" x14ac:dyDescent="0.25">
      <c r="A49" s="2" t="s">
        <v>204</v>
      </c>
      <c r="B49" s="3">
        <v>40959.333333333336</v>
      </c>
      <c r="C49" s="2">
        <v>1620</v>
      </c>
      <c r="D49" s="2" t="s">
        <v>8</v>
      </c>
      <c r="E49" s="2">
        <v>276</v>
      </c>
      <c r="F49" s="10"/>
      <c r="G49" s="2" t="s">
        <v>1960</v>
      </c>
      <c r="H49" s="3">
        <v>40955.333333333336</v>
      </c>
      <c r="I49" s="2">
        <v>1920</v>
      </c>
      <c r="J49" s="2" t="s">
        <v>1914</v>
      </c>
      <c r="K49" s="2">
        <v>90</v>
      </c>
    </row>
    <row r="50" spans="1:11" x14ac:dyDescent="0.25">
      <c r="A50" s="2" t="s">
        <v>208</v>
      </c>
      <c r="B50" s="3">
        <v>40960.333333333336</v>
      </c>
      <c r="C50" s="2">
        <v>1620</v>
      </c>
      <c r="D50" s="2" t="s">
        <v>8</v>
      </c>
      <c r="E50" s="2">
        <v>254</v>
      </c>
      <c r="F50" s="10"/>
      <c r="G50" s="2" t="s">
        <v>1961</v>
      </c>
      <c r="H50" s="3">
        <v>40956.333333333336</v>
      </c>
      <c r="I50" s="2">
        <v>1920</v>
      </c>
      <c r="J50" s="2" t="s">
        <v>1914</v>
      </c>
      <c r="K50" s="2">
        <v>83</v>
      </c>
    </row>
    <row r="51" spans="1:11" x14ac:dyDescent="0.25">
      <c r="A51" s="2" t="s">
        <v>212</v>
      </c>
      <c r="B51" s="3">
        <v>40961.333333333336</v>
      </c>
      <c r="C51" s="2">
        <v>1620</v>
      </c>
      <c r="D51" s="2" t="s">
        <v>8</v>
      </c>
      <c r="E51" s="2">
        <v>275</v>
      </c>
      <c r="F51" s="10"/>
      <c r="G51" s="2" t="s">
        <v>1962</v>
      </c>
      <c r="H51" s="3">
        <v>40957.333333333336</v>
      </c>
      <c r="I51" s="2">
        <v>1920</v>
      </c>
      <c r="J51" s="2" t="s">
        <v>1914</v>
      </c>
      <c r="K51" s="2">
        <v>88</v>
      </c>
    </row>
    <row r="52" spans="1:11" x14ac:dyDescent="0.25">
      <c r="A52" s="2" t="s">
        <v>216</v>
      </c>
      <c r="B52" s="3">
        <v>40962.333333333336</v>
      </c>
      <c r="C52" s="2">
        <v>1620</v>
      </c>
      <c r="D52" s="2" t="s">
        <v>8</v>
      </c>
      <c r="E52" s="2">
        <v>278</v>
      </c>
      <c r="F52" s="10"/>
      <c r="G52" s="2" t="s">
        <v>1963</v>
      </c>
      <c r="H52" s="3">
        <v>40959.333333333336</v>
      </c>
      <c r="I52" s="2">
        <v>1920</v>
      </c>
      <c r="J52" s="2" t="s">
        <v>1914</v>
      </c>
      <c r="K52" s="2">
        <v>88</v>
      </c>
    </row>
    <row r="53" spans="1:11" x14ac:dyDescent="0.25">
      <c r="A53" s="2" t="s">
        <v>220</v>
      </c>
      <c r="B53" s="3">
        <v>40963.333333333336</v>
      </c>
      <c r="C53" s="2">
        <v>1620</v>
      </c>
      <c r="D53" s="2" t="s">
        <v>8</v>
      </c>
      <c r="E53" s="2">
        <v>328</v>
      </c>
      <c r="F53" s="10"/>
      <c r="G53" s="2" t="s">
        <v>1964</v>
      </c>
      <c r="H53" s="3">
        <v>40960.333333333336</v>
      </c>
      <c r="I53" s="2">
        <v>1920</v>
      </c>
      <c r="J53" s="2" t="s">
        <v>1914</v>
      </c>
      <c r="K53" s="2">
        <v>75</v>
      </c>
    </row>
    <row r="54" spans="1:11" x14ac:dyDescent="0.25">
      <c r="A54" s="2" t="s">
        <v>224</v>
      </c>
      <c r="B54" s="3">
        <v>40964.333333333336</v>
      </c>
      <c r="C54" s="2">
        <v>1620</v>
      </c>
      <c r="D54" s="2" t="s">
        <v>8</v>
      </c>
      <c r="E54" s="2">
        <v>268</v>
      </c>
      <c r="F54" s="10"/>
      <c r="G54" s="2" t="s">
        <v>1965</v>
      </c>
      <c r="H54" s="3">
        <v>40961.333333333336</v>
      </c>
      <c r="I54" s="2">
        <v>1920</v>
      </c>
      <c r="J54" s="2" t="s">
        <v>1914</v>
      </c>
      <c r="K54" s="2">
        <v>91</v>
      </c>
    </row>
    <row r="55" spans="1:11" x14ac:dyDescent="0.25">
      <c r="A55" s="2" t="s">
        <v>228</v>
      </c>
      <c r="B55" s="3">
        <v>40965.333333333336</v>
      </c>
      <c r="C55" s="2">
        <v>1620</v>
      </c>
      <c r="D55" s="2" t="s">
        <v>8</v>
      </c>
      <c r="E55" s="2">
        <v>280</v>
      </c>
      <c r="F55" s="10"/>
      <c r="G55" s="2" t="s">
        <v>1966</v>
      </c>
      <c r="H55" s="3">
        <v>40962.333333333336</v>
      </c>
      <c r="I55" s="2">
        <v>1920</v>
      </c>
      <c r="J55" s="2" t="s">
        <v>1914</v>
      </c>
      <c r="K55" s="2">
        <v>86</v>
      </c>
    </row>
    <row r="56" spans="1:11" x14ac:dyDescent="0.25">
      <c r="A56" s="2" t="s">
        <v>232</v>
      </c>
      <c r="B56" s="3">
        <v>40966.333333333336</v>
      </c>
      <c r="C56" s="2">
        <v>1620</v>
      </c>
      <c r="D56" s="2" t="s">
        <v>8</v>
      </c>
      <c r="E56" s="2">
        <v>258</v>
      </c>
      <c r="F56" s="10"/>
      <c r="G56" s="2" t="s">
        <v>1967</v>
      </c>
      <c r="H56" s="3">
        <v>40963.333333333336</v>
      </c>
      <c r="I56" s="2">
        <v>1920</v>
      </c>
      <c r="J56" s="2" t="s">
        <v>1914</v>
      </c>
      <c r="K56" s="2">
        <v>154</v>
      </c>
    </row>
    <row r="57" spans="1:11" x14ac:dyDescent="0.25">
      <c r="A57" s="2" t="s">
        <v>236</v>
      </c>
      <c r="B57" s="3">
        <v>40967.333333333336</v>
      </c>
      <c r="C57" s="2">
        <v>1620</v>
      </c>
      <c r="D57" s="2" t="s">
        <v>8</v>
      </c>
      <c r="E57" s="2">
        <v>303</v>
      </c>
      <c r="F57" s="10"/>
      <c r="G57" s="2" t="s">
        <v>1968</v>
      </c>
      <c r="H57" s="3">
        <v>40964.333333333336</v>
      </c>
      <c r="I57" s="2">
        <v>1920</v>
      </c>
      <c r="J57" s="2" t="s">
        <v>1914</v>
      </c>
      <c r="K57" s="2">
        <v>90</v>
      </c>
    </row>
    <row r="58" spans="1:11" x14ac:dyDescent="0.25">
      <c r="A58" s="2" t="s">
        <v>240</v>
      </c>
      <c r="B58" s="3">
        <v>40968.333333333336</v>
      </c>
      <c r="C58" s="2">
        <v>1620</v>
      </c>
      <c r="D58" s="2" t="s">
        <v>8</v>
      </c>
      <c r="E58" s="2">
        <v>308</v>
      </c>
      <c r="F58" s="10"/>
      <c r="G58" s="2" t="s">
        <v>1969</v>
      </c>
      <c r="H58" s="3">
        <v>40965.333333333336</v>
      </c>
      <c r="I58" s="2">
        <v>1920</v>
      </c>
      <c r="J58" s="2" t="s">
        <v>1914</v>
      </c>
      <c r="K58" s="2">
        <v>69</v>
      </c>
    </row>
    <row r="59" spans="1:11" x14ac:dyDescent="0.25">
      <c r="A59" s="2" t="s">
        <v>244</v>
      </c>
      <c r="B59" s="3">
        <v>40969.333333333336</v>
      </c>
      <c r="C59" s="2">
        <v>1620</v>
      </c>
      <c r="D59" s="2" t="s">
        <v>8</v>
      </c>
      <c r="E59" s="2">
        <v>276</v>
      </c>
      <c r="F59" s="10"/>
      <c r="G59" s="2" t="s">
        <v>1970</v>
      </c>
      <c r="H59" s="3">
        <v>40966.333333333336</v>
      </c>
      <c r="I59" s="2">
        <v>1920</v>
      </c>
      <c r="J59" s="2" t="s">
        <v>1914</v>
      </c>
      <c r="K59" s="2">
        <v>91</v>
      </c>
    </row>
    <row r="60" spans="1:11" x14ac:dyDescent="0.25">
      <c r="A60" s="2" t="s">
        <v>248</v>
      </c>
      <c r="B60" s="3">
        <v>40970.333333333336</v>
      </c>
      <c r="C60" s="2">
        <v>1620</v>
      </c>
      <c r="D60" s="2" t="s">
        <v>8</v>
      </c>
      <c r="E60" s="2">
        <v>250</v>
      </c>
      <c r="F60" s="10"/>
      <c r="G60" s="2" t="s">
        <v>1971</v>
      </c>
      <c r="H60" s="3">
        <v>40967.333333333336</v>
      </c>
      <c r="I60" s="2">
        <v>1920</v>
      </c>
      <c r="J60" s="2" t="s">
        <v>1914</v>
      </c>
      <c r="K60" s="2">
        <v>86</v>
      </c>
    </row>
    <row r="61" spans="1:11" x14ac:dyDescent="0.25">
      <c r="A61" s="2" t="s">
        <v>251</v>
      </c>
      <c r="B61" s="3">
        <v>40971.333333333336</v>
      </c>
      <c r="C61" s="2">
        <v>1620</v>
      </c>
      <c r="D61" s="2" t="s">
        <v>8</v>
      </c>
      <c r="E61" s="2">
        <v>267</v>
      </c>
      <c r="F61" s="10"/>
      <c r="G61" s="2" t="s">
        <v>1972</v>
      </c>
      <c r="H61" s="3">
        <v>40968.333333333336</v>
      </c>
      <c r="I61" s="2">
        <v>1920</v>
      </c>
      <c r="J61" s="2" t="s">
        <v>1914</v>
      </c>
      <c r="K61" s="2">
        <v>94</v>
      </c>
    </row>
    <row r="62" spans="1:11" x14ac:dyDescent="0.25">
      <c r="A62" s="2" t="s">
        <v>255</v>
      </c>
      <c r="B62" s="3">
        <v>40972.333333333336</v>
      </c>
      <c r="C62" s="2">
        <v>1620</v>
      </c>
      <c r="D62" s="2" t="s">
        <v>8</v>
      </c>
      <c r="E62" s="2">
        <v>244</v>
      </c>
      <c r="F62" s="10"/>
      <c r="G62" s="2" t="s">
        <v>1973</v>
      </c>
      <c r="H62" s="3">
        <v>40969.333333333336</v>
      </c>
      <c r="I62" s="2">
        <v>1920</v>
      </c>
      <c r="J62" s="2" t="s">
        <v>1914</v>
      </c>
      <c r="K62" s="2">
        <v>98</v>
      </c>
    </row>
    <row r="63" spans="1:11" x14ac:dyDescent="0.25">
      <c r="A63" s="2" t="s">
        <v>258</v>
      </c>
      <c r="B63" s="3">
        <v>40973.333333333336</v>
      </c>
      <c r="C63" s="2">
        <v>1620</v>
      </c>
      <c r="D63" s="2" t="s">
        <v>8</v>
      </c>
      <c r="E63" s="2">
        <v>308</v>
      </c>
      <c r="F63" s="10"/>
      <c r="G63" s="2" t="s">
        <v>1974</v>
      </c>
      <c r="H63" s="3">
        <v>40970.333333333336</v>
      </c>
      <c r="I63" s="2">
        <v>1920</v>
      </c>
      <c r="J63" s="2" t="s">
        <v>1914</v>
      </c>
      <c r="K63" s="2">
        <v>92</v>
      </c>
    </row>
    <row r="64" spans="1:11" x14ac:dyDescent="0.25">
      <c r="A64" s="2" t="s">
        <v>262</v>
      </c>
      <c r="B64" s="3">
        <v>40974.333333333336</v>
      </c>
      <c r="C64" s="2">
        <v>1620</v>
      </c>
      <c r="D64" s="2" t="s">
        <v>8</v>
      </c>
      <c r="E64" s="2">
        <v>253</v>
      </c>
      <c r="F64" s="10"/>
      <c r="G64" s="2" t="s">
        <v>1975</v>
      </c>
      <c r="H64" s="3">
        <v>40971.333333333336</v>
      </c>
      <c r="I64" s="2">
        <v>1920</v>
      </c>
      <c r="J64" s="2" t="s">
        <v>1914</v>
      </c>
      <c r="K64" s="2">
        <v>88</v>
      </c>
    </row>
    <row r="65" spans="1:11" x14ac:dyDescent="0.25">
      <c r="A65" s="2" t="s">
        <v>266</v>
      </c>
      <c r="B65" s="3">
        <v>40975.333333333336</v>
      </c>
      <c r="C65" s="2">
        <v>1620</v>
      </c>
      <c r="D65" s="2" t="s">
        <v>8</v>
      </c>
      <c r="E65" s="2">
        <v>286</v>
      </c>
      <c r="F65" s="10"/>
      <c r="G65" s="2" t="s">
        <v>1976</v>
      </c>
      <c r="H65" s="3">
        <v>40972.333333333336</v>
      </c>
      <c r="I65" s="2">
        <v>1920</v>
      </c>
      <c r="J65" s="2" t="s">
        <v>1914</v>
      </c>
      <c r="K65" s="2">
        <v>92</v>
      </c>
    </row>
    <row r="66" spans="1:11" x14ac:dyDescent="0.25">
      <c r="A66" s="2" t="s">
        <v>269</v>
      </c>
      <c r="B66" s="3">
        <v>40976.333333333336</v>
      </c>
      <c r="C66" s="2">
        <v>1620</v>
      </c>
      <c r="D66" s="2" t="s">
        <v>8</v>
      </c>
      <c r="E66" s="2">
        <v>281</v>
      </c>
      <c r="F66" s="10"/>
      <c r="G66" s="2" t="s">
        <v>1977</v>
      </c>
      <c r="H66" s="3">
        <v>40973.333333333336</v>
      </c>
      <c r="I66" s="2">
        <v>1920</v>
      </c>
      <c r="J66" s="2" t="s">
        <v>1914</v>
      </c>
      <c r="K66" s="2">
        <v>99</v>
      </c>
    </row>
    <row r="67" spans="1:11" x14ac:dyDescent="0.25">
      <c r="A67" s="2" t="s">
        <v>272</v>
      </c>
      <c r="B67" s="3">
        <v>40977.333333333336</v>
      </c>
      <c r="C67" s="2">
        <v>1620</v>
      </c>
      <c r="D67" s="2" t="s">
        <v>8</v>
      </c>
      <c r="E67" s="2">
        <v>250</v>
      </c>
      <c r="F67" s="10"/>
      <c r="G67" s="2" t="s">
        <v>1978</v>
      </c>
      <c r="H67" s="3">
        <v>40974.333333333336</v>
      </c>
      <c r="I67" s="2">
        <v>1920</v>
      </c>
      <c r="J67" s="2" t="s">
        <v>1914</v>
      </c>
      <c r="K67" s="2">
        <v>95</v>
      </c>
    </row>
    <row r="68" spans="1:11" x14ac:dyDescent="0.25">
      <c r="A68" s="2" t="s">
        <v>275</v>
      </c>
      <c r="B68" s="3">
        <v>40978.333333333336</v>
      </c>
      <c r="C68" s="2">
        <v>1620</v>
      </c>
      <c r="D68" s="2" t="s">
        <v>8</v>
      </c>
      <c r="E68" s="2">
        <v>240</v>
      </c>
      <c r="F68" s="10"/>
      <c r="G68" s="2" t="s">
        <v>1979</v>
      </c>
      <c r="H68" s="3">
        <v>40975.333333333336</v>
      </c>
      <c r="I68" s="2">
        <v>1920</v>
      </c>
      <c r="J68" s="2" t="s">
        <v>1914</v>
      </c>
      <c r="K68" s="2">
        <v>97</v>
      </c>
    </row>
    <row r="69" spans="1:11" x14ac:dyDescent="0.25">
      <c r="A69" s="2" t="s">
        <v>279</v>
      </c>
      <c r="B69" s="3">
        <v>40979.333333333336</v>
      </c>
      <c r="C69" s="2">
        <v>1620</v>
      </c>
      <c r="D69" s="2" t="s">
        <v>8</v>
      </c>
      <c r="E69" s="2">
        <v>268</v>
      </c>
      <c r="F69" s="10"/>
      <c r="G69" s="2" t="s">
        <v>1980</v>
      </c>
      <c r="H69" s="3">
        <v>40976.333333333336</v>
      </c>
      <c r="I69" s="2">
        <v>1920</v>
      </c>
      <c r="J69" s="2" t="s">
        <v>1914</v>
      </c>
      <c r="K69" s="2">
        <v>89</v>
      </c>
    </row>
    <row r="70" spans="1:11" x14ac:dyDescent="0.25">
      <c r="A70" s="2" t="s">
        <v>281</v>
      </c>
      <c r="B70" s="3">
        <v>40980.333333333336</v>
      </c>
      <c r="C70" s="2">
        <v>1620</v>
      </c>
      <c r="D70" s="2" t="s">
        <v>8</v>
      </c>
      <c r="E70" s="2">
        <v>282</v>
      </c>
      <c r="F70" s="10"/>
      <c r="G70" s="2" t="s">
        <v>1981</v>
      </c>
      <c r="H70" s="3">
        <v>40977.333333333336</v>
      </c>
      <c r="I70" s="2">
        <v>1920</v>
      </c>
      <c r="J70" s="2" t="s">
        <v>1914</v>
      </c>
      <c r="K70" s="2">
        <v>100</v>
      </c>
    </row>
    <row r="71" spans="1:11" x14ac:dyDescent="0.25">
      <c r="A71" s="2" t="s">
        <v>284</v>
      </c>
      <c r="B71" s="3">
        <v>40981.333333333336</v>
      </c>
      <c r="C71" s="2">
        <v>1620</v>
      </c>
      <c r="D71" s="2" t="s">
        <v>8</v>
      </c>
      <c r="E71" s="2">
        <v>315</v>
      </c>
      <c r="F71" s="10"/>
      <c r="G71" s="2" t="s">
        <v>1982</v>
      </c>
      <c r="H71" s="3">
        <v>40978.333333333336</v>
      </c>
      <c r="I71" s="2">
        <v>1920</v>
      </c>
      <c r="J71" s="2" t="s">
        <v>1914</v>
      </c>
      <c r="K71" s="2">
        <v>94</v>
      </c>
    </row>
    <row r="72" spans="1:11" x14ac:dyDescent="0.25">
      <c r="A72" s="2" t="s">
        <v>287</v>
      </c>
      <c r="B72" s="3">
        <v>40982.333333333336</v>
      </c>
      <c r="C72" s="2">
        <v>1620</v>
      </c>
      <c r="D72" s="2" t="s">
        <v>8</v>
      </c>
      <c r="E72" s="2">
        <v>254</v>
      </c>
      <c r="F72" s="10"/>
      <c r="G72" s="2" t="s">
        <v>1983</v>
      </c>
      <c r="H72" s="3">
        <v>40979.333333333336</v>
      </c>
      <c r="I72" s="2">
        <v>1920</v>
      </c>
      <c r="J72" s="2" t="s">
        <v>1914</v>
      </c>
      <c r="K72" s="2">
        <v>86</v>
      </c>
    </row>
    <row r="73" spans="1:11" x14ac:dyDescent="0.25">
      <c r="A73" s="2" t="s">
        <v>290</v>
      </c>
      <c r="B73" s="3">
        <v>40983.333333333336</v>
      </c>
      <c r="C73" s="2">
        <v>1620</v>
      </c>
      <c r="D73" s="2" t="s">
        <v>8</v>
      </c>
      <c r="E73" s="2">
        <v>282</v>
      </c>
      <c r="F73" s="10"/>
      <c r="G73" s="2" t="s">
        <v>1984</v>
      </c>
      <c r="H73" s="3">
        <v>40980.333333333336</v>
      </c>
      <c r="I73" s="2">
        <v>1920</v>
      </c>
      <c r="J73" s="2" t="s">
        <v>1914</v>
      </c>
      <c r="K73" s="2">
        <v>81</v>
      </c>
    </row>
    <row r="74" spans="1:11" x14ac:dyDescent="0.25">
      <c r="A74" s="2" t="s">
        <v>293</v>
      </c>
      <c r="B74" s="3">
        <v>40984.333333333336</v>
      </c>
      <c r="C74" s="2">
        <v>1620</v>
      </c>
      <c r="D74" s="2" t="s">
        <v>8</v>
      </c>
      <c r="E74" s="2">
        <v>252</v>
      </c>
      <c r="F74" s="10"/>
      <c r="G74" s="2" t="s">
        <v>1985</v>
      </c>
      <c r="H74" s="3">
        <v>40981.333333333336</v>
      </c>
      <c r="I74" s="2">
        <v>1920</v>
      </c>
      <c r="J74" s="2" t="s">
        <v>1914</v>
      </c>
      <c r="K74" s="2">
        <v>92</v>
      </c>
    </row>
    <row r="75" spans="1:11" x14ac:dyDescent="0.25">
      <c r="A75" s="2" t="s">
        <v>296</v>
      </c>
      <c r="B75" s="3">
        <v>40985.333333333336</v>
      </c>
      <c r="C75" s="2">
        <v>1620</v>
      </c>
      <c r="D75" s="2" t="s">
        <v>8</v>
      </c>
      <c r="E75" s="2">
        <v>256</v>
      </c>
      <c r="F75" s="10"/>
      <c r="G75" s="2" t="s">
        <v>1986</v>
      </c>
      <c r="H75" s="3">
        <v>40982.333333333336</v>
      </c>
      <c r="I75" s="2">
        <v>1920</v>
      </c>
      <c r="J75" s="2" t="s">
        <v>1914</v>
      </c>
      <c r="K75" s="2">
        <v>96</v>
      </c>
    </row>
    <row r="76" spans="1:11" x14ac:dyDescent="0.25">
      <c r="A76" s="2" t="s">
        <v>300</v>
      </c>
      <c r="B76" s="3">
        <v>40986.333333333336</v>
      </c>
      <c r="C76" s="2">
        <v>1620</v>
      </c>
      <c r="D76" s="2" t="s">
        <v>8</v>
      </c>
      <c r="E76" s="2">
        <v>236</v>
      </c>
      <c r="F76" s="10"/>
      <c r="G76" s="2" t="s">
        <v>1987</v>
      </c>
      <c r="H76" s="3">
        <v>40983.333333333336</v>
      </c>
      <c r="I76" s="2">
        <v>1920</v>
      </c>
      <c r="J76" s="2" t="s">
        <v>1914</v>
      </c>
      <c r="K76" s="2">
        <v>96</v>
      </c>
    </row>
    <row r="77" spans="1:11" x14ac:dyDescent="0.25">
      <c r="A77" s="2" t="s">
        <v>303</v>
      </c>
      <c r="B77" s="3">
        <v>40987.333333333336</v>
      </c>
      <c r="C77" s="2">
        <v>1620</v>
      </c>
      <c r="D77" s="2" t="s">
        <v>8</v>
      </c>
      <c r="E77" s="2">
        <v>300</v>
      </c>
      <c r="F77" s="10"/>
      <c r="G77" s="2" t="s">
        <v>1988</v>
      </c>
      <c r="H77" s="3">
        <v>40984.333333333336</v>
      </c>
      <c r="I77" s="2">
        <v>1920</v>
      </c>
      <c r="J77" s="2" t="s">
        <v>1914</v>
      </c>
      <c r="K77" s="2">
        <v>98</v>
      </c>
    </row>
    <row r="78" spans="1:11" x14ac:dyDescent="0.25">
      <c r="A78" s="2" t="s">
        <v>307</v>
      </c>
      <c r="B78" s="3">
        <v>40988.333333333336</v>
      </c>
      <c r="C78" s="2">
        <v>1620</v>
      </c>
      <c r="D78" s="2" t="s">
        <v>8</v>
      </c>
      <c r="E78" s="2">
        <v>292</v>
      </c>
      <c r="F78" s="10"/>
      <c r="G78" s="2" t="s">
        <v>1989</v>
      </c>
      <c r="H78" s="3">
        <v>40985.333333333336</v>
      </c>
      <c r="I78" s="2">
        <v>1920</v>
      </c>
      <c r="J78" s="2" t="s">
        <v>1914</v>
      </c>
      <c r="K78" s="2">
        <v>100</v>
      </c>
    </row>
    <row r="79" spans="1:11" x14ac:dyDescent="0.25">
      <c r="A79" s="2" t="s">
        <v>311</v>
      </c>
      <c r="B79" s="3">
        <v>40989.333333333336</v>
      </c>
      <c r="C79" s="2">
        <v>1620</v>
      </c>
      <c r="D79" s="2" t="s">
        <v>8</v>
      </c>
      <c r="E79" s="2">
        <v>292</v>
      </c>
      <c r="F79" s="10"/>
      <c r="G79" s="2" t="s">
        <v>1990</v>
      </c>
      <c r="H79" s="3">
        <v>40986.333333333336</v>
      </c>
      <c r="I79" s="2">
        <v>1920</v>
      </c>
      <c r="J79" s="2" t="s">
        <v>1914</v>
      </c>
      <c r="K79" s="2">
        <v>88</v>
      </c>
    </row>
    <row r="80" spans="1:11" x14ac:dyDescent="0.25">
      <c r="A80" s="2" t="s">
        <v>315</v>
      </c>
      <c r="B80" s="3">
        <v>40990.333333333336</v>
      </c>
      <c r="C80" s="2">
        <v>1620</v>
      </c>
      <c r="D80" s="2" t="s">
        <v>8</v>
      </c>
      <c r="E80" s="2">
        <v>282</v>
      </c>
      <c r="F80" s="10"/>
      <c r="G80" s="2" t="s">
        <v>1991</v>
      </c>
      <c r="H80" s="3">
        <v>40987.333333333336</v>
      </c>
      <c r="I80" s="2">
        <v>1920</v>
      </c>
      <c r="J80" s="2" t="s">
        <v>1914</v>
      </c>
      <c r="K80" s="2">
        <v>101</v>
      </c>
    </row>
    <row r="81" spans="1:11" x14ac:dyDescent="0.25">
      <c r="A81" s="2" t="s">
        <v>318</v>
      </c>
      <c r="B81" s="3">
        <v>40991.333333333336</v>
      </c>
      <c r="C81" s="2">
        <v>1620</v>
      </c>
      <c r="D81" s="2" t="s">
        <v>8</v>
      </c>
      <c r="E81" s="2">
        <v>252</v>
      </c>
      <c r="F81" s="10"/>
      <c r="G81" s="2" t="s">
        <v>1992</v>
      </c>
      <c r="H81" s="3">
        <v>40988.333333333336</v>
      </c>
      <c r="I81" s="2">
        <v>1920</v>
      </c>
      <c r="J81" s="2" t="s">
        <v>1914</v>
      </c>
      <c r="K81" s="2">
        <v>94</v>
      </c>
    </row>
    <row r="82" spans="1:11" x14ac:dyDescent="0.25">
      <c r="A82" s="2" t="s">
        <v>321</v>
      </c>
      <c r="B82" s="3">
        <v>40992.333333333336</v>
      </c>
      <c r="C82" s="2">
        <v>1620</v>
      </c>
      <c r="D82" s="2" t="s">
        <v>8</v>
      </c>
      <c r="E82" s="2">
        <v>247</v>
      </c>
      <c r="F82" s="10"/>
      <c r="G82" s="2" t="s">
        <v>1993</v>
      </c>
      <c r="H82" s="3">
        <v>40989.333333333336</v>
      </c>
      <c r="I82" s="2">
        <v>1920</v>
      </c>
      <c r="J82" s="2" t="s">
        <v>1914</v>
      </c>
      <c r="K82" s="2">
        <v>99</v>
      </c>
    </row>
    <row r="83" spans="1:11" x14ac:dyDescent="0.25">
      <c r="A83" s="2" t="s">
        <v>324</v>
      </c>
      <c r="B83" s="3">
        <v>40993.333333333336</v>
      </c>
      <c r="C83" s="2">
        <v>1620</v>
      </c>
      <c r="D83" s="2" t="s">
        <v>8</v>
      </c>
      <c r="E83" s="2">
        <v>270</v>
      </c>
      <c r="F83" s="10"/>
      <c r="G83" s="2" t="s">
        <v>1994</v>
      </c>
      <c r="H83" s="3">
        <v>40990.333333333336</v>
      </c>
      <c r="I83" s="2">
        <v>1920</v>
      </c>
      <c r="J83" s="2" t="s">
        <v>1914</v>
      </c>
      <c r="K83" s="2">
        <v>92</v>
      </c>
    </row>
    <row r="84" spans="1:11" x14ac:dyDescent="0.25">
      <c r="A84" s="2" t="s">
        <v>327</v>
      </c>
      <c r="B84" s="3">
        <v>40994.333333333336</v>
      </c>
      <c r="C84" s="2">
        <v>1620</v>
      </c>
      <c r="D84" s="2" t="s">
        <v>8</v>
      </c>
      <c r="E84" s="2">
        <v>268</v>
      </c>
      <c r="F84" s="10"/>
      <c r="G84" s="2" t="s">
        <v>1995</v>
      </c>
      <c r="H84" s="3">
        <v>40991.333333333336</v>
      </c>
      <c r="I84" s="2">
        <v>1920</v>
      </c>
      <c r="J84" s="2" t="s">
        <v>1914</v>
      </c>
      <c r="K84" s="2">
        <v>98</v>
      </c>
    </row>
    <row r="85" spans="1:11" x14ac:dyDescent="0.25">
      <c r="A85" s="2" t="s">
        <v>330</v>
      </c>
      <c r="B85" s="3">
        <v>40995.333333333336</v>
      </c>
      <c r="C85" s="2">
        <v>1620</v>
      </c>
      <c r="D85" s="2" t="s">
        <v>8</v>
      </c>
      <c r="E85" s="2">
        <v>338</v>
      </c>
      <c r="F85" s="10"/>
      <c r="G85" s="2" t="s">
        <v>1996</v>
      </c>
      <c r="H85" s="3">
        <v>40992.333333333336</v>
      </c>
      <c r="I85" s="2">
        <v>1920</v>
      </c>
      <c r="J85" s="2" t="s">
        <v>1914</v>
      </c>
      <c r="K85" s="2">
        <v>94</v>
      </c>
    </row>
    <row r="86" spans="1:11" x14ac:dyDescent="0.25">
      <c r="A86" s="2" t="s">
        <v>333</v>
      </c>
      <c r="B86" s="3">
        <v>40996.333333333336</v>
      </c>
      <c r="C86" s="2">
        <v>1620</v>
      </c>
      <c r="D86" s="2" t="s">
        <v>8</v>
      </c>
      <c r="E86" s="2">
        <v>294</v>
      </c>
      <c r="F86" s="10"/>
      <c r="G86" s="2" t="s">
        <v>1997</v>
      </c>
      <c r="H86" s="3">
        <v>40993.333333333336</v>
      </c>
      <c r="I86" s="2">
        <v>1920</v>
      </c>
      <c r="J86" s="2" t="s">
        <v>1914</v>
      </c>
      <c r="K86" s="2">
        <v>90</v>
      </c>
    </row>
    <row r="87" spans="1:11" x14ac:dyDescent="0.25">
      <c r="A87" s="2" t="s">
        <v>336</v>
      </c>
      <c r="B87" s="3">
        <v>40997.333333333336</v>
      </c>
      <c r="C87" s="2">
        <v>1620</v>
      </c>
      <c r="D87" s="2" t="s">
        <v>8</v>
      </c>
      <c r="E87" s="2">
        <v>264</v>
      </c>
      <c r="F87" s="10"/>
      <c r="G87" s="2" t="s">
        <v>1998</v>
      </c>
      <c r="H87" s="3">
        <v>40994.333333333336</v>
      </c>
      <c r="I87" s="2">
        <v>1920</v>
      </c>
      <c r="J87" s="2" t="s">
        <v>1914</v>
      </c>
      <c r="K87" s="2">
        <v>95</v>
      </c>
    </row>
    <row r="88" spans="1:11" x14ac:dyDescent="0.25">
      <c r="A88" s="2" t="s">
        <v>339</v>
      </c>
      <c r="B88" s="3">
        <v>40998.333333333336</v>
      </c>
      <c r="C88" s="2">
        <v>1620</v>
      </c>
      <c r="D88" s="2" t="s">
        <v>8</v>
      </c>
      <c r="E88" s="2">
        <v>265</v>
      </c>
      <c r="F88" s="10"/>
      <c r="G88" s="2" t="s">
        <v>1999</v>
      </c>
      <c r="H88" s="3">
        <v>40995.333333333336</v>
      </c>
      <c r="I88" s="2">
        <v>1920</v>
      </c>
      <c r="J88" s="2" t="s">
        <v>1914</v>
      </c>
      <c r="K88" s="2">
        <v>457</v>
      </c>
    </row>
    <row r="89" spans="1:11" x14ac:dyDescent="0.25">
      <c r="A89" s="2" t="s">
        <v>342</v>
      </c>
      <c r="B89" s="3">
        <v>40999.333333333336</v>
      </c>
      <c r="C89" s="2">
        <v>1620</v>
      </c>
      <c r="D89" s="2" t="s">
        <v>8</v>
      </c>
      <c r="E89" s="2">
        <v>246</v>
      </c>
      <c r="F89" s="10"/>
      <c r="G89" s="2" t="s">
        <v>2000</v>
      </c>
      <c r="H89" s="3">
        <v>40996.333333333336</v>
      </c>
      <c r="I89" s="2">
        <v>1920</v>
      </c>
      <c r="J89" s="2" t="s">
        <v>1914</v>
      </c>
      <c r="K89" s="2">
        <v>118</v>
      </c>
    </row>
    <row r="90" spans="1:11" x14ac:dyDescent="0.25">
      <c r="A90" s="2" t="s">
        <v>345</v>
      </c>
      <c r="B90" s="3">
        <v>41000.333333333336</v>
      </c>
      <c r="C90" s="2">
        <v>1620</v>
      </c>
      <c r="D90" s="2" t="s">
        <v>8</v>
      </c>
      <c r="E90" s="2">
        <v>263</v>
      </c>
      <c r="F90" s="10"/>
      <c r="G90" s="2" t="s">
        <v>2001</v>
      </c>
      <c r="H90" s="3">
        <v>40997.333333333336</v>
      </c>
      <c r="I90" s="2">
        <v>1920</v>
      </c>
      <c r="J90" s="2" t="s">
        <v>1914</v>
      </c>
      <c r="K90" s="2">
        <v>100</v>
      </c>
    </row>
    <row r="91" spans="1:11" x14ac:dyDescent="0.25">
      <c r="A91" s="2" t="s">
        <v>348</v>
      </c>
      <c r="B91" s="3">
        <v>41001.333333333336</v>
      </c>
      <c r="C91" s="2">
        <v>1620</v>
      </c>
      <c r="D91" s="2" t="s">
        <v>8</v>
      </c>
      <c r="E91" s="2">
        <v>264</v>
      </c>
      <c r="F91" s="10"/>
      <c r="G91" s="2" t="s">
        <v>2002</v>
      </c>
      <c r="H91" s="3">
        <v>40998.333333333336</v>
      </c>
      <c r="I91" s="2">
        <v>1920</v>
      </c>
      <c r="J91" s="2" t="s">
        <v>1914</v>
      </c>
      <c r="K91" s="2">
        <v>91</v>
      </c>
    </row>
    <row r="92" spans="1:11" x14ac:dyDescent="0.25">
      <c r="A92" s="2" t="s">
        <v>351</v>
      </c>
      <c r="B92" s="3">
        <v>41002.333333333336</v>
      </c>
      <c r="C92" s="2">
        <v>1620</v>
      </c>
      <c r="D92" s="2" t="s">
        <v>8</v>
      </c>
      <c r="E92" s="2">
        <v>266</v>
      </c>
      <c r="F92" s="10"/>
      <c r="G92" s="2" t="s">
        <v>2003</v>
      </c>
      <c r="H92" s="3">
        <v>40999.333333333336</v>
      </c>
      <c r="I92" s="2">
        <v>1920</v>
      </c>
      <c r="J92" s="2" t="s">
        <v>1914</v>
      </c>
      <c r="K92" s="2">
        <v>89</v>
      </c>
    </row>
    <row r="93" spans="1:11" x14ac:dyDescent="0.25">
      <c r="A93" s="2" t="s">
        <v>354</v>
      </c>
      <c r="B93" s="3">
        <v>41003.333333333336</v>
      </c>
      <c r="C93" s="2">
        <v>1620</v>
      </c>
      <c r="D93" s="2" t="s">
        <v>8</v>
      </c>
      <c r="E93" s="2">
        <v>280</v>
      </c>
      <c r="F93" s="10"/>
      <c r="G93" s="2" t="s">
        <v>2004</v>
      </c>
      <c r="H93" s="3">
        <v>41000.333333333336</v>
      </c>
      <c r="I93" s="2">
        <v>1920</v>
      </c>
      <c r="J93" s="2" t="s">
        <v>1914</v>
      </c>
      <c r="K93" s="2">
        <v>101</v>
      </c>
    </row>
    <row r="94" spans="1:11" x14ac:dyDescent="0.25">
      <c r="A94" s="2" t="s">
        <v>357</v>
      </c>
      <c r="B94" s="3">
        <v>41004.333333333336</v>
      </c>
      <c r="C94" s="2">
        <v>1620</v>
      </c>
      <c r="D94" s="2" t="s">
        <v>8</v>
      </c>
      <c r="E94" s="2">
        <v>270</v>
      </c>
      <c r="F94" s="10"/>
      <c r="G94" s="2" t="s">
        <v>2005</v>
      </c>
      <c r="H94" s="3">
        <v>41001.333333333336</v>
      </c>
      <c r="I94" s="2">
        <v>1920</v>
      </c>
      <c r="J94" s="2" t="s">
        <v>1914</v>
      </c>
      <c r="K94" s="2">
        <v>98</v>
      </c>
    </row>
    <row r="95" spans="1:11" x14ac:dyDescent="0.25">
      <c r="A95" s="2" t="s">
        <v>360</v>
      </c>
      <c r="B95" s="3">
        <v>41005.333333333336</v>
      </c>
      <c r="C95" s="2">
        <v>1620</v>
      </c>
      <c r="D95" s="2" t="s">
        <v>8</v>
      </c>
      <c r="E95" s="2">
        <v>279</v>
      </c>
      <c r="F95" s="10"/>
      <c r="G95" s="2" t="s">
        <v>2006</v>
      </c>
      <c r="H95" s="3">
        <v>41002.333333333336</v>
      </c>
      <c r="I95" s="2">
        <v>1920</v>
      </c>
      <c r="J95" s="2" t="s">
        <v>1914</v>
      </c>
      <c r="K95" s="2">
        <v>102</v>
      </c>
    </row>
    <row r="96" spans="1:11" x14ac:dyDescent="0.25">
      <c r="A96" s="2" t="s">
        <v>363</v>
      </c>
      <c r="B96" s="3">
        <v>41006.333333333336</v>
      </c>
      <c r="C96" s="2">
        <v>1620</v>
      </c>
      <c r="D96" s="2" t="s">
        <v>8</v>
      </c>
      <c r="E96" s="2">
        <v>237</v>
      </c>
      <c r="F96" s="10"/>
      <c r="G96" s="2" t="s">
        <v>2007</v>
      </c>
      <c r="H96" s="3">
        <v>41003.333333333336</v>
      </c>
      <c r="I96" s="2">
        <v>1920</v>
      </c>
      <c r="J96" s="2" t="s">
        <v>1914</v>
      </c>
      <c r="K96" s="2">
        <v>102</v>
      </c>
    </row>
    <row r="97" spans="1:11" x14ac:dyDescent="0.25">
      <c r="A97" s="2" t="s">
        <v>366</v>
      </c>
      <c r="B97" s="3">
        <v>41007.333333333336</v>
      </c>
      <c r="C97" s="2">
        <v>1620</v>
      </c>
      <c r="D97" s="2" t="s">
        <v>8</v>
      </c>
      <c r="E97" s="2">
        <v>281</v>
      </c>
      <c r="F97" s="10"/>
      <c r="G97" s="2" t="s">
        <v>2008</v>
      </c>
      <c r="H97" s="3">
        <v>41004.333333333336</v>
      </c>
      <c r="I97" s="2">
        <v>1920</v>
      </c>
      <c r="J97" s="2" t="s">
        <v>1914</v>
      </c>
      <c r="K97" s="2">
        <v>94</v>
      </c>
    </row>
    <row r="98" spans="1:11" x14ac:dyDescent="0.25">
      <c r="A98" s="2" t="s">
        <v>369</v>
      </c>
      <c r="B98" s="3">
        <v>41008.333333333336</v>
      </c>
      <c r="C98" s="2">
        <v>1620</v>
      </c>
      <c r="D98" s="2" t="s">
        <v>8</v>
      </c>
      <c r="E98" s="2">
        <v>288</v>
      </c>
      <c r="F98" s="10"/>
      <c r="G98" s="2" t="s">
        <v>2009</v>
      </c>
      <c r="H98" s="3">
        <v>41005.333333333336</v>
      </c>
      <c r="I98" s="2">
        <v>1920</v>
      </c>
      <c r="J98" s="2" t="s">
        <v>1914</v>
      </c>
      <c r="K98" s="2">
        <v>95</v>
      </c>
    </row>
    <row r="99" spans="1:11" x14ac:dyDescent="0.25">
      <c r="A99" s="2" t="s">
        <v>374</v>
      </c>
      <c r="B99" s="3">
        <v>41009.333333333336</v>
      </c>
      <c r="C99" s="2">
        <v>1620</v>
      </c>
      <c r="D99" s="2" t="s">
        <v>8</v>
      </c>
      <c r="E99" s="2">
        <v>293</v>
      </c>
      <c r="F99" s="10"/>
      <c r="G99" s="2" t="s">
        <v>2010</v>
      </c>
      <c r="H99" s="3">
        <v>41006.333333333336</v>
      </c>
      <c r="I99" s="2">
        <v>1920</v>
      </c>
      <c r="J99" s="2" t="s">
        <v>1914</v>
      </c>
      <c r="K99" s="2">
        <v>91</v>
      </c>
    </row>
    <row r="100" spans="1:11" x14ac:dyDescent="0.25">
      <c r="A100" s="2" t="s">
        <v>375</v>
      </c>
      <c r="B100" s="3">
        <v>41010.333333333336</v>
      </c>
      <c r="C100" s="2">
        <v>1620</v>
      </c>
      <c r="D100" s="2" t="s">
        <v>8</v>
      </c>
      <c r="E100" s="2">
        <v>319</v>
      </c>
      <c r="F100" s="10"/>
      <c r="G100" s="2" t="s">
        <v>2011</v>
      </c>
      <c r="H100" s="3">
        <v>41007.333333333336</v>
      </c>
      <c r="I100" s="2">
        <v>1920</v>
      </c>
      <c r="J100" s="2" t="s">
        <v>1914</v>
      </c>
      <c r="K100" s="2">
        <v>89</v>
      </c>
    </row>
    <row r="101" spans="1:11" x14ac:dyDescent="0.25">
      <c r="A101" s="2" t="s">
        <v>379</v>
      </c>
      <c r="B101" s="3">
        <v>41011.333333333336</v>
      </c>
      <c r="C101" s="2">
        <v>1620</v>
      </c>
      <c r="D101" s="2" t="s">
        <v>8</v>
      </c>
      <c r="E101" s="2">
        <v>298</v>
      </c>
      <c r="F101" s="10"/>
      <c r="G101" s="2" t="s">
        <v>2012</v>
      </c>
      <c r="H101" s="3">
        <v>41008.333333333336</v>
      </c>
      <c r="I101" s="2">
        <v>1920</v>
      </c>
      <c r="J101" s="2" t="s">
        <v>1914</v>
      </c>
      <c r="K101" s="2">
        <v>108</v>
      </c>
    </row>
    <row r="102" spans="1:11" x14ac:dyDescent="0.25">
      <c r="A102" s="2" t="s">
        <v>383</v>
      </c>
      <c r="B102" s="3">
        <v>41012.333333333336</v>
      </c>
      <c r="C102" s="2">
        <v>1620</v>
      </c>
      <c r="D102" s="2" t="s">
        <v>8</v>
      </c>
      <c r="E102" s="2">
        <v>260</v>
      </c>
      <c r="F102" s="10"/>
      <c r="G102" s="2" t="s">
        <v>2013</v>
      </c>
      <c r="H102" s="3">
        <v>41009.333333333336</v>
      </c>
      <c r="I102" s="2">
        <v>1920</v>
      </c>
      <c r="J102" s="2" t="s">
        <v>1914</v>
      </c>
      <c r="K102" s="2">
        <v>94</v>
      </c>
    </row>
    <row r="103" spans="1:11" x14ac:dyDescent="0.25">
      <c r="A103" s="2" t="s">
        <v>387</v>
      </c>
      <c r="B103" s="3">
        <v>41013.333333333336</v>
      </c>
      <c r="C103" s="2">
        <v>1620</v>
      </c>
      <c r="D103" s="2" t="s">
        <v>8</v>
      </c>
      <c r="E103" s="2">
        <v>240</v>
      </c>
      <c r="F103" s="10"/>
      <c r="G103" s="2" t="s">
        <v>2014</v>
      </c>
      <c r="H103" s="3">
        <v>41010.333333333336</v>
      </c>
      <c r="I103" s="2">
        <v>1920</v>
      </c>
      <c r="J103" s="2" t="s">
        <v>1914</v>
      </c>
      <c r="K103" s="2">
        <v>94</v>
      </c>
    </row>
    <row r="104" spans="1:11" x14ac:dyDescent="0.25">
      <c r="A104" s="2" t="s">
        <v>390</v>
      </c>
      <c r="B104" s="3">
        <v>41014.333333333336</v>
      </c>
      <c r="C104" s="2">
        <v>1620</v>
      </c>
      <c r="D104" s="2" t="s">
        <v>8</v>
      </c>
      <c r="E104" s="2">
        <v>238</v>
      </c>
      <c r="F104" s="10"/>
      <c r="G104" s="2" t="s">
        <v>2015</v>
      </c>
      <c r="H104" s="3">
        <v>41011.333333333336</v>
      </c>
      <c r="I104" s="2">
        <v>1920</v>
      </c>
      <c r="J104" s="2" t="s">
        <v>1914</v>
      </c>
      <c r="K104" s="2">
        <v>100</v>
      </c>
    </row>
    <row r="105" spans="1:11" x14ac:dyDescent="0.25">
      <c r="A105" s="2" t="s">
        <v>393</v>
      </c>
      <c r="B105" s="3">
        <v>41015.333333333336</v>
      </c>
      <c r="C105" s="2">
        <v>1620</v>
      </c>
      <c r="D105" s="2" t="s">
        <v>8</v>
      </c>
      <c r="E105" s="2">
        <v>251</v>
      </c>
      <c r="F105" s="10"/>
      <c r="G105" s="2" t="s">
        <v>2016</v>
      </c>
      <c r="H105" s="3">
        <v>41012.333333333336</v>
      </c>
      <c r="I105" s="2">
        <v>1920</v>
      </c>
      <c r="J105" s="2" t="s">
        <v>1914</v>
      </c>
      <c r="K105" s="2">
        <v>96</v>
      </c>
    </row>
    <row r="106" spans="1:11" x14ac:dyDescent="0.25">
      <c r="A106" s="2" t="s">
        <v>397</v>
      </c>
      <c r="B106" s="3">
        <v>41016.333333333336</v>
      </c>
      <c r="C106" s="2">
        <v>1620</v>
      </c>
      <c r="D106" s="2" t="s">
        <v>8</v>
      </c>
      <c r="E106" s="2">
        <v>334</v>
      </c>
      <c r="F106" s="10"/>
      <c r="G106" s="2" t="s">
        <v>2017</v>
      </c>
      <c r="H106" s="3">
        <v>41013.333333333336</v>
      </c>
      <c r="I106" s="2">
        <v>1920</v>
      </c>
      <c r="J106" s="2" t="s">
        <v>1914</v>
      </c>
      <c r="K106" s="2">
        <v>96</v>
      </c>
    </row>
    <row r="107" spans="1:11" x14ac:dyDescent="0.25">
      <c r="A107" s="2" t="s">
        <v>400</v>
      </c>
      <c r="B107" s="3">
        <v>41017.333333333336</v>
      </c>
      <c r="C107" s="2">
        <v>1620</v>
      </c>
      <c r="D107" s="2" t="s">
        <v>8</v>
      </c>
      <c r="E107" s="2">
        <v>280</v>
      </c>
      <c r="F107" s="10"/>
      <c r="G107" s="2" t="s">
        <v>2018</v>
      </c>
      <c r="H107" s="3">
        <v>41014.333333333336</v>
      </c>
      <c r="I107" s="2">
        <v>1920</v>
      </c>
      <c r="J107" s="2" t="s">
        <v>1914</v>
      </c>
      <c r="K107" s="2">
        <v>92</v>
      </c>
    </row>
    <row r="108" spans="1:11" x14ac:dyDescent="0.25">
      <c r="A108" s="2" t="s">
        <v>404</v>
      </c>
      <c r="B108" s="3">
        <v>41018.333333333336</v>
      </c>
      <c r="C108" s="2">
        <v>1620</v>
      </c>
      <c r="D108" s="2" t="s">
        <v>8</v>
      </c>
      <c r="E108" s="2">
        <v>237</v>
      </c>
      <c r="F108" s="10"/>
      <c r="G108" s="2" t="s">
        <v>2019</v>
      </c>
      <c r="H108" s="3">
        <v>41015.333333333336</v>
      </c>
      <c r="I108" s="2">
        <v>1920</v>
      </c>
      <c r="J108" s="2" t="s">
        <v>1914</v>
      </c>
      <c r="K108" s="2">
        <v>92</v>
      </c>
    </row>
    <row r="109" spans="1:11" x14ac:dyDescent="0.25">
      <c r="A109" s="2" t="s">
        <v>408</v>
      </c>
      <c r="B109" s="3">
        <v>41019.333333333336</v>
      </c>
      <c r="C109" s="2">
        <v>1620</v>
      </c>
      <c r="D109" s="2" t="s">
        <v>8</v>
      </c>
      <c r="E109" s="2">
        <v>254</v>
      </c>
      <c r="F109" s="10"/>
      <c r="G109" s="2" t="s">
        <v>2020</v>
      </c>
      <c r="H109" s="3">
        <v>41016.333333333336</v>
      </c>
      <c r="I109" s="2">
        <v>1920</v>
      </c>
      <c r="J109" s="2" t="s">
        <v>1914</v>
      </c>
      <c r="K109" s="2">
        <v>86</v>
      </c>
    </row>
    <row r="110" spans="1:11" x14ac:dyDescent="0.25">
      <c r="A110" s="2" t="s">
        <v>412</v>
      </c>
      <c r="B110" s="3">
        <v>41020.333333333336</v>
      </c>
      <c r="C110" s="2">
        <v>1620</v>
      </c>
      <c r="D110" s="2" t="s">
        <v>8</v>
      </c>
      <c r="E110" s="2">
        <v>260</v>
      </c>
      <c r="F110" s="10"/>
      <c r="G110" s="2" t="s">
        <v>2021</v>
      </c>
      <c r="H110" s="3">
        <v>41017.333333333336</v>
      </c>
      <c r="I110" s="2">
        <v>1920</v>
      </c>
      <c r="J110" s="2" t="s">
        <v>1914</v>
      </c>
      <c r="K110" s="2">
        <v>86</v>
      </c>
    </row>
    <row r="111" spans="1:11" x14ac:dyDescent="0.25">
      <c r="A111" s="2" t="s">
        <v>416</v>
      </c>
      <c r="B111" s="3">
        <v>41021.333333333336</v>
      </c>
      <c r="C111" s="2">
        <v>1620</v>
      </c>
      <c r="D111" s="2" t="s">
        <v>8</v>
      </c>
      <c r="E111" s="2">
        <v>229</v>
      </c>
      <c r="F111" s="10"/>
      <c r="G111" s="2" t="s">
        <v>2022</v>
      </c>
      <c r="H111" s="3">
        <v>41018.333333333336</v>
      </c>
      <c r="I111" s="2">
        <v>1920</v>
      </c>
      <c r="J111" s="2" t="s">
        <v>1914</v>
      </c>
      <c r="K111" s="2">
        <v>98</v>
      </c>
    </row>
    <row r="112" spans="1:11" x14ac:dyDescent="0.25">
      <c r="A112" s="2" t="s">
        <v>419</v>
      </c>
      <c r="B112" s="3">
        <v>41022.333333333336</v>
      </c>
      <c r="C112" s="2">
        <v>1620</v>
      </c>
      <c r="D112" s="2" t="s">
        <v>8</v>
      </c>
      <c r="E112" s="2">
        <v>264</v>
      </c>
      <c r="F112" s="10"/>
      <c r="G112" s="2" t="s">
        <v>2023</v>
      </c>
      <c r="H112" s="3">
        <v>41019.333333333336</v>
      </c>
      <c r="I112" s="2">
        <v>1920</v>
      </c>
      <c r="J112" s="2" t="s">
        <v>1914</v>
      </c>
      <c r="K112" s="2">
        <v>86</v>
      </c>
    </row>
    <row r="113" spans="1:11" x14ac:dyDescent="0.25">
      <c r="A113" s="2" t="s">
        <v>422</v>
      </c>
      <c r="B113" s="3">
        <v>41023.333333333336</v>
      </c>
      <c r="C113" s="2">
        <v>1620</v>
      </c>
      <c r="D113" s="2" t="s">
        <v>8</v>
      </c>
      <c r="E113" s="2">
        <v>257</v>
      </c>
      <c r="F113" s="10"/>
      <c r="G113" s="2" t="s">
        <v>2024</v>
      </c>
      <c r="H113" s="3">
        <v>41020.333333333336</v>
      </c>
      <c r="I113" s="2">
        <v>1920</v>
      </c>
      <c r="J113" s="2" t="s">
        <v>1914</v>
      </c>
      <c r="K113" s="2">
        <v>91</v>
      </c>
    </row>
    <row r="114" spans="1:11" x14ac:dyDescent="0.25">
      <c r="A114" s="2" t="s">
        <v>426</v>
      </c>
      <c r="B114" s="3">
        <v>41024.333333333336</v>
      </c>
      <c r="C114" s="2">
        <v>1620</v>
      </c>
      <c r="D114" s="2" t="s">
        <v>8</v>
      </c>
      <c r="E114" s="2">
        <v>259</v>
      </c>
      <c r="F114" s="10"/>
      <c r="G114" s="2" t="s">
        <v>2025</v>
      </c>
      <c r="H114" s="3">
        <v>41021.333333333336</v>
      </c>
      <c r="I114" s="2">
        <v>1920</v>
      </c>
      <c r="J114" s="2" t="s">
        <v>1914</v>
      </c>
      <c r="K114" s="2">
        <v>95</v>
      </c>
    </row>
    <row r="115" spans="1:11" x14ac:dyDescent="0.25">
      <c r="A115" s="2" t="s">
        <v>430</v>
      </c>
      <c r="B115" s="3">
        <v>41025.333333333336</v>
      </c>
      <c r="C115" s="2">
        <v>1620</v>
      </c>
      <c r="D115" s="2" t="s">
        <v>8</v>
      </c>
      <c r="E115" s="2">
        <v>270</v>
      </c>
      <c r="F115" s="10"/>
      <c r="G115" s="2" t="s">
        <v>2026</v>
      </c>
      <c r="H115" s="3">
        <v>41022.333333333336</v>
      </c>
      <c r="I115" s="2">
        <v>1920</v>
      </c>
      <c r="J115" s="2" t="s">
        <v>1914</v>
      </c>
      <c r="K115" s="2">
        <v>89</v>
      </c>
    </row>
    <row r="116" spans="1:11" x14ac:dyDescent="0.25">
      <c r="A116" s="2" t="s">
        <v>434</v>
      </c>
      <c r="B116" s="3">
        <v>41026.333333333336</v>
      </c>
      <c r="C116" s="2">
        <v>1620</v>
      </c>
      <c r="D116" s="2" t="s">
        <v>8</v>
      </c>
      <c r="E116" s="2">
        <v>266</v>
      </c>
      <c r="F116" s="10"/>
      <c r="G116" s="2" t="s">
        <v>2027</v>
      </c>
      <c r="H116" s="3">
        <v>41023.333333333336</v>
      </c>
      <c r="I116" s="2">
        <v>1920</v>
      </c>
      <c r="J116" s="2" t="s">
        <v>1914</v>
      </c>
      <c r="K116" s="2">
        <v>90</v>
      </c>
    </row>
    <row r="117" spans="1:11" x14ac:dyDescent="0.25">
      <c r="A117" s="2" t="s">
        <v>437</v>
      </c>
      <c r="B117" s="3">
        <v>41027.333333333336</v>
      </c>
      <c r="C117" s="2">
        <v>1620</v>
      </c>
      <c r="D117" s="2" t="s">
        <v>8</v>
      </c>
      <c r="E117" s="2">
        <v>270</v>
      </c>
      <c r="F117" s="10"/>
      <c r="G117" s="2" t="s">
        <v>2028</v>
      </c>
      <c r="H117" s="3">
        <v>41024.333333333336</v>
      </c>
      <c r="I117" s="2">
        <v>1920</v>
      </c>
      <c r="J117" s="2" t="s">
        <v>1914</v>
      </c>
      <c r="K117" s="2">
        <v>100</v>
      </c>
    </row>
    <row r="118" spans="1:11" x14ac:dyDescent="0.25">
      <c r="A118" s="2" t="s">
        <v>440</v>
      </c>
      <c r="B118" s="3">
        <v>41028.333333333336</v>
      </c>
      <c r="C118" s="2">
        <v>1620</v>
      </c>
      <c r="D118" s="2" t="s">
        <v>8</v>
      </c>
      <c r="E118" s="2">
        <v>218</v>
      </c>
      <c r="F118" s="10"/>
      <c r="G118" s="2" t="s">
        <v>2029</v>
      </c>
      <c r="H118" s="3">
        <v>41025.333333333336</v>
      </c>
      <c r="I118" s="2">
        <v>1920</v>
      </c>
      <c r="J118" s="2" t="s">
        <v>1914</v>
      </c>
      <c r="K118" s="2">
        <v>92</v>
      </c>
    </row>
    <row r="119" spans="1:11" x14ac:dyDescent="0.25">
      <c r="A119" s="2" t="s">
        <v>444</v>
      </c>
      <c r="B119" s="3">
        <v>41029.333333333336</v>
      </c>
      <c r="C119" s="2">
        <v>1620</v>
      </c>
      <c r="D119" s="2" t="s">
        <v>8</v>
      </c>
      <c r="E119" s="2">
        <v>232</v>
      </c>
      <c r="F119" s="10"/>
      <c r="G119" s="2" t="s">
        <v>2030</v>
      </c>
      <c r="H119" s="3">
        <v>41026.333333333336</v>
      </c>
      <c r="I119" s="2">
        <v>1920</v>
      </c>
      <c r="J119" s="2" t="s">
        <v>1914</v>
      </c>
      <c r="K119" s="2">
        <v>88</v>
      </c>
    </row>
    <row r="120" spans="1:11" x14ac:dyDescent="0.25">
      <c r="A120" s="2" t="s">
        <v>447</v>
      </c>
      <c r="B120" s="3">
        <v>41030.333333333336</v>
      </c>
      <c r="C120" s="2">
        <v>1620</v>
      </c>
      <c r="D120" s="2" t="s">
        <v>8</v>
      </c>
      <c r="E120" s="2">
        <v>244</v>
      </c>
      <c r="F120" s="10"/>
      <c r="G120" s="2" t="s">
        <v>2031</v>
      </c>
      <c r="H120" s="3">
        <v>41027.333333333336</v>
      </c>
      <c r="I120" s="2">
        <v>1920</v>
      </c>
      <c r="J120" s="2" t="s">
        <v>1914</v>
      </c>
      <c r="K120" s="2">
        <v>85</v>
      </c>
    </row>
    <row r="121" spans="1:11" x14ac:dyDescent="0.25">
      <c r="A121" s="2" t="s">
        <v>450</v>
      </c>
      <c r="B121" s="3">
        <v>41031.333333333336</v>
      </c>
      <c r="C121" s="2">
        <v>1620</v>
      </c>
      <c r="D121" s="2" t="s">
        <v>8</v>
      </c>
      <c r="E121" s="2">
        <v>247</v>
      </c>
      <c r="F121" s="10"/>
      <c r="G121" s="2" t="s">
        <v>2032</v>
      </c>
      <c r="H121" s="3">
        <v>41028.333333333336</v>
      </c>
      <c r="I121" s="2">
        <v>1920</v>
      </c>
      <c r="J121" s="2" t="s">
        <v>1914</v>
      </c>
      <c r="K121" s="2">
        <v>86</v>
      </c>
    </row>
    <row r="122" spans="1:11" x14ac:dyDescent="0.25">
      <c r="A122" s="2" t="s">
        <v>453</v>
      </c>
      <c r="B122" s="3">
        <v>41032.333333333336</v>
      </c>
      <c r="C122" s="2">
        <v>1620</v>
      </c>
      <c r="D122" s="2" t="s">
        <v>8</v>
      </c>
      <c r="E122" s="2">
        <v>241</v>
      </c>
      <c r="F122" s="10"/>
      <c r="G122" s="2" t="s">
        <v>2033</v>
      </c>
      <c r="H122" s="3">
        <v>41029.333333333336</v>
      </c>
      <c r="I122" s="2">
        <v>1920</v>
      </c>
      <c r="J122" s="2" t="s">
        <v>1914</v>
      </c>
      <c r="K122" s="2">
        <v>84</v>
      </c>
    </row>
    <row r="123" spans="1:11" x14ac:dyDescent="0.25">
      <c r="A123" s="2" t="s">
        <v>456</v>
      </c>
      <c r="B123" s="3">
        <v>41033.333333333336</v>
      </c>
      <c r="C123" s="2">
        <v>1620</v>
      </c>
      <c r="D123" s="2" t="s">
        <v>8</v>
      </c>
      <c r="E123" s="2">
        <v>262</v>
      </c>
      <c r="F123" s="10"/>
      <c r="G123" s="2" t="s">
        <v>2034</v>
      </c>
      <c r="H123" s="3">
        <v>41030.333333333336</v>
      </c>
      <c r="I123" s="2">
        <v>1920</v>
      </c>
      <c r="J123" s="2" t="s">
        <v>1914</v>
      </c>
      <c r="K123" s="2">
        <v>92</v>
      </c>
    </row>
    <row r="124" spans="1:11" x14ac:dyDescent="0.25">
      <c r="A124" s="2" t="s">
        <v>459</v>
      </c>
      <c r="B124" s="3">
        <v>41034.333333333336</v>
      </c>
      <c r="C124" s="2">
        <v>1620</v>
      </c>
      <c r="D124" s="2" t="s">
        <v>8</v>
      </c>
      <c r="E124" s="2">
        <v>286</v>
      </c>
      <c r="F124" s="10"/>
      <c r="G124" s="2" t="s">
        <v>2035</v>
      </c>
      <c r="H124" s="3">
        <v>41031.333333333336</v>
      </c>
      <c r="I124" s="2">
        <v>1920</v>
      </c>
      <c r="J124" s="2" t="s">
        <v>1914</v>
      </c>
      <c r="K124" s="2">
        <v>94</v>
      </c>
    </row>
    <row r="125" spans="1:11" x14ac:dyDescent="0.25">
      <c r="A125" s="2" t="s">
        <v>463</v>
      </c>
      <c r="B125" s="3">
        <v>41035.333333333336</v>
      </c>
      <c r="C125" s="2">
        <v>1620</v>
      </c>
      <c r="D125" s="2" t="s">
        <v>8</v>
      </c>
      <c r="E125" s="2">
        <v>236</v>
      </c>
      <c r="F125" s="10"/>
      <c r="G125" s="2" t="s">
        <v>2036</v>
      </c>
      <c r="H125" s="3">
        <v>41032.333333333336</v>
      </c>
      <c r="I125" s="2">
        <v>1920</v>
      </c>
      <c r="J125" s="2" t="s">
        <v>1914</v>
      </c>
      <c r="K125" s="2">
        <v>94</v>
      </c>
    </row>
    <row r="126" spans="1:11" x14ac:dyDescent="0.25">
      <c r="A126" s="2" t="s">
        <v>466</v>
      </c>
      <c r="B126" s="3">
        <v>41036.333333333336</v>
      </c>
      <c r="C126" s="2">
        <v>1620</v>
      </c>
      <c r="D126" s="2" t="s">
        <v>8</v>
      </c>
      <c r="E126" s="2">
        <v>276</v>
      </c>
      <c r="F126" s="10"/>
      <c r="G126" s="2" t="s">
        <v>2037</v>
      </c>
      <c r="H126" s="3">
        <v>41033.333333333336</v>
      </c>
      <c r="I126" s="2">
        <v>1920</v>
      </c>
      <c r="J126" s="2" t="s">
        <v>1914</v>
      </c>
      <c r="K126" s="2">
        <v>87</v>
      </c>
    </row>
    <row r="127" spans="1:11" x14ac:dyDescent="0.25">
      <c r="A127" s="2" t="s">
        <v>469</v>
      </c>
      <c r="B127" s="3">
        <v>41037.333333333336</v>
      </c>
      <c r="C127" s="2">
        <v>1620</v>
      </c>
      <c r="D127" s="2" t="s">
        <v>8</v>
      </c>
      <c r="E127" s="2">
        <v>291</v>
      </c>
      <c r="F127" s="10"/>
      <c r="G127" s="2" t="s">
        <v>2038</v>
      </c>
      <c r="H127" s="3">
        <v>41034.333333333336</v>
      </c>
      <c r="I127" s="2">
        <v>1920</v>
      </c>
      <c r="J127" s="2" t="s">
        <v>1914</v>
      </c>
      <c r="K127" s="2">
        <v>88</v>
      </c>
    </row>
    <row r="128" spans="1:11" x14ac:dyDescent="0.25">
      <c r="A128" s="2" t="s">
        <v>473</v>
      </c>
      <c r="B128" s="3">
        <v>41038.333333333336</v>
      </c>
      <c r="C128" s="2">
        <v>1620</v>
      </c>
      <c r="D128" s="2" t="s">
        <v>8</v>
      </c>
      <c r="E128" s="2">
        <v>248</v>
      </c>
      <c r="F128" s="10"/>
      <c r="G128" s="2" t="s">
        <v>2039</v>
      </c>
      <c r="H128" s="3">
        <v>41035.333333333336</v>
      </c>
      <c r="I128" s="2">
        <v>1920</v>
      </c>
      <c r="J128" s="2" t="s">
        <v>1914</v>
      </c>
      <c r="K128" s="2">
        <v>88</v>
      </c>
    </row>
    <row r="129" spans="1:11" x14ac:dyDescent="0.25">
      <c r="A129" s="2" t="s">
        <v>476</v>
      </c>
      <c r="B129" s="3">
        <v>41039.333333333336</v>
      </c>
      <c r="C129" s="2">
        <v>1620</v>
      </c>
      <c r="D129" s="2" t="s">
        <v>8</v>
      </c>
      <c r="E129" s="2">
        <v>256</v>
      </c>
      <c r="F129" s="10"/>
      <c r="G129" s="2" t="s">
        <v>2040</v>
      </c>
      <c r="H129" s="3">
        <v>41036.333333333336</v>
      </c>
      <c r="I129" s="2">
        <v>1920</v>
      </c>
      <c r="J129" s="2" t="s">
        <v>1914</v>
      </c>
      <c r="K129" s="2">
        <v>87</v>
      </c>
    </row>
    <row r="130" spans="1:11" x14ac:dyDescent="0.25">
      <c r="A130" s="2" t="s">
        <v>479</v>
      </c>
      <c r="B130" s="3">
        <v>41040.333333333336</v>
      </c>
      <c r="C130" s="2">
        <v>1620</v>
      </c>
      <c r="D130" s="2" t="s">
        <v>8</v>
      </c>
      <c r="E130" s="2">
        <v>271</v>
      </c>
      <c r="F130" s="10"/>
      <c r="G130" s="2" t="s">
        <v>2041</v>
      </c>
      <c r="H130" s="3">
        <v>41037.333333333336</v>
      </c>
      <c r="I130" s="2">
        <v>1920</v>
      </c>
      <c r="J130" s="2" t="s">
        <v>1914</v>
      </c>
      <c r="K130" s="2">
        <v>89</v>
      </c>
    </row>
    <row r="131" spans="1:11" x14ac:dyDescent="0.25">
      <c r="A131" s="2" t="s">
        <v>482</v>
      </c>
      <c r="B131" s="3">
        <v>41041.333333333336</v>
      </c>
      <c r="C131" s="2">
        <v>1620</v>
      </c>
      <c r="D131" s="2" t="s">
        <v>8</v>
      </c>
      <c r="E131" s="2">
        <v>290</v>
      </c>
      <c r="F131" s="10"/>
      <c r="G131" s="2" t="s">
        <v>2042</v>
      </c>
      <c r="H131" s="3">
        <v>41038.333333333336</v>
      </c>
      <c r="I131" s="2">
        <v>1920</v>
      </c>
      <c r="J131" s="2" t="s">
        <v>1914</v>
      </c>
      <c r="K131" s="2">
        <v>79</v>
      </c>
    </row>
    <row r="132" spans="1:11" x14ac:dyDescent="0.25">
      <c r="A132" s="2" t="s">
        <v>485</v>
      </c>
      <c r="B132" s="3">
        <v>41042.333333333336</v>
      </c>
      <c r="C132" s="2">
        <v>1620</v>
      </c>
      <c r="D132" s="2" t="s">
        <v>8</v>
      </c>
      <c r="E132" s="2">
        <v>282</v>
      </c>
      <c r="F132" s="10"/>
      <c r="G132" s="2" t="s">
        <v>2043</v>
      </c>
      <c r="H132" s="3">
        <v>41039.333333333336</v>
      </c>
      <c r="I132" s="2">
        <v>1920</v>
      </c>
      <c r="J132" s="2" t="s">
        <v>1914</v>
      </c>
      <c r="K132" s="2">
        <v>90</v>
      </c>
    </row>
    <row r="133" spans="1:11" x14ac:dyDescent="0.25">
      <c r="A133" s="2" t="s">
        <v>488</v>
      </c>
      <c r="B133" s="3">
        <v>41043.333333333336</v>
      </c>
      <c r="C133" s="2">
        <v>1620</v>
      </c>
      <c r="D133" s="2" t="s">
        <v>8</v>
      </c>
      <c r="E133" s="2">
        <v>278</v>
      </c>
      <c r="F133" s="10"/>
      <c r="G133" s="2" t="s">
        <v>2044</v>
      </c>
      <c r="H133" s="3">
        <v>41040.333333333336</v>
      </c>
      <c r="I133" s="2">
        <v>1920</v>
      </c>
      <c r="J133" s="2" t="s">
        <v>1914</v>
      </c>
      <c r="K133" s="2">
        <v>84</v>
      </c>
    </row>
    <row r="134" spans="1:11" x14ac:dyDescent="0.25">
      <c r="A134" s="2" t="s">
        <v>491</v>
      </c>
      <c r="B134" s="3">
        <v>41044.333333333336</v>
      </c>
      <c r="C134" s="2">
        <v>1620</v>
      </c>
      <c r="D134" s="2" t="s">
        <v>8</v>
      </c>
      <c r="E134" s="2">
        <v>235</v>
      </c>
      <c r="F134" s="10"/>
      <c r="G134" s="2" t="s">
        <v>2045</v>
      </c>
      <c r="H134" s="3">
        <v>41041.333333333336</v>
      </c>
      <c r="I134" s="2">
        <v>1920</v>
      </c>
      <c r="J134" s="2" t="s">
        <v>1914</v>
      </c>
      <c r="K134" s="2">
        <v>89</v>
      </c>
    </row>
    <row r="135" spans="1:11" x14ac:dyDescent="0.25">
      <c r="A135" s="2" t="s">
        <v>495</v>
      </c>
      <c r="B135" s="3">
        <v>41045.333333333336</v>
      </c>
      <c r="C135" s="2">
        <v>1620</v>
      </c>
      <c r="D135" s="2" t="s">
        <v>8</v>
      </c>
      <c r="E135" s="2">
        <v>282</v>
      </c>
      <c r="F135" s="10"/>
      <c r="G135" s="2" t="s">
        <v>2046</v>
      </c>
      <c r="H135" s="3">
        <v>41042.333333333336</v>
      </c>
      <c r="I135" s="2">
        <v>1920</v>
      </c>
      <c r="J135" s="2" t="s">
        <v>1914</v>
      </c>
      <c r="K135" s="2">
        <v>90</v>
      </c>
    </row>
    <row r="136" spans="1:11" x14ac:dyDescent="0.25">
      <c r="A136" s="2" t="s">
        <v>498</v>
      </c>
      <c r="B136" s="3">
        <v>41046.333333333336</v>
      </c>
      <c r="C136" s="2">
        <v>1620</v>
      </c>
      <c r="D136" s="2" t="s">
        <v>8</v>
      </c>
      <c r="E136" s="2">
        <v>250</v>
      </c>
      <c r="F136" s="10"/>
      <c r="G136" s="2" t="s">
        <v>2047</v>
      </c>
      <c r="H136" s="3">
        <v>41043.333333333336</v>
      </c>
      <c r="I136" s="2">
        <v>1920</v>
      </c>
      <c r="J136" s="2" t="s">
        <v>1914</v>
      </c>
      <c r="K136" s="2">
        <v>95</v>
      </c>
    </row>
    <row r="137" spans="1:11" x14ac:dyDescent="0.25">
      <c r="A137" s="2" t="s">
        <v>501</v>
      </c>
      <c r="B137" s="3">
        <v>41047.333333333336</v>
      </c>
      <c r="C137" s="2">
        <v>1620</v>
      </c>
      <c r="D137" s="2" t="s">
        <v>8</v>
      </c>
      <c r="E137" s="2">
        <v>270</v>
      </c>
      <c r="F137" s="10"/>
      <c r="G137" s="2" t="s">
        <v>2048</v>
      </c>
      <c r="H137" s="3">
        <v>41044.333333333336</v>
      </c>
      <c r="I137" s="2">
        <v>1920</v>
      </c>
      <c r="J137" s="2" t="s">
        <v>1914</v>
      </c>
      <c r="K137" s="2">
        <v>93</v>
      </c>
    </row>
    <row r="138" spans="1:11" x14ac:dyDescent="0.25">
      <c r="A138" s="2" t="s">
        <v>504</v>
      </c>
      <c r="B138" s="3">
        <v>41048.333333333336</v>
      </c>
      <c r="C138" s="2">
        <v>1620</v>
      </c>
      <c r="D138" s="2" t="s">
        <v>8</v>
      </c>
      <c r="E138" s="2">
        <v>248</v>
      </c>
      <c r="F138" s="10"/>
      <c r="G138" s="2" t="s">
        <v>2049</v>
      </c>
      <c r="H138" s="3">
        <v>41045.333333333336</v>
      </c>
      <c r="I138" s="2">
        <v>1920</v>
      </c>
      <c r="J138" s="2" t="s">
        <v>1914</v>
      </c>
      <c r="K138" s="2">
        <v>90</v>
      </c>
    </row>
    <row r="139" spans="1:11" x14ac:dyDescent="0.25">
      <c r="A139" s="2" t="s">
        <v>507</v>
      </c>
      <c r="B139" s="3">
        <v>41049.333333333336</v>
      </c>
      <c r="C139" s="2">
        <v>1620</v>
      </c>
      <c r="D139" s="2" t="s">
        <v>8</v>
      </c>
      <c r="E139" s="2">
        <v>251</v>
      </c>
      <c r="F139" s="10"/>
      <c r="G139" s="2" t="s">
        <v>2050</v>
      </c>
      <c r="H139" s="3">
        <v>41046.333333333336</v>
      </c>
      <c r="I139" s="2">
        <v>1920</v>
      </c>
      <c r="J139" s="2" t="s">
        <v>1914</v>
      </c>
      <c r="K139" s="2">
        <v>94</v>
      </c>
    </row>
    <row r="140" spans="1:11" x14ac:dyDescent="0.25">
      <c r="A140" s="2" t="s">
        <v>510</v>
      </c>
      <c r="B140" s="3">
        <v>41050.333333333336</v>
      </c>
      <c r="C140" s="2">
        <v>1620</v>
      </c>
      <c r="D140" s="2" t="s">
        <v>8</v>
      </c>
      <c r="E140" s="2">
        <v>248</v>
      </c>
      <c r="F140" s="10"/>
      <c r="G140" s="2" t="s">
        <v>2051</v>
      </c>
      <c r="H140" s="3">
        <v>41047.333333333336</v>
      </c>
      <c r="I140" s="2">
        <v>1920</v>
      </c>
      <c r="J140" s="2" t="s">
        <v>1914</v>
      </c>
      <c r="K140" s="2">
        <v>83</v>
      </c>
    </row>
    <row r="141" spans="1:11" x14ac:dyDescent="0.25">
      <c r="A141" s="2" t="s">
        <v>513</v>
      </c>
      <c r="B141" s="3">
        <v>41051.333333333336</v>
      </c>
      <c r="C141" s="2">
        <v>1620</v>
      </c>
      <c r="D141" s="2" t="s">
        <v>8</v>
      </c>
      <c r="E141" s="2">
        <v>263</v>
      </c>
      <c r="F141" s="10"/>
      <c r="G141" s="2" t="s">
        <v>2052</v>
      </c>
      <c r="H141" s="3">
        <v>41048.333333333336</v>
      </c>
      <c r="I141" s="2">
        <v>1920</v>
      </c>
      <c r="J141" s="2" t="s">
        <v>1914</v>
      </c>
      <c r="K141" s="2">
        <v>96</v>
      </c>
    </row>
    <row r="142" spans="1:11" x14ac:dyDescent="0.25">
      <c r="A142" s="2" t="s">
        <v>516</v>
      </c>
      <c r="B142" s="3">
        <v>41052.333333333336</v>
      </c>
      <c r="C142" s="2">
        <v>1620</v>
      </c>
      <c r="D142" s="2" t="s">
        <v>8</v>
      </c>
      <c r="E142" s="2">
        <v>266</v>
      </c>
      <c r="F142" s="10"/>
      <c r="G142" s="2" t="s">
        <v>2053</v>
      </c>
      <c r="H142" s="3">
        <v>41049.333333333336</v>
      </c>
      <c r="I142" s="2">
        <v>1920</v>
      </c>
      <c r="J142" s="2" t="s">
        <v>1914</v>
      </c>
      <c r="K142" s="2">
        <v>88</v>
      </c>
    </row>
    <row r="143" spans="1:11" x14ac:dyDescent="0.25">
      <c r="A143" s="2" t="s">
        <v>519</v>
      </c>
      <c r="B143" s="3">
        <v>41053.333333333336</v>
      </c>
      <c r="C143" s="2">
        <v>1620</v>
      </c>
      <c r="D143" s="2" t="s">
        <v>8</v>
      </c>
      <c r="E143" s="2">
        <v>256</v>
      </c>
      <c r="F143" s="10"/>
      <c r="G143" s="2" t="s">
        <v>2054</v>
      </c>
      <c r="H143" s="3">
        <v>41050.333333333336</v>
      </c>
      <c r="I143" s="2">
        <v>1920</v>
      </c>
      <c r="J143" s="2" t="s">
        <v>1914</v>
      </c>
      <c r="K143" s="2">
        <v>88</v>
      </c>
    </row>
    <row r="144" spans="1:11" x14ac:dyDescent="0.25">
      <c r="A144" s="2" t="s">
        <v>522</v>
      </c>
      <c r="B144" s="3">
        <v>41054.333333333336</v>
      </c>
      <c r="C144" s="2">
        <v>1620</v>
      </c>
      <c r="D144" s="2" t="s">
        <v>8</v>
      </c>
      <c r="E144" s="2">
        <v>302</v>
      </c>
      <c r="F144" s="10"/>
      <c r="G144" s="2" t="s">
        <v>2055</v>
      </c>
      <c r="H144" s="3">
        <v>41051.333333333336</v>
      </c>
      <c r="I144" s="2">
        <v>1920</v>
      </c>
      <c r="J144" s="2" t="s">
        <v>1914</v>
      </c>
      <c r="K144" s="2">
        <v>88</v>
      </c>
    </row>
    <row r="145" spans="1:11" x14ac:dyDescent="0.25">
      <c r="A145" s="2" t="s">
        <v>525</v>
      </c>
      <c r="B145" s="3">
        <v>41055.333333333336</v>
      </c>
      <c r="C145" s="2">
        <v>1620</v>
      </c>
      <c r="D145" s="2" t="s">
        <v>8</v>
      </c>
      <c r="E145" s="2">
        <v>239</v>
      </c>
      <c r="F145" s="10"/>
      <c r="G145" s="2" t="s">
        <v>2056</v>
      </c>
      <c r="H145" s="3">
        <v>41052.333333333336</v>
      </c>
      <c r="I145" s="2">
        <v>1920</v>
      </c>
      <c r="J145" s="2" t="s">
        <v>1914</v>
      </c>
      <c r="K145" s="2">
        <v>88</v>
      </c>
    </row>
    <row r="146" spans="1:11" x14ac:dyDescent="0.25">
      <c r="A146" s="2" t="s">
        <v>529</v>
      </c>
      <c r="B146" s="3">
        <v>41057.333333333336</v>
      </c>
      <c r="C146" s="2">
        <v>1620</v>
      </c>
      <c r="D146" s="2" t="s">
        <v>8</v>
      </c>
      <c r="E146" s="2">
        <v>234</v>
      </c>
      <c r="F146" s="10"/>
      <c r="G146" s="2" t="s">
        <v>2057</v>
      </c>
      <c r="H146" s="3">
        <v>41053.333333333336</v>
      </c>
      <c r="I146" s="2">
        <v>1920</v>
      </c>
      <c r="J146" s="2" t="s">
        <v>1914</v>
      </c>
      <c r="K146" s="2">
        <v>86</v>
      </c>
    </row>
    <row r="147" spans="1:11" x14ac:dyDescent="0.25">
      <c r="A147" s="2" t="s">
        <v>532</v>
      </c>
      <c r="B147" s="3">
        <v>41058.333333333336</v>
      </c>
      <c r="C147" s="2">
        <v>1620</v>
      </c>
      <c r="D147" s="2" t="s">
        <v>8</v>
      </c>
      <c r="E147" s="2">
        <v>248</v>
      </c>
      <c r="F147" s="10"/>
      <c r="G147" s="2" t="s">
        <v>2058</v>
      </c>
      <c r="H147" s="3">
        <v>41054.333333333336</v>
      </c>
      <c r="I147" s="2">
        <v>1920</v>
      </c>
      <c r="J147" s="2" t="s">
        <v>1914</v>
      </c>
      <c r="K147" s="2">
        <v>88</v>
      </c>
    </row>
    <row r="148" spans="1:11" x14ac:dyDescent="0.25">
      <c r="A148" s="2" t="s">
        <v>535</v>
      </c>
      <c r="B148" s="3">
        <v>41059.333333333336</v>
      </c>
      <c r="C148" s="2">
        <v>1620</v>
      </c>
      <c r="D148" s="2" t="s">
        <v>8</v>
      </c>
      <c r="E148" s="2">
        <v>234</v>
      </c>
      <c r="F148" s="10"/>
      <c r="G148" s="2" t="s">
        <v>2059</v>
      </c>
      <c r="H148" s="3">
        <v>41055.333333333336</v>
      </c>
      <c r="I148" s="2">
        <v>1920</v>
      </c>
      <c r="J148" s="2" t="s">
        <v>1914</v>
      </c>
      <c r="K148" s="2">
        <v>82</v>
      </c>
    </row>
    <row r="149" spans="1:11" x14ac:dyDescent="0.25">
      <c r="A149" s="2" t="s">
        <v>538</v>
      </c>
      <c r="B149" s="3">
        <v>41060.333333333336</v>
      </c>
      <c r="C149" s="2">
        <v>1620</v>
      </c>
      <c r="D149" s="2" t="s">
        <v>8</v>
      </c>
      <c r="E149" s="2">
        <v>262</v>
      </c>
      <c r="F149" s="10"/>
      <c r="G149" s="2" t="s">
        <v>2060</v>
      </c>
      <c r="H149" s="3">
        <v>41057.333333333336</v>
      </c>
      <c r="I149" s="2">
        <v>1920</v>
      </c>
      <c r="J149" s="2" t="s">
        <v>1914</v>
      </c>
      <c r="K149" s="2">
        <v>86</v>
      </c>
    </row>
    <row r="150" spans="1:11" x14ac:dyDescent="0.25">
      <c r="A150" s="2" t="s">
        <v>541</v>
      </c>
      <c r="B150" s="3">
        <v>41061.333333333336</v>
      </c>
      <c r="C150" s="2">
        <v>1620</v>
      </c>
      <c r="D150" s="2" t="s">
        <v>8</v>
      </c>
      <c r="E150" s="2">
        <v>280</v>
      </c>
      <c r="F150" s="10"/>
      <c r="G150" s="2" t="s">
        <v>2061</v>
      </c>
      <c r="H150" s="3">
        <v>41058.333333333336</v>
      </c>
      <c r="I150" s="2">
        <v>1920</v>
      </c>
      <c r="J150" s="2" t="s">
        <v>1914</v>
      </c>
      <c r="K150" s="2">
        <v>94</v>
      </c>
    </row>
    <row r="151" spans="1:11" x14ac:dyDescent="0.25">
      <c r="A151" s="2" t="s">
        <v>544</v>
      </c>
      <c r="B151" s="3">
        <v>41062.333333333336</v>
      </c>
      <c r="C151" s="2">
        <v>1620</v>
      </c>
      <c r="D151" s="2" t="s">
        <v>8</v>
      </c>
      <c r="E151" s="2">
        <v>222</v>
      </c>
      <c r="F151" s="10"/>
      <c r="G151" s="2" t="s">
        <v>2062</v>
      </c>
      <c r="H151" s="3">
        <v>41059.333333333336</v>
      </c>
      <c r="I151" s="2">
        <v>1920</v>
      </c>
      <c r="J151" s="2" t="s">
        <v>1914</v>
      </c>
      <c r="K151" s="2">
        <v>88</v>
      </c>
    </row>
    <row r="152" spans="1:11" x14ac:dyDescent="0.25">
      <c r="A152" s="2" t="s">
        <v>547</v>
      </c>
      <c r="B152" s="3">
        <v>41063.333333333336</v>
      </c>
      <c r="C152" s="2">
        <v>1620</v>
      </c>
      <c r="D152" s="2" t="s">
        <v>8</v>
      </c>
      <c r="E152" s="2">
        <v>230</v>
      </c>
      <c r="F152" s="10"/>
      <c r="G152" s="2" t="s">
        <v>2063</v>
      </c>
      <c r="H152" s="3">
        <v>41060.333333333336</v>
      </c>
      <c r="I152" s="2">
        <v>1920</v>
      </c>
      <c r="J152" s="2" t="s">
        <v>1914</v>
      </c>
      <c r="K152" s="2">
        <v>83</v>
      </c>
    </row>
    <row r="153" spans="1:11" x14ac:dyDescent="0.25">
      <c r="A153" s="2" t="s">
        <v>550</v>
      </c>
      <c r="B153" s="3">
        <v>41064.333333333336</v>
      </c>
      <c r="C153" s="2">
        <v>1620</v>
      </c>
      <c r="D153" s="2" t="s">
        <v>8</v>
      </c>
      <c r="E153" s="2">
        <v>257</v>
      </c>
      <c r="F153" s="10"/>
      <c r="G153" s="2" t="s">
        <v>2064</v>
      </c>
      <c r="H153" s="3">
        <v>41061.333333333336</v>
      </c>
      <c r="I153" s="2">
        <v>1920</v>
      </c>
      <c r="J153" s="2" t="s">
        <v>1914</v>
      </c>
      <c r="K153" s="2">
        <v>87</v>
      </c>
    </row>
    <row r="154" spans="1:11" x14ac:dyDescent="0.25">
      <c r="A154" s="2" t="s">
        <v>554</v>
      </c>
      <c r="B154" s="3">
        <v>41065.333333333336</v>
      </c>
      <c r="C154" s="2">
        <v>1620</v>
      </c>
      <c r="D154" s="2" t="s">
        <v>8</v>
      </c>
      <c r="E154" s="2">
        <v>308</v>
      </c>
      <c r="F154" s="10"/>
      <c r="G154" s="2" t="s">
        <v>2065</v>
      </c>
      <c r="H154" s="3">
        <v>41062.333333333336</v>
      </c>
      <c r="I154" s="2">
        <v>1920</v>
      </c>
      <c r="J154" s="2" t="s">
        <v>1914</v>
      </c>
      <c r="K154" s="2">
        <v>91</v>
      </c>
    </row>
    <row r="155" spans="1:11" x14ac:dyDescent="0.25">
      <c r="A155" s="2" t="s">
        <v>557</v>
      </c>
      <c r="B155" s="3">
        <v>41066.333333333336</v>
      </c>
      <c r="C155" s="2">
        <v>1620</v>
      </c>
      <c r="D155" s="2" t="s">
        <v>8</v>
      </c>
      <c r="E155" s="2">
        <v>286</v>
      </c>
      <c r="F155" s="10"/>
      <c r="G155" s="2" t="s">
        <v>2066</v>
      </c>
      <c r="H155" s="3">
        <v>41063.333333333336</v>
      </c>
      <c r="I155" s="2">
        <v>1920</v>
      </c>
      <c r="J155" s="2" t="s">
        <v>1914</v>
      </c>
      <c r="K155" s="2">
        <v>89</v>
      </c>
    </row>
    <row r="156" spans="1:11" x14ac:dyDescent="0.25">
      <c r="A156" s="2" t="s">
        <v>560</v>
      </c>
      <c r="B156" s="3">
        <v>41067.333333333336</v>
      </c>
      <c r="C156" s="2">
        <v>1620</v>
      </c>
      <c r="D156" s="2" t="s">
        <v>8</v>
      </c>
      <c r="E156" s="2">
        <v>264</v>
      </c>
      <c r="F156" s="10"/>
      <c r="G156" s="2" t="s">
        <v>2067</v>
      </c>
      <c r="H156" s="3">
        <v>41064.333333333336</v>
      </c>
      <c r="I156" s="2">
        <v>1920</v>
      </c>
      <c r="J156" s="2" t="s">
        <v>1914</v>
      </c>
      <c r="K156" s="2">
        <v>86</v>
      </c>
    </row>
    <row r="157" spans="1:11" x14ac:dyDescent="0.25">
      <c r="A157" s="2" t="s">
        <v>563</v>
      </c>
      <c r="B157" s="3">
        <v>41068.333333333336</v>
      </c>
      <c r="C157" s="2">
        <v>1620</v>
      </c>
      <c r="D157" s="2" t="s">
        <v>8</v>
      </c>
      <c r="E157" s="2">
        <v>271</v>
      </c>
      <c r="F157" s="10"/>
      <c r="G157" s="2" t="s">
        <v>2068</v>
      </c>
      <c r="H157" s="3">
        <v>41065.333333333336</v>
      </c>
      <c r="I157" s="2">
        <v>1920</v>
      </c>
      <c r="J157" s="2" t="s">
        <v>1914</v>
      </c>
      <c r="K157" s="2">
        <v>92</v>
      </c>
    </row>
    <row r="158" spans="1:11" x14ac:dyDescent="0.25">
      <c r="A158" s="2" t="s">
        <v>566</v>
      </c>
      <c r="B158" s="3">
        <v>41069.333333333336</v>
      </c>
      <c r="C158" s="2">
        <v>1620</v>
      </c>
      <c r="D158" s="2" t="s">
        <v>8</v>
      </c>
      <c r="E158" s="2">
        <v>223</v>
      </c>
      <c r="F158" s="10"/>
      <c r="G158" s="2" t="s">
        <v>2069</v>
      </c>
      <c r="H158" s="3">
        <v>41066.333333333336</v>
      </c>
      <c r="I158" s="2">
        <v>1920</v>
      </c>
      <c r="J158" s="2" t="s">
        <v>1914</v>
      </c>
      <c r="K158" s="2">
        <v>95</v>
      </c>
    </row>
    <row r="159" spans="1:11" x14ac:dyDescent="0.25">
      <c r="A159" s="2" t="s">
        <v>569</v>
      </c>
      <c r="B159" s="3">
        <v>41070.333333333336</v>
      </c>
      <c r="C159" s="2">
        <v>1620</v>
      </c>
      <c r="D159" s="2" t="s">
        <v>8</v>
      </c>
      <c r="E159" s="2">
        <v>224</v>
      </c>
      <c r="F159" s="10"/>
      <c r="G159" s="2" t="s">
        <v>2070</v>
      </c>
      <c r="H159" s="3">
        <v>41067.333333333336</v>
      </c>
      <c r="I159" s="2">
        <v>1920</v>
      </c>
      <c r="J159" s="2" t="s">
        <v>1914</v>
      </c>
      <c r="K159" s="2">
        <v>76</v>
      </c>
    </row>
    <row r="160" spans="1:11" x14ac:dyDescent="0.25">
      <c r="A160" s="2" t="s">
        <v>572</v>
      </c>
      <c r="B160" s="3">
        <v>41071.333333333336</v>
      </c>
      <c r="C160" s="2">
        <v>1620</v>
      </c>
      <c r="D160" s="2" t="s">
        <v>8</v>
      </c>
      <c r="E160" s="2">
        <v>264</v>
      </c>
      <c r="F160" s="10"/>
      <c r="G160" s="2" t="s">
        <v>2071</v>
      </c>
      <c r="H160" s="3">
        <v>41068.333333333336</v>
      </c>
      <c r="I160" s="2">
        <v>1920</v>
      </c>
      <c r="J160" s="2" t="s">
        <v>1914</v>
      </c>
      <c r="K160" s="2">
        <v>91</v>
      </c>
    </row>
    <row r="161" spans="1:11" x14ac:dyDescent="0.25">
      <c r="A161" s="2" t="s">
        <v>575</v>
      </c>
      <c r="B161" s="3">
        <v>41072.333333333336</v>
      </c>
      <c r="C161" s="2">
        <v>1620</v>
      </c>
      <c r="D161" s="2" t="s">
        <v>8</v>
      </c>
      <c r="E161" s="2">
        <v>232</v>
      </c>
      <c r="F161" s="10"/>
      <c r="G161" s="2" t="s">
        <v>2072</v>
      </c>
      <c r="H161" s="3">
        <v>41069.333333333336</v>
      </c>
      <c r="I161" s="2">
        <v>1920</v>
      </c>
      <c r="J161" s="2" t="s">
        <v>1914</v>
      </c>
      <c r="K161" s="2">
        <v>78</v>
      </c>
    </row>
    <row r="162" spans="1:11" x14ac:dyDescent="0.25">
      <c r="A162" s="2" t="s">
        <v>578</v>
      </c>
      <c r="B162" s="3">
        <v>41073.333333333336</v>
      </c>
      <c r="C162" s="2">
        <v>1620</v>
      </c>
      <c r="D162" s="2" t="s">
        <v>8</v>
      </c>
      <c r="E162" s="2">
        <v>384</v>
      </c>
      <c r="F162" s="10"/>
      <c r="G162" s="2" t="s">
        <v>2073</v>
      </c>
      <c r="H162" s="3">
        <v>41070.333333333336</v>
      </c>
      <c r="I162" s="2">
        <v>1920</v>
      </c>
      <c r="J162" s="2" t="s">
        <v>1914</v>
      </c>
      <c r="K162" s="2">
        <v>80</v>
      </c>
    </row>
    <row r="163" spans="1:11" x14ac:dyDescent="0.25">
      <c r="A163" s="2" t="s">
        <v>581</v>
      </c>
      <c r="B163" s="3">
        <v>41074.333333333336</v>
      </c>
      <c r="C163" s="2">
        <v>1620</v>
      </c>
      <c r="D163" s="2" t="s">
        <v>8</v>
      </c>
      <c r="E163" s="2">
        <v>276</v>
      </c>
      <c r="F163" s="10"/>
      <c r="G163" s="2" t="s">
        <v>2074</v>
      </c>
      <c r="H163" s="3">
        <v>41071.333333333336</v>
      </c>
      <c r="I163" s="2">
        <v>1920</v>
      </c>
      <c r="J163" s="2" t="s">
        <v>1914</v>
      </c>
      <c r="K163" s="2">
        <v>94</v>
      </c>
    </row>
    <row r="164" spans="1:11" x14ac:dyDescent="0.25">
      <c r="A164" s="2" t="s">
        <v>584</v>
      </c>
      <c r="B164" s="3">
        <v>41075.333333333336</v>
      </c>
      <c r="C164" s="2">
        <v>1620</v>
      </c>
      <c r="D164" s="2" t="s">
        <v>8</v>
      </c>
      <c r="E164" s="2">
        <v>276</v>
      </c>
      <c r="F164" s="10"/>
      <c r="G164" s="2" t="s">
        <v>2075</v>
      </c>
      <c r="H164" s="3">
        <v>41072.333333333336</v>
      </c>
      <c r="I164" s="2">
        <v>1920</v>
      </c>
      <c r="J164" s="2" t="s">
        <v>1914</v>
      </c>
      <c r="K164" s="2">
        <v>84</v>
      </c>
    </row>
    <row r="165" spans="1:11" x14ac:dyDescent="0.25">
      <c r="A165" s="2" t="s">
        <v>587</v>
      </c>
      <c r="B165" s="3">
        <v>41076.333333333336</v>
      </c>
      <c r="C165" s="2">
        <v>1620</v>
      </c>
      <c r="D165" s="2" t="s">
        <v>8</v>
      </c>
      <c r="E165" s="2">
        <v>232</v>
      </c>
      <c r="F165" s="10"/>
      <c r="G165" s="2" t="s">
        <v>2076</v>
      </c>
      <c r="H165" s="3">
        <v>41073.333333333336</v>
      </c>
      <c r="I165" s="2">
        <v>1920</v>
      </c>
      <c r="J165" s="2" t="s">
        <v>1914</v>
      </c>
      <c r="K165" s="2">
        <v>92</v>
      </c>
    </row>
    <row r="166" spans="1:11" x14ac:dyDescent="0.25">
      <c r="A166" s="2" t="s">
        <v>590</v>
      </c>
      <c r="B166" s="3">
        <v>41077.333333333336</v>
      </c>
      <c r="C166" s="2">
        <v>1620</v>
      </c>
      <c r="D166" s="2" t="s">
        <v>8</v>
      </c>
      <c r="E166" s="2">
        <v>220</v>
      </c>
      <c r="F166" s="10"/>
      <c r="G166" s="2" t="s">
        <v>2077</v>
      </c>
      <c r="H166" s="3">
        <v>41074.333333333336</v>
      </c>
      <c r="I166" s="2">
        <v>1920</v>
      </c>
      <c r="J166" s="2" t="s">
        <v>1914</v>
      </c>
      <c r="K166" s="2">
        <v>81</v>
      </c>
    </row>
    <row r="167" spans="1:11" x14ac:dyDescent="0.25">
      <c r="A167" s="2" t="s">
        <v>593</v>
      </c>
      <c r="B167" s="3">
        <v>41078.333333333336</v>
      </c>
      <c r="C167" s="2">
        <v>1620</v>
      </c>
      <c r="D167" s="2" t="s">
        <v>8</v>
      </c>
      <c r="E167" s="2">
        <v>270</v>
      </c>
      <c r="F167" s="10"/>
      <c r="G167" s="2" t="s">
        <v>2078</v>
      </c>
      <c r="H167" s="3">
        <v>41075.333333333336</v>
      </c>
      <c r="I167" s="2">
        <v>1920</v>
      </c>
      <c r="J167" s="2" t="s">
        <v>1914</v>
      </c>
      <c r="K167" s="2">
        <v>88</v>
      </c>
    </row>
    <row r="168" spans="1:11" x14ac:dyDescent="0.25">
      <c r="A168" s="2" t="s">
        <v>596</v>
      </c>
      <c r="B168" s="3">
        <v>41079.333333333336</v>
      </c>
      <c r="C168" s="2">
        <v>1620</v>
      </c>
      <c r="D168" s="2" t="s">
        <v>8</v>
      </c>
      <c r="E168" s="2">
        <v>249</v>
      </c>
      <c r="F168" s="10"/>
      <c r="G168" s="2" t="s">
        <v>2079</v>
      </c>
      <c r="H168" s="3">
        <v>41076.333333333336</v>
      </c>
      <c r="I168" s="2">
        <v>1920</v>
      </c>
      <c r="J168" s="2" t="s">
        <v>1914</v>
      </c>
      <c r="K168" s="2">
        <v>86</v>
      </c>
    </row>
    <row r="169" spans="1:11" x14ac:dyDescent="0.25">
      <c r="A169" s="2" t="s">
        <v>599</v>
      </c>
      <c r="B169" s="3">
        <v>41080.333333333336</v>
      </c>
      <c r="C169" s="2">
        <v>1620</v>
      </c>
      <c r="D169" s="2" t="s">
        <v>8</v>
      </c>
      <c r="E169" s="2">
        <v>289</v>
      </c>
      <c r="F169" s="10"/>
      <c r="G169" s="2" t="s">
        <v>2080</v>
      </c>
      <c r="H169" s="3">
        <v>41077.333333333336</v>
      </c>
      <c r="I169" s="2">
        <v>1920</v>
      </c>
      <c r="J169" s="2" t="s">
        <v>1914</v>
      </c>
      <c r="K169" s="2">
        <v>89</v>
      </c>
    </row>
    <row r="170" spans="1:11" x14ac:dyDescent="0.25">
      <c r="A170" s="2" t="s">
        <v>602</v>
      </c>
      <c r="B170" s="3">
        <v>41081.333333333336</v>
      </c>
      <c r="C170" s="2">
        <v>1620</v>
      </c>
      <c r="D170" s="2" t="s">
        <v>8</v>
      </c>
      <c r="E170" s="2">
        <v>254</v>
      </c>
      <c r="F170" s="10"/>
      <c r="G170" s="2" t="s">
        <v>2081</v>
      </c>
      <c r="H170" s="3">
        <v>41078.333333333336</v>
      </c>
      <c r="I170" s="2">
        <v>1920</v>
      </c>
      <c r="J170" s="2" t="s">
        <v>1914</v>
      </c>
      <c r="K170" s="2">
        <v>84</v>
      </c>
    </row>
    <row r="171" spans="1:11" x14ac:dyDescent="0.25">
      <c r="A171" s="2" t="s">
        <v>605</v>
      </c>
      <c r="B171" s="3">
        <v>41082.333333333336</v>
      </c>
      <c r="C171" s="2">
        <v>1620</v>
      </c>
      <c r="D171" s="2" t="s">
        <v>8</v>
      </c>
      <c r="E171" s="2">
        <v>260</v>
      </c>
      <c r="F171" s="10"/>
      <c r="G171" s="2" t="s">
        <v>2082</v>
      </c>
      <c r="H171" s="3">
        <v>41079.333333333336</v>
      </c>
      <c r="I171" s="2">
        <v>1920</v>
      </c>
      <c r="J171" s="2" t="s">
        <v>1914</v>
      </c>
      <c r="K171" s="2">
        <v>90</v>
      </c>
    </row>
    <row r="172" spans="1:11" x14ac:dyDescent="0.25">
      <c r="A172" s="2" t="s">
        <v>608</v>
      </c>
      <c r="B172" s="3">
        <v>41083.333333333336</v>
      </c>
      <c r="C172" s="2">
        <v>1620</v>
      </c>
      <c r="D172" s="2" t="s">
        <v>8</v>
      </c>
      <c r="E172" s="2">
        <v>220</v>
      </c>
      <c r="F172" s="10"/>
      <c r="G172" s="2" t="s">
        <v>2083</v>
      </c>
      <c r="H172" s="3">
        <v>41080.333333333336</v>
      </c>
      <c r="I172" s="2">
        <v>1920</v>
      </c>
      <c r="J172" s="2" t="s">
        <v>1914</v>
      </c>
      <c r="K172" s="2">
        <v>89</v>
      </c>
    </row>
    <row r="173" spans="1:11" x14ac:dyDescent="0.25">
      <c r="A173" s="2" t="s">
        <v>611</v>
      </c>
      <c r="B173" s="3">
        <v>41084.333333333336</v>
      </c>
      <c r="C173" s="2">
        <v>1620</v>
      </c>
      <c r="D173" s="2" t="s">
        <v>8</v>
      </c>
      <c r="E173" s="2">
        <v>215</v>
      </c>
      <c r="F173" s="10"/>
      <c r="G173" s="2" t="s">
        <v>2084</v>
      </c>
      <c r="H173" s="3">
        <v>41081.333333333336</v>
      </c>
      <c r="I173" s="2">
        <v>1920</v>
      </c>
      <c r="J173" s="2" t="s">
        <v>1914</v>
      </c>
      <c r="K173" s="2">
        <v>88</v>
      </c>
    </row>
    <row r="174" spans="1:11" x14ac:dyDescent="0.25">
      <c r="A174" s="2" t="s">
        <v>615</v>
      </c>
      <c r="B174" s="3">
        <v>41085.333333333336</v>
      </c>
      <c r="C174" s="2">
        <v>1620</v>
      </c>
      <c r="D174" s="2" t="s">
        <v>8</v>
      </c>
      <c r="E174" s="2">
        <v>252</v>
      </c>
      <c r="F174" s="10"/>
      <c r="G174" s="2" t="s">
        <v>2085</v>
      </c>
      <c r="H174" s="3">
        <v>41082.333333333336</v>
      </c>
      <c r="I174" s="2">
        <v>1920</v>
      </c>
      <c r="J174" s="2" t="s">
        <v>1914</v>
      </c>
      <c r="K174" s="2">
        <v>84</v>
      </c>
    </row>
    <row r="175" spans="1:11" x14ac:dyDescent="0.25">
      <c r="A175" s="2" t="s">
        <v>619</v>
      </c>
      <c r="B175" s="3">
        <v>41086.333333333336</v>
      </c>
      <c r="C175" s="2">
        <v>1620</v>
      </c>
      <c r="D175" s="2" t="s">
        <v>8</v>
      </c>
      <c r="E175" s="2">
        <v>276</v>
      </c>
      <c r="F175" s="10"/>
      <c r="G175" s="2" t="s">
        <v>2086</v>
      </c>
      <c r="H175" s="3">
        <v>41083.333333333336</v>
      </c>
      <c r="I175" s="2">
        <v>1920</v>
      </c>
      <c r="J175" s="2" t="s">
        <v>1914</v>
      </c>
      <c r="K175" s="2">
        <v>82</v>
      </c>
    </row>
    <row r="176" spans="1:11" x14ac:dyDescent="0.25">
      <c r="A176" s="2" t="s">
        <v>623</v>
      </c>
      <c r="B176" s="3">
        <v>41087.333333333336</v>
      </c>
      <c r="C176" s="2">
        <v>1620</v>
      </c>
      <c r="D176" s="2" t="s">
        <v>8</v>
      </c>
      <c r="E176" s="2">
        <v>260</v>
      </c>
      <c r="F176" s="10"/>
      <c r="G176" s="2" t="s">
        <v>2087</v>
      </c>
      <c r="H176" s="3">
        <v>41084.333333333336</v>
      </c>
      <c r="I176" s="2">
        <v>1920</v>
      </c>
      <c r="J176" s="2" t="s">
        <v>1914</v>
      </c>
      <c r="K176" s="2">
        <v>77</v>
      </c>
    </row>
    <row r="177" spans="1:11" x14ac:dyDescent="0.25">
      <c r="A177" s="2" t="s">
        <v>626</v>
      </c>
      <c r="B177" s="3">
        <v>41088.333333333336</v>
      </c>
      <c r="C177" s="2">
        <v>1620</v>
      </c>
      <c r="D177" s="2" t="s">
        <v>8</v>
      </c>
      <c r="E177" s="2">
        <v>258</v>
      </c>
      <c r="F177" s="10"/>
      <c r="G177" s="2" t="s">
        <v>2088</v>
      </c>
      <c r="H177" s="3">
        <v>41085.333333333336</v>
      </c>
      <c r="I177" s="2">
        <v>1920</v>
      </c>
      <c r="J177" s="2" t="s">
        <v>1914</v>
      </c>
      <c r="K177" s="2"/>
    </row>
    <row r="178" spans="1:11" x14ac:dyDescent="0.25">
      <c r="A178" s="2" t="s">
        <v>629</v>
      </c>
      <c r="B178" s="3">
        <v>41089.333333333336</v>
      </c>
      <c r="C178" s="2">
        <v>1620</v>
      </c>
      <c r="D178" s="2" t="s">
        <v>8</v>
      </c>
      <c r="E178" s="2">
        <v>252</v>
      </c>
      <c r="F178" s="10"/>
      <c r="G178" s="2" t="s">
        <v>2089</v>
      </c>
      <c r="H178" s="3">
        <v>41086.333333333336</v>
      </c>
      <c r="I178" s="2">
        <v>1920</v>
      </c>
      <c r="J178" s="2" t="s">
        <v>1914</v>
      </c>
      <c r="K178" s="2">
        <v>88</v>
      </c>
    </row>
    <row r="179" spans="1:11" x14ac:dyDescent="0.25">
      <c r="A179" s="2" t="s">
        <v>632</v>
      </c>
      <c r="B179" s="3">
        <v>41090.333333333336</v>
      </c>
      <c r="C179" s="2">
        <v>1620</v>
      </c>
      <c r="D179" s="2" t="s">
        <v>8</v>
      </c>
      <c r="E179" s="2">
        <v>284</v>
      </c>
      <c r="F179" s="10"/>
      <c r="G179" s="2" t="s">
        <v>2090</v>
      </c>
      <c r="H179" s="3">
        <v>41087.333333333336</v>
      </c>
      <c r="I179" s="2">
        <v>1920</v>
      </c>
      <c r="J179" s="2" t="s">
        <v>1914</v>
      </c>
      <c r="K179" s="2">
        <v>84</v>
      </c>
    </row>
    <row r="180" spans="1:11" x14ac:dyDescent="0.25">
      <c r="A180" s="2" t="s">
        <v>647</v>
      </c>
      <c r="B180" s="3">
        <v>41097.333333333336</v>
      </c>
      <c r="C180" s="2">
        <v>1620</v>
      </c>
      <c r="D180" s="2" t="s">
        <v>8</v>
      </c>
      <c r="E180" s="2">
        <v>274</v>
      </c>
      <c r="F180" s="10"/>
      <c r="G180" s="2" t="s">
        <v>2091</v>
      </c>
      <c r="H180" s="3">
        <v>41088.333333333336</v>
      </c>
      <c r="I180" s="2">
        <v>1920</v>
      </c>
      <c r="J180" s="2" t="s">
        <v>1914</v>
      </c>
      <c r="K180" s="2">
        <v>89</v>
      </c>
    </row>
    <row r="181" spans="1:11" x14ac:dyDescent="0.25">
      <c r="A181" s="2" t="s">
        <v>650</v>
      </c>
      <c r="B181" s="3">
        <v>41098.333333333336</v>
      </c>
      <c r="C181" s="2">
        <v>1620</v>
      </c>
      <c r="D181" s="2" t="s">
        <v>8</v>
      </c>
      <c r="E181" s="2">
        <v>250</v>
      </c>
      <c r="F181" s="10"/>
      <c r="G181" s="2" t="s">
        <v>2092</v>
      </c>
      <c r="H181" s="3">
        <v>41089.333333333336</v>
      </c>
      <c r="I181" s="2">
        <v>1920</v>
      </c>
      <c r="J181" s="2" t="s">
        <v>1914</v>
      </c>
      <c r="K181" s="2">
        <v>96</v>
      </c>
    </row>
    <row r="182" spans="1:11" x14ac:dyDescent="0.25">
      <c r="A182" s="2" t="s">
        <v>654</v>
      </c>
      <c r="B182" s="3">
        <v>41099.333333333336</v>
      </c>
      <c r="C182" s="2">
        <v>1620</v>
      </c>
      <c r="D182" s="2" t="s">
        <v>8</v>
      </c>
      <c r="E182" s="2">
        <v>288</v>
      </c>
      <c r="F182" s="10"/>
      <c r="G182" s="2" t="s">
        <v>2093</v>
      </c>
      <c r="H182" s="3">
        <v>41090.333333333336</v>
      </c>
      <c r="I182" s="2">
        <v>1920</v>
      </c>
      <c r="J182" s="2" t="s">
        <v>1914</v>
      </c>
      <c r="K182" s="2">
        <v>92</v>
      </c>
    </row>
    <row r="183" spans="1:11" x14ac:dyDescent="0.25">
      <c r="A183" s="2" t="s">
        <v>658</v>
      </c>
      <c r="B183" s="3">
        <v>41100.333333333336</v>
      </c>
      <c r="C183" s="2">
        <v>1620</v>
      </c>
      <c r="D183" s="2" t="s">
        <v>8</v>
      </c>
      <c r="E183" s="2">
        <v>260</v>
      </c>
      <c r="F183" s="10"/>
      <c r="G183" s="2" t="s">
        <v>2094</v>
      </c>
      <c r="H183" s="3">
        <v>41091.333333333336</v>
      </c>
      <c r="I183" s="2">
        <v>1920</v>
      </c>
      <c r="J183" s="2" t="s">
        <v>1914</v>
      </c>
      <c r="K183" s="2">
        <v>82</v>
      </c>
    </row>
    <row r="184" spans="1:11" x14ac:dyDescent="0.25">
      <c r="A184" s="2" t="s">
        <v>662</v>
      </c>
      <c r="B184" s="3">
        <v>41101.333333333336</v>
      </c>
      <c r="C184" s="2">
        <v>1620</v>
      </c>
      <c r="D184" s="2" t="s">
        <v>8</v>
      </c>
      <c r="E184" s="2">
        <v>266</v>
      </c>
      <c r="F184" s="10"/>
      <c r="G184" s="2" t="s">
        <v>2095</v>
      </c>
      <c r="H184" s="3">
        <v>41092.333333333336</v>
      </c>
      <c r="I184" s="2">
        <v>1920</v>
      </c>
      <c r="J184" s="2" t="s">
        <v>1914</v>
      </c>
      <c r="K184" s="2">
        <v>86</v>
      </c>
    </row>
    <row r="185" spans="1:11" x14ac:dyDescent="0.25">
      <c r="A185" s="2" t="s">
        <v>666</v>
      </c>
      <c r="B185" s="3">
        <v>41102.333333333336</v>
      </c>
      <c r="C185" s="2">
        <v>1620</v>
      </c>
      <c r="D185" s="2" t="s">
        <v>8</v>
      </c>
      <c r="E185" s="2">
        <v>294</v>
      </c>
      <c r="F185" s="10"/>
      <c r="G185" s="2" t="s">
        <v>2096</v>
      </c>
      <c r="H185" s="3">
        <v>41094.333333333336</v>
      </c>
      <c r="I185" s="2">
        <v>1920</v>
      </c>
      <c r="J185" s="2" t="s">
        <v>1914</v>
      </c>
      <c r="K185" s="2">
        <v>94</v>
      </c>
    </row>
    <row r="186" spans="1:11" x14ac:dyDescent="0.25">
      <c r="A186" s="2" t="s">
        <v>670</v>
      </c>
      <c r="B186" s="3">
        <v>41103.333333333336</v>
      </c>
      <c r="C186" s="2">
        <v>1620</v>
      </c>
      <c r="D186" s="2" t="s">
        <v>8</v>
      </c>
      <c r="E186" s="2">
        <v>319</v>
      </c>
      <c r="F186" s="10"/>
      <c r="G186" s="2" t="s">
        <v>2097</v>
      </c>
      <c r="H186" s="3">
        <v>41095.333333333336</v>
      </c>
      <c r="I186" s="2">
        <v>1920</v>
      </c>
      <c r="J186" s="2" t="s">
        <v>1914</v>
      </c>
      <c r="K186" s="2">
        <v>94</v>
      </c>
    </row>
    <row r="187" spans="1:11" x14ac:dyDescent="0.25">
      <c r="A187" s="2" t="s">
        <v>674</v>
      </c>
      <c r="B187" s="3">
        <v>41104.333333333336</v>
      </c>
      <c r="C187" s="2">
        <v>1620</v>
      </c>
      <c r="D187" s="2" t="s">
        <v>8</v>
      </c>
      <c r="E187" s="2">
        <v>256</v>
      </c>
      <c r="F187" s="10"/>
      <c r="G187" s="2" t="s">
        <v>2098</v>
      </c>
      <c r="H187" s="3">
        <v>41096.333333333336</v>
      </c>
      <c r="I187" s="2">
        <v>1920</v>
      </c>
      <c r="J187" s="2" t="s">
        <v>1914</v>
      </c>
      <c r="K187" s="2">
        <v>87</v>
      </c>
    </row>
    <row r="188" spans="1:11" x14ac:dyDescent="0.25">
      <c r="A188" s="2" t="s">
        <v>678</v>
      </c>
      <c r="B188" s="3">
        <v>41105.333333333336</v>
      </c>
      <c r="C188" s="2">
        <v>1620</v>
      </c>
      <c r="D188" s="2" t="s">
        <v>8</v>
      </c>
      <c r="E188" s="2">
        <v>286</v>
      </c>
      <c r="F188" s="10"/>
      <c r="G188" s="2" t="s">
        <v>2099</v>
      </c>
      <c r="H188" s="3">
        <v>41097.333333333336</v>
      </c>
      <c r="I188" s="2">
        <v>1920</v>
      </c>
      <c r="J188" s="2" t="s">
        <v>1914</v>
      </c>
      <c r="K188" s="2"/>
    </row>
    <row r="189" spans="1:11" x14ac:dyDescent="0.25">
      <c r="A189" s="2" t="s">
        <v>682</v>
      </c>
      <c r="B189" s="3">
        <v>41106.333333333336</v>
      </c>
      <c r="C189" s="2">
        <v>1620</v>
      </c>
      <c r="D189" s="2" t="s">
        <v>8</v>
      </c>
      <c r="E189" s="2">
        <v>280</v>
      </c>
      <c r="F189" s="10"/>
      <c r="G189" s="2" t="s">
        <v>2100</v>
      </c>
      <c r="H189" s="3">
        <v>41098.333333333336</v>
      </c>
      <c r="I189" s="2">
        <v>1920</v>
      </c>
      <c r="J189" s="2" t="s">
        <v>1914</v>
      </c>
      <c r="K189" s="2">
        <v>90</v>
      </c>
    </row>
    <row r="190" spans="1:11" x14ac:dyDescent="0.25">
      <c r="A190" s="2" t="s">
        <v>686</v>
      </c>
      <c r="B190" s="3">
        <v>41107.333333333336</v>
      </c>
      <c r="C190" s="2">
        <v>1620</v>
      </c>
      <c r="D190" s="2" t="s">
        <v>8</v>
      </c>
      <c r="E190" s="2">
        <v>275</v>
      </c>
      <c r="F190" s="10"/>
      <c r="G190" s="2" t="s">
        <v>2101</v>
      </c>
      <c r="H190" s="3">
        <v>41099.333333333336</v>
      </c>
      <c r="I190" s="2">
        <v>1920</v>
      </c>
      <c r="J190" s="2" t="s">
        <v>1914</v>
      </c>
      <c r="K190" s="2">
        <v>80</v>
      </c>
    </row>
    <row r="191" spans="1:11" x14ac:dyDescent="0.25">
      <c r="A191" s="2" t="s">
        <v>690</v>
      </c>
      <c r="B191" s="3">
        <v>41108.333333333336</v>
      </c>
      <c r="C191" s="2">
        <v>1620</v>
      </c>
      <c r="D191" s="2" t="s">
        <v>8</v>
      </c>
      <c r="E191" s="2">
        <v>298</v>
      </c>
      <c r="F191" s="10"/>
      <c r="G191" s="2" t="s">
        <v>2102</v>
      </c>
      <c r="H191" s="3">
        <v>41100.333333333336</v>
      </c>
      <c r="I191" s="2">
        <v>1920</v>
      </c>
      <c r="J191" s="2" t="s">
        <v>1914</v>
      </c>
      <c r="K191" s="2">
        <v>76</v>
      </c>
    </row>
    <row r="192" spans="1:11" x14ac:dyDescent="0.25">
      <c r="A192" s="2" t="s">
        <v>694</v>
      </c>
      <c r="B192" s="3">
        <v>41109.333333333336</v>
      </c>
      <c r="C192" s="2">
        <v>1620</v>
      </c>
      <c r="D192" s="2" t="s">
        <v>8</v>
      </c>
      <c r="E192" s="2">
        <v>280</v>
      </c>
      <c r="F192" s="10"/>
      <c r="G192" s="2" t="s">
        <v>2103</v>
      </c>
      <c r="H192" s="3">
        <v>41101.333333333336</v>
      </c>
      <c r="I192" s="2">
        <v>1920</v>
      </c>
      <c r="J192" s="2" t="s">
        <v>1914</v>
      </c>
      <c r="K192" s="2">
        <v>76</v>
      </c>
    </row>
    <row r="193" spans="1:11" x14ac:dyDescent="0.25">
      <c r="A193" s="2" t="s">
        <v>698</v>
      </c>
      <c r="B193" s="3">
        <v>41110.333333333336</v>
      </c>
      <c r="C193" s="2">
        <v>1620</v>
      </c>
      <c r="D193" s="2" t="s">
        <v>8</v>
      </c>
      <c r="E193" s="2">
        <v>256</v>
      </c>
      <c r="F193" s="10"/>
      <c r="G193" s="2" t="s">
        <v>2104</v>
      </c>
      <c r="H193" s="3">
        <v>41102.333333333336</v>
      </c>
      <c r="I193" s="2">
        <v>1920</v>
      </c>
      <c r="J193" s="2" t="s">
        <v>1914</v>
      </c>
      <c r="K193" s="2">
        <v>87</v>
      </c>
    </row>
    <row r="194" spans="1:11" x14ac:dyDescent="0.25">
      <c r="A194" s="2" t="s">
        <v>702</v>
      </c>
      <c r="B194" s="3">
        <v>41111.333333333336</v>
      </c>
      <c r="C194" s="2">
        <v>1620</v>
      </c>
      <c r="D194" s="2" t="s">
        <v>8</v>
      </c>
      <c r="E194" s="2">
        <v>290</v>
      </c>
      <c r="F194" s="10"/>
      <c r="G194" s="2" t="s">
        <v>2105</v>
      </c>
      <c r="H194" s="3">
        <v>41103.333333333336</v>
      </c>
      <c r="I194" s="2">
        <v>1920</v>
      </c>
      <c r="J194" s="2" t="s">
        <v>1914</v>
      </c>
      <c r="K194" s="2">
        <v>80</v>
      </c>
    </row>
    <row r="195" spans="1:11" x14ac:dyDescent="0.25">
      <c r="A195" s="2" t="s">
        <v>706</v>
      </c>
      <c r="B195" s="3">
        <v>41112.333333333336</v>
      </c>
      <c r="C195" s="2">
        <v>1620</v>
      </c>
      <c r="D195" s="2" t="s">
        <v>8</v>
      </c>
      <c r="E195" s="2">
        <v>302</v>
      </c>
      <c r="F195" s="10"/>
      <c r="G195" s="2" t="s">
        <v>2106</v>
      </c>
      <c r="H195" s="3">
        <v>41104.333333333336</v>
      </c>
      <c r="I195" s="2">
        <v>1920</v>
      </c>
      <c r="J195" s="2" t="s">
        <v>1914</v>
      </c>
      <c r="K195" s="2">
        <v>80</v>
      </c>
    </row>
    <row r="196" spans="1:11" x14ac:dyDescent="0.25">
      <c r="A196" s="2" t="s">
        <v>716</v>
      </c>
      <c r="B196" s="3">
        <v>41115.333333333336</v>
      </c>
      <c r="C196" s="2">
        <v>1620</v>
      </c>
      <c r="D196" s="2" t="s">
        <v>8</v>
      </c>
      <c r="E196" s="2">
        <v>322</v>
      </c>
      <c r="F196" s="10"/>
      <c r="G196" s="2" t="s">
        <v>2107</v>
      </c>
      <c r="H196" s="3">
        <v>41105.333333333336</v>
      </c>
      <c r="I196" s="2">
        <v>1920</v>
      </c>
      <c r="J196" s="2" t="s">
        <v>1914</v>
      </c>
      <c r="K196" s="2">
        <v>82</v>
      </c>
    </row>
    <row r="197" spans="1:11" x14ac:dyDescent="0.25">
      <c r="A197" s="2" t="s">
        <v>720</v>
      </c>
      <c r="B197" s="3">
        <v>41116.333333333336</v>
      </c>
      <c r="C197" s="2">
        <v>1620</v>
      </c>
      <c r="D197" s="2" t="s">
        <v>8</v>
      </c>
      <c r="E197" s="2">
        <v>414</v>
      </c>
      <c r="F197" s="10"/>
      <c r="G197" s="2" t="s">
        <v>2108</v>
      </c>
      <c r="H197" s="3">
        <v>41106.333333333336</v>
      </c>
      <c r="I197" s="2">
        <v>1920</v>
      </c>
      <c r="J197" s="2" t="s">
        <v>1914</v>
      </c>
      <c r="K197" s="2">
        <v>83</v>
      </c>
    </row>
    <row r="198" spans="1:11" x14ac:dyDescent="0.25">
      <c r="A198" s="2" t="s">
        <v>724</v>
      </c>
      <c r="B198" s="3">
        <v>41117.333333333336</v>
      </c>
      <c r="C198" s="2">
        <v>1620</v>
      </c>
      <c r="D198" s="2" t="s">
        <v>8</v>
      </c>
      <c r="E198" s="2">
        <v>290</v>
      </c>
      <c r="F198" s="10"/>
      <c r="G198" s="2" t="s">
        <v>2109</v>
      </c>
      <c r="H198" s="3">
        <v>41107.333333333336</v>
      </c>
      <c r="I198" s="2">
        <v>1920</v>
      </c>
      <c r="J198" s="2" t="s">
        <v>1914</v>
      </c>
      <c r="K198" s="2">
        <v>85</v>
      </c>
    </row>
    <row r="199" spans="1:11" x14ac:dyDescent="0.25">
      <c r="A199" s="2" t="s">
        <v>728</v>
      </c>
      <c r="B199" s="3">
        <v>41118.333333333336</v>
      </c>
      <c r="C199" s="2">
        <v>1620</v>
      </c>
      <c r="D199" s="2" t="s">
        <v>8</v>
      </c>
      <c r="E199" s="2">
        <v>270</v>
      </c>
      <c r="F199" s="10"/>
      <c r="G199" s="2" t="s">
        <v>2110</v>
      </c>
      <c r="H199" s="3">
        <v>41108.333333333336</v>
      </c>
      <c r="I199" s="2">
        <v>1920</v>
      </c>
      <c r="J199" s="2" t="s">
        <v>1914</v>
      </c>
      <c r="K199" s="2">
        <v>90</v>
      </c>
    </row>
    <row r="200" spans="1:11" x14ac:dyDescent="0.25">
      <c r="A200" s="2" t="s">
        <v>738</v>
      </c>
      <c r="B200" s="3">
        <v>41121.333333333336</v>
      </c>
      <c r="C200" s="2">
        <v>1620</v>
      </c>
      <c r="D200" s="2" t="s">
        <v>8</v>
      </c>
      <c r="E200" s="2">
        <v>410</v>
      </c>
      <c r="F200" s="10"/>
      <c r="G200" s="2" t="s">
        <v>2111</v>
      </c>
      <c r="H200" s="3">
        <v>41109.333333333336</v>
      </c>
      <c r="I200" s="2">
        <v>1920</v>
      </c>
      <c r="J200" s="2" t="s">
        <v>1914</v>
      </c>
      <c r="K200" s="2">
        <v>94</v>
      </c>
    </row>
    <row r="201" spans="1:11" x14ac:dyDescent="0.25">
      <c r="A201" s="2" t="s">
        <v>742</v>
      </c>
      <c r="B201" s="3">
        <v>41122.333333333336</v>
      </c>
      <c r="C201" s="2">
        <v>1620</v>
      </c>
      <c r="D201" s="2" t="s">
        <v>8</v>
      </c>
      <c r="E201" s="2">
        <v>339</v>
      </c>
      <c r="F201" s="10"/>
      <c r="G201" s="2" t="s">
        <v>2112</v>
      </c>
      <c r="H201" s="3">
        <v>41110.333333333336</v>
      </c>
      <c r="I201" s="2">
        <v>1920</v>
      </c>
      <c r="J201" s="2" t="s">
        <v>1914</v>
      </c>
      <c r="K201" s="2">
        <v>94</v>
      </c>
    </row>
    <row r="202" spans="1:11" x14ac:dyDescent="0.25">
      <c r="A202" s="2" t="s">
        <v>746</v>
      </c>
      <c r="B202" s="3">
        <v>41123.333333333336</v>
      </c>
      <c r="C202" s="2">
        <v>1620</v>
      </c>
      <c r="D202" s="2" t="s">
        <v>8</v>
      </c>
      <c r="E202" s="2">
        <v>284</v>
      </c>
      <c r="F202" s="10"/>
      <c r="G202" s="2" t="s">
        <v>2113</v>
      </c>
      <c r="H202" s="3">
        <v>41111.333333333336</v>
      </c>
      <c r="I202" s="2">
        <v>1920</v>
      </c>
      <c r="J202" s="2" t="s">
        <v>1914</v>
      </c>
      <c r="K202" s="2">
        <v>106</v>
      </c>
    </row>
    <row r="203" spans="1:11" x14ac:dyDescent="0.25">
      <c r="A203" s="2" t="s">
        <v>750</v>
      </c>
      <c r="B203" s="3">
        <v>41124.333333333336</v>
      </c>
      <c r="C203" s="2">
        <v>1620</v>
      </c>
      <c r="D203" s="2" t="s">
        <v>8</v>
      </c>
      <c r="E203" s="2">
        <v>302</v>
      </c>
      <c r="F203" s="10"/>
      <c r="G203" s="2" t="s">
        <v>2114</v>
      </c>
      <c r="H203" s="3">
        <v>41112.333333333336</v>
      </c>
      <c r="I203" s="2">
        <v>1920</v>
      </c>
      <c r="J203" s="2" t="s">
        <v>1914</v>
      </c>
      <c r="K203" s="2">
        <v>90</v>
      </c>
    </row>
    <row r="204" spans="1:11" x14ac:dyDescent="0.25">
      <c r="A204" s="2" t="s">
        <v>754</v>
      </c>
      <c r="B204" s="3">
        <v>41125.333333333336</v>
      </c>
      <c r="C204" s="2">
        <v>1620</v>
      </c>
      <c r="D204" s="2" t="s">
        <v>8</v>
      </c>
      <c r="E204" s="2">
        <v>282</v>
      </c>
      <c r="F204" s="10"/>
      <c r="G204" s="2" t="s">
        <v>2115</v>
      </c>
      <c r="H204" s="3">
        <v>41113.333333333336</v>
      </c>
      <c r="I204" s="2">
        <v>1920</v>
      </c>
      <c r="J204" s="2" t="s">
        <v>1914</v>
      </c>
      <c r="K204" s="2">
        <v>98</v>
      </c>
    </row>
    <row r="205" spans="1:11" x14ac:dyDescent="0.25">
      <c r="A205" s="2" t="s">
        <v>758</v>
      </c>
      <c r="B205" s="3">
        <v>41126.333333333336</v>
      </c>
      <c r="C205" s="2">
        <v>1620</v>
      </c>
      <c r="D205" s="2" t="s">
        <v>8</v>
      </c>
      <c r="E205" s="2">
        <v>280</v>
      </c>
      <c r="F205" s="10"/>
      <c r="G205" s="2" t="s">
        <v>2116</v>
      </c>
      <c r="H205" s="3">
        <v>41114.333333333336</v>
      </c>
      <c r="I205" s="2">
        <v>1920</v>
      </c>
      <c r="J205" s="2" t="s">
        <v>1914</v>
      </c>
      <c r="K205" s="2">
        <v>94</v>
      </c>
    </row>
    <row r="206" spans="1:11" x14ac:dyDescent="0.25">
      <c r="A206" s="2" t="s">
        <v>765</v>
      </c>
      <c r="B206" s="3">
        <v>41128.333333333336</v>
      </c>
      <c r="C206" s="2">
        <v>1620</v>
      </c>
      <c r="D206" s="2" t="s">
        <v>8</v>
      </c>
      <c r="E206" s="2">
        <v>390</v>
      </c>
      <c r="F206" s="10"/>
      <c r="G206" s="2" t="s">
        <v>2117</v>
      </c>
      <c r="H206" s="3">
        <v>41115.333333333336</v>
      </c>
      <c r="I206" s="2">
        <v>1920</v>
      </c>
      <c r="J206" s="2" t="s">
        <v>1914</v>
      </c>
      <c r="K206" s="2">
        <v>88</v>
      </c>
    </row>
    <row r="207" spans="1:11" x14ac:dyDescent="0.25">
      <c r="A207" s="2" t="s">
        <v>775</v>
      </c>
      <c r="B207" s="3">
        <v>41131.333333333336</v>
      </c>
      <c r="C207" s="2">
        <v>1620</v>
      </c>
      <c r="D207" s="2" t="s">
        <v>8</v>
      </c>
      <c r="E207" s="2">
        <v>273</v>
      </c>
      <c r="F207" s="10"/>
      <c r="G207" s="2" t="s">
        <v>2118</v>
      </c>
      <c r="H207" s="3">
        <v>41116.333333333336</v>
      </c>
      <c r="I207" s="2">
        <v>1920</v>
      </c>
      <c r="J207" s="2" t="s">
        <v>1914</v>
      </c>
      <c r="K207" s="2">
        <v>84</v>
      </c>
    </row>
    <row r="208" spans="1:11" x14ac:dyDescent="0.25">
      <c r="A208" s="2" t="s">
        <v>779</v>
      </c>
      <c r="B208" s="3">
        <v>41132.333333333336</v>
      </c>
      <c r="C208" s="2">
        <v>1620</v>
      </c>
      <c r="D208" s="2" t="s">
        <v>8</v>
      </c>
      <c r="E208" s="2">
        <v>281</v>
      </c>
      <c r="F208" s="10"/>
      <c r="G208" s="2" t="s">
        <v>2119</v>
      </c>
      <c r="H208" s="3">
        <v>41117.333333333336</v>
      </c>
      <c r="I208" s="2">
        <v>1920</v>
      </c>
      <c r="J208" s="2" t="s">
        <v>1914</v>
      </c>
      <c r="K208" s="2">
        <v>99</v>
      </c>
    </row>
    <row r="209" spans="1:11" x14ac:dyDescent="0.25">
      <c r="A209" s="2" t="s">
        <v>783</v>
      </c>
      <c r="B209" s="3">
        <v>41133.333333333336</v>
      </c>
      <c r="C209" s="2">
        <v>1620</v>
      </c>
      <c r="D209" s="2" t="s">
        <v>8</v>
      </c>
      <c r="E209" s="2">
        <v>231</v>
      </c>
      <c r="F209" s="10"/>
      <c r="G209" s="2" t="s">
        <v>2120</v>
      </c>
      <c r="H209" s="3">
        <v>41118.333333333336</v>
      </c>
      <c r="I209" s="2">
        <v>1920</v>
      </c>
      <c r="J209" s="2" t="s">
        <v>1914</v>
      </c>
      <c r="K209" s="2">
        <v>90</v>
      </c>
    </row>
    <row r="210" spans="1:11" x14ac:dyDescent="0.25">
      <c r="A210" s="2" t="s">
        <v>787</v>
      </c>
      <c r="B210" s="3">
        <v>41134.333333333336</v>
      </c>
      <c r="C210" s="2">
        <v>1620</v>
      </c>
      <c r="D210" s="2" t="s">
        <v>8</v>
      </c>
      <c r="E210" s="2">
        <v>346</v>
      </c>
      <c r="F210" s="10"/>
      <c r="G210" s="2" t="s">
        <v>2121</v>
      </c>
      <c r="H210" s="3">
        <v>41119.333333333336</v>
      </c>
      <c r="I210" s="2">
        <v>1920</v>
      </c>
      <c r="J210" s="2" t="s">
        <v>1914</v>
      </c>
      <c r="K210" s="2">
        <v>80</v>
      </c>
    </row>
    <row r="211" spans="1:11" x14ac:dyDescent="0.25">
      <c r="A211" s="2" t="s">
        <v>791</v>
      </c>
      <c r="B211" s="3">
        <v>41135.333333333336</v>
      </c>
      <c r="C211" s="2">
        <v>1620</v>
      </c>
      <c r="D211" s="2" t="s">
        <v>8</v>
      </c>
      <c r="E211" s="2">
        <v>389</v>
      </c>
      <c r="F211" s="10"/>
      <c r="G211" s="2" t="s">
        <v>2122</v>
      </c>
      <c r="H211" s="3">
        <v>41120.333333333336</v>
      </c>
      <c r="I211" s="2">
        <v>1920</v>
      </c>
      <c r="J211" s="2" t="s">
        <v>1914</v>
      </c>
      <c r="K211" s="2">
        <v>102</v>
      </c>
    </row>
    <row r="212" spans="1:11" x14ac:dyDescent="0.25">
      <c r="A212" s="2" t="s">
        <v>795</v>
      </c>
      <c r="B212" s="3">
        <v>41136.333333333336</v>
      </c>
      <c r="C212" s="2">
        <v>1620</v>
      </c>
      <c r="D212" s="2" t="s">
        <v>8</v>
      </c>
      <c r="E212" s="2">
        <v>380</v>
      </c>
      <c r="F212" s="10"/>
      <c r="G212" s="2" t="s">
        <v>2123</v>
      </c>
      <c r="H212" s="3">
        <v>41121.333333333336</v>
      </c>
      <c r="I212" s="2">
        <v>1920</v>
      </c>
      <c r="J212" s="2" t="s">
        <v>1914</v>
      </c>
      <c r="K212" s="2">
        <v>86</v>
      </c>
    </row>
    <row r="213" spans="1:11" x14ac:dyDescent="0.25">
      <c r="A213" s="2" t="s">
        <v>799</v>
      </c>
      <c r="B213" s="3">
        <v>41137.333333333336</v>
      </c>
      <c r="C213" s="2">
        <v>1620</v>
      </c>
      <c r="D213" s="2" t="s">
        <v>8</v>
      </c>
      <c r="E213" s="2">
        <v>382</v>
      </c>
      <c r="F213" s="10"/>
      <c r="G213" s="2" t="s">
        <v>2124</v>
      </c>
      <c r="H213" s="3">
        <v>41122.333333333336</v>
      </c>
      <c r="I213" s="2">
        <v>1920</v>
      </c>
      <c r="J213" s="2" t="s">
        <v>1914</v>
      </c>
      <c r="K213" s="2">
        <v>95</v>
      </c>
    </row>
    <row r="214" spans="1:11" x14ac:dyDescent="0.25">
      <c r="A214" s="2" t="s">
        <v>803</v>
      </c>
      <c r="B214" s="3">
        <v>41138.333333333336</v>
      </c>
      <c r="C214" s="2">
        <v>1620</v>
      </c>
      <c r="D214" s="2" t="s">
        <v>8</v>
      </c>
      <c r="E214" s="2">
        <v>319</v>
      </c>
      <c r="F214" s="10"/>
      <c r="G214" s="2" t="s">
        <v>2125</v>
      </c>
      <c r="H214" s="3">
        <v>41123.333333333336</v>
      </c>
      <c r="I214" s="2">
        <v>1920</v>
      </c>
      <c r="J214" s="2" t="s">
        <v>1914</v>
      </c>
      <c r="K214" s="2">
        <v>84</v>
      </c>
    </row>
    <row r="215" spans="1:11" x14ac:dyDescent="0.25">
      <c r="A215" s="2" t="s">
        <v>806</v>
      </c>
      <c r="B215" s="3">
        <v>41139.333333333336</v>
      </c>
      <c r="C215" s="2">
        <v>1620</v>
      </c>
      <c r="D215" s="2" t="s">
        <v>8</v>
      </c>
      <c r="E215" s="2">
        <v>309</v>
      </c>
      <c r="F215" s="10"/>
      <c r="G215" s="2" t="s">
        <v>2126</v>
      </c>
      <c r="H215" s="3">
        <v>41124.333333333336</v>
      </c>
      <c r="I215" s="2">
        <v>1920</v>
      </c>
      <c r="J215" s="2" t="s">
        <v>1914</v>
      </c>
      <c r="K215" s="2">
        <v>88</v>
      </c>
    </row>
    <row r="216" spans="1:11" x14ac:dyDescent="0.25">
      <c r="A216" s="2" t="s">
        <v>809</v>
      </c>
      <c r="B216" s="3">
        <v>41140.333333333336</v>
      </c>
      <c r="C216" s="2">
        <v>1620</v>
      </c>
      <c r="D216" s="2" t="s">
        <v>8</v>
      </c>
      <c r="E216" s="2">
        <v>284</v>
      </c>
      <c r="F216" s="10"/>
      <c r="G216" s="2" t="s">
        <v>2127</v>
      </c>
      <c r="H216" s="3">
        <v>41125.333333333336</v>
      </c>
      <c r="I216" s="2">
        <v>1920</v>
      </c>
      <c r="J216" s="2" t="s">
        <v>1914</v>
      </c>
      <c r="K216" s="2">
        <v>87</v>
      </c>
    </row>
    <row r="217" spans="1:11" x14ac:dyDescent="0.25">
      <c r="A217" s="2" t="s">
        <v>812</v>
      </c>
      <c r="B217" s="3">
        <v>41141.333333333336</v>
      </c>
      <c r="C217" s="2">
        <v>1620</v>
      </c>
      <c r="D217" s="2" t="s">
        <v>8</v>
      </c>
      <c r="E217" s="2">
        <v>304</v>
      </c>
      <c r="F217" s="10"/>
      <c r="G217" s="2" t="s">
        <v>2128</v>
      </c>
      <c r="H217" s="3">
        <v>41126.333333333336</v>
      </c>
      <c r="I217" s="2">
        <v>1920</v>
      </c>
      <c r="J217" s="2" t="s">
        <v>1914</v>
      </c>
      <c r="K217" s="2">
        <v>95</v>
      </c>
    </row>
    <row r="218" spans="1:11" x14ac:dyDescent="0.25">
      <c r="A218" s="2" t="s">
        <v>815</v>
      </c>
      <c r="B218" s="3">
        <v>41142.333333333336</v>
      </c>
      <c r="C218" s="2">
        <v>1620</v>
      </c>
      <c r="D218" s="2" t="s">
        <v>8</v>
      </c>
      <c r="E218" s="2">
        <v>322</v>
      </c>
      <c r="F218" s="10"/>
      <c r="G218" s="2" t="s">
        <v>2129</v>
      </c>
      <c r="H218" s="3">
        <v>41127.333333333336</v>
      </c>
      <c r="I218" s="2">
        <v>1920</v>
      </c>
      <c r="J218" s="2" t="s">
        <v>1914</v>
      </c>
      <c r="K218" s="2">
        <v>98</v>
      </c>
    </row>
    <row r="219" spans="1:11" x14ac:dyDescent="0.25">
      <c r="A219" s="2" t="s">
        <v>818</v>
      </c>
      <c r="B219" s="3">
        <v>41143.333333333336</v>
      </c>
      <c r="C219" s="2">
        <v>1620</v>
      </c>
      <c r="D219" s="2" t="s">
        <v>8</v>
      </c>
      <c r="E219" s="2">
        <v>313</v>
      </c>
      <c r="F219" s="10"/>
      <c r="G219" s="2" t="s">
        <v>2130</v>
      </c>
      <c r="H219" s="3">
        <v>41128.333333333336</v>
      </c>
      <c r="I219" s="2">
        <v>1920</v>
      </c>
      <c r="J219" s="2" t="s">
        <v>1914</v>
      </c>
      <c r="K219" s="2">
        <v>84</v>
      </c>
    </row>
    <row r="220" spans="1:11" x14ac:dyDescent="0.25">
      <c r="A220" s="2" t="s">
        <v>821</v>
      </c>
      <c r="B220" s="3">
        <v>41144.333333333336</v>
      </c>
      <c r="C220" s="2">
        <v>1620</v>
      </c>
      <c r="D220" s="2" t="s">
        <v>8</v>
      </c>
      <c r="E220" s="2">
        <v>294</v>
      </c>
      <c r="F220" s="10"/>
      <c r="G220" s="2" t="s">
        <v>2131</v>
      </c>
      <c r="H220" s="3">
        <v>41129.333333333336</v>
      </c>
      <c r="I220" s="2">
        <v>1920</v>
      </c>
      <c r="J220" s="2" t="s">
        <v>1914</v>
      </c>
      <c r="K220" s="2">
        <v>85</v>
      </c>
    </row>
    <row r="221" spans="1:11" x14ac:dyDescent="0.25">
      <c r="A221" s="2" t="s">
        <v>824</v>
      </c>
      <c r="B221" s="3">
        <v>41145.333333333336</v>
      </c>
      <c r="C221" s="2">
        <v>1620</v>
      </c>
      <c r="D221" s="2" t="s">
        <v>8</v>
      </c>
      <c r="E221" s="2">
        <v>299</v>
      </c>
      <c r="F221" s="10"/>
      <c r="G221" s="2" t="s">
        <v>2132</v>
      </c>
      <c r="H221" s="3">
        <v>41130.333333333336</v>
      </c>
      <c r="I221" s="2">
        <v>1920</v>
      </c>
      <c r="J221" s="2" t="s">
        <v>1914</v>
      </c>
      <c r="K221" s="2">
        <v>86</v>
      </c>
    </row>
    <row r="222" spans="1:11" x14ac:dyDescent="0.25">
      <c r="A222" s="2" t="s">
        <v>827</v>
      </c>
      <c r="B222" s="3">
        <v>41146.333333333336</v>
      </c>
      <c r="C222" s="2">
        <v>1620</v>
      </c>
      <c r="D222" s="2" t="s">
        <v>8</v>
      </c>
      <c r="E222" s="2">
        <v>283</v>
      </c>
      <c r="F222" s="10"/>
      <c r="G222" s="2" t="s">
        <v>2133</v>
      </c>
      <c r="H222" s="3">
        <v>41131.333333333336</v>
      </c>
      <c r="I222" s="2">
        <v>1920</v>
      </c>
      <c r="J222" s="2" t="s">
        <v>1914</v>
      </c>
      <c r="K222" s="2">
        <v>91</v>
      </c>
    </row>
    <row r="223" spans="1:11" x14ac:dyDescent="0.25">
      <c r="A223" s="2" t="s">
        <v>830</v>
      </c>
      <c r="B223" s="3">
        <v>41147.333333333336</v>
      </c>
      <c r="C223" s="2">
        <v>1620</v>
      </c>
      <c r="D223" s="2" t="s">
        <v>8</v>
      </c>
      <c r="E223" s="2">
        <v>272</v>
      </c>
      <c r="F223" s="10"/>
      <c r="G223" s="2" t="s">
        <v>2134</v>
      </c>
      <c r="H223" s="3">
        <v>41132.333333333336</v>
      </c>
      <c r="I223" s="2">
        <v>1920</v>
      </c>
      <c r="J223" s="2" t="s">
        <v>1914</v>
      </c>
      <c r="K223" s="2">
        <v>85</v>
      </c>
    </row>
    <row r="224" spans="1:11" x14ac:dyDescent="0.25">
      <c r="A224" s="2" t="s">
        <v>833</v>
      </c>
      <c r="B224" s="3">
        <v>41148.333333333336</v>
      </c>
      <c r="C224" s="2">
        <v>1620</v>
      </c>
      <c r="D224" s="2" t="s">
        <v>8</v>
      </c>
      <c r="E224" s="2">
        <v>286</v>
      </c>
      <c r="F224" s="10"/>
      <c r="G224" s="2" t="s">
        <v>2135</v>
      </c>
      <c r="H224" s="3">
        <v>41133.333333333336</v>
      </c>
      <c r="I224" s="2">
        <v>1920</v>
      </c>
      <c r="J224" s="2" t="s">
        <v>1914</v>
      </c>
      <c r="K224" s="2">
        <v>94</v>
      </c>
    </row>
    <row r="225" spans="1:11" x14ac:dyDescent="0.25">
      <c r="A225" s="2" t="s">
        <v>836</v>
      </c>
      <c r="B225" s="3">
        <v>41149.333333333336</v>
      </c>
      <c r="C225" s="2">
        <v>1620</v>
      </c>
      <c r="D225" s="2" t="s">
        <v>8</v>
      </c>
      <c r="E225" s="2">
        <v>306</v>
      </c>
      <c r="F225" s="10"/>
      <c r="G225" s="2" t="s">
        <v>2136</v>
      </c>
      <c r="H225" s="3">
        <v>41134.333333333336</v>
      </c>
      <c r="I225" s="2">
        <v>1920</v>
      </c>
      <c r="J225" s="2" t="s">
        <v>1914</v>
      </c>
      <c r="K225" s="2">
        <v>96</v>
      </c>
    </row>
    <row r="226" spans="1:11" x14ac:dyDescent="0.25">
      <c r="A226" s="2" t="s">
        <v>839</v>
      </c>
      <c r="B226" s="3">
        <v>41150.333333333336</v>
      </c>
      <c r="C226" s="2">
        <v>1620</v>
      </c>
      <c r="D226" s="2" t="s">
        <v>8</v>
      </c>
      <c r="E226" s="2">
        <v>260</v>
      </c>
      <c r="F226" s="10"/>
      <c r="G226" s="2" t="s">
        <v>2137</v>
      </c>
      <c r="H226" s="3">
        <v>41135.333333333336</v>
      </c>
      <c r="I226" s="2">
        <v>1920</v>
      </c>
      <c r="J226" s="2" t="s">
        <v>1914</v>
      </c>
      <c r="K226" s="2">
        <v>90</v>
      </c>
    </row>
    <row r="227" spans="1:11" x14ac:dyDescent="0.25">
      <c r="A227" s="2" t="s">
        <v>842</v>
      </c>
      <c r="B227" s="3">
        <v>41151.333333333336</v>
      </c>
      <c r="C227" s="2">
        <v>1620</v>
      </c>
      <c r="D227" s="2" t="s">
        <v>8</v>
      </c>
      <c r="E227" s="2">
        <v>313</v>
      </c>
      <c r="F227" s="10"/>
      <c r="G227" s="2" t="s">
        <v>2138</v>
      </c>
      <c r="H227" s="3">
        <v>41136.333333333336</v>
      </c>
      <c r="I227" s="2">
        <v>1920</v>
      </c>
      <c r="J227" s="2" t="s">
        <v>1914</v>
      </c>
      <c r="K227" s="2">
        <v>85</v>
      </c>
    </row>
    <row r="228" spans="1:11" x14ac:dyDescent="0.25">
      <c r="A228" s="2" t="s">
        <v>845</v>
      </c>
      <c r="B228" s="3">
        <v>41152.333333333336</v>
      </c>
      <c r="C228" s="2">
        <v>1620</v>
      </c>
      <c r="D228" s="2" t="s">
        <v>8</v>
      </c>
      <c r="E228" s="2">
        <v>282</v>
      </c>
      <c r="F228" s="10"/>
      <c r="G228" s="2" t="s">
        <v>2139</v>
      </c>
      <c r="H228" s="3">
        <v>41137.333333333336</v>
      </c>
      <c r="I228" s="2">
        <v>1920</v>
      </c>
      <c r="J228" s="2" t="s">
        <v>1914</v>
      </c>
      <c r="K228" s="2">
        <v>85</v>
      </c>
    </row>
    <row r="229" spans="1:11" x14ac:dyDescent="0.25">
      <c r="A229" s="2" t="s">
        <v>848</v>
      </c>
      <c r="B229" s="3">
        <v>41153.333333333336</v>
      </c>
      <c r="C229" s="2">
        <v>1620</v>
      </c>
      <c r="D229" s="2" t="s">
        <v>8</v>
      </c>
      <c r="E229" s="2">
        <v>295</v>
      </c>
      <c r="F229" s="10"/>
      <c r="G229" s="2" t="s">
        <v>2140</v>
      </c>
      <c r="H229" s="3">
        <v>41138.333333333336</v>
      </c>
      <c r="I229" s="2">
        <v>1920</v>
      </c>
      <c r="J229" s="2" t="s">
        <v>1914</v>
      </c>
      <c r="K229" s="2">
        <v>86</v>
      </c>
    </row>
    <row r="230" spans="1:11" x14ac:dyDescent="0.25">
      <c r="A230" s="2" t="s">
        <v>852</v>
      </c>
      <c r="B230" s="3">
        <v>41155.333333333336</v>
      </c>
      <c r="C230" s="2">
        <v>1620</v>
      </c>
      <c r="D230" s="2" t="s">
        <v>8</v>
      </c>
      <c r="E230" s="2">
        <v>264</v>
      </c>
      <c r="F230" s="10"/>
      <c r="G230" s="2" t="s">
        <v>2141</v>
      </c>
      <c r="H230" s="3">
        <v>41139.333333333336</v>
      </c>
      <c r="I230" s="2">
        <v>1920</v>
      </c>
      <c r="J230" s="2" t="s">
        <v>1914</v>
      </c>
      <c r="K230" s="2">
        <v>92</v>
      </c>
    </row>
    <row r="231" spans="1:11" x14ac:dyDescent="0.25">
      <c r="A231" s="2" t="s">
        <v>855</v>
      </c>
      <c r="B231" s="3">
        <v>41156.333333333336</v>
      </c>
      <c r="C231" s="2">
        <v>1620</v>
      </c>
      <c r="D231" s="2" t="s">
        <v>8</v>
      </c>
      <c r="E231" s="2">
        <v>292</v>
      </c>
      <c r="F231" s="10"/>
      <c r="G231" s="2" t="s">
        <v>2142</v>
      </c>
      <c r="H231" s="3">
        <v>41140.333333333336</v>
      </c>
      <c r="I231" s="2">
        <v>1920</v>
      </c>
      <c r="J231" s="2" t="s">
        <v>1914</v>
      </c>
      <c r="K231" s="2">
        <v>88</v>
      </c>
    </row>
    <row r="232" spans="1:11" x14ac:dyDescent="0.25">
      <c r="A232" s="2" t="s">
        <v>858</v>
      </c>
      <c r="B232" s="3">
        <v>41157.333333333336</v>
      </c>
      <c r="C232" s="2">
        <v>1620</v>
      </c>
      <c r="D232" s="2" t="s">
        <v>8</v>
      </c>
      <c r="E232" s="2">
        <v>294</v>
      </c>
      <c r="F232" s="10"/>
      <c r="G232" s="2" t="s">
        <v>2143</v>
      </c>
      <c r="H232" s="3">
        <v>41141.333333333336</v>
      </c>
      <c r="I232" s="2">
        <v>1920</v>
      </c>
      <c r="J232" s="2" t="s">
        <v>1914</v>
      </c>
      <c r="K232" s="2">
        <v>96</v>
      </c>
    </row>
    <row r="233" spans="1:11" x14ac:dyDescent="0.25">
      <c r="A233" s="2" t="s">
        <v>861</v>
      </c>
      <c r="B233" s="3">
        <v>41158.333333333336</v>
      </c>
      <c r="C233" s="2">
        <v>1620</v>
      </c>
      <c r="D233" s="2" t="s">
        <v>8</v>
      </c>
      <c r="E233" s="2">
        <v>302</v>
      </c>
      <c r="F233" s="10"/>
      <c r="G233" s="2" t="s">
        <v>2144</v>
      </c>
      <c r="H233" s="3">
        <v>41142.333333333336</v>
      </c>
      <c r="I233" s="2">
        <v>1920</v>
      </c>
      <c r="J233" s="2" t="s">
        <v>1914</v>
      </c>
      <c r="K233" s="2">
        <v>85</v>
      </c>
    </row>
    <row r="234" spans="1:11" x14ac:dyDescent="0.25">
      <c r="A234" s="2" t="s">
        <v>864</v>
      </c>
      <c r="B234" s="3">
        <v>41159.333333333336</v>
      </c>
      <c r="C234" s="2">
        <v>1620</v>
      </c>
      <c r="D234" s="2" t="s">
        <v>8</v>
      </c>
      <c r="E234" s="2">
        <v>258</v>
      </c>
      <c r="F234" s="10"/>
      <c r="G234" s="2" t="s">
        <v>2145</v>
      </c>
      <c r="H234" s="3">
        <v>41143.333333333336</v>
      </c>
      <c r="I234" s="2">
        <v>1920</v>
      </c>
      <c r="J234" s="2" t="s">
        <v>1914</v>
      </c>
      <c r="K234" s="2">
        <v>90</v>
      </c>
    </row>
    <row r="235" spans="1:11" x14ac:dyDescent="0.25">
      <c r="A235" s="2" t="s">
        <v>867</v>
      </c>
      <c r="B235" s="3">
        <v>41160.333333333336</v>
      </c>
      <c r="C235" s="2">
        <v>1620</v>
      </c>
      <c r="D235" s="2" t="s">
        <v>8</v>
      </c>
      <c r="E235" s="2">
        <v>264</v>
      </c>
      <c r="F235" s="10"/>
      <c r="G235" s="2" t="s">
        <v>2146</v>
      </c>
      <c r="H235" s="3">
        <v>41144.333333333336</v>
      </c>
      <c r="I235" s="2">
        <v>1920</v>
      </c>
      <c r="J235" s="2" t="s">
        <v>1914</v>
      </c>
      <c r="K235" s="2">
        <v>102</v>
      </c>
    </row>
    <row r="236" spans="1:11" x14ac:dyDescent="0.25">
      <c r="A236" s="2" t="s">
        <v>870</v>
      </c>
      <c r="B236" s="3">
        <v>41161.333333333336</v>
      </c>
      <c r="C236" s="2">
        <v>1620</v>
      </c>
      <c r="D236" s="2" t="s">
        <v>8</v>
      </c>
      <c r="E236" s="2">
        <v>250</v>
      </c>
      <c r="F236" s="10"/>
      <c r="G236" s="2" t="s">
        <v>2147</v>
      </c>
      <c r="H236" s="3">
        <v>41145.333333333336</v>
      </c>
      <c r="I236" s="2">
        <v>1920</v>
      </c>
      <c r="J236" s="2" t="s">
        <v>1914</v>
      </c>
      <c r="K236" s="2">
        <v>78</v>
      </c>
    </row>
    <row r="237" spans="1:11" x14ac:dyDescent="0.25">
      <c r="A237" s="2" t="s">
        <v>873</v>
      </c>
      <c r="B237" s="3">
        <v>41162.333333333336</v>
      </c>
      <c r="C237" s="2">
        <v>1620</v>
      </c>
      <c r="D237" s="2" t="s">
        <v>8</v>
      </c>
      <c r="E237" s="2">
        <v>320</v>
      </c>
      <c r="F237" s="10"/>
      <c r="G237" s="2" t="s">
        <v>2148</v>
      </c>
      <c r="H237" s="3">
        <v>41146.333333333336</v>
      </c>
      <c r="I237" s="2">
        <v>1920</v>
      </c>
      <c r="J237" s="2" t="s">
        <v>1914</v>
      </c>
      <c r="K237" s="2">
        <v>86</v>
      </c>
    </row>
    <row r="238" spans="1:11" x14ac:dyDescent="0.25">
      <c r="A238" s="2" t="s">
        <v>876</v>
      </c>
      <c r="B238" s="3">
        <v>41163.333333333336</v>
      </c>
      <c r="C238" s="2">
        <v>1620</v>
      </c>
      <c r="D238" s="2" t="s">
        <v>8</v>
      </c>
      <c r="E238" s="2">
        <v>281</v>
      </c>
      <c r="F238" s="10"/>
      <c r="G238" s="2" t="s">
        <v>2149</v>
      </c>
      <c r="H238" s="3">
        <v>41147.333333333336</v>
      </c>
      <c r="I238" s="2">
        <v>1920</v>
      </c>
      <c r="J238" s="2" t="s">
        <v>1914</v>
      </c>
      <c r="K238" s="2">
        <v>84</v>
      </c>
    </row>
    <row r="239" spans="1:11" x14ac:dyDescent="0.25">
      <c r="A239" s="2" t="s">
        <v>879</v>
      </c>
      <c r="B239" s="3">
        <v>41164.333333333336</v>
      </c>
      <c r="C239" s="2">
        <v>1620</v>
      </c>
      <c r="D239" s="2" t="s">
        <v>8</v>
      </c>
      <c r="E239" s="2">
        <v>317</v>
      </c>
      <c r="F239" s="10"/>
      <c r="G239" s="2" t="s">
        <v>2150</v>
      </c>
      <c r="H239" s="3">
        <v>41148.333333333336</v>
      </c>
      <c r="I239" s="2">
        <v>1920</v>
      </c>
      <c r="J239" s="2" t="s">
        <v>1914</v>
      </c>
      <c r="K239" s="2">
        <v>86</v>
      </c>
    </row>
    <row r="240" spans="1:11" x14ac:dyDescent="0.25">
      <c r="A240" s="2" t="s">
        <v>882</v>
      </c>
      <c r="B240" s="3">
        <v>41165.333333333336</v>
      </c>
      <c r="C240" s="2">
        <v>1620</v>
      </c>
      <c r="D240" s="2" t="s">
        <v>8</v>
      </c>
      <c r="E240" s="2">
        <v>259</v>
      </c>
      <c r="F240" s="10"/>
      <c r="G240" s="2" t="s">
        <v>2151</v>
      </c>
      <c r="H240" s="3">
        <v>41149.333333333336</v>
      </c>
      <c r="I240" s="2">
        <v>1920</v>
      </c>
      <c r="J240" s="2" t="s">
        <v>1914</v>
      </c>
      <c r="K240" s="2">
        <v>94</v>
      </c>
    </row>
    <row r="241" spans="1:11" x14ac:dyDescent="0.25">
      <c r="A241" s="2" t="s">
        <v>885</v>
      </c>
      <c r="B241" s="3">
        <v>41166.333333333336</v>
      </c>
      <c r="C241" s="2">
        <v>1620</v>
      </c>
      <c r="D241" s="2" t="s">
        <v>8</v>
      </c>
      <c r="E241" s="2">
        <v>272</v>
      </c>
      <c r="F241" s="10"/>
      <c r="G241" s="2" t="s">
        <v>2152</v>
      </c>
      <c r="H241" s="3">
        <v>41150.333333333336</v>
      </c>
      <c r="I241" s="2">
        <v>1920</v>
      </c>
      <c r="J241" s="2" t="s">
        <v>1914</v>
      </c>
      <c r="K241" s="2">
        <v>97</v>
      </c>
    </row>
    <row r="242" spans="1:11" x14ac:dyDescent="0.25">
      <c r="A242" s="2" t="s">
        <v>888</v>
      </c>
      <c r="B242" s="3">
        <v>41167.333333333336</v>
      </c>
      <c r="C242" s="2">
        <v>1620</v>
      </c>
      <c r="D242" s="2" t="s">
        <v>8</v>
      </c>
      <c r="E242" s="2">
        <v>244</v>
      </c>
      <c r="F242" s="10"/>
      <c r="G242" s="2" t="s">
        <v>2153</v>
      </c>
      <c r="H242" s="3">
        <v>41151.333333333336</v>
      </c>
      <c r="I242" s="2">
        <v>1920</v>
      </c>
      <c r="J242" s="2" t="s">
        <v>1914</v>
      </c>
      <c r="K242" s="2">
        <v>83</v>
      </c>
    </row>
    <row r="243" spans="1:11" x14ac:dyDescent="0.25">
      <c r="A243" s="2" t="s">
        <v>891</v>
      </c>
      <c r="B243" s="3">
        <v>41168.333333333336</v>
      </c>
      <c r="C243" s="2">
        <v>1620</v>
      </c>
      <c r="D243" s="2" t="s">
        <v>8</v>
      </c>
      <c r="E243" s="2">
        <v>253</v>
      </c>
      <c r="F243" s="10"/>
      <c r="G243" s="2" t="s">
        <v>2154</v>
      </c>
      <c r="H243" s="3">
        <v>41152.333333333336</v>
      </c>
      <c r="I243" s="2">
        <v>1920</v>
      </c>
      <c r="J243" s="2" t="s">
        <v>1914</v>
      </c>
      <c r="K243" s="2">
        <v>77</v>
      </c>
    </row>
    <row r="244" spans="1:11" x14ac:dyDescent="0.25">
      <c r="A244" s="2" t="s">
        <v>894</v>
      </c>
      <c r="B244" s="3">
        <v>41169.333333333336</v>
      </c>
      <c r="C244" s="2">
        <v>1620</v>
      </c>
      <c r="D244" s="2" t="s">
        <v>8</v>
      </c>
      <c r="E244" s="2">
        <v>286</v>
      </c>
      <c r="F244" s="10"/>
      <c r="G244" s="2" t="s">
        <v>2155</v>
      </c>
      <c r="H244" s="3">
        <v>41153.333333333336</v>
      </c>
      <c r="I244" s="2">
        <v>1920</v>
      </c>
      <c r="J244" s="2" t="s">
        <v>1914</v>
      </c>
      <c r="K244" s="2">
        <v>92</v>
      </c>
    </row>
    <row r="245" spans="1:11" x14ac:dyDescent="0.25">
      <c r="A245" s="2" t="s">
        <v>897</v>
      </c>
      <c r="B245" s="3">
        <v>41170.333333333336</v>
      </c>
      <c r="C245" s="2">
        <v>1620</v>
      </c>
      <c r="D245" s="2" t="s">
        <v>8</v>
      </c>
      <c r="E245" s="2">
        <v>306</v>
      </c>
      <c r="F245" s="10"/>
      <c r="G245" s="2" t="s">
        <v>2156</v>
      </c>
      <c r="H245" s="3">
        <v>41155.333333333336</v>
      </c>
      <c r="I245" s="2">
        <v>1920</v>
      </c>
      <c r="J245" s="2" t="s">
        <v>1914</v>
      </c>
      <c r="K245" s="2">
        <v>84</v>
      </c>
    </row>
    <row r="246" spans="1:11" x14ac:dyDescent="0.25">
      <c r="A246" s="2" t="s">
        <v>900</v>
      </c>
      <c r="B246" s="3">
        <v>41171.333333333336</v>
      </c>
      <c r="C246" s="2">
        <v>1620</v>
      </c>
      <c r="D246" s="2" t="s">
        <v>8</v>
      </c>
      <c r="E246" s="2">
        <v>289</v>
      </c>
      <c r="F246" s="10"/>
      <c r="G246" s="2" t="s">
        <v>2157</v>
      </c>
      <c r="H246" s="3">
        <v>41156.333333333336</v>
      </c>
      <c r="I246" s="2">
        <v>1920</v>
      </c>
      <c r="J246" s="2" t="s">
        <v>1914</v>
      </c>
      <c r="K246" s="2">
        <v>96</v>
      </c>
    </row>
    <row r="247" spans="1:11" x14ac:dyDescent="0.25">
      <c r="A247" s="2" t="s">
        <v>903</v>
      </c>
      <c r="B247" s="3">
        <v>41172.333333333336</v>
      </c>
      <c r="C247" s="2">
        <v>1620</v>
      </c>
      <c r="D247" s="2" t="s">
        <v>8</v>
      </c>
      <c r="E247" s="2">
        <v>236</v>
      </c>
      <c r="F247" s="10"/>
      <c r="G247" s="2" t="s">
        <v>2158</v>
      </c>
      <c r="H247" s="3">
        <v>41157.333333333336</v>
      </c>
      <c r="I247" s="2">
        <v>1920</v>
      </c>
      <c r="J247" s="2" t="s">
        <v>1914</v>
      </c>
      <c r="K247" s="2">
        <v>85</v>
      </c>
    </row>
    <row r="248" spans="1:11" x14ac:dyDescent="0.25">
      <c r="A248" s="2" t="s">
        <v>914</v>
      </c>
      <c r="B248" s="3">
        <v>41177.333333333336</v>
      </c>
      <c r="C248" s="2">
        <v>1620</v>
      </c>
      <c r="D248" s="2" t="s">
        <v>8</v>
      </c>
      <c r="E248" s="2">
        <v>414</v>
      </c>
      <c r="F248" s="10"/>
      <c r="G248" s="2" t="s">
        <v>2159</v>
      </c>
      <c r="H248" s="3">
        <v>41158.333333333336</v>
      </c>
      <c r="I248" s="2">
        <v>1920</v>
      </c>
      <c r="J248" s="2" t="s">
        <v>1914</v>
      </c>
      <c r="K248" s="2">
        <v>90</v>
      </c>
    </row>
    <row r="249" spans="1:11" x14ac:dyDescent="0.25">
      <c r="A249" s="2" t="s">
        <v>917</v>
      </c>
      <c r="B249" s="3">
        <v>41178.333333333336</v>
      </c>
      <c r="C249" s="2">
        <v>1620</v>
      </c>
      <c r="D249" s="2" t="s">
        <v>8</v>
      </c>
      <c r="E249" s="2">
        <v>276</v>
      </c>
      <c r="F249" s="10"/>
      <c r="G249" s="2" t="s">
        <v>2160</v>
      </c>
      <c r="H249" s="3">
        <v>41159.333333333336</v>
      </c>
      <c r="I249" s="2">
        <v>1920</v>
      </c>
      <c r="J249" s="2" t="s">
        <v>1914</v>
      </c>
      <c r="K249" s="2">
        <v>74</v>
      </c>
    </row>
    <row r="250" spans="1:11" x14ac:dyDescent="0.25">
      <c r="A250" s="2" t="s">
        <v>920</v>
      </c>
      <c r="B250" s="3">
        <v>41179.333333333336</v>
      </c>
      <c r="C250" s="2">
        <v>1620</v>
      </c>
      <c r="D250" s="2" t="s">
        <v>8</v>
      </c>
      <c r="E250" s="2">
        <v>246</v>
      </c>
      <c r="F250" s="10"/>
      <c r="G250" s="2" t="s">
        <v>2161</v>
      </c>
      <c r="H250" s="3">
        <v>41160.333333333336</v>
      </c>
      <c r="I250" s="2">
        <v>1920</v>
      </c>
      <c r="J250" s="2" t="s">
        <v>1914</v>
      </c>
      <c r="K250" s="2">
        <v>93</v>
      </c>
    </row>
    <row r="251" spans="1:11" x14ac:dyDescent="0.25">
      <c r="A251" s="2" t="s">
        <v>923</v>
      </c>
      <c r="B251" s="3">
        <v>41180.333333333336</v>
      </c>
      <c r="C251" s="2">
        <v>1620</v>
      </c>
      <c r="D251" s="2" t="s">
        <v>8</v>
      </c>
      <c r="E251" s="2">
        <v>304</v>
      </c>
      <c r="F251" s="10"/>
      <c r="G251" s="2" t="s">
        <v>2162</v>
      </c>
      <c r="H251" s="3">
        <v>41161.333333333336</v>
      </c>
      <c r="I251" s="2">
        <v>1920</v>
      </c>
      <c r="J251" s="2" t="s">
        <v>1914</v>
      </c>
      <c r="K251" s="2">
        <v>84</v>
      </c>
    </row>
    <row r="252" spans="1:11" x14ac:dyDescent="0.25">
      <c r="A252" s="2" t="s">
        <v>926</v>
      </c>
      <c r="B252" s="3">
        <v>41181.333333333336</v>
      </c>
      <c r="C252" s="2">
        <v>1620</v>
      </c>
      <c r="D252" s="2" t="s">
        <v>8</v>
      </c>
      <c r="E252" s="2">
        <v>340</v>
      </c>
      <c r="F252" s="10"/>
      <c r="G252" s="2" t="s">
        <v>2163</v>
      </c>
      <c r="H252" s="3">
        <v>41162.333333333336</v>
      </c>
      <c r="I252" s="2">
        <v>1920</v>
      </c>
      <c r="J252" s="2" t="s">
        <v>1914</v>
      </c>
      <c r="K252" s="2">
        <v>75</v>
      </c>
    </row>
    <row r="253" spans="1:11" x14ac:dyDescent="0.25">
      <c r="A253" s="2" t="s">
        <v>929</v>
      </c>
      <c r="B253" s="3">
        <v>41182.333333333336</v>
      </c>
      <c r="C253" s="2">
        <v>1620</v>
      </c>
      <c r="D253" s="2" t="s">
        <v>8</v>
      </c>
      <c r="E253" s="2">
        <v>240</v>
      </c>
      <c r="F253" s="10"/>
      <c r="G253" s="2" t="s">
        <v>2164</v>
      </c>
      <c r="H253" s="3">
        <v>41163.333333333336</v>
      </c>
      <c r="I253" s="2">
        <v>1920</v>
      </c>
      <c r="J253" s="2" t="s">
        <v>1914</v>
      </c>
      <c r="K253" s="2">
        <v>86</v>
      </c>
    </row>
    <row r="254" spans="1:11" x14ac:dyDescent="0.25">
      <c r="A254" s="2" t="s">
        <v>932</v>
      </c>
      <c r="B254" s="3">
        <v>41183.333333333336</v>
      </c>
      <c r="C254" s="2">
        <v>1620</v>
      </c>
      <c r="D254" s="2" t="s">
        <v>8</v>
      </c>
      <c r="E254" s="2">
        <v>254</v>
      </c>
      <c r="F254" s="10"/>
      <c r="G254" s="2" t="s">
        <v>2165</v>
      </c>
      <c r="H254" s="3">
        <v>41164.333333333336</v>
      </c>
      <c r="I254" s="2">
        <v>1920</v>
      </c>
      <c r="J254" s="2" t="s">
        <v>1914</v>
      </c>
      <c r="K254" s="2">
        <v>95</v>
      </c>
    </row>
    <row r="255" spans="1:11" x14ac:dyDescent="0.25">
      <c r="A255" s="2" t="s">
        <v>935</v>
      </c>
      <c r="B255" s="3">
        <v>41184.333333333336</v>
      </c>
      <c r="C255" s="2">
        <v>1620</v>
      </c>
      <c r="D255" s="2" t="s">
        <v>8</v>
      </c>
      <c r="E255" s="2">
        <v>280</v>
      </c>
      <c r="F255" s="10"/>
      <c r="G255" s="2" t="s">
        <v>2166</v>
      </c>
      <c r="H255" s="3">
        <v>41165.333333333336</v>
      </c>
      <c r="I255" s="2">
        <v>1920</v>
      </c>
      <c r="J255" s="2" t="s">
        <v>1914</v>
      </c>
      <c r="K255" s="2">
        <v>72</v>
      </c>
    </row>
    <row r="256" spans="1:11" x14ac:dyDescent="0.25">
      <c r="A256" s="2" t="s">
        <v>938</v>
      </c>
      <c r="B256" s="3">
        <v>41185.333333333336</v>
      </c>
      <c r="C256" s="2">
        <v>1620</v>
      </c>
      <c r="D256" s="2" t="s">
        <v>8</v>
      </c>
      <c r="E256" s="2">
        <v>245</v>
      </c>
      <c r="F256" s="10"/>
      <c r="G256" s="2" t="s">
        <v>2167</v>
      </c>
      <c r="H256" s="3">
        <v>41166.333333333336</v>
      </c>
      <c r="I256" s="2">
        <v>1920</v>
      </c>
      <c r="J256" s="2" t="s">
        <v>1914</v>
      </c>
      <c r="K256" s="2">
        <v>76</v>
      </c>
    </row>
    <row r="257" spans="1:11" x14ac:dyDescent="0.25">
      <c r="A257" s="2" t="s">
        <v>941</v>
      </c>
      <c r="B257" s="3">
        <v>41186.333333333336</v>
      </c>
      <c r="C257" s="2">
        <v>1620</v>
      </c>
      <c r="D257" s="2" t="s">
        <v>8</v>
      </c>
      <c r="E257" s="2">
        <v>254</v>
      </c>
      <c r="F257" s="10"/>
      <c r="G257" s="2" t="s">
        <v>2168</v>
      </c>
      <c r="H257" s="3">
        <v>41167.333333333336</v>
      </c>
      <c r="I257" s="2">
        <v>1920</v>
      </c>
      <c r="J257" s="2" t="s">
        <v>1914</v>
      </c>
      <c r="K257" s="2">
        <v>83</v>
      </c>
    </row>
    <row r="258" spans="1:11" x14ac:dyDescent="0.25">
      <c r="A258" s="2" t="s">
        <v>944</v>
      </c>
      <c r="B258" s="3">
        <v>41187.333333333336</v>
      </c>
      <c r="C258" s="2">
        <v>1620</v>
      </c>
      <c r="D258" s="2" t="s">
        <v>8</v>
      </c>
      <c r="E258" s="2">
        <v>270</v>
      </c>
      <c r="F258" s="10"/>
      <c r="G258" s="2" t="s">
        <v>2169</v>
      </c>
      <c r="H258" s="3">
        <v>41168.333333333336</v>
      </c>
      <c r="I258" s="2">
        <v>1920</v>
      </c>
      <c r="J258" s="2" t="s">
        <v>1914</v>
      </c>
      <c r="K258" s="2">
        <v>89</v>
      </c>
    </row>
    <row r="259" spans="1:11" x14ac:dyDescent="0.25">
      <c r="A259" s="2" t="s">
        <v>947</v>
      </c>
      <c r="B259" s="3">
        <v>41188.333333333336</v>
      </c>
      <c r="C259" s="2">
        <v>1620</v>
      </c>
      <c r="D259" s="2" t="s">
        <v>8</v>
      </c>
      <c r="E259" s="2">
        <v>244</v>
      </c>
      <c r="F259" s="10"/>
      <c r="G259" s="2" t="s">
        <v>2170</v>
      </c>
      <c r="H259" s="3">
        <v>41169.333333333336</v>
      </c>
      <c r="I259" s="2">
        <v>1920</v>
      </c>
      <c r="J259" s="2" t="s">
        <v>1914</v>
      </c>
      <c r="K259" s="2">
        <v>80</v>
      </c>
    </row>
    <row r="260" spans="1:11" x14ac:dyDescent="0.25">
      <c r="A260" s="2" t="s">
        <v>950</v>
      </c>
      <c r="B260" s="3">
        <v>41189.333333333336</v>
      </c>
      <c r="C260" s="2">
        <v>1620</v>
      </c>
      <c r="D260" s="2" t="s">
        <v>8</v>
      </c>
      <c r="E260" s="2">
        <v>236</v>
      </c>
      <c r="F260" s="10"/>
      <c r="G260" s="2" t="s">
        <v>2171</v>
      </c>
      <c r="H260" s="3">
        <v>41170.333333333336</v>
      </c>
      <c r="I260" s="2">
        <v>1920</v>
      </c>
      <c r="J260" s="2" t="s">
        <v>1914</v>
      </c>
      <c r="K260" s="2">
        <v>82</v>
      </c>
    </row>
    <row r="261" spans="1:11" x14ac:dyDescent="0.25">
      <c r="A261" s="2" t="s">
        <v>953</v>
      </c>
      <c r="B261" s="3">
        <v>41190.333333333336</v>
      </c>
      <c r="C261" s="2">
        <v>1620</v>
      </c>
      <c r="D261" s="2" t="s">
        <v>8</v>
      </c>
      <c r="E261" s="2">
        <v>248</v>
      </c>
      <c r="F261" s="10"/>
      <c r="G261" s="2" t="s">
        <v>2172</v>
      </c>
      <c r="H261" s="3">
        <v>41171.333333333336</v>
      </c>
      <c r="I261" s="2">
        <v>1920</v>
      </c>
      <c r="J261" s="2" t="s">
        <v>1914</v>
      </c>
      <c r="K261" s="2">
        <v>86</v>
      </c>
    </row>
    <row r="262" spans="1:11" x14ac:dyDescent="0.25">
      <c r="A262" s="2" t="s">
        <v>956</v>
      </c>
      <c r="B262" s="3">
        <v>41191.333333333336</v>
      </c>
      <c r="C262" s="2">
        <v>1620</v>
      </c>
      <c r="D262" s="2" t="s">
        <v>8</v>
      </c>
      <c r="E262" s="2">
        <v>282</v>
      </c>
      <c r="F262" s="10"/>
      <c r="G262" s="2" t="s">
        <v>2173</v>
      </c>
      <c r="H262" s="3">
        <v>41172.333333333336</v>
      </c>
      <c r="I262" s="2">
        <v>1920</v>
      </c>
      <c r="J262" s="2" t="s">
        <v>1914</v>
      </c>
      <c r="K262" s="2">
        <v>76</v>
      </c>
    </row>
    <row r="263" spans="1:11" x14ac:dyDescent="0.25">
      <c r="A263" s="2" t="s">
        <v>959</v>
      </c>
      <c r="B263" s="3">
        <v>41192.333333333336</v>
      </c>
      <c r="C263" s="2">
        <v>1620</v>
      </c>
      <c r="D263" s="2" t="s">
        <v>8</v>
      </c>
      <c r="E263" s="2">
        <v>361</v>
      </c>
      <c r="F263" s="10"/>
      <c r="G263" s="2" t="s">
        <v>2174</v>
      </c>
      <c r="H263" s="3">
        <v>41173.333333333336</v>
      </c>
      <c r="I263" s="2">
        <v>1920</v>
      </c>
      <c r="J263" s="2" t="s">
        <v>1914</v>
      </c>
      <c r="K263" s="2">
        <v>76</v>
      </c>
    </row>
    <row r="264" spans="1:11" x14ac:dyDescent="0.25">
      <c r="A264" s="2" t="s">
        <v>962</v>
      </c>
      <c r="B264" s="3">
        <v>41193.333333333336</v>
      </c>
      <c r="C264" s="2">
        <v>1620</v>
      </c>
      <c r="D264" s="2" t="s">
        <v>8</v>
      </c>
      <c r="E264" s="2">
        <v>258</v>
      </c>
      <c r="F264" s="10"/>
      <c r="G264" s="2" t="s">
        <v>2175</v>
      </c>
      <c r="H264" s="3">
        <v>41174.333333333336</v>
      </c>
      <c r="I264" s="2">
        <v>1920</v>
      </c>
      <c r="J264" s="2" t="s">
        <v>1914</v>
      </c>
      <c r="K264" s="2">
        <v>79</v>
      </c>
    </row>
    <row r="265" spans="1:11" x14ac:dyDescent="0.25">
      <c r="A265" s="2" t="s">
        <v>965</v>
      </c>
      <c r="B265" s="3">
        <v>41194.333333333336</v>
      </c>
      <c r="C265" s="2">
        <v>1620</v>
      </c>
      <c r="D265" s="2" t="s">
        <v>8</v>
      </c>
      <c r="E265" s="2">
        <v>300</v>
      </c>
      <c r="F265" s="10"/>
      <c r="G265" s="2" t="s">
        <v>2176</v>
      </c>
      <c r="H265" s="3">
        <v>41175.333333333336</v>
      </c>
      <c r="I265" s="2">
        <v>1920</v>
      </c>
      <c r="J265" s="2" t="s">
        <v>1914</v>
      </c>
      <c r="K265" s="2">
        <v>92</v>
      </c>
    </row>
    <row r="266" spans="1:11" x14ac:dyDescent="0.25">
      <c r="A266" s="2" t="s">
        <v>968</v>
      </c>
      <c r="B266" s="3">
        <v>41195.333333333336</v>
      </c>
      <c r="C266" s="2">
        <v>1620</v>
      </c>
      <c r="D266" s="2" t="s">
        <v>8</v>
      </c>
      <c r="E266" s="2">
        <v>244</v>
      </c>
      <c r="F266" s="10"/>
      <c r="G266" s="2" t="s">
        <v>2177</v>
      </c>
      <c r="H266" s="3">
        <v>41176.333333333336</v>
      </c>
      <c r="I266" s="2">
        <v>1920</v>
      </c>
      <c r="J266" s="2" t="s">
        <v>1914</v>
      </c>
      <c r="K266" s="2">
        <v>79</v>
      </c>
    </row>
    <row r="267" spans="1:11" x14ac:dyDescent="0.25">
      <c r="A267" s="2" t="s">
        <v>971</v>
      </c>
      <c r="B267" s="3">
        <v>41196.333333333336</v>
      </c>
      <c r="C267" s="2">
        <v>1620</v>
      </c>
      <c r="D267" s="2" t="s">
        <v>8</v>
      </c>
      <c r="E267" s="2">
        <v>231</v>
      </c>
      <c r="F267" s="10"/>
      <c r="G267" s="2" t="s">
        <v>2178</v>
      </c>
      <c r="H267" s="3">
        <v>41177.333333333336</v>
      </c>
      <c r="I267" s="2">
        <v>1920</v>
      </c>
      <c r="J267" s="2" t="s">
        <v>1914</v>
      </c>
      <c r="K267" s="2">
        <v>86</v>
      </c>
    </row>
    <row r="268" spans="1:11" x14ac:dyDescent="0.25">
      <c r="A268" s="2" t="s">
        <v>974</v>
      </c>
      <c r="B268" s="3">
        <v>41197.333333333336</v>
      </c>
      <c r="C268" s="2">
        <v>1620</v>
      </c>
      <c r="D268" s="2" t="s">
        <v>8</v>
      </c>
      <c r="E268" s="2">
        <v>226</v>
      </c>
      <c r="F268" s="10"/>
      <c r="G268" s="2" t="s">
        <v>2179</v>
      </c>
      <c r="H268" s="3">
        <v>41178.333333333336</v>
      </c>
      <c r="I268" s="2">
        <v>1920</v>
      </c>
      <c r="J268" s="2" t="s">
        <v>1914</v>
      </c>
      <c r="K268" s="2">
        <v>76</v>
      </c>
    </row>
    <row r="269" spans="1:11" x14ac:dyDescent="0.25">
      <c r="A269" s="2" t="s">
        <v>977</v>
      </c>
      <c r="B269" s="3">
        <v>41198.333333333336</v>
      </c>
      <c r="C269" s="2">
        <v>1620</v>
      </c>
      <c r="D269" s="2" t="s">
        <v>8</v>
      </c>
      <c r="E269" s="2">
        <v>272</v>
      </c>
      <c r="F269" s="10"/>
      <c r="G269" s="2" t="s">
        <v>2180</v>
      </c>
      <c r="H269" s="3">
        <v>41179.333333333336</v>
      </c>
      <c r="I269" s="2">
        <v>1920</v>
      </c>
      <c r="J269" s="2" t="s">
        <v>1914</v>
      </c>
      <c r="K269" s="2">
        <v>75</v>
      </c>
    </row>
    <row r="270" spans="1:11" x14ac:dyDescent="0.25">
      <c r="A270" s="2" t="s">
        <v>980</v>
      </c>
      <c r="B270" s="3">
        <v>41199.333333333336</v>
      </c>
      <c r="C270" s="2">
        <v>1620</v>
      </c>
      <c r="D270" s="2" t="s">
        <v>8</v>
      </c>
      <c r="E270" s="2">
        <v>269</v>
      </c>
      <c r="F270" s="10"/>
      <c r="G270" s="2" t="s">
        <v>2181</v>
      </c>
      <c r="H270" s="3">
        <v>41180.333333333336</v>
      </c>
      <c r="I270" s="2">
        <v>1920</v>
      </c>
      <c r="J270" s="2" t="s">
        <v>1914</v>
      </c>
      <c r="K270" s="2">
        <v>74</v>
      </c>
    </row>
    <row r="271" spans="1:11" x14ac:dyDescent="0.25">
      <c r="A271" s="2" t="s">
        <v>983</v>
      </c>
      <c r="B271" s="3">
        <v>41200.333333333336</v>
      </c>
      <c r="C271" s="2">
        <v>1620</v>
      </c>
      <c r="D271" s="2" t="s">
        <v>8</v>
      </c>
      <c r="E271" s="2">
        <v>278</v>
      </c>
      <c r="F271" s="10"/>
      <c r="G271" s="2" t="s">
        <v>2182</v>
      </c>
      <c r="H271" s="3">
        <v>41181.333333333336</v>
      </c>
      <c r="I271" s="2">
        <v>1920</v>
      </c>
      <c r="J271" s="2" t="s">
        <v>1914</v>
      </c>
      <c r="K271" s="2">
        <v>82</v>
      </c>
    </row>
    <row r="272" spans="1:11" x14ac:dyDescent="0.25">
      <c r="A272" s="2" t="s">
        <v>986</v>
      </c>
      <c r="B272" s="3">
        <v>41201.333333333336</v>
      </c>
      <c r="C272" s="2">
        <v>1620</v>
      </c>
      <c r="D272" s="2" t="s">
        <v>8</v>
      </c>
      <c r="E272" s="2">
        <v>260</v>
      </c>
      <c r="F272" s="10"/>
      <c r="G272" s="2" t="s">
        <v>2183</v>
      </c>
      <c r="H272" s="3">
        <v>41182.333333333336</v>
      </c>
      <c r="I272" s="2">
        <v>1920</v>
      </c>
      <c r="J272" s="2" t="s">
        <v>1914</v>
      </c>
      <c r="K272" s="2">
        <v>76</v>
      </c>
    </row>
    <row r="273" spans="1:11" x14ac:dyDescent="0.25">
      <c r="A273" s="2" t="s">
        <v>989</v>
      </c>
      <c r="B273" s="3">
        <v>41202.333333333336</v>
      </c>
      <c r="C273" s="2">
        <v>1620</v>
      </c>
      <c r="D273" s="2" t="s">
        <v>8</v>
      </c>
      <c r="E273" s="2">
        <v>251</v>
      </c>
      <c r="F273" s="10"/>
      <c r="G273" s="2" t="s">
        <v>2184</v>
      </c>
      <c r="H273" s="3">
        <v>41183.333333333336</v>
      </c>
      <c r="I273" s="2">
        <v>1920</v>
      </c>
      <c r="J273" s="2" t="s">
        <v>1914</v>
      </c>
      <c r="K273" s="2">
        <v>80</v>
      </c>
    </row>
    <row r="274" spans="1:11" x14ac:dyDescent="0.25">
      <c r="A274" s="2" t="s">
        <v>992</v>
      </c>
      <c r="B274" s="3">
        <v>41203.333333333336</v>
      </c>
      <c r="C274" s="2">
        <v>1620</v>
      </c>
      <c r="D274" s="2" t="s">
        <v>8</v>
      </c>
      <c r="E274" s="2">
        <v>246</v>
      </c>
      <c r="F274" s="10"/>
      <c r="G274" s="2" t="s">
        <v>2185</v>
      </c>
      <c r="H274" s="3">
        <v>41184.333333333336</v>
      </c>
      <c r="I274" s="2">
        <v>1920</v>
      </c>
      <c r="J274" s="2" t="s">
        <v>1914</v>
      </c>
      <c r="K274" s="2">
        <v>81</v>
      </c>
    </row>
    <row r="275" spans="1:11" x14ac:dyDescent="0.25">
      <c r="A275" s="2" t="s">
        <v>995</v>
      </c>
      <c r="B275" s="3">
        <v>41204.333333333336</v>
      </c>
      <c r="C275" s="2">
        <v>1620</v>
      </c>
      <c r="D275" s="2" t="s">
        <v>8</v>
      </c>
      <c r="E275" s="2">
        <v>262</v>
      </c>
      <c r="F275" s="10"/>
      <c r="G275" s="2" t="s">
        <v>2186</v>
      </c>
      <c r="H275" s="3">
        <v>41185.333333333336</v>
      </c>
      <c r="I275" s="2">
        <v>1920</v>
      </c>
      <c r="J275" s="2" t="s">
        <v>1914</v>
      </c>
      <c r="K275" s="2">
        <v>68</v>
      </c>
    </row>
    <row r="276" spans="1:11" x14ac:dyDescent="0.25">
      <c r="A276" s="2" t="s">
        <v>998</v>
      </c>
      <c r="B276" s="3">
        <v>41205.333333333336</v>
      </c>
      <c r="C276" s="2">
        <v>1620</v>
      </c>
      <c r="D276" s="2" t="s">
        <v>8</v>
      </c>
      <c r="E276" s="2">
        <v>273</v>
      </c>
      <c r="F276" s="10"/>
      <c r="G276" s="2" t="s">
        <v>2187</v>
      </c>
      <c r="H276" s="3">
        <v>41186.333333333336</v>
      </c>
      <c r="I276" s="2">
        <v>1920</v>
      </c>
      <c r="J276" s="2" t="s">
        <v>1914</v>
      </c>
      <c r="K276" s="2">
        <v>70</v>
      </c>
    </row>
    <row r="277" spans="1:11" x14ac:dyDescent="0.25">
      <c r="A277" s="2" t="s">
        <v>1001</v>
      </c>
      <c r="B277" s="3">
        <v>41206.333333333336</v>
      </c>
      <c r="C277" s="2">
        <v>1620</v>
      </c>
      <c r="D277" s="2" t="s">
        <v>8</v>
      </c>
      <c r="E277" s="2">
        <v>296</v>
      </c>
      <c r="F277" s="10"/>
      <c r="G277" s="2" t="s">
        <v>2188</v>
      </c>
      <c r="H277" s="3">
        <v>41187.333333333336</v>
      </c>
      <c r="I277" s="2">
        <v>1920</v>
      </c>
      <c r="J277" s="2" t="s">
        <v>1914</v>
      </c>
      <c r="K277" s="2">
        <v>68</v>
      </c>
    </row>
    <row r="278" spans="1:11" x14ac:dyDescent="0.25">
      <c r="A278" s="2" t="s">
        <v>1004</v>
      </c>
      <c r="B278" s="3">
        <v>41207.333333333336</v>
      </c>
      <c r="C278" s="2">
        <v>1620</v>
      </c>
      <c r="D278" s="2" t="s">
        <v>8</v>
      </c>
      <c r="E278" s="2">
        <v>300</v>
      </c>
      <c r="F278" s="10"/>
      <c r="G278" s="2" t="s">
        <v>2189</v>
      </c>
      <c r="H278" s="3">
        <v>41188.333333333336</v>
      </c>
      <c r="I278" s="2">
        <v>1920</v>
      </c>
      <c r="J278" s="2" t="s">
        <v>1914</v>
      </c>
      <c r="K278" s="2">
        <v>76</v>
      </c>
    </row>
    <row r="279" spans="1:11" x14ac:dyDescent="0.25">
      <c r="A279" s="2" t="s">
        <v>1007</v>
      </c>
      <c r="B279" s="3">
        <v>41208.333333333336</v>
      </c>
      <c r="C279" s="2">
        <v>1620</v>
      </c>
      <c r="D279" s="2" t="s">
        <v>8</v>
      </c>
      <c r="E279" s="2">
        <v>260</v>
      </c>
      <c r="F279" s="10"/>
      <c r="G279" s="2" t="s">
        <v>2190</v>
      </c>
      <c r="H279" s="3">
        <v>41189.333333333336</v>
      </c>
      <c r="I279" s="2">
        <v>1920</v>
      </c>
      <c r="J279" s="2" t="s">
        <v>1914</v>
      </c>
      <c r="K279" s="2">
        <v>68</v>
      </c>
    </row>
    <row r="280" spans="1:11" x14ac:dyDescent="0.25">
      <c r="A280" s="2" t="s">
        <v>1016</v>
      </c>
      <c r="B280" s="3">
        <v>41212.333333333336</v>
      </c>
      <c r="C280" s="2">
        <v>1620</v>
      </c>
      <c r="D280" s="2" t="s">
        <v>8</v>
      </c>
      <c r="E280" s="2">
        <v>260</v>
      </c>
      <c r="F280" s="10"/>
      <c r="G280" s="2" t="s">
        <v>2191</v>
      </c>
      <c r="H280" s="3">
        <v>41190.333333333336</v>
      </c>
      <c r="I280" s="2">
        <v>1920</v>
      </c>
      <c r="J280" s="2" t="s">
        <v>1914</v>
      </c>
      <c r="K280" s="2">
        <v>77</v>
      </c>
    </row>
    <row r="281" spans="1:11" x14ac:dyDescent="0.25">
      <c r="A281" s="2" t="s">
        <v>1019</v>
      </c>
      <c r="B281" s="3">
        <v>41213.333333333336</v>
      </c>
      <c r="C281" s="2">
        <v>1620</v>
      </c>
      <c r="D281" s="2" t="s">
        <v>8</v>
      </c>
      <c r="E281" s="2">
        <v>264</v>
      </c>
      <c r="F281" s="10"/>
      <c r="G281" s="2" t="s">
        <v>2192</v>
      </c>
      <c r="H281" s="3">
        <v>41191.333333333336</v>
      </c>
      <c r="I281" s="2">
        <v>1920</v>
      </c>
      <c r="J281" s="2" t="s">
        <v>1914</v>
      </c>
      <c r="K281" s="2">
        <v>80</v>
      </c>
    </row>
    <row r="282" spans="1:11" x14ac:dyDescent="0.25">
      <c r="A282" s="2" t="s">
        <v>1022</v>
      </c>
      <c r="B282" s="3">
        <v>41214.333333333336</v>
      </c>
      <c r="C282" s="2">
        <v>1620</v>
      </c>
      <c r="D282" s="2" t="s">
        <v>8</v>
      </c>
      <c r="E282" s="2">
        <v>300</v>
      </c>
      <c r="F282" s="10"/>
      <c r="G282" s="2" t="s">
        <v>2193</v>
      </c>
      <c r="H282" s="3">
        <v>41192.333333333336</v>
      </c>
      <c r="I282" s="2">
        <v>1920</v>
      </c>
      <c r="J282" s="2" t="s">
        <v>1914</v>
      </c>
      <c r="K282" s="2">
        <v>90</v>
      </c>
    </row>
    <row r="283" spans="1:11" x14ac:dyDescent="0.25">
      <c r="A283" s="2" t="s">
        <v>1025</v>
      </c>
      <c r="B283" s="3">
        <v>41215.333333333336</v>
      </c>
      <c r="C283" s="2">
        <v>1620</v>
      </c>
      <c r="D283" s="2" t="s">
        <v>8</v>
      </c>
      <c r="E283" s="2">
        <v>302</v>
      </c>
      <c r="F283" s="10"/>
      <c r="G283" s="2" t="s">
        <v>2194</v>
      </c>
      <c r="H283" s="3">
        <v>41193.333333333336</v>
      </c>
      <c r="I283" s="2">
        <v>1920</v>
      </c>
      <c r="J283" s="2" t="s">
        <v>1914</v>
      </c>
      <c r="K283" s="2">
        <v>80</v>
      </c>
    </row>
    <row r="284" spans="1:11" x14ac:dyDescent="0.25">
      <c r="A284" s="2" t="s">
        <v>1028</v>
      </c>
      <c r="B284" s="3">
        <v>41216.333333333336</v>
      </c>
      <c r="C284" s="2">
        <v>1620</v>
      </c>
      <c r="D284" s="2" t="s">
        <v>8</v>
      </c>
      <c r="E284" s="2">
        <v>242</v>
      </c>
      <c r="F284" s="10"/>
      <c r="G284" s="2" t="s">
        <v>2195</v>
      </c>
      <c r="H284" s="3">
        <v>41194.333333333336</v>
      </c>
      <c r="I284" s="2">
        <v>1920</v>
      </c>
      <c r="J284" s="2" t="s">
        <v>1914</v>
      </c>
      <c r="K284" s="2">
        <v>88</v>
      </c>
    </row>
    <row r="285" spans="1:11" x14ac:dyDescent="0.25">
      <c r="A285" s="2" t="s">
        <v>1031</v>
      </c>
      <c r="B285" s="3">
        <v>41217.333333333336</v>
      </c>
      <c r="C285" s="2">
        <v>1620</v>
      </c>
      <c r="D285" s="2" t="s">
        <v>8</v>
      </c>
      <c r="E285" s="2">
        <v>274</v>
      </c>
      <c r="F285" s="10"/>
      <c r="G285" s="2" t="s">
        <v>2196</v>
      </c>
      <c r="H285" s="3">
        <v>41195.333333333336</v>
      </c>
      <c r="I285" s="2">
        <v>1920</v>
      </c>
      <c r="J285" s="2" t="s">
        <v>1914</v>
      </c>
      <c r="K285" s="2">
        <v>82</v>
      </c>
    </row>
    <row r="286" spans="1:11" x14ac:dyDescent="0.25">
      <c r="A286" s="2" t="s">
        <v>1034</v>
      </c>
      <c r="B286" s="3">
        <v>41218.333333333336</v>
      </c>
      <c r="C286" s="2">
        <v>1620</v>
      </c>
      <c r="D286" s="2" t="s">
        <v>8</v>
      </c>
      <c r="E286" s="2">
        <v>298</v>
      </c>
      <c r="F286" s="10"/>
      <c r="G286" s="2" t="s">
        <v>2197</v>
      </c>
      <c r="H286" s="3">
        <v>41196.333333333336</v>
      </c>
      <c r="I286" s="2">
        <v>1920</v>
      </c>
      <c r="J286" s="2" t="s">
        <v>1914</v>
      </c>
      <c r="K286" s="2">
        <v>78</v>
      </c>
    </row>
    <row r="287" spans="1:11" x14ac:dyDescent="0.25">
      <c r="A287" s="2" t="s">
        <v>1037</v>
      </c>
      <c r="B287" s="3">
        <v>41219.333333333336</v>
      </c>
      <c r="C287" s="2">
        <v>1620</v>
      </c>
      <c r="D287" s="2" t="s">
        <v>8</v>
      </c>
      <c r="E287" s="2">
        <v>252</v>
      </c>
      <c r="F287" s="10"/>
      <c r="G287" s="2" t="s">
        <v>2198</v>
      </c>
      <c r="H287" s="3">
        <v>41197.333333333336</v>
      </c>
      <c r="I287" s="2">
        <v>1920</v>
      </c>
      <c r="J287" s="2" t="s">
        <v>1914</v>
      </c>
      <c r="K287" s="2">
        <v>79</v>
      </c>
    </row>
    <row r="288" spans="1:11" x14ac:dyDescent="0.25">
      <c r="A288" s="2" t="s">
        <v>1040</v>
      </c>
      <c r="B288" s="3">
        <v>41220.333333333336</v>
      </c>
      <c r="C288" s="2">
        <v>1620</v>
      </c>
      <c r="D288" s="2" t="s">
        <v>8</v>
      </c>
      <c r="E288" s="2">
        <v>256</v>
      </c>
      <c r="F288" s="10"/>
      <c r="G288" s="2" t="s">
        <v>2199</v>
      </c>
      <c r="H288" s="3">
        <v>41198.333333333336</v>
      </c>
      <c r="I288" s="2">
        <v>1920</v>
      </c>
      <c r="J288" s="2" t="s">
        <v>1914</v>
      </c>
      <c r="K288" s="2">
        <v>72</v>
      </c>
    </row>
    <row r="289" spans="1:11" x14ac:dyDescent="0.25">
      <c r="A289" s="2" t="s">
        <v>1043</v>
      </c>
      <c r="B289" s="3">
        <v>41221.333333333336</v>
      </c>
      <c r="C289" s="2">
        <v>1620</v>
      </c>
      <c r="D289" s="2" t="s">
        <v>8</v>
      </c>
      <c r="E289" s="2">
        <v>293</v>
      </c>
      <c r="F289" s="10"/>
      <c r="G289" s="2" t="s">
        <v>2200</v>
      </c>
      <c r="H289" s="3">
        <v>41199.333333333336</v>
      </c>
      <c r="I289" s="2">
        <v>1920</v>
      </c>
      <c r="J289" s="2" t="s">
        <v>1914</v>
      </c>
      <c r="K289" s="2">
        <v>75</v>
      </c>
    </row>
    <row r="290" spans="1:11" x14ac:dyDescent="0.25">
      <c r="A290" s="2" t="s">
        <v>1046</v>
      </c>
      <c r="B290" s="3">
        <v>41222.333333333336</v>
      </c>
      <c r="C290" s="2">
        <v>1620</v>
      </c>
      <c r="D290" s="2" t="s">
        <v>8</v>
      </c>
      <c r="E290" s="2">
        <v>289</v>
      </c>
      <c r="F290" s="10"/>
      <c r="G290" s="2" t="s">
        <v>2201</v>
      </c>
      <c r="H290" s="3">
        <v>41200.333333333336</v>
      </c>
      <c r="I290" s="2">
        <v>1920</v>
      </c>
      <c r="J290" s="2" t="s">
        <v>1914</v>
      </c>
      <c r="K290" s="2">
        <v>72</v>
      </c>
    </row>
    <row r="291" spans="1:11" x14ac:dyDescent="0.25">
      <c r="A291" s="2" t="s">
        <v>1049</v>
      </c>
      <c r="B291" s="3">
        <v>41223.333333333336</v>
      </c>
      <c r="C291" s="2">
        <v>1620</v>
      </c>
      <c r="D291" s="2" t="s">
        <v>8</v>
      </c>
      <c r="E291" s="2">
        <v>252</v>
      </c>
      <c r="F291" s="10"/>
      <c r="G291" s="2" t="s">
        <v>2202</v>
      </c>
      <c r="H291" s="3">
        <v>41201.333333333336</v>
      </c>
      <c r="I291" s="2">
        <v>1920</v>
      </c>
      <c r="J291" s="2" t="s">
        <v>1914</v>
      </c>
      <c r="K291" s="2">
        <v>80</v>
      </c>
    </row>
    <row r="292" spans="1:11" x14ac:dyDescent="0.25">
      <c r="A292" s="2" t="s">
        <v>1052</v>
      </c>
      <c r="B292" s="3">
        <v>41224.333333333336</v>
      </c>
      <c r="C292" s="2">
        <v>1620</v>
      </c>
      <c r="D292" s="2" t="s">
        <v>8</v>
      </c>
      <c r="E292" s="2">
        <v>252</v>
      </c>
      <c r="F292" s="10"/>
      <c r="G292" s="2" t="s">
        <v>2203</v>
      </c>
      <c r="H292" s="3">
        <v>41202.333333333336</v>
      </c>
      <c r="I292" s="2">
        <v>1920</v>
      </c>
      <c r="J292" s="2" t="s">
        <v>1914</v>
      </c>
      <c r="K292" s="2">
        <v>77</v>
      </c>
    </row>
    <row r="293" spans="1:11" x14ac:dyDescent="0.25">
      <c r="A293" s="2" t="s">
        <v>1055</v>
      </c>
      <c r="B293" s="3">
        <v>41225.333333333336</v>
      </c>
      <c r="C293" s="2">
        <v>1620</v>
      </c>
      <c r="D293" s="2" t="s">
        <v>8</v>
      </c>
      <c r="E293" s="2">
        <v>272</v>
      </c>
      <c r="F293" s="10"/>
      <c r="G293" s="2" t="s">
        <v>2204</v>
      </c>
      <c r="H293" s="3">
        <v>41203.333333333336</v>
      </c>
      <c r="I293" s="2">
        <v>1920</v>
      </c>
      <c r="J293" s="2" t="s">
        <v>1914</v>
      </c>
      <c r="K293" s="2">
        <v>78</v>
      </c>
    </row>
    <row r="294" spans="1:11" x14ac:dyDescent="0.25">
      <c r="A294" s="2" t="s">
        <v>1058</v>
      </c>
      <c r="B294" s="3">
        <v>41226.333333333336</v>
      </c>
      <c r="C294" s="2">
        <v>1620</v>
      </c>
      <c r="D294" s="2" t="s">
        <v>8</v>
      </c>
      <c r="E294" s="2">
        <v>282</v>
      </c>
      <c r="F294" s="10"/>
      <c r="G294" s="2" t="s">
        <v>2205</v>
      </c>
      <c r="H294" s="3">
        <v>41204.333333333336</v>
      </c>
      <c r="I294" s="2">
        <v>1920</v>
      </c>
      <c r="J294" s="2" t="s">
        <v>1914</v>
      </c>
      <c r="K294" s="2">
        <v>74</v>
      </c>
    </row>
    <row r="295" spans="1:11" x14ac:dyDescent="0.25">
      <c r="A295" s="2" t="s">
        <v>1061</v>
      </c>
      <c r="B295" s="3">
        <v>41227.333333333336</v>
      </c>
      <c r="C295" s="2">
        <v>1620</v>
      </c>
      <c r="D295" s="2" t="s">
        <v>8</v>
      </c>
      <c r="E295" s="2">
        <v>308</v>
      </c>
      <c r="F295" s="10"/>
      <c r="G295" s="2" t="s">
        <v>2206</v>
      </c>
      <c r="H295" s="3">
        <v>41205.333333333336</v>
      </c>
      <c r="I295" s="2">
        <v>1920</v>
      </c>
      <c r="J295" s="2" t="s">
        <v>1914</v>
      </c>
      <c r="K295" s="2">
        <v>76</v>
      </c>
    </row>
    <row r="296" spans="1:11" x14ac:dyDescent="0.25">
      <c r="A296" s="2" t="s">
        <v>1064</v>
      </c>
      <c r="B296" s="3">
        <v>41228.333333333336</v>
      </c>
      <c r="C296" s="2">
        <v>1620</v>
      </c>
      <c r="D296" s="2" t="s">
        <v>8</v>
      </c>
      <c r="E296" s="2">
        <v>302</v>
      </c>
      <c r="F296" s="10"/>
      <c r="G296" s="2" t="s">
        <v>2207</v>
      </c>
      <c r="H296" s="3">
        <v>41206.333333333336</v>
      </c>
      <c r="I296" s="2">
        <v>1920</v>
      </c>
      <c r="J296" s="2" t="s">
        <v>1914</v>
      </c>
      <c r="K296" s="2">
        <v>75</v>
      </c>
    </row>
    <row r="297" spans="1:11" x14ac:dyDescent="0.25">
      <c r="A297" s="2" t="s">
        <v>1067</v>
      </c>
      <c r="B297" s="3">
        <v>41229.333333333336</v>
      </c>
      <c r="C297" s="2">
        <v>1620</v>
      </c>
      <c r="D297" s="2" t="s">
        <v>8</v>
      </c>
      <c r="E297" s="2">
        <v>246</v>
      </c>
      <c r="F297" s="10"/>
      <c r="G297" s="2" t="s">
        <v>2208</v>
      </c>
      <c r="H297" s="3">
        <v>41207.333333333336</v>
      </c>
      <c r="I297" s="2">
        <v>1920</v>
      </c>
      <c r="J297" s="2" t="s">
        <v>1914</v>
      </c>
      <c r="K297" s="2">
        <v>68</v>
      </c>
    </row>
    <row r="298" spans="1:11" x14ac:dyDescent="0.25">
      <c r="A298" s="2" t="s">
        <v>1070</v>
      </c>
      <c r="B298" s="3">
        <v>41230.333333333336</v>
      </c>
      <c r="C298" s="2">
        <v>1620</v>
      </c>
      <c r="D298" s="2" t="s">
        <v>8</v>
      </c>
      <c r="E298" s="2">
        <v>248</v>
      </c>
      <c r="F298" s="10"/>
      <c r="G298" s="2" t="s">
        <v>2209</v>
      </c>
      <c r="H298" s="3">
        <v>41208.333333333336</v>
      </c>
      <c r="I298" s="2">
        <v>1920</v>
      </c>
      <c r="J298" s="2" t="s">
        <v>1914</v>
      </c>
      <c r="K298" s="2">
        <v>74</v>
      </c>
    </row>
    <row r="299" spans="1:11" x14ac:dyDescent="0.25">
      <c r="A299" s="2" t="s">
        <v>1073</v>
      </c>
      <c r="B299" s="3">
        <v>41231.333333333336</v>
      </c>
      <c r="C299" s="2">
        <v>1620</v>
      </c>
      <c r="D299" s="2" t="s">
        <v>8</v>
      </c>
      <c r="E299" s="2">
        <v>265</v>
      </c>
      <c r="F299" s="10"/>
      <c r="G299" s="2" t="s">
        <v>2210</v>
      </c>
      <c r="H299" s="3">
        <v>41209.333333333336</v>
      </c>
      <c r="I299" s="2">
        <v>1920</v>
      </c>
      <c r="J299" s="2" t="s">
        <v>1914</v>
      </c>
      <c r="K299" s="2">
        <v>85</v>
      </c>
    </row>
    <row r="300" spans="1:11" x14ac:dyDescent="0.25">
      <c r="A300" s="2" t="s">
        <v>1076</v>
      </c>
      <c r="B300" s="3">
        <v>41232.333333333336</v>
      </c>
      <c r="C300" s="2">
        <v>1620</v>
      </c>
      <c r="D300" s="2" t="s">
        <v>8</v>
      </c>
      <c r="E300" s="2">
        <v>242</v>
      </c>
      <c r="F300" s="10"/>
      <c r="G300" s="2" t="s">
        <v>2211</v>
      </c>
      <c r="H300" s="3">
        <v>41210.333333333336</v>
      </c>
      <c r="I300" s="2">
        <v>1920</v>
      </c>
      <c r="J300" s="2" t="s">
        <v>1914</v>
      </c>
      <c r="K300" s="2">
        <v>90</v>
      </c>
    </row>
    <row r="301" spans="1:11" x14ac:dyDescent="0.25">
      <c r="A301" s="2" t="s">
        <v>1079</v>
      </c>
      <c r="B301" s="3">
        <v>41233.333333333336</v>
      </c>
      <c r="C301" s="2">
        <v>1620</v>
      </c>
      <c r="D301" s="2" t="s">
        <v>8</v>
      </c>
      <c r="E301" s="2">
        <v>338</v>
      </c>
      <c r="F301" s="10"/>
      <c r="G301" s="2" t="s">
        <v>2212</v>
      </c>
      <c r="H301" s="3">
        <v>41211.333333333336</v>
      </c>
      <c r="I301" s="2">
        <v>1920</v>
      </c>
      <c r="J301" s="2" t="s">
        <v>1914</v>
      </c>
      <c r="K301" s="2">
        <v>79</v>
      </c>
    </row>
    <row r="302" spans="1:11" x14ac:dyDescent="0.25">
      <c r="A302" s="2" t="s">
        <v>1084</v>
      </c>
      <c r="B302" s="3">
        <v>41236.333333333336</v>
      </c>
      <c r="C302" s="2">
        <v>1620</v>
      </c>
      <c r="D302" s="2" t="s">
        <v>8</v>
      </c>
      <c r="E302" s="2">
        <v>284</v>
      </c>
      <c r="F302" s="10"/>
      <c r="G302" s="2" t="s">
        <v>2213</v>
      </c>
      <c r="H302" s="3">
        <v>41212.333333333336</v>
      </c>
      <c r="I302" s="2">
        <v>1920</v>
      </c>
      <c r="J302" s="2" t="s">
        <v>1914</v>
      </c>
      <c r="K302" s="2">
        <v>82</v>
      </c>
    </row>
    <row r="303" spans="1:11" x14ac:dyDescent="0.25">
      <c r="A303" s="2" t="s">
        <v>1087</v>
      </c>
      <c r="B303" s="3">
        <v>41237.333333333336</v>
      </c>
      <c r="C303" s="2">
        <v>1620</v>
      </c>
      <c r="D303" s="2" t="s">
        <v>8</v>
      </c>
      <c r="E303" s="2">
        <v>256</v>
      </c>
      <c r="F303" s="10"/>
      <c r="G303" s="2" t="s">
        <v>2214</v>
      </c>
      <c r="H303" s="3">
        <v>41213.333333333336</v>
      </c>
      <c r="I303" s="2">
        <v>1920</v>
      </c>
      <c r="J303" s="2" t="s">
        <v>1914</v>
      </c>
      <c r="K303" s="2">
        <v>76</v>
      </c>
    </row>
    <row r="304" spans="1:11" x14ac:dyDescent="0.25">
      <c r="A304" s="2" t="s">
        <v>1090</v>
      </c>
      <c r="B304" s="3">
        <v>41238.333333333336</v>
      </c>
      <c r="C304" s="2">
        <v>1620</v>
      </c>
      <c r="D304" s="2" t="s">
        <v>8</v>
      </c>
      <c r="E304" s="2">
        <v>250</v>
      </c>
      <c r="F304" s="10"/>
      <c r="G304" s="2" t="s">
        <v>2215</v>
      </c>
      <c r="H304" s="3">
        <v>41214.333333333336</v>
      </c>
      <c r="I304" s="2">
        <v>1920</v>
      </c>
      <c r="J304" s="2" t="s">
        <v>1914</v>
      </c>
      <c r="K304" s="2">
        <v>77</v>
      </c>
    </row>
    <row r="305" spans="1:11" x14ac:dyDescent="0.25">
      <c r="A305" s="2" t="s">
        <v>1093</v>
      </c>
      <c r="B305" s="3">
        <v>41239.333333333336</v>
      </c>
      <c r="C305" s="2">
        <v>1620</v>
      </c>
      <c r="D305" s="2" t="s">
        <v>8</v>
      </c>
      <c r="E305" s="2">
        <v>253</v>
      </c>
      <c r="F305" s="10"/>
      <c r="G305" s="2" t="s">
        <v>2216</v>
      </c>
      <c r="H305" s="3">
        <v>41215.333333333336</v>
      </c>
      <c r="I305" s="2">
        <v>1920</v>
      </c>
      <c r="J305" s="2" t="s">
        <v>1914</v>
      </c>
      <c r="K305" s="2">
        <v>76</v>
      </c>
    </row>
    <row r="306" spans="1:11" x14ac:dyDescent="0.25">
      <c r="A306" s="2" t="s">
        <v>1096</v>
      </c>
      <c r="B306" s="3">
        <v>41240.333333333336</v>
      </c>
      <c r="C306" s="2">
        <v>1620</v>
      </c>
      <c r="D306" s="2" t="s">
        <v>8</v>
      </c>
      <c r="E306" s="2">
        <v>254</v>
      </c>
      <c r="F306" s="10"/>
      <c r="G306" s="2" t="s">
        <v>2217</v>
      </c>
      <c r="H306" s="3">
        <v>41216.333333333336</v>
      </c>
      <c r="I306" s="2">
        <v>1920</v>
      </c>
      <c r="J306" s="2" t="s">
        <v>1914</v>
      </c>
      <c r="K306" s="2">
        <v>80</v>
      </c>
    </row>
    <row r="307" spans="1:11" x14ac:dyDescent="0.25">
      <c r="A307" s="2" t="s">
        <v>1099</v>
      </c>
      <c r="B307" s="3">
        <v>41241.333333333336</v>
      </c>
      <c r="C307" s="2">
        <v>1620</v>
      </c>
      <c r="D307" s="2" t="s">
        <v>8</v>
      </c>
      <c r="E307" s="2">
        <v>300</v>
      </c>
      <c r="F307" s="10"/>
      <c r="G307" s="2" t="s">
        <v>2218</v>
      </c>
      <c r="H307" s="3">
        <v>41217.333333333336</v>
      </c>
      <c r="I307" s="2">
        <v>1920</v>
      </c>
      <c r="J307" s="2" t="s">
        <v>1914</v>
      </c>
      <c r="K307" s="2">
        <v>82</v>
      </c>
    </row>
    <row r="308" spans="1:11" x14ac:dyDescent="0.25">
      <c r="A308" s="2" t="s">
        <v>1102</v>
      </c>
      <c r="B308" s="3">
        <v>41242.333333333336</v>
      </c>
      <c r="C308" s="2">
        <v>1620</v>
      </c>
      <c r="D308" s="2" t="s">
        <v>8</v>
      </c>
      <c r="E308" s="2">
        <v>320</v>
      </c>
      <c r="F308" s="10"/>
      <c r="G308" s="2" t="s">
        <v>2219</v>
      </c>
      <c r="H308" s="3">
        <v>41218.333333333336</v>
      </c>
      <c r="I308" s="2">
        <v>1920</v>
      </c>
      <c r="J308" s="2" t="s">
        <v>1914</v>
      </c>
      <c r="K308" s="2">
        <v>74</v>
      </c>
    </row>
    <row r="309" spans="1:11" x14ac:dyDescent="0.25">
      <c r="A309" s="2" t="s">
        <v>1105</v>
      </c>
      <c r="B309" s="3">
        <v>41243.333333333336</v>
      </c>
      <c r="C309" s="2">
        <v>1620</v>
      </c>
      <c r="D309" s="2" t="s">
        <v>8</v>
      </c>
      <c r="E309" s="2">
        <v>270</v>
      </c>
      <c r="F309" s="10"/>
      <c r="G309" s="2" t="s">
        <v>2220</v>
      </c>
      <c r="H309" s="3">
        <v>41219.333333333336</v>
      </c>
      <c r="I309" s="2">
        <v>1920</v>
      </c>
      <c r="J309" s="2" t="s">
        <v>1914</v>
      </c>
      <c r="K309" s="2">
        <v>73</v>
      </c>
    </row>
    <row r="310" spans="1:11" x14ac:dyDescent="0.25">
      <c r="A310" s="2" t="s">
        <v>1108</v>
      </c>
      <c r="B310" s="3">
        <v>41244.333333333336</v>
      </c>
      <c r="C310" s="2">
        <v>1620</v>
      </c>
      <c r="D310" s="2" t="s">
        <v>8</v>
      </c>
      <c r="E310" s="2">
        <v>271</v>
      </c>
      <c r="F310" s="10"/>
      <c r="G310" s="2" t="s">
        <v>2221</v>
      </c>
      <c r="H310" s="3">
        <v>41220.333333333336</v>
      </c>
      <c r="I310" s="2">
        <v>1920</v>
      </c>
      <c r="J310" s="2" t="s">
        <v>1914</v>
      </c>
      <c r="K310" s="2">
        <v>72</v>
      </c>
    </row>
    <row r="311" spans="1:11" x14ac:dyDescent="0.25">
      <c r="A311" s="2" t="s">
        <v>1111</v>
      </c>
      <c r="B311" s="3">
        <v>41245.333333333336</v>
      </c>
      <c r="C311" s="2">
        <v>1620</v>
      </c>
      <c r="D311" s="2" t="s">
        <v>8</v>
      </c>
      <c r="E311" s="2">
        <v>266</v>
      </c>
      <c r="F311" s="10"/>
      <c r="G311" s="2" t="s">
        <v>2222</v>
      </c>
      <c r="H311" s="3">
        <v>41221.333333333336</v>
      </c>
      <c r="I311" s="2">
        <v>1920</v>
      </c>
      <c r="J311" s="2" t="s">
        <v>1914</v>
      </c>
      <c r="K311" s="2">
        <v>90</v>
      </c>
    </row>
    <row r="312" spans="1:11" x14ac:dyDescent="0.25">
      <c r="A312" s="2" t="s">
        <v>1114</v>
      </c>
      <c r="B312" s="3">
        <v>41246.333333333336</v>
      </c>
      <c r="C312" s="2">
        <v>1620</v>
      </c>
      <c r="D312" s="2" t="s">
        <v>8</v>
      </c>
      <c r="E312" s="2">
        <v>280</v>
      </c>
      <c r="F312" s="10"/>
      <c r="G312" s="2" t="s">
        <v>2223</v>
      </c>
      <c r="H312" s="3">
        <v>41222.333333333336</v>
      </c>
      <c r="I312" s="2">
        <v>1920</v>
      </c>
      <c r="J312" s="2" t="s">
        <v>1914</v>
      </c>
      <c r="K312" s="2">
        <v>80</v>
      </c>
    </row>
    <row r="313" spans="1:11" x14ac:dyDescent="0.25">
      <c r="A313" s="2" t="s">
        <v>1117</v>
      </c>
      <c r="B313" s="3">
        <v>41247.333333333336</v>
      </c>
      <c r="C313" s="2">
        <v>1620</v>
      </c>
      <c r="D313" s="2" t="s">
        <v>8</v>
      </c>
      <c r="E313" s="2">
        <v>274</v>
      </c>
      <c r="F313" s="10"/>
      <c r="G313" s="2" t="s">
        <v>2224</v>
      </c>
      <c r="H313" s="3">
        <v>41223.333333333336</v>
      </c>
      <c r="I313" s="2">
        <v>1920</v>
      </c>
      <c r="J313" s="2" t="s">
        <v>1914</v>
      </c>
      <c r="K313" s="2">
        <v>78</v>
      </c>
    </row>
    <row r="314" spans="1:11" x14ac:dyDescent="0.25">
      <c r="A314" s="2" t="s">
        <v>1120</v>
      </c>
      <c r="B314" s="3">
        <v>41248.333333333336</v>
      </c>
      <c r="C314" s="2">
        <v>1620</v>
      </c>
      <c r="D314" s="2" t="s">
        <v>8</v>
      </c>
      <c r="E314" s="2">
        <v>265</v>
      </c>
      <c r="F314" s="10"/>
      <c r="G314" s="2" t="s">
        <v>2225</v>
      </c>
      <c r="H314" s="3">
        <v>41224.333333333336</v>
      </c>
      <c r="I314" s="2">
        <v>1920</v>
      </c>
      <c r="J314" s="2" t="s">
        <v>1914</v>
      </c>
      <c r="K314" s="2">
        <v>88</v>
      </c>
    </row>
    <row r="315" spans="1:11" x14ac:dyDescent="0.25">
      <c r="A315" s="2" t="s">
        <v>1123</v>
      </c>
      <c r="B315" s="3">
        <v>41249.333333333336</v>
      </c>
      <c r="C315" s="2">
        <v>1620</v>
      </c>
      <c r="D315" s="2" t="s">
        <v>8</v>
      </c>
      <c r="E315" s="2">
        <v>262</v>
      </c>
      <c r="F315" s="10"/>
      <c r="G315" s="2" t="s">
        <v>2226</v>
      </c>
      <c r="H315" s="3">
        <v>41225.333333333336</v>
      </c>
      <c r="I315" s="2">
        <v>1920</v>
      </c>
      <c r="J315" s="2" t="s">
        <v>1914</v>
      </c>
      <c r="K315" s="2">
        <v>179</v>
      </c>
    </row>
    <row r="316" spans="1:11" x14ac:dyDescent="0.25">
      <c r="A316" s="2" t="s">
        <v>1126</v>
      </c>
      <c r="B316" s="3">
        <v>41250.333333333336</v>
      </c>
      <c r="C316" s="2">
        <v>1620</v>
      </c>
      <c r="D316" s="2" t="s">
        <v>8</v>
      </c>
      <c r="E316" s="2">
        <v>264</v>
      </c>
      <c r="F316" s="10"/>
      <c r="G316" s="2" t="s">
        <v>2227</v>
      </c>
      <c r="H316" s="3">
        <v>41226.333333333336</v>
      </c>
      <c r="I316" s="2">
        <v>1920</v>
      </c>
      <c r="J316" s="2" t="s">
        <v>1914</v>
      </c>
      <c r="K316" s="2">
        <v>82</v>
      </c>
    </row>
    <row r="317" spans="1:11" x14ac:dyDescent="0.25">
      <c r="A317" s="2" t="s">
        <v>1129</v>
      </c>
      <c r="B317" s="3">
        <v>41251.333333333336</v>
      </c>
      <c r="C317" s="2">
        <v>1620</v>
      </c>
      <c r="D317" s="2" t="s">
        <v>8</v>
      </c>
      <c r="E317" s="2">
        <v>316</v>
      </c>
      <c r="F317" s="10"/>
      <c r="G317" s="2" t="s">
        <v>2228</v>
      </c>
      <c r="H317" s="3">
        <v>41227.333333333336</v>
      </c>
      <c r="I317" s="2">
        <v>1920</v>
      </c>
      <c r="J317" s="2" t="s">
        <v>1914</v>
      </c>
      <c r="K317" s="2">
        <v>78</v>
      </c>
    </row>
    <row r="318" spans="1:11" x14ac:dyDescent="0.25">
      <c r="A318" s="2" t="s">
        <v>1132</v>
      </c>
      <c r="B318" s="3">
        <v>41252.333333333336</v>
      </c>
      <c r="C318" s="2">
        <v>1620</v>
      </c>
      <c r="D318" s="2" t="s">
        <v>8</v>
      </c>
      <c r="E318" s="2">
        <v>285</v>
      </c>
      <c r="F318" s="10"/>
      <c r="G318" s="2" t="s">
        <v>2229</v>
      </c>
      <c r="H318" s="3">
        <v>41228.333333333336</v>
      </c>
      <c r="I318" s="2">
        <v>1920</v>
      </c>
      <c r="J318" s="2" t="s">
        <v>1914</v>
      </c>
      <c r="K318" s="2">
        <v>86</v>
      </c>
    </row>
    <row r="319" spans="1:11" x14ac:dyDescent="0.25">
      <c r="A319" s="2" t="s">
        <v>1135</v>
      </c>
      <c r="B319" s="3">
        <v>41253.333333333336</v>
      </c>
      <c r="C319" s="2">
        <v>1620</v>
      </c>
      <c r="D319" s="2" t="s">
        <v>8</v>
      </c>
      <c r="E319" s="2">
        <v>326</v>
      </c>
      <c r="F319" s="10"/>
      <c r="G319" s="2" t="s">
        <v>2230</v>
      </c>
      <c r="H319" s="3">
        <v>41229.333333333336</v>
      </c>
      <c r="I319" s="2">
        <v>1920</v>
      </c>
      <c r="J319" s="2" t="s">
        <v>1914</v>
      </c>
      <c r="K319" s="2">
        <v>82</v>
      </c>
    </row>
    <row r="320" spans="1:11" x14ac:dyDescent="0.25">
      <c r="A320" s="2" t="s">
        <v>1138</v>
      </c>
      <c r="B320" s="3">
        <v>41254.333333333336</v>
      </c>
      <c r="C320" s="2">
        <v>1620</v>
      </c>
      <c r="D320" s="2" t="s">
        <v>8</v>
      </c>
      <c r="E320" s="2">
        <v>317</v>
      </c>
      <c r="F320" s="10"/>
      <c r="G320" s="2" t="s">
        <v>2231</v>
      </c>
      <c r="H320" s="3">
        <v>41230.333333333336</v>
      </c>
      <c r="I320" s="2">
        <v>1920</v>
      </c>
      <c r="J320" s="2" t="s">
        <v>1914</v>
      </c>
      <c r="K320" s="2">
        <v>79</v>
      </c>
    </row>
    <row r="321" spans="1:11" x14ac:dyDescent="0.25">
      <c r="A321" s="2" t="s">
        <v>1141</v>
      </c>
      <c r="B321" s="3">
        <v>41255.333333333336</v>
      </c>
      <c r="C321" s="2">
        <v>1620</v>
      </c>
      <c r="D321" s="2" t="s">
        <v>8</v>
      </c>
      <c r="E321" s="2">
        <v>340</v>
      </c>
      <c r="F321" s="10"/>
      <c r="G321" s="2" t="s">
        <v>2232</v>
      </c>
      <c r="H321" s="3">
        <v>41231.333333333336</v>
      </c>
      <c r="I321" s="2">
        <v>1920</v>
      </c>
      <c r="J321" s="2" t="s">
        <v>1914</v>
      </c>
      <c r="K321" s="2">
        <v>78</v>
      </c>
    </row>
    <row r="322" spans="1:11" x14ac:dyDescent="0.25">
      <c r="A322" s="2" t="s">
        <v>1144</v>
      </c>
      <c r="B322" s="3">
        <v>41256.333333333336</v>
      </c>
      <c r="C322" s="2">
        <v>1620</v>
      </c>
      <c r="D322" s="2" t="s">
        <v>8</v>
      </c>
      <c r="E322" s="2">
        <v>280</v>
      </c>
      <c r="F322" s="10"/>
      <c r="G322" s="2" t="s">
        <v>2233</v>
      </c>
      <c r="H322" s="3">
        <v>41232.333333333336</v>
      </c>
      <c r="I322" s="2">
        <v>1920</v>
      </c>
      <c r="J322" s="2" t="s">
        <v>1914</v>
      </c>
      <c r="K322" s="2">
        <v>76</v>
      </c>
    </row>
    <row r="323" spans="1:11" x14ac:dyDescent="0.25">
      <c r="A323" s="2" t="s">
        <v>1147</v>
      </c>
      <c r="B323" s="3">
        <v>41257.333333333336</v>
      </c>
      <c r="C323" s="2">
        <v>1620</v>
      </c>
      <c r="D323" s="2" t="s">
        <v>8</v>
      </c>
      <c r="E323" s="2">
        <v>304</v>
      </c>
      <c r="F323" s="10"/>
      <c r="G323" s="2" t="s">
        <v>2234</v>
      </c>
      <c r="H323" s="3">
        <v>41233.333333333336</v>
      </c>
      <c r="I323" s="2">
        <v>1920</v>
      </c>
      <c r="J323" s="2" t="s">
        <v>1914</v>
      </c>
      <c r="K323" s="2">
        <v>78</v>
      </c>
    </row>
    <row r="324" spans="1:11" x14ac:dyDescent="0.25">
      <c r="A324" s="2" t="s">
        <v>1150</v>
      </c>
      <c r="B324" s="3">
        <v>41258.333333333336</v>
      </c>
      <c r="C324" s="2">
        <v>1620</v>
      </c>
      <c r="D324" s="2" t="s">
        <v>8</v>
      </c>
      <c r="E324" s="2">
        <v>332</v>
      </c>
      <c r="F324" s="10"/>
      <c r="G324" s="2" t="s">
        <v>2235</v>
      </c>
      <c r="H324" s="3">
        <v>41236.333333333336</v>
      </c>
      <c r="I324" s="2">
        <v>1920</v>
      </c>
      <c r="J324" s="2" t="s">
        <v>1914</v>
      </c>
      <c r="K324" s="2">
        <v>84</v>
      </c>
    </row>
    <row r="325" spans="1:11" x14ac:dyDescent="0.25">
      <c r="A325" s="2" t="s">
        <v>1153</v>
      </c>
      <c r="B325" s="3">
        <v>41259.333333333336</v>
      </c>
      <c r="C325" s="2">
        <v>1620</v>
      </c>
      <c r="D325" s="2" t="s">
        <v>8</v>
      </c>
      <c r="E325" s="2">
        <v>280</v>
      </c>
      <c r="F325" s="10"/>
      <c r="G325" s="2" t="s">
        <v>2236</v>
      </c>
      <c r="H325" s="3">
        <v>41237.333333333336</v>
      </c>
      <c r="I325" s="2">
        <v>1920</v>
      </c>
      <c r="J325" s="2" t="s">
        <v>1914</v>
      </c>
      <c r="K325" s="2">
        <v>78</v>
      </c>
    </row>
    <row r="326" spans="1:11" x14ac:dyDescent="0.25">
      <c r="A326" s="2" t="s">
        <v>1156</v>
      </c>
      <c r="B326" s="3">
        <v>41260.333333333336</v>
      </c>
      <c r="C326" s="2">
        <v>1620</v>
      </c>
      <c r="D326" s="2" t="s">
        <v>8</v>
      </c>
      <c r="E326" s="2">
        <v>258</v>
      </c>
      <c r="F326" s="10"/>
      <c r="G326" s="2" t="s">
        <v>2237</v>
      </c>
      <c r="H326" s="3">
        <v>41238.333333333336</v>
      </c>
      <c r="I326" s="2">
        <v>1920</v>
      </c>
      <c r="J326" s="2" t="s">
        <v>1914</v>
      </c>
      <c r="K326" s="2">
        <v>90</v>
      </c>
    </row>
    <row r="327" spans="1:11" x14ac:dyDescent="0.25">
      <c r="A327" s="2" t="s">
        <v>1159</v>
      </c>
      <c r="B327" s="3">
        <v>41261.333333333336</v>
      </c>
      <c r="C327" s="2">
        <v>1620</v>
      </c>
      <c r="D327" s="2" t="s">
        <v>8</v>
      </c>
      <c r="E327" s="2">
        <v>260</v>
      </c>
      <c r="F327" s="10"/>
      <c r="G327" s="2" t="s">
        <v>2238</v>
      </c>
      <c r="H327" s="3">
        <v>41239.333333333336</v>
      </c>
      <c r="I327" s="2">
        <v>1920</v>
      </c>
      <c r="J327" s="2" t="s">
        <v>1914</v>
      </c>
      <c r="K327" s="2">
        <v>74</v>
      </c>
    </row>
    <row r="328" spans="1:11" x14ac:dyDescent="0.25">
      <c r="A328" s="2" t="s">
        <v>1162</v>
      </c>
      <c r="B328" s="3">
        <v>41262.333333333336</v>
      </c>
      <c r="C328" s="2">
        <v>1620</v>
      </c>
      <c r="D328" s="2" t="s">
        <v>8</v>
      </c>
      <c r="E328" s="2">
        <v>306</v>
      </c>
      <c r="F328" s="10"/>
      <c r="G328" s="2" t="s">
        <v>2239</v>
      </c>
      <c r="H328" s="3">
        <v>41240.333333333336</v>
      </c>
      <c r="I328" s="2">
        <v>1920</v>
      </c>
      <c r="J328" s="2" t="s">
        <v>1914</v>
      </c>
      <c r="K328" s="2">
        <v>84</v>
      </c>
    </row>
    <row r="329" spans="1:11" x14ac:dyDescent="0.25">
      <c r="A329" s="2" t="s">
        <v>1165</v>
      </c>
      <c r="B329" s="3">
        <v>41263.333333333336</v>
      </c>
      <c r="C329" s="2">
        <v>1620</v>
      </c>
      <c r="D329" s="2" t="s">
        <v>8</v>
      </c>
      <c r="E329" s="2">
        <v>310</v>
      </c>
      <c r="F329" s="10"/>
      <c r="G329" s="2" t="s">
        <v>2240</v>
      </c>
      <c r="H329" s="3">
        <v>41241.333333333336</v>
      </c>
      <c r="I329" s="2">
        <v>1920</v>
      </c>
      <c r="J329" s="2" t="s">
        <v>1914</v>
      </c>
      <c r="K329" s="2">
        <v>72</v>
      </c>
    </row>
    <row r="330" spans="1:11" x14ac:dyDescent="0.25">
      <c r="A330" s="2" t="s">
        <v>1168</v>
      </c>
      <c r="B330" s="3">
        <v>41264.333333333336</v>
      </c>
      <c r="C330" s="2">
        <v>1620</v>
      </c>
      <c r="D330" s="2" t="s">
        <v>8</v>
      </c>
      <c r="E330" s="2">
        <v>262</v>
      </c>
      <c r="F330" s="10"/>
      <c r="G330" s="2" t="s">
        <v>2241</v>
      </c>
      <c r="H330" s="3">
        <v>41242.333333333336</v>
      </c>
      <c r="I330" s="2">
        <v>1920</v>
      </c>
      <c r="J330" s="2" t="s">
        <v>1914</v>
      </c>
      <c r="K330" s="2">
        <v>81</v>
      </c>
    </row>
    <row r="331" spans="1:11" x14ac:dyDescent="0.25">
      <c r="A331" s="2" t="s">
        <v>1171</v>
      </c>
      <c r="B331" s="3">
        <v>41265.333333333336</v>
      </c>
      <c r="C331" s="2">
        <v>1620</v>
      </c>
      <c r="D331" s="2" t="s">
        <v>8</v>
      </c>
      <c r="E331" s="2">
        <v>304</v>
      </c>
      <c r="F331" s="10"/>
      <c r="G331" s="2" t="s">
        <v>2242</v>
      </c>
      <c r="H331" s="3">
        <v>41243.333333333336</v>
      </c>
      <c r="I331" s="2">
        <v>1920</v>
      </c>
      <c r="J331" s="2" t="s">
        <v>1914</v>
      </c>
      <c r="K331" s="2">
        <v>75</v>
      </c>
    </row>
    <row r="332" spans="1:11" x14ac:dyDescent="0.25">
      <c r="A332" s="2" t="s">
        <v>1174</v>
      </c>
      <c r="B332" s="3">
        <v>41266.333333333336</v>
      </c>
      <c r="C332" s="2">
        <v>1620</v>
      </c>
      <c r="D332" s="2" t="s">
        <v>8</v>
      </c>
      <c r="E332" s="2">
        <v>311</v>
      </c>
      <c r="F332" s="10"/>
      <c r="G332" s="2" t="s">
        <v>2243</v>
      </c>
      <c r="H332" s="3">
        <v>41244.333333333336</v>
      </c>
      <c r="I332" s="2">
        <v>1920</v>
      </c>
      <c r="J332" s="2" t="s">
        <v>1914</v>
      </c>
      <c r="K332" s="2">
        <v>86</v>
      </c>
    </row>
    <row r="333" spans="1:11" x14ac:dyDescent="0.25">
      <c r="A333" s="2" t="s">
        <v>1180</v>
      </c>
      <c r="B333" s="3">
        <v>41269.333333333336</v>
      </c>
      <c r="C333" s="2">
        <v>1620</v>
      </c>
      <c r="D333" s="2" t="s">
        <v>8</v>
      </c>
      <c r="E333" s="2">
        <v>327</v>
      </c>
      <c r="F333" s="10"/>
      <c r="G333" s="2" t="s">
        <v>2244</v>
      </c>
      <c r="H333" s="3">
        <v>41245.333333333336</v>
      </c>
      <c r="I333" s="2">
        <v>1920</v>
      </c>
      <c r="J333" s="2" t="s">
        <v>1914</v>
      </c>
      <c r="K333" s="2">
        <v>88</v>
      </c>
    </row>
    <row r="334" spans="1:11" x14ac:dyDescent="0.25">
      <c r="A334" s="2" t="s">
        <v>1183</v>
      </c>
      <c r="B334" s="3">
        <v>41270.333333333336</v>
      </c>
      <c r="C334" s="2">
        <v>1620</v>
      </c>
      <c r="D334" s="2" t="s">
        <v>8</v>
      </c>
      <c r="E334" s="2">
        <v>321</v>
      </c>
      <c r="F334" s="10"/>
      <c r="G334" s="2" t="s">
        <v>2245</v>
      </c>
      <c r="H334" s="3">
        <v>41246.333333333336</v>
      </c>
      <c r="I334" s="2">
        <v>1920</v>
      </c>
      <c r="J334" s="2" t="s">
        <v>1914</v>
      </c>
      <c r="K334" s="2">
        <v>76</v>
      </c>
    </row>
    <row r="335" spans="1:11" x14ac:dyDescent="0.25">
      <c r="A335" s="2" t="s">
        <v>1186</v>
      </c>
      <c r="B335" s="3">
        <v>41271.333333333336</v>
      </c>
      <c r="C335" s="2">
        <v>1620</v>
      </c>
      <c r="D335" s="2" t="s">
        <v>8</v>
      </c>
      <c r="E335" s="2">
        <v>288</v>
      </c>
      <c r="F335" s="10"/>
      <c r="G335" s="2" t="s">
        <v>2246</v>
      </c>
      <c r="H335" s="3">
        <v>41247.333333333336</v>
      </c>
      <c r="I335" s="2">
        <v>1920</v>
      </c>
      <c r="J335" s="2" t="s">
        <v>1914</v>
      </c>
      <c r="K335" s="2">
        <v>78</v>
      </c>
    </row>
    <row r="336" spans="1:11" x14ac:dyDescent="0.25">
      <c r="A336" s="2" t="s">
        <v>1189</v>
      </c>
      <c r="B336" s="3">
        <v>41272.333333333336</v>
      </c>
      <c r="C336" s="2">
        <v>1620</v>
      </c>
      <c r="D336" s="2" t="s">
        <v>8</v>
      </c>
      <c r="E336" s="2">
        <v>260</v>
      </c>
      <c r="F336" s="10"/>
      <c r="G336" s="2" t="s">
        <v>2247</v>
      </c>
      <c r="H336" s="3">
        <v>41248.333333333336</v>
      </c>
      <c r="I336" s="2">
        <v>1920</v>
      </c>
      <c r="J336" s="2" t="s">
        <v>1914</v>
      </c>
      <c r="K336" s="2">
        <v>86</v>
      </c>
    </row>
    <row r="337" spans="1:11" x14ac:dyDescent="0.25">
      <c r="A337" s="2" t="s">
        <v>1192</v>
      </c>
      <c r="B337" s="3">
        <v>41273.333333333336</v>
      </c>
      <c r="C337" s="2">
        <v>1620</v>
      </c>
      <c r="D337" s="2" t="s">
        <v>8</v>
      </c>
      <c r="E337" s="2">
        <v>285</v>
      </c>
      <c r="F337" s="10"/>
      <c r="G337" s="2" t="s">
        <v>2248</v>
      </c>
      <c r="H337" s="3">
        <v>41249.333333333336</v>
      </c>
      <c r="I337" s="2">
        <v>1920</v>
      </c>
      <c r="J337" s="2" t="s">
        <v>1914</v>
      </c>
      <c r="K337" s="2">
        <v>76</v>
      </c>
    </row>
    <row r="338" spans="1:11" x14ac:dyDescent="0.25">
      <c r="A338" s="2" t="s">
        <v>1196</v>
      </c>
      <c r="B338" s="3">
        <v>41275.333333333336</v>
      </c>
      <c r="C338" s="2">
        <v>1620</v>
      </c>
      <c r="D338" s="2" t="s">
        <v>8</v>
      </c>
      <c r="E338" s="2">
        <v>312</v>
      </c>
      <c r="F338" s="10"/>
      <c r="G338" s="2" t="s">
        <v>2249</v>
      </c>
      <c r="H338" s="3">
        <v>41250.333333333336</v>
      </c>
      <c r="I338" s="2">
        <v>1920</v>
      </c>
      <c r="J338" s="2" t="s">
        <v>1914</v>
      </c>
      <c r="K338" s="2">
        <v>85</v>
      </c>
    </row>
    <row r="339" spans="1:11" x14ac:dyDescent="0.25">
      <c r="A339" s="2" t="s">
        <v>1199</v>
      </c>
      <c r="B339" s="3">
        <v>41276.333333333336</v>
      </c>
      <c r="C339" s="2">
        <v>1620</v>
      </c>
      <c r="D339" s="2" t="s">
        <v>8</v>
      </c>
      <c r="E339" s="2">
        <v>336</v>
      </c>
      <c r="F339" s="10"/>
      <c r="G339" s="2" t="s">
        <v>2250</v>
      </c>
      <c r="H339" s="3">
        <v>41251.333333333336</v>
      </c>
      <c r="I339" s="2">
        <v>1920</v>
      </c>
      <c r="J339" s="2" t="s">
        <v>1914</v>
      </c>
      <c r="K339" s="2">
        <v>82</v>
      </c>
    </row>
    <row r="340" spans="1:11" x14ac:dyDescent="0.25">
      <c r="A340" s="2" t="s">
        <v>1202</v>
      </c>
      <c r="B340" s="3">
        <v>41277.333333333336</v>
      </c>
      <c r="C340" s="2">
        <v>1620</v>
      </c>
      <c r="D340" s="2" t="s">
        <v>8</v>
      </c>
      <c r="E340" s="2">
        <v>301</v>
      </c>
      <c r="F340" s="10"/>
      <c r="G340" s="2" t="s">
        <v>2251</v>
      </c>
      <c r="H340" s="3">
        <v>41252.333333333336</v>
      </c>
      <c r="I340" s="2">
        <v>1920</v>
      </c>
      <c r="J340" s="2" t="s">
        <v>1914</v>
      </c>
      <c r="K340" s="2">
        <v>131</v>
      </c>
    </row>
    <row r="341" spans="1:11" x14ac:dyDescent="0.25">
      <c r="A341" s="2" t="s">
        <v>1205</v>
      </c>
      <c r="B341" s="3">
        <v>41278.333333333336</v>
      </c>
      <c r="C341" s="2">
        <v>1620</v>
      </c>
      <c r="D341" s="2" t="s">
        <v>8</v>
      </c>
      <c r="E341" s="2">
        <v>290</v>
      </c>
      <c r="F341" s="10"/>
      <c r="G341" s="2" t="s">
        <v>2252</v>
      </c>
      <c r="H341" s="3">
        <v>41253.333333333336</v>
      </c>
      <c r="I341" s="2">
        <v>1920</v>
      </c>
      <c r="J341" s="2" t="s">
        <v>1914</v>
      </c>
      <c r="K341" s="2">
        <v>110</v>
      </c>
    </row>
    <row r="342" spans="1:11" x14ac:dyDescent="0.25">
      <c r="A342" s="2" t="s">
        <v>1208</v>
      </c>
      <c r="B342" s="3">
        <v>41279.333333333336</v>
      </c>
      <c r="C342" s="2">
        <v>1620</v>
      </c>
      <c r="D342" s="2" t="s">
        <v>8</v>
      </c>
      <c r="E342" s="2">
        <v>258</v>
      </c>
      <c r="F342" s="10"/>
      <c r="G342" s="2" t="s">
        <v>2253</v>
      </c>
      <c r="H342" s="3">
        <v>41254.333333333336</v>
      </c>
      <c r="I342" s="2">
        <v>1920</v>
      </c>
      <c r="J342" s="2" t="s">
        <v>1914</v>
      </c>
      <c r="K342" s="2">
        <v>89</v>
      </c>
    </row>
    <row r="343" spans="1:11" x14ac:dyDescent="0.25">
      <c r="A343" s="2" t="s">
        <v>1211</v>
      </c>
      <c r="B343" s="3">
        <v>41280.333333333336</v>
      </c>
      <c r="C343" s="2">
        <v>1620</v>
      </c>
      <c r="D343" s="2" t="s">
        <v>8</v>
      </c>
      <c r="E343" s="2">
        <v>250</v>
      </c>
      <c r="F343" s="10"/>
      <c r="G343" s="2" t="s">
        <v>2254</v>
      </c>
      <c r="H343" s="3">
        <v>41255.333333333336</v>
      </c>
      <c r="I343" s="2">
        <v>1920</v>
      </c>
      <c r="J343" s="2" t="s">
        <v>1914</v>
      </c>
      <c r="K343" s="2">
        <v>80</v>
      </c>
    </row>
    <row r="344" spans="1:11" x14ac:dyDescent="0.25">
      <c r="A344" s="2" t="s">
        <v>1214</v>
      </c>
      <c r="B344" s="3">
        <v>41281.333333333336</v>
      </c>
      <c r="C344" s="2">
        <v>1620</v>
      </c>
      <c r="D344" s="2" t="s">
        <v>8</v>
      </c>
      <c r="E344" s="2">
        <v>314</v>
      </c>
      <c r="F344" s="10"/>
      <c r="G344" s="2" t="s">
        <v>2255</v>
      </c>
      <c r="H344" s="3">
        <v>41256.333333333336</v>
      </c>
      <c r="I344" s="2">
        <v>1920</v>
      </c>
      <c r="J344" s="2" t="s">
        <v>1914</v>
      </c>
      <c r="K344" s="2">
        <v>85</v>
      </c>
    </row>
    <row r="345" spans="1:11" x14ac:dyDescent="0.25">
      <c r="A345" s="2" t="s">
        <v>1217</v>
      </c>
      <c r="B345" s="3">
        <v>41282.333333333336</v>
      </c>
      <c r="C345" s="2">
        <v>1620</v>
      </c>
      <c r="D345" s="2" t="s">
        <v>8</v>
      </c>
      <c r="E345" s="2">
        <v>304</v>
      </c>
      <c r="F345" s="10"/>
      <c r="G345" s="2" t="s">
        <v>2256</v>
      </c>
      <c r="H345" s="3">
        <v>41257.333333333336</v>
      </c>
      <c r="I345" s="2">
        <v>1920</v>
      </c>
      <c r="J345" s="2" t="s">
        <v>1914</v>
      </c>
      <c r="K345" s="2">
        <v>79</v>
      </c>
    </row>
    <row r="346" spans="1:11" x14ac:dyDescent="0.25">
      <c r="A346" s="2" t="s">
        <v>1220</v>
      </c>
      <c r="B346" s="3">
        <v>41283.333333333336</v>
      </c>
      <c r="C346" s="2">
        <v>1620</v>
      </c>
      <c r="D346" s="2" t="s">
        <v>8</v>
      </c>
      <c r="E346" s="2">
        <v>258</v>
      </c>
      <c r="F346" s="10"/>
      <c r="G346" s="2" t="s">
        <v>2257</v>
      </c>
      <c r="H346" s="3">
        <v>41258.333333333336</v>
      </c>
      <c r="I346" s="2">
        <v>1920</v>
      </c>
      <c r="J346" s="2" t="s">
        <v>1914</v>
      </c>
      <c r="K346" s="2">
        <v>88</v>
      </c>
    </row>
    <row r="347" spans="1:11" x14ac:dyDescent="0.25">
      <c r="A347" s="2" t="s">
        <v>1223</v>
      </c>
      <c r="B347" s="3">
        <v>41284.333333333336</v>
      </c>
      <c r="C347" s="2">
        <v>1620</v>
      </c>
      <c r="D347" s="2" t="s">
        <v>8</v>
      </c>
      <c r="E347" s="2">
        <v>328</v>
      </c>
      <c r="F347" s="10"/>
      <c r="G347" s="2" t="s">
        <v>2258</v>
      </c>
      <c r="H347" s="3">
        <v>41259.333333333336</v>
      </c>
      <c r="I347" s="2">
        <v>1920</v>
      </c>
      <c r="J347" s="2" t="s">
        <v>1914</v>
      </c>
      <c r="K347" s="2">
        <v>88</v>
      </c>
    </row>
    <row r="348" spans="1:11" x14ac:dyDescent="0.25">
      <c r="A348" s="2" t="s">
        <v>1226</v>
      </c>
      <c r="B348" s="3">
        <v>41285.333333333336</v>
      </c>
      <c r="C348" s="2">
        <v>1620</v>
      </c>
      <c r="D348" s="2" t="s">
        <v>8</v>
      </c>
      <c r="E348" s="2">
        <v>278</v>
      </c>
      <c r="F348" s="10"/>
      <c r="G348" s="2" t="s">
        <v>2259</v>
      </c>
      <c r="H348" s="3">
        <v>41260.333333333336</v>
      </c>
      <c r="I348" s="2">
        <v>1920</v>
      </c>
      <c r="J348" s="2" t="s">
        <v>1914</v>
      </c>
      <c r="K348" s="2">
        <v>74</v>
      </c>
    </row>
    <row r="349" spans="1:11" x14ac:dyDescent="0.25">
      <c r="A349" s="2" t="s">
        <v>1229</v>
      </c>
      <c r="B349" s="3">
        <v>41286.333333333336</v>
      </c>
      <c r="C349" s="2">
        <v>1620</v>
      </c>
      <c r="D349" s="2" t="s">
        <v>8</v>
      </c>
      <c r="E349" s="2">
        <v>262</v>
      </c>
      <c r="F349" s="10"/>
      <c r="G349" s="2" t="s">
        <v>2260</v>
      </c>
      <c r="H349" s="3">
        <v>41261.333333333336</v>
      </c>
      <c r="I349" s="2">
        <v>1920</v>
      </c>
      <c r="J349" s="2" t="s">
        <v>1914</v>
      </c>
      <c r="K349" s="2">
        <v>82</v>
      </c>
    </row>
    <row r="350" spans="1:11" x14ac:dyDescent="0.25">
      <c r="A350" s="2" t="s">
        <v>1232</v>
      </c>
      <c r="B350" s="3">
        <v>41287.333333333336</v>
      </c>
      <c r="C350" s="2">
        <v>1620</v>
      </c>
      <c r="D350" s="2" t="s">
        <v>8</v>
      </c>
      <c r="E350" s="2">
        <v>256</v>
      </c>
      <c r="F350" s="10"/>
      <c r="G350" s="2" t="s">
        <v>2261</v>
      </c>
      <c r="H350" s="3">
        <v>41262.333333333336</v>
      </c>
      <c r="I350" s="2">
        <v>1920</v>
      </c>
      <c r="J350" s="2" t="s">
        <v>1914</v>
      </c>
      <c r="K350" s="2">
        <v>82</v>
      </c>
    </row>
    <row r="351" spans="1:11" x14ac:dyDescent="0.25">
      <c r="A351" s="2" t="s">
        <v>1235</v>
      </c>
      <c r="B351" s="3">
        <v>41288.333333333336</v>
      </c>
      <c r="C351" s="2">
        <v>1620</v>
      </c>
      <c r="D351" s="2" t="s">
        <v>8</v>
      </c>
      <c r="E351" s="2">
        <v>259</v>
      </c>
      <c r="F351" s="10"/>
      <c r="G351" s="2" t="s">
        <v>2262</v>
      </c>
      <c r="H351" s="3">
        <v>41263.333333333336</v>
      </c>
      <c r="I351" s="2">
        <v>1920</v>
      </c>
      <c r="J351" s="2" t="s">
        <v>1914</v>
      </c>
      <c r="K351" s="2">
        <v>88</v>
      </c>
    </row>
    <row r="352" spans="1:11" x14ac:dyDescent="0.25">
      <c r="A352" s="2" t="s">
        <v>1238</v>
      </c>
      <c r="B352" s="3">
        <v>41289.333333333336</v>
      </c>
      <c r="C352" s="2">
        <v>1620</v>
      </c>
      <c r="D352" s="2" t="s">
        <v>8</v>
      </c>
      <c r="E352" s="2">
        <v>269</v>
      </c>
      <c r="F352" s="10"/>
      <c r="G352" s="2" t="s">
        <v>2263</v>
      </c>
      <c r="H352" s="3">
        <v>41264.333333333336</v>
      </c>
      <c r="I352" s="2">
        <v>1920</v>
      </c>
      <c r="J352" s="2" t="s">
        <v>1914</v>
      </c>
      <c r="K352" s="2">
        <v>83</v>
      </c>
    </row>
    <row r="353" spans="1:11" x14ac:dyDescent="0.25">
      <c r="A353" s="2" t="s">
        <v>1241</v>
      </c>
      <c r="B353" s="3">
        <v>41290.333333333336</v>
      </c>
      <c r="C353" s="2">
        <v>1620</v>
      </c>
      <c r="D353" s="2" t="s">
        <v>8</v>
      </c>
      <c r="E353" s="2">
        <v>370</v>
      </c>
      <c r="F353" s="10"/>
      <c r="G353" s="2" t="s">
        <v>2264</v>
      </c>
      <c r="H353" s="3">
        <v>41265.333333333336</v>
      </c>
      <c r="I353" s="2">
        <v>1920</v>
      </c>
      <c r="J353" s="2" t="s">
        <v>1914</v>
      </c>
      <c r="K353" s="2">
        <v>83</v>
      </c>
    </row>
    <row r="354" spans="1:11" x14ac:dyDescent="0.25">
      <c r="A354" s="2" t="s">
        <v>1244</v>
      </c>
      <c r="B354" s="3">
        <v>41291.333333333336</v>
      </c>
      <c r="C354" s="2">
        <v>1620</v>
      </c>
      <c r="D354" s="2" t="s">
        <v>8</v>
      </c>
      <c r="E354" s="2">
        <v>282</v>
      </c>
      <c r="F354" s="10"/>
      <c r="G354" s="2" t="s">
        <v>2265</v>
      </c>
      <c r="H354" s="3">
        <v>41266.333333333336</v>
      </c>
      <c r="I354" s="2">
        <v>1920</v>
      </c>
      <c r="J354" s="2" t="s">
        <v>1914</v>
      </c>
      <c r="K354" s="2">
        <v>88</v>
      </c>
    </row>
    <row r="355" spans="1:11" x14ac:dyDescent="0.25">
      <c r="A355" s="2" t="s">
        <v>1247</v>
      </c>
      <c r="B355" s="3">
        <v>41292.333333333336</v>
      </c>
      <c r="C355" s="2">
        <v>1620</v>
      </c>
      <c r="D355" s="2" t="s">
        <v>8</v>
      </c>
      <c r="E355" s="2">
        <v>455</v>
      </c>
      <c r="F355" s="10"/>
      <c r="G355" s="2" t="s">
        <v>2266</v>
      </c>
      <c r="H355" s="3">
        <v>41268.333333333336</v>
      </c>
      <c r="I355" s="2">
        <v>1920</v>
      </c>
      <c r="J355" s="2" t="s">
        <v>1914</v>
      </c>
      <c r="K355" s="2">
        <v>82</v>
      </c>
    </row>
    <row r="356" spans="1:11" x14ac:dyDescent="0.25">
      <c r="A356" s="2" t="s">
        <v>1250</v>
      </c>
      <c r="B356" s="3">
        <v>41293.333333333336</v>
      </c>
      <c r="C356" s="2">
        <v>1620</v>
      </c>
      <c r="D356" s="2" t="s">
        <v>8</v>
      </c>
      <c r="E356" s="2">
        <v>348</v>
      </c>
      <c r="F356" s="10"/>
      <c r="G356" s="2" t="s">
        <v>2267</v>
      </c>
      <c r="H356" s="3">
        <v>41269.333333333336</v>
      </c>
      <c r="I356" s="2">
        <v>1920</v>
      </c>
      <c r="J356" s="2" t="s">
        <v>1914</v>
      </c>
      <c r="K356" s="2">
        <v>95</v>
      </c>
    </row>
    <row r="357" spans="1:11" x14ac:dyDescent="0.25">
      <c r="A357" s="2" t="s">
        <v>1253</v>
      </c>
      <c r="B357" s="3">
        <v>41294.333333333336</v>
      </c>
      <c r="C357" s="2">
        <v>1620</v>
      </c>
      <c r="D357" s="2" t="s">
        <v>8</v>
      </c>
      <c r="E357" s="2">
        <v>258</v>
      </c>
      <c r="F357" s="10"/>
      <c r="G357" s="2" t="s">
        <v>2268</v>
      </c>
      <c r="H357" s="3">
        <v>41270.333333333336</v>
      </c>
      <c r="I357" s="2">
        <v>1920</v>
      </c>
      <c r="J357" s="2" t="s">
        <v>1914</v>
      </c>
      <c r="K357" s="2">
        <v>84</v>
      </c>
    </row>
    <row r="358" spans="1:11" x14ac:dyDescent="0.25">
      <c r="A358" s="2" t="s">
        <v>1256</v>
      </c>
      <c r="B358" s="3">
        <v>41295.333333333336</v>
      </c>
      <c r="C358" s="2">
        <v>1620</v>
      </c>
      <c r="D358" s="2" t="s">
        <v>8</v>
      </c>
      <c r="E358" s="2">
        <v>265</v>
      </c>
      <c r="F358" s="10"/>
      <c r="G358" s="2" t="s">
        <v>2269</v>
      </c>
      <c r="H358" s="3">
        <v>41271.333333333336</v>
      </c>
      <c r="I358" s="2">
        <v>1920</v>
      </c>
      <c r="J358" s="2" t="s">
        <v>1914</v>
      </c>
      <c r="K358" s="2">
        <v>80</v>
      </c>
    </row>
    <row r="359" spans="1:11" x14ac:dyDescent="0.25">
      <c r="A359" s="2" t="s">
        <v>1259</v>
      </c>
      <c r="B359" s="3">
        <v>41296.333333333336</v>
      </c>
      <c r="C359" s="2">
        <v>1620</v>
      </c>
      <c r="D359" s="2" t="s">
        <v>8</v>
      </c>
      <c r="E359" s="2">
        <v>302</v>
      </c>
      <c r="F359" s="10"/>
      <c r="G359" s="2" t="s">
        <v>2270</v>
      </c>
      <c r="H359" s="3">
        <v>41272.333333333336</v>
      </c>
      <c r="I359" s="2">
        <v>1920</v>
      </c>
      <c r="J359" s="2" t="s">
        <v>1914</v>
      </c>
      <c r="K359" s="2">
        <v>88</v>
      </c>
    </row>
    <row r="360" spans="1:11" x14ac:dyDescent="0.25">
      <c r="A360" s="2" t="s">
        <v>1262</v>
      </c>
      <c r="B360" s="3">
        <v>41297.333333333336</v>
      </c>
      <c r="C360" s="2">
        <v>1620</v>
      </c>
      <c r="D360" s="2" t="s">
        <v>8</v>
      </c>
      <c r="E360" s="2">
        <v>290</v>
      </c>
      <c r="F360" s="10"/>
      <c r="G360" s="2" t="s">
        <v>2271</v>
      </c>
      <c r="H360" s="3">
        <v>41273.333333333336</v>
      </c>
      <c r="I360" s="2">
        <v>1920</v>
      </c>
      <c r="J360" s="2" t="s">
        <v>1914</v>
      </c>
      <c r="K360" s="2">
        <v>88</v>
      </c>
    </row>
    <row r="361" spans="1:11" x14ac:dyDescent="0.25">
      <c r="A361" s="2" t="s">
        <v>1265</v>
      </c>
      <c r="B361" s="3">
        <v>41298.333333333336</v>
      </c>
      <c r="C361" s="2">
        <v>1620</v>
      </c>
      <c r="D361" s="2" t="s">
        <v>8</v>
      </c>
      <c r="E361" s="2">
        <v>300</v>
      </c>
      <c r="F361" s="10"/>
      <c r="G361" s="2" t="s">
        <v>2272</v>
      </c>
      <c r="H361" s="3">
        <v>41275.333333333336</v>
      </c>
      <c r="I361" s="2">
        <v>1920</v>
      </c>
      <c r="J361" s="2" t="s">
        <v>1914</v>
      </c>
      <c r="K361" s="2">
        <v>81</v>
      </c>
    </row>
    <row r="362" spans="1:11" x14ac:dyDescent="0.25">
      <c r="A362" s="2" t="s">
        <v>1268</v>
      </c>
      <c r="B362" s="3">
        <v>41299.333333333336</v>
      </c>
      <c r="C362" s="2">
        <v>1620</v>
      </c>
      <c r="D362" s="2" t="s">
        <v>8</v>
      </c>
      <c r="E362" s="2">
        <v>326</v>
      </c>
      <c r="F362" s="10"/>
      <c r="G362" s="2" t="s">
        <v>2273</v>
      </c>
      <c r="H362" s="3">
        <v>41276.333333333336</v>
      </c>
      <c r="I362" s="2">
        <v>1920</v>
      </c>
      <c r="J362" s="2" t="s">
        <v>1914</v>
      </c>
      <c r="K362" s="2">
        <v>87</v>
      </c>
    </row>
    <row r="363" spans="1:11" x14ac:dyDescent="0.25">
      <c r="A363" s="2" t="s">
        <v>1271</v>
      </c>
      <c r="B363" s="3">
        <v>41300.333333333336</v>
      </c>
      <c r="C363" s="2">
        <v>1620</v>
      </c>
      <c r="D363" s="2" t="s">
        <v>8</v>
      </c>
      <c r="E363" s="2">
        <v>284</v>
      </c>
      <c r="F363" s="10"/>
      <c r="G363" s="2" t="s">
        <v>2274</v>
      </c>
      <c r="H363" s="3">
        <v>41277.333333333336</v>
      </c>
      <c r="I363" s="2">
        <v>1920</v>
      </c>
      <c r="J363" s="2" t="s">
        <v>1914</v>
      </c>
      <c r="K363" s="2">
        <v>83</v>
      </c>
    </row>
    <row r="364" spans="1:11" x14ac:dyDescent="0.25">
      <c r="A364" s="2" t="s">
        <v>1274</v>
      </c>
      <c r="B364" s="3">
        <v>41301.333333333336</v>
      </c>
      <c r="C364" s="2">
        <v>1620</v>
      </c>
      <c r="D364" s="2" t="s">
        <v>8</v>
      </c>
      <c r="E364" s="2">
        <v>299</v>
      </c>
      <c r="F364" s="10"/>
      <c r="G364" s="2" t="s">
        <v>2275</v>
      </c>
      <c r="H364" s="3">
        <v>41278.333333333336</v>
      </c>
      <c r="I364" s="2">
        <v>1920</v>
      </c>
      <c r="J364" s="2" t="s">
        <v>1914</v>
      </c>
      <c r="K364" s="2">
        <v>86</v>
      </c>
    </row>
    <row r="365" spans="1:11" x14ac:dyDescent="0.25">
      <c r="A365" s="2" t="s">
        <v>1277</v>
      </c>
      <c r="B365" s="3">
        <v>41302.333333333336</v>
      </c>
      <c r="C365" s="2">
        <v>1620</v>
      </c>
      <c r="D365" s="2" t="s">
        <v>8</v>
      </c>
      <c r="E365" s="2">
        <v>266</v>
      </c>
      <c r="F365" s="10"/>
      <c r="G365" s="2" t="s">
        <v>2276</v>
      </c>
      <c r="H365" s="3">
        <v>41279.333333333336</v>
      </c>
      <c r="I365" s="2">
        <v>1920</v>
      </c>
      <c r="J365" s="2" t="s">
        <v>1914</v>
      </c>
      <c r="K365" s="2">
        <v>78</v>
      </c>
    </row>
    <row r="366" spans="1:11" x14ac:dyDescent="0.25">
      <c r="A366" s="2" t="s">
        <v>1280</v>
      </c>
      <c r="B366" s="3">
        <v>41303.333333333336</v>
      </c>
      <c r="C366" s="2">
        <v>1620</v>
      </c>
      <c r="D366" s="2" t="s">
        <v>8</v>
      </c>
      <c r="E366" s="2">
        <v>305</v>
      </c>
      <c r="F366" s="10"/>
      <c r="G366" s="2" t="s">
        <v>2277</v>
      </c>
      <c r="H366" s="3">
        <v>41280.333333333336</v>
      </c>
      <c r="I366" s="2">
        <v>1920</v>
      </c>
      <c r="J366" s="2" t="s">
        <v>1914</v>
      </c>
      <c r="K366" s="2">
        <v>86</v>
      </c>
    </row>
    <row r="367" spans="1:11" x14ac:dyDescent="0.25">
      <c r="A367" s="2" t="s">
        <v>1283</v>
      </c>
      <c r="B367" s="3">
        <v>41304.333333333336</v>
      </c>
      <c r="C367" s="2">
        <v>1620</v>
      </c>
      <c r="D367" s="2" t="s">
        <v>8</v>
      </c>
      <c r="E367" s="2">
        <v>324</v>
      </c>
      <c r="F367" s="10"/>
      <c r="G367" s="2" t="s">
        <v>2278</v>
      </c>
      <c r="H367" s="3">
        <v>41281.333333333336</v>
      </c>
      <c r="I367" s="2">
        <v>1920</v>
      </c>
      <c r="J367" s="2" t="s">
        <v>1914</v>
      </c>
      <c r="K367" s="2">
        <v>74</v>
      </c>
    </row>
    <row r="368" spans="1:11" x14ac:dyDescent="0.25">
      <c r="A368" s="2" t="s">
        <v>1286</v>
      </c>
      <c r="B368" s="3">
        <v>41305.333333333336</v>
      </c>
      <c r="C368" s="2">
        <v>1620</v>
      </c>
      <c r="D368" s="2" t="s">
        <v>8</v>
      </c>
      <c r="E368" s="2">
        <v>320</v>
      </c>
      <c r="F368" s="10"/>
      <c r="G368" s="2" t="s">
        <v>2279</v>
      </c>
      <c r="H368" s="3">
        <v>41282.333333333336</v>
      </c>
      <c r="I368" s="2">
        <v>1920</v>
      </c>
      <c r="J368" s="2" t="s">
        <v>1914</v>
      </c>
      <c r="K368" s="2">
        <v>94</v>
      </c>
    </row>
    <row r="369" spans="1:11" x14ac:dyDescent="0.25">
      <c r="A369" s="2" t="s">
        <v>1289</v>
      </c>
      <c r="B369" s="3">
        <v>41306.333333333336</v>
      </c>
      <c r="C369" s="2">
        <v>1620</v>
      </c>
      <c r="D369" s="2" t="s">
        <v>8</v>
      </c>
      <c r="E369" s="2">
        <v>279</v>
      </c>
      <c r="F369" s="10"/>
      <c r="G369" s="2" t="s">
        <v>2280</v>
      </c>
      <c r="H369" s="3">
        <v>41283.333333333336</v>
      </c>
      <c r="I369" s="2">
        <v>1920</v>
      </c>
      <c r="J369" s="2" t="s">
        <v>1914</v>
      </c>
      <c r="K369" s="2">
        <v>92</v>
      </c>
    </row>
    <row r="370" spans="1:11" x14ac:dyDescent="0.25">
      <c r="A370" s="2" t="s">
        <v>1292</v>
      </c>
      <c r="B370" s="3">
        <v>41307.333333333336</v>
      </c>
      <c r="C370" s="2">
        <v>1620</v>
      </c>
      <c r="D370" s="2" t="s">
        <v>8</v>
      </c>
      <c r="E370" s="2">
        <v>288</v>
      </c>
      <c r="F370" s="10"/>
      <c r="G370" s="2" t="s">
        <v>2281</v>
      </c>
      <c r="H370" s="3">
        <v>41284.333333333336</v>
      </c>
      <c r="I370" s="2">
        <v>1920</v>
      </c>
      <c r="J370" s="2" t="s">
        <v>1914</v>
      </c>
      <c r="K370" s="2">
        <v>110</v>
      </c>
    </row>
    <row r="371" spans="1:11" x14ac:dyDescent="0.25">
      <c r="A371" s="2" t="s">
        <v>1295</v>
      </c>
      <c r="B371" s="3">
        <v>41308.333333333336</v>
      </c>
      <c r="C371" s="2">
        <v>1620</v>
      </c>
      <c r="D371" s="2" t="s">
        <v>8</v>
      </c>
      <c r="E371" s="2">
        <v>274</v>
      </c>
      <c r="F371" s="10"/>
      <c r="G371" s="2" t="s">
        <v>2282</v>
      </c>
      <c r="H371" s="3">
        <v>41285.333333333336</v>
      </c>
      <c r="I371" s="2">
        <v>1920</v>
      </c>
      <c r="J371" s="2" t="s">
        <v>1914</v>
      </c>
      <c r="K371" s="2">
        <v>77</v>
      </c>
    </row>
    <row r="372" spans="1:11" x14ac:dyDescent="0.25">
      <c r="A372" s="2" t="s">
        <v>1298</v>
      </c>
      <c r="B372" s="3">
        <v>41309.333333333336</v>
      </c>
      <c r="C372" s="2">
        <v>1620</v>
      </c>
      <c r="D372" s="2" t="s">
        <v>8</v>
      </c>
      <c r="E372" s="2">
        <v>312</v>
      </c>
      <c r="F372" s="10"/>
      <c r="G372" s="2" t="s">
        <v>2283</v>
      </c>
      <c r="H372" s="3">
        <v>41286.333333333336</v>
      </c>
      <c r="I372" s="2">
        <v>1920</v>
      </c>
      <c r="J372" s="2" t="s">
        <v>1914</v>
      </c>
      <c r="K372" s="2">
        <v>98</v>
      </c>
    </row>
    <row r="373" spans="1:11" x14ac:dyDescent="0.25">
      <c r="A373" s="2" t="s">
        <v>1301</v>
      </c>
      <c r="B373" s="3">
        <v>41310.333333333336</v>
      </c>
      <c r="C373" s="2">
        <v>1620</v>
      </c>
      <c r="D373" s="2" t="s">
        <v>8</v>
      </c>
      <c r="E373" s="2">
        <v>303</v>
      </c>
      <c r="F373" s="10"/>
      <c r="G373" s="2" t="s">
        <v>2284</v>
      </c>
      <c r="H373" s="3">
        <v>41287.333333333336</v>
      </c>
      <c r="I373" s="2">
        <v>1920</v>
      </c>
      <c r="J373" s="2" t="s">
        <v>1914</v>
      </c>
      <c r="K373" s="2">
        <v>88</v>
      </c>
    </row>
    <row r="374" spans="1:11" x14ac:dyDescent="0.25">
      <c r="A374" s="2" t="s">
        <v>1304</v>
      </c>
      <c r="B374" s="3">
        <v>41311.333333333336</v>
      </c>
      <c r="C374" s="2">
        <v>1620</v>
      </c>
      <c r="D374" s="2" t="s">
        <v>8</v>
      </c>
      <c r="E374" s="2">
        <v>310</v>
      </c>
      <c r="F374" s="10"/>
      <c r="G374" s="2" t="s">
        <v>2285</v>
      </c>
      <c r="H374" s="3">
        <v>41288.333333333336</v>
      </c>
      <c r="I374" s="2">
        <v>1920</v>
      </c>
      <c r="J374" s="2" t="s">
        <v>1914</v>
      </c>
      <c r="K374" s="2">
        <v>84</v>
      </c>
    </row>
    <row r="375" spans="1:11" x14ac:dyDescent="0.25">
      <c r="A375" s="2" t="s">
        <v>1307</v>
      </c>
      <c r="B375" s="3">
        <v>41312.333333333336</v>
      </c>
      <c r="C375" s="2">
        <v>1620</v>
      </c>
      <c r="D375" s="2" t="s">
        <v>8</v>
      </c>
      <c r="E375" s="2">
        <v>334</v>
      </c>
      <c r="F375" s="10"/>
      <c r="G375" s="2" t="s">
        <v>2286</v>
      </c>
      <c r="H375" s="3">
        <v>41289.333333333336</v>
      </c>
      <c r="I375" s="2">
        <v>1920</v>
      </c>
      <c r="J375" s="2" t="s">
        <v>1914</v>
      </c>
      <c r="K375" s="2">
        <v>84</v>
      </c>
    </row>
    <row r="376" spans="1:11" x14ac:dyDescent="0.25">
      <c r="A376" s="2" t="s">
        <v>1310</v>
      </c>
      <c r="B376" s="3">
        <v>41313.333333333336</v>
      </c>
      <c r="C376" s="2">
        <v>1620</v>
      </c>
      <c r="D376" s="2" t="s">
        <v>8</v>
      </c>
      <c r="E376" s="2">
        <v>286</v>
      </c>
      <c r="F376" s="10"/>
      <c r="G376" s="2" t="s">
        <v>2287</v>
      </c>
      <c r="H376" s="3">
        <v>41290.333333333336</v>
      </c>
      <c r="I376" s="2">
        <v>1920</v>
      </c>
      <c r="J376" s="2" t="s">
        <v>1914</v>
      </c>
      <c r="K376" s="2">
        <v>93</v>
      </c>
    </row>
    <row r="377" spans="1:11" x14ac:dyDescent="0.25">
      <c r="A377" s="2" t="s">
        <v>1314</v>
      </c>
      <c r="B377" s="3">
        <v>41314.333333333336</v>
      </c>
      <c r="C377" s="2">
        <v>1620</v>
      </c>
      <c r="D377" s="2" t="s">
        <v>8</v>
      </c>
      <c r="E377" s="2">
        <v>270</v>
      </c>
      <c r="F377" s="10"/>
      <c r="G377" s="2" t="s">
        <v>2288</v>
      </c>
      <c r="H377" s="3">
        <v>41291.333333333336</v>
      </c>
      <c r="I377" s="2">
        <v>1920</v>
      </c>
      <c r="J377" s="2" t="s">
        <v>1914</v>
      </c>
      <c r="K377" s="2">
        <v>90</v>
      </c>
    </row>
    <row r="378" spans="1:11" x14ac:dyDescent="0.25">
      <c r="A378" s="2" t="s">
        <v>1317</v>
      </c>
      <c r="B378" s="3">
        <v>41315.333333333336</v>
      </c>
      <c r="C378" s="2">
        <v>1620</v>
      </c>
      <c r="D378" s="2" t="s">
        <v>8</v>
      </c>
      <c r="E378" s="2">
        <v>288</v>
      </c>
      <c r="F378" s="10"/>
      <c r="G378" s="2" t="s">
        <v>2289</v>
      </c>
      <c r="H378" s="3">
        <v>41292.333333333336</v>
      </c>
      <c r="I378" s="2">
        <v>1920</v>
      </c>
      <c r="J378" s="2" t="s">
        <v>1914</v>
      </c>
      <c r="K378" s="2">
        <v>89</v>
      </c>
    </row>
    <row r="379" spans="1:11" x14ac:dyDescent="0.25">
      <c r="A379" s="2" t="s">
        <v>1321</v>
      </c>
      <c r="B379" s="3">
        <v>41316.333333333336</v>
      </c>
      <c r="C379" s="2">
        <v>1620</v>
      </c>
      <c r="D379" s="2" t="s">
        <v>8</v>
      </c>
      <c r="E379" s="2">
        <v>280</v>
      </c>
      <c r="F379" s="10"/>
      <c r="G379" s="2" t="s">
        <v>2290</v>
      </c>
      <c r="H379" s="3">
        <v>41293.333333333336</v>
      </c>
      <c r="I379" s="2">
        <v>1920</v>
      </c>
      <c r="J379" s="2" t="s">
        <v>1914</v>
      </c>
      <c r="K379" s="2">
        <v>94</v>
      </c>
    </row>
    <row r="380" spans="1:11" x14ac:dyDescent="0.25">
      <c r="A380" s="2" t="s">
        <v>1324</v>
      </c>
      <c r="B380" s="3">
        <v>41317.333333333336</v>
      </c>
      <c r="C380" s="2">
        <v>1620</v>
      </c>
      <c r="D380" s="2" t="s">
        <v>8</v>
      </c>
      <c r="E380" s="2">
        <v>319</v>
      </c>
      <c r="F380" s="10"/>
      <c r="G380" s="2" t="s">
        <v>2291</v>
      </c>
      <c r="H380" s="3">
        <v>41294.333333333336</v>
      </c>
      <c r="I380" s="2">
        <v>1920</v>
      </c>
      <c r="J380" s="2" t="s">
        <v>1914</v>
      </c>
      <c r="K380" s="2">
        <v>85</v>
      </c>
    </row>
    <row r="381" spans="1:11" x14ac:dyDescent="0.25">
      <c r="A381" s="2" t="s">
        <v>1328</v>
      </c>
      <c r="B381" s="3">
        <v>41318.333333333336</v>
      </c>
      <c r="C381" s="2">
        <v>1620</v>
      </c>
      <c r="D381" s="2" t="s">
        <v>8</v>
      </c>
      <c r="E381" s="2">
        <v>314</v>
      </c>
      <c r="F381" s="10"/>
      <c r="G381" s="2" t="s">
        <v>2292</v>
      </c>
      <c r="H381" s="3">
        <v>41295.333333333336</v>
      </c>
      <c r="I381" s="2">
        <v>1920</v>
      </c>
      <c r="J381" s="2" t="s">
        <v>1914</v>
      </c>
      <c r="K381" s="2">
        <v>82</v>
      </c>
    </row>
    <row r="382" spans="1:11" x14ac:dyDescent="0.25">
      <c r="A382" s="2" t="s">
        <v>1331</v>
      </c>
      <c r="B382" s="3">
        <v>41319.333333333336</v>
      </c>
      <c r="C382" s="2">
        <v>1620</v>
      </c>
      <c r="D382" s="2" t="s">
        <v>8</v>
      </c>
      <c r="E382" s="2">
        <v>298</v>
      </c>
      <c r="F382" s="10"/>
      <c r="G382" s="2" t="s">
        <v>2293</v>
      </c>
      <c r="H382" s="3">
        <v>41296.333333333336</v>
      </c>
      <c r="I382" s="2">
        <v>1920</v>
      </c>
      <c r="J382" s="2" t="s">
        <v>1914</v>
      </c>
      <c r="K382" s="2">
        <v>88</v>
      </c>
    </row>
    <row r="383" spans="1:11" x14ac:dyDescent="0.25">
      <c r="A383" s="2" t="s">
        <v>1335</v>
      </c>
      <c r="B383" s="3">
        <v>41320.333333333336</v>
      </c>
      <c r="C383" s="2">
        <v>1620</v>
      </c>
      <c r="D383" s="2" t="s">
        <v>8</v>
      </c>
      <c r="E383" s="2">
        <v>317</v>
      </c>
      <c r="F383" s="10"/>
      <c r="G383" s="2" t="s">
        <v>2294</v>
      </c>
      <c r="H383" s="3">
        <v>41297.333333333336</v>
      </c>
      <c r="I383" s="2">
        <v>1920</v>
      </c>
      <c r="J383" s="2" t="s">
        <v>1914</v>
      </c>
      <c r="K383" s="2">
        <v>90</v>
      </c>
    </row>
    <row r="384" spans="1:11" x14ac:dyDescent="0.25">
      <c r="A384" s="2" t="s">
        <v>1339</v>
      </c>
      <c r="B384" s="3">
        <v>41321.333333333336</v>
      </c>
      <c r="C384" s="2">
        <v>1620</v>
      </c>
      <c r="D384" s="2" t="s">
        <v>8</v>
      </c>
      <c r="E384" s="2">
        <v>322</v>
      </c>
      <c r="F384" s="10"/>
      <c r="G384" s="2" t="s">
        <v>2295</v>
      </c>
      <c r="H384" s="3">
        <v>41298.333333333336</v>
      </c>
      <c r="I384" s="2">
        <v>1920</v>
      </c>
      <c r="J384" s="2" t="s">
        <v>1914</v>
      </c>
      <c r="K384" s="2">
        <v>79</v>
      </c>
    </row>
    <row r="385" spans="1:11" x14ac:dyDescent="0.25">
      <c r="A385" s="2" t="s">
        <v>1344</v>
      </c>
      <c r="B385" s="3">
        <v>41323.333333333336</v>
      </c>
      <c r="C385" s="2">
        <v>1620</v>
      </c>
      <c r="D385" s="2" t="s">
        <v>8</v>
      </c>
      <c r="E385" s="2">
        <v>300</v>
      </c>
      <c r="F385" s="10"/>
      <c r="G385" s="2" t="s">
        <v>2296</v>
      </c>
      <c r="H385" s="3">
        <v>41299.333333333336</v>
      </c>
      <c r="I385" s="2">
        <v>1920</v>
      </c>
      <c r="J385" s="2" t="s">
        <v>1914</v>
      </c>
      <c r="K385" s="2">
        <v>83</v>
      </c>
    </row>
    <row r="386" spans="1:11" x14ac:dyDescent="0.25">
      <c r="A386" s="2" t="s">
        <v>1348</v>
      </c>
      <c r="B386" s="3">
        <v>41324.333333333336</v>
      </c>
      <c r="C386" s="2">
        <v>1620</v>
      </c>
      <c r="D386" s="2" t="s">
        <v>8</v>
      </c>
      <c r="E386" s="2">
        <v>298</v>
      </c>
      <c r="F386" s="10"/>
      <c r="G386" s="2" t="s">
        <v>2297</v>
      </c>
      <c r="H386" s="3">
        <v>41300.333333333336</v>
      </c>
      <c r="I386" s="2">
        <v>1920</v>
      </c>
      <c r="J386" s="2" t="s">
        <v>1914</v>
      </c>
      <c r="K386" s="2">
        <v>94</v>
      </c>
    </row>
    <row r="387" spans="1:11" x14ac:dyDescent="0.25">
      <c r="A387" s="2" t="s">
        <v>1352</v>
      </c>
      <c r="B387" s="3">
        <v>41325.333333333336</v>
      </c>
      <c r="C387" s="2">
        <v>1620</v>
      </c>
      <c r="D387" s="2" t="s">
        <v>8</v>
      </c>
      <c r="E387" s="2">
        <v>290</v>
      </c>
      <c r="F387" s="10"/>
      <c r="G387" s="2" t="s">
        <v>2298</v>
      </c>
      <c r="H387" s="3">
        <v>41301.333333333336</v>
      </c>
      <c r="I387" s="2">
        <v>1920</v>
      </c>
      <c r="J387" s="2" t="s">
        <v>1914</v>
      </c>
      <c r="K387" s="2">
        <v>83</v>
      </c>
    </row>
    <row r="388" spans="1:11" x14ac:dyDescent="0.25">
      <c r="A388" s="2" t="s">
        <v>1356</v>
      </c>
      <c r="B388" s="3">
        <v>41326.333333333336</v>
      </c>
      <c r="C388" s="2">
        <v>1620</v>
      </c>
      <c r="D388" s="2" t="s">
        <v>8</v>
      </c>
      <c r="E388" s="2">
        <v>327</v>
      </c>
      <c r="F388" s="10"/>
      <c r="G388" s="2" t="s">
        <v>2299</v>
      </c>
      <c r="H388" s="3">
        <v>41302.333333333336</v>
      </c>
      <c r="I388" s="2">
        <v>1920</v>
      </c>
      <c r="J388" s="2" t="s">
        <v>1914</v>
      </c>
      <c r="K388" s="2">
        <v>76</v>
      </c>
    </row>
    <row r="389" spans="1:11" x14ac:dyDescent="0.25">
      <c r="A389" s="2" t="s">
        <v>1360</v>
      </c>
      <c r="B389" s="3">
        <v>41327.333333333336</v>
      </c>
      <c r="C389" s="2">
        <v>1620</v>
      </c>
      <c r="D389" s="2" t="s">
        <v>8</v>
      </c>
      <c r="E389" s="2">
        <v>304</v>
      </c>
      <c r="F389" s="10"/>
      <c r="G389" s="2" t="s">
        <v>2300</v>
      </c>
      <c r="H389" s="3">
        <v>41303.333333333336</v>
      </c>
      <c r="I389" s="2">
        <v>1920</v>
      </c>
      <c r="J389" s="2" t="s">
        <v>1914</v>
      </c>
      <c r="K389" s="2">
        <v>85</v>
      </c>
    </row>
    <row r="390" spans="1:11" x14ac:dyDescent="0.25">
      <c r="A390" s="2" t="s">
        <v>1364</v>
      </c>
      <c r="B390" s="3">
        <v>41328.333333333336</v>
      </c>
      <c r="C390" s="2">
        <v>1620</v>
      </c>
      <c r="D390" s="2" t="s">
        <v>8</v>
      </c>
      <c r="E390" s="2">
        <v>301</v>
      </c>
      <c r="F390" s="10"/>
      <c r="G390" s="2" t="s">
        <v>2301</v>
      </c>
      <c r="H390" s="3">
        <v>41304.333333333336</v>
      </c>
      <c r="I390" s="2">
        <v>1920</v>
      </c>
      <c r="J390" s="2" t="s">
        <v>1914</v>
      </c>
      <c r="K390" s="2">
        <v>92</v>
      </c>
    </row>
    <row r="391" spans="1:11" x14ac:dyDescent="0.25">
      <c r="A391" s="2" t="s">
        <v>1368</v>
      </c>
      <c r="B391" s="3">
        <v>41329.333333333336</v>
      </c>
      <c r="C391" s="2">
        <v>1620</v>
      </c>
      <c r="D391" s="2" t="s">
        <v>8</v>
      </c>
      <c r="E391" s="2">
        <v>324</v>
      </c>
      <c r="F391" s="10"/>
      <c r="G391" s="2" t="s">
        <v>2302</v>
      </c>
      <c r="H391" s="3">
        <v>41305.333333333336</v>
      </c>
      <c r="I391" s="2">
        <v>1920</v>
      </c>
      <c r="J391" s="2" t="s">
        <v>1914</v>
      </c>
      <c r="K391" s="2">
        <v>93</v>
      </c>
    </row>
    <row r="392" spans="1:11" x14ac:dyDescent="0.25">
      <c r="A392" s="2" t="s">
        <v>1372</v>
      </c>
      <c r="B392" s="3">
        <v>41330.333333333336</v>
      </c>
      <c r="C392" s="2">
        <v>1620</v>
      </c>
      <c r="D392" s="2" t="s">
        <v>8</v>
      </c>
      <c r="E392" s="2">
        <v>286</v>
      </c>
      <c r="F392" s="10"/>
      <c r="G392" s="2" t="s">
        <v>2303</v>
      </c>
      <c r="H392" s="3">
        <v>41306.333333333336</v>
      </c>
      <c r="I392" s="2">
        <v>1920</v>
      </c>
      <c r="J392" s="2" t="s">
        <v>1914</v>
      </c>
      <c r="K392" s="2">
        <v>88</v>
      </c>
    </row>
    <row r="393" spans="1:11" x14ac:dyDescent="0.25">
      <c r="A393" s="2" t="s">
        <v>1376</v>
      </c>
      <c r="B393" s="3">
        <v>41331.333333333336</v>
      </c>
      <c r="C393" s="2">
        <v>1620</v>
      </c>
      <c r="D393" s="2" t="s">
        <v>8</v>
      </c>
      <c r="E393" s="2">
        <v>298</v>
      </c>
      <c r="F393" s="10"/>
      <c r="G393" s="2" t="s">
        <v>2304</v>
      </c>
      <c r="H393" s="3">
        <v>41307.333333333336</v>
      </c>
      <c r="I393" s="2">
        <v>1920</v>
      </c>
      <c r="J393" s="2" t="s">
        <v>1914</v>
      </c>
      <c r="K393" s="2">
        <v>94</v>
      </c>
    </row>
    <row r="394" spans="1:11" x14ac:dyDescent="0.25">
      <c r="A394" s="2" t="s">
        <v>1380</v>
      </c>
      <c r="B394" s="3">
        <v>41332.333333333336</v>
      </c>
      <c r="C394" s="2">
        <v>1620</v>
      </c>
      <c r="D394" s="2" t="s">
        <v>8</v>
      </c>
      <c r="E394" s="2">
        <v>322</v>
      </c>
      <c r="F394" s="10"/>
      <c r="G394" s="2" t="s">
        <v>2305</v>
      </c>
      <c r="H394" s="3">
        <v>41308.333333333336</v>
      </c>
      <c r="I394" s="2">
        <v>1920</v>
      </c>
      <c r="J394" s="2" t="s">
        <v>1914</v>
      </c>
      <c r="K394" s="2">
        <v>91</v>
      </c>
    </row>
    <row r="395" spans="1:11" x14ac:dyDescent="0.25">
      <c r="A395" s="2" t="s">
        <v>1384</v>
      </c>
      <c r="B395" s="3">
        <v>41333.333333333336</v>
      </c>
      <c r="C395" s="2">
        <v>1620</v>
      </c>
      <c r="D395" s="2" t="s">
        <v>8</v>
      </c>
      <c r="E395" s="2">
        <v>295</v>
      </c>
      <c r="F395" s="10"/>
      <c r="G395" s="2" t="s">
        <v>2306</v>
      </c>
      <c r="H395" s="3">
        <v>41309.333333333336</v>
      </c>
      <c r="I395" s="2">
        <v>1920</v>
      </c>
      <c r="J395" s="2" t="s">
        <v>1914</v>
      </c>
      <c r="K395" s="2">
        <v>94</v>
      </c>
    </row>
    <row r="396" spans="1:11" x14ac:dyDescent="0.25">
      <c r="A396" s="2" t="s">
        <v>1388</v>
      </c>
      <c r="B396" s="3">
        <v>41334.333333333336</v>
      </c>
      <c r="C396" s="2">
        <v>1620</v>
      </c>
      <c r="D396" s="2" t="s">
        <v>8</v>
      </c>
      <c r="E396" s="2">
        <v>368</v>
      </c>
      <c r="F396" s="10"/>
      <c r="G396" s="2" t="s">
        <v>2307</v>
      </c>
      <c r="H396" s="3">
        <v>41310.333333333336</v>
      </c>
      <c r="I396" s="2">
        <v>1920</v>
      </c>
      <c r="J396" s="2" t="s">
        <v>1914</v>
      </c>
      <c r="K396" s="2">
        <v>104</v>
      </c>
    </row>
    <row r="397" spans="1:11" x14ac:dyDescent="0.25">
      <c r="A397" s="2" t="s">
        <v>1392</v>
      </c>
      <c r="B397" s="3">
        <v>41335.333333333336</v>
      </c>
      <c r="C397" s="2">
        <v>1620</v>
      </c>
      <c r="D397" s="2" t="s">
        <v>8</v>
      </c>
      <c r="E397" s="2">
        <v>334</v>
      </c>
      <c r="F397" s="10"/>
      <c r="G397" s="2" t="s">
        <v>2308</v>
      </c>
      <c r="H397" s="3">
        <v>41311.333333333336</v>
      </c>
      <c r="I397" s="2">
        <v>1920</v>
      </c>
      <c r="J397" s="2" t="s">
        <v>1914</v>
      </c>
      <c r="K397" s="2">
        <v>88</v>
      </c>
    </row>
    <row r="398" spans="1:11" x14ac:dyDescent="0.25">
      <c r="A398" s="2" t="s">
        <v>1396</v>
      </c>
      <c r="B398" s="3">
        <v>41336.333333333336</v>
      </c>
      <c r="C398" s="2">
        <v>1620</v>
      </c>
      <c r="D398" s="2" t="s">
        <v>8</v>
      </c>
      <c r="E398" s="2">
        <v>260</v>
      </c>
      <c r="F398" s="10"/>
      <c r="G398" s="2" t="s">
        <v>2309</v>
      </c>
      <c r="H398" s="3">
        <v>41312.333333333336</v>
      </c>
      <c r="I398" s="2">
        <v>1920</v>
      </c>
      <c r="J398" s="2" t="s">
        <v>1914</v>
      </c>
      <c r="K398" s="2">
        <v>96</v>
      </c>
    </row>
    <row r="399" spans="1:11" x14ac:dyDescent="0.25">
      <c r="A399" s="2" t="s">
        <v>1400</v>
      </c>
      <c r="B399" s="3">
        <v>41337.333333333336</v>
      </c>
      <c r="C399" s="2">
        <v>1620</v>
      </c>
      <c r="D399" s="2" t="s">
        <v>8</v>
      </c>
      <c r="E399" s="2">
        <v>301</v>
      </c>
      <c r="F399" s="10"/>
      <c r="G399" s="2" t="s">
        <v>2310</v>
      </c>
      <c r="H399" s="3">
        <v>41313.333333333336</v>
      </c>
      <c r="I399" s="2">
        <v>1920</v>
      </c>
      <c r="J399" s="2" t="s">
        <v>1914</v>
      </c>
      <c r="K399" s="2">
        <v>94</v>
      </c>
    </row>
    <row r="400" spans="1:11" x14ac:dyDescent="0.25">
      <c r="A400" s="2" t="s">
        <v>1404</v>
      </c>
      <c r="B400" s="3">
        <v>41338.333333333336</v>
      </c>
      <c r="C400" s="2">
        <v>1620</v>
      </c>
      <c r="D400" s="2" t="s">
        <v>8</v>
      </c>
      <c r="E400" s="2">
        <v>326</v>
      </c>
      <c r="F400" s="10"/>
      <c r="G400" s="2" t="s">
        <v>2311</v>
      </c>
      <c r="H400" s="3">
        <v>41314.333333333336</v>
      </c>
      <c r="I400" s="2">
        <v>1920</v>
      </c>
      <c r="J400" s="2" t="s">
        <v>1914</v>
      </c>
      <c r="K400" s="2">
        <v>94</v>
      </c>
    </row>
    <row r="401" spans="1:11" x14ac:dyDescent="0.25">
      <c r="A401" s="2" t="s">
        <v>1408</v>
      </c>
      <c r="B401" s="3">
        <v>41339.333333333336</v>
      </c>
      <c r="C401" s="2">
        <v>1620</v>
      </c>
      <c r="D401" s="2" t="s">
        <v>8</v>
      </c>
      <c r="E401" s="2">
        <v>360</v>
      </c>
      <c r="F401" s="10"/>
      <c r="G401" s="2" t="s">
        <v>2312</v>
      </c>
      <c r="H401" s="3">
        <v>41315.333333333336</v>
      </c>
      <c r="I401" s="2">
        <v>1920</v>
      </c>
      <c r="J401" s="2" t="s">
        <v>1914</v>
      </c>
      <c r="K401" s="2">
        <v>94</v>
      </c>
    </row>
    <row r="402" spans="1:11" x14ac:dyDescent="0.25">
      <c r="A402" s="2" t="s">
        <v>1412</v>
      </c>
      <c r="B402" s="3">
        <v>41340.333333333336</v>
      </c>
      <c r="C402" s="2">
        <v>1620</v>
      </c>
      <c r="D402" s="2" t="s">
        <v>8</v>
      </c>
      <c r="E402" s="2">
        <v>448</v>
      </c>
      <c r="F402" s="10"/>
      <c r="G402" s="2" t="s">
        <v>2313</v>
      </c>
      <c r="H402" s="3">
        <v>41316.333333333336</v>
      </c>
      <c r="I402" s="2">
        <v>1920</v>
      </c>
      <c r="J402" s="2" t="s">
        <v>1914</v>
      </c>
      <c r="K402" s="2">
        <v>75</v>
      </c>
    </row>
    <row r="403" spans="1:11" x14ac:dyDescent="0.25">
      <c r="A403" s="2" t="s">
        <v>1416</v>
      </c>
      <c r="B403" s="3">
        <v>41341.333333333336</v>
      </c>
      <c r="C403" s="2">
        <v>1620</v>
      </c>
      <c r="D403" s="2" t="s">
        <v>8</v>
      </c>
      <c r="E403" s="2">
        <v>318</v>
      </c>
      <c r="F403" s="10"/>
      <c r="G403" s="2" t="s">
        <v>2314</v>
      </c>
      <c r="H403" s="3">
        <v>41317.333333333336</v>
      </c>
      <c r="I403" s="2">
        <v>1920</v>
      </c>
      <c r="J403" s="2" t="s">
        <v>1914</v>
      </c>
      <c r="K403" s="2">
        <v>102</v>
      </c>
    </row>
    <row r="404" spans="1:11" x14ac:dyDescent="0.25">
      <c r="A404" s="2" t="s">
        <v>1420</v>
      </c>
      <c r="B404" s="3">
        <v>41342.333333333336</v>
      </c>
      <c r="C404" s="2">
        <v>1620</v>
      </c>
      <c r="D404" s="2" t="s">
        <v>8</v>
      </c>
      <c r="E404" s="2">
        <v>323</v>
      </c>
      <c r="F404" s="10"/>
      <c r="G404" s="2" t="s">
        <v>2315</v>
      </c>
      <c r="H404" s="3">
        <v>41318.333333333336</v>
      </c>
      <c r="I404" s="2">
        <v>1920</v>
      </c>
      <c r="J404" s="2" t="s">
        <v>1914</v>
      </c>
      <c r="K404" s="2">
        <v>89</v>
      </c>
    </row>
    <row r="405" spans="1:11" x14ac:dyDescent="0.25">
      <c r="A405" s="2" t="s">
        <v>1424</v>
      </c>
      <c r="B405" s="3">
        <v>41343.333333333336</v>
      </c>
      <c r="C405" s="2">
        <v>1620</v>
      </c>
      <c r="D405" s="2" t="s">
        <v>8</v>
      </c>
      <c r="E405" s="2">
        <v>280</v>
      </c>
      <c r="F405" s="10"/>
      <c r="G405" s="2" t="s">
        <v>2316</v>
      </c>
      <c r="H405" s="3">
        <v>41319.333333333336</v>
      </c>
      <c r="I405" s="2">
        <v>1920</v>
      </c>
      <c r="J405" s="2" t="s">
        <v>1914</v>
      </c>
      <c r="K405" s="2">
        <v>86</v>
      </c>
    </row>
    <row r="406" spans="1:11" x14ac:dyDescent="0.25">
      <c r="A406" s="2" t="s">
        <v>1428</v>
      </c>
      <c r="B406" s="3">
        <v>41344.333333333336</v>
      </c>
      <c r="C406" s="2">
        <v>1620</v>
      </c>
      <c r="D406" s="2" t="s">
        <v>8</v>
      </c>
      <c r="E406" s="2">
        <v>334</v>
      </c>
      <c r="F406" s="10"/>
      <c r="G406" s="2" t="s">
        <v>2317</v>
      </c>
      <c r="H406" s="3">
        <v>41320.333333333336</v>
      </c>
      <c r="I406" s="2">
        <v>1920</v>
      </c>
      <c r="J406" s="2" t="s">
        <v>1914</v>
      </c>
      <c r="K406" s="2">
        <v>82</v>
      </c>
    </row>
    <row r="407" spans="1:11" x14ac:dyDescent="0.25">
      <c r="A407" s="2" t="s">
        <v>1432</v>
      </c>
      <c r="B407" s="3">
        <v>41345.333333333336</v>
      </c>
      <c r="C407" s="2">
        <v>1620</v>
      </c>
      <c r="D407" s="2" t="s">
        <v>8</v>
      </c>
      <c r="E407" s="2">
        <v>272</v>
      </c>
      <c r="F407" s="10"/>
      <c r="G407" s="2" t="s">
        <v>2318</v>
      </c>
      <c r="H407" s="3">
        <v>41321.333333333336</v>
      </c>
      <c r="I407" s="2">
        <v>1920</v>
      </c>
      <c r="J407" s="2" t="s">
        <v>1914</v>
      </c>
      <c r="K407" s="2">
        <v>71</v>
      </c>
    </row>
    <row r="408" spans="1:11" x14ac:dyDescent="0.25">
      <c r="A408" s="2" t="s">
        <v>1436</v>
      </c>
      <c r="B408" s="3">
        <v>41346.333333333336</v>
      </c>
      <c r="C408" s="2">
        <v>1620</v>
      </c>
      <c r="D408" s="2" t="s">
        <v>8</v>
      </c>
      <c r="E408" s="2">
        <v>293</v>
      </c>
      <c r="F408" s="10"/>
      <c r="G408" s="2" t="s">
        <v>2319</v>
      </c>
      <c r="H408" s="3">
        <v>41323.333333333336</v>
      </c>
      <c r="I408" s="2">
        <v>1920</v>
      </c>
      <c r="J408" s="2" t="s">
        <v>1914</v>
      </c>
      <c r="K408" s="2">
        <v>81</v>
      </c>
    </row>
    <row r="409" spans="1:11" x14ac:dyDescent="0.25">
      <c r="A409" s="2" t="s">
        <v>1440</v>
      </c>
      <c r="B409" s="3">
        <v>41347.333333333336</v>
      </c>
      <c r="C409" s="2">
        <v>1620</v>
      </c>
      <c r="D409" s="2" t="s">
        <v>8</v>
      </c>
      <c r="E409" s="2">
        <v>310</v>
      </c>
      <c r="F409" s="10"/>
      <c r="G409" s="2" t="s">
        <v>2320</v>
      </c>
      <c r="H409" s="3">
        <v>41324.333333333336</v>
      </c>
      <c r="I409" s="2">
        <v>1920</v>
      </c>
      <c r="J409" s="2" t="s">
        <v>1914</v>
      </c>
      <c r="K409" s="2">
        <v>81</v>
      </c>
    </row>
    <row r="410" spans="1:11" x14ac:dyDescent="0.25">
      <c r="A410" s="2" t="s">
        <v>1444</v>
      </c>
      <c r="B410" s="3">
        <v>41348.333333333336</v>
      </c>
      <c r="C410" s="2">
        <v>1620</v>
      </c>
      <c r="D410" s="2" t="s">
        <v>8</v>
      </c>
      <c r="E410" s="2">
        <v>274</v>
      </c>
      <c r="F410" s="10"/>
      <c r="G410" s="2" t="s">
        <v>2321</v>
      </c>
      <c r="H410" s="3">
        <v>41325.333333333336</v>
      </c>
      <c r="I410" s="2">
        <v>1920</v>
      </c>
      <c r="J410" s="2" t="s">
        <v>1914</v>
      </c>
      <c r="K410" s="2">
        <v>74</v>
      </c>
    </row>
    <row r="411" spans="1:11" x14ac:dyDescent="0.25">
      <c r="A411" s="2" t="s">
        <v>1448</v>
      </c>
      <c r="B411" s="3">
        <v>41349.333333333336</v>
      </c>
      <c r="C411" s="2">
        <v>1620</v>
      </c>
      <c r="D411" s="2" t="s">
        <v>8</v>
      </c>
      <c r="E411" s="2">
        <v>276</v>
      </c>
      <c r="F411" s="10"/>
      <c r="G411" s="2" t="s">
        <v>2322</v>
      </c>
      <c r="H411" s="3">
        <v>41326.333333333336</v>
      </c>
      <c r="I411" s="2">
        <v>1920</v>
      </c>
      <c r="J411" s="2" t="s">
        <v>1914</v>
      </c>
      <c r="K411" s="2"/>
    </row>
    <row r="412" spans="1:11" x14ac:dyDescent="0.25">
      <c r="A412" s="2" t="s">
        <v>1452</v>
      </c>
      <c r="B412" s="3">
        <v>41350.333333333336</v>
      </c>
      <c r="C412" s="2">
        <v>1620</v>
      </c>
      <c r="D412" s="2" t="s">
        <v>8</v>
      </c>
      <c r="E412" s="2">
        <v>298</v>
      </c>
      <c r="F412" s="10"/>
      <c r="G412" s="2" t="s">
        <v>2323</v>
      </c>
      <c r="H412" s="3">
        <v>41327.333333333336</v>
      </c>
      <c r="I412" s="2">
        <v>1920</v>
      </c>
      <c r="J412" s="2" t="s">
        <v>1914</v>
      </c>
      <c r="K412" s="2">
        <v>106</v>
      </c>
    </row>
    <row r="413" spans="1:11" x14ac:dyDescent="0.25">
      <c r="A413" s="2" t="s">
        <v>1455</v>
      </c>
      <c r="B413" s="3">
        <v>41351.333333333336</v>
      </c>
      <c r="C413" s="2">
        <v>1620</v>
      </c>
      <c r="D413" s="2" t="s">
        <v>8</v>
      </c>
      <c r="E413" s="2">
        <v>303</v>
      </c>
      <c r="F413" s="10"/>
      <c r="G413" s="2" t="s">
        <v>2324</v>
      </c>
      <c r="H413" s="3">
        <v>41328.333333333336</v>
      </c>
      <c r="I413" s="2">
        <v>1920</v>
      </c>
      <c r="J413" s="2" t="s">
        <v>1914</v>
      </c>
      <c r="K413" s="2">
        <v>80</v>
      </c>
    </row>
    <row r="414" spans="1:11" x14ac:dyDescent="0.25">
      <c r="A414" s="2" t="s">
        <v>1459</v>
      </c>
      <c r="B414" s="3">
        <v>41352.333333333336</v>
      </c>
      <c r="C414" s="2">
        <v>1620</v>
      </c>
      <c r="D414" s="2" t="s">
        <v>8</v>
      </c>
      <c r="E414" s="2">
        <v>342</v>
      </c>
      <c r="F414" s="10"/>
      <c r="G414" s="2" t="s">
        <v>2325</v>
      </c>
      <c r="H414" s="3">
        <v>41329.333333333336</v>
      </c>
      <c r="I414" s="2">
        <v>1920</v>
      </c>
      <c r="J414" s="2" t="s">
        <v>1914</v>
      </c>
      <c r="K414" s="2">
        <v>76</v>
      </c>
    </row>
    <row r="415" spans="1:11" x14ac:dyDescent="0.25">
      <c r="A415" s="2" t="s">
        <v>1463</v>
      </c>
      <c r="B415" s="3">
        <v>41353.333333333336</v>
      </c>
      <c r="C415" s="2">
        <v>1620</v>
      </c>
      <c r="D415" s="2" t="s">
        <v>8</v>
      </c>
      <c r="E415" s="2">
        <v>293</v>
      </c>
      <c r="F415" s="10"/>
      <c r="G415" s="2" t="s">
        <v>2326</v>
      </c>
      <c r="H415" s="3">
        <v>41330.333333333336</v>
      </c>
      <c r="I415" s="2">
        <v>1920</v>
      </c>
      <c r="J415" s="2" t="s">
        <v>1914</v>
      </c>
      <c r="K415" s="2">
        <v>84</v>
      </c>
    </row>
    <row r="416" spans="1:11" x14ac:dyDescent="0.25">
      <c r="A416" s="2" t="s">
        <v>1467</v>
      </c>
      <c r="B416" s="3">
        <v>41354.333333333336</v>
      </c>
      <c r="C416" s="2">
        <v>1620</v>
      </c>
      <c r="D416" s="2" t="s">
        <v>8</v>
      </c>
      <c r="E416" s="2">
        <v>286</v>
      </c>
      <c r="F416" s="10"/>
      <c r="G416" s="2" t="s">
        <v>2327</v>
      </c>
      <c r="H416" s="3">
        <v>41331.333333333336</v>
      </c>
      <c r="I416" s="2">
        <v>1920</v>
      </c>
      <c r="J416" s="2" t="s">
        <v>1914</v>
      </c>
      <c r="K416" s="2">
        <v>81</v>
      </c>
    </row>
    <row r="417" spans="1:11" x14ac:dyDescent="0.25">
      <c r="A417" s="2" t="s">
        <v>1471</v>
      </c>
      <c r="B417" s="3">
        <v>41355.333333333336</v>
      </c>
      <c r="C417" s="2">
        <v>1620</v>
      </c>
      <c r="D417" s="2" t="s">
        <v>8</v>
      </c>
      <c r="E417" s="2">
        <v>385</v>
      </c>
      <c r="F417" s="10"/>
      <c r="G417" s="2" t="s">
        <v>2328</v>
      </c>
      <c r="H417" s="3">
        <v>41332.333333333336</v>
      </c>
      <c r="I417" s="2">
        <v>1920</v>
      </c>
      <c r="J417" s="2" t="s">
        <v>1914</v>
      </c>
      <c r="K417" s="2">
        <v>80</v>
      </c>
    </row>
    <row r="418" spans="1:11" x14ac:dyDescent="0.25">
      <c r="A418" s="2" t="s">
        <v>1475</v>
      </c>
      <c r="B418" s="3">
        <v>41356.333333333336</v>
      </c>
      <c r="C418" s="2">
        <v>1620</v>
      </c>
      <c r="D418" s="2" t="s">
        <v>8</v>
      </c>
      <c r="E418" s="2">
        <v>341</v>
      </c>
      <c r="F418" s="10"/>
      <c r="G418" s="2" t="s">
        <v>2329</v>
      </c>
      <c r="H418" s="3">
        <v>41333.333333333336</v>
      </c>
      <c r="I418" s="2">
        <v>1920</v>
      </c>
      <c r="J418" s="2" t="s">
        <v>1914</v>
      </c>
      <c r="K418" s="2">
        <v>82</v>
      </c>
    </row>
    <row r="419" spans="1:11" x14ac:dyDescent="0.25">
      <c r="A419" s="2" t="s">
        <v>1479</v>
      </c>
      <c r="B419" s="3">
        <v>41357.333333333336</v>
      </c>
      <c r="C419" s="2">
        <v>1620</v>
      </c>
      <c r="D419" s="2" t="s">
        <v>8</v>
      </c>
      <c r="E419" s="2">
        <v>408</v>
      </c>
      <c r="F419" s="10"/>
      <c r="G419" s="2" t="s">
        <v>2330</v>
      </c>
      <c r="H419" s="3">
        <v>41334.333333333336</v>
      </c>
      <c r="I419" s="2">
        <v>1920</v>
      </c>
      <c r="J419" s="2" t="s">
        <v>1914</v>
      </c>
      <c r="K419" s="2">
        <v>72</v>
      </c>
    </row>
    <row r="420" spans="1:11" x14ac:dyDescent="0.25">
      <c r="A420" s="2" t="s">
        <v>1483</v>
      </c>
      <c r="B420" s="3">
        <v>41358.333333333336</v>
      </c>
      <c r="C420" s="2">
        <v>1620</v>
      </c>
      <c r="D420" s="2" t="s">
        <v>8</v>
      </c>
      <c r="E420" s="2">
        <v>375</v>
      </c>
      <c r="F420" s="10"/>
      <c r="G420" s="2" t="s">
        <v>2331</v>
      </c>
      <c r="H420" s="3">
        <v>41335.333333333336</v>
      </c>
      <c r="I420" s="2">
        <v>1920</v>
      </c>
      <c r="J420" s="2" t="s">
        <v>1914</v>
      </c>
      <c r="K420" s="2">
        <v>80</v>
      </c>
    </row>
    <row r="421" spans="1:11" x14ac:dyDescent="0.25">
      <c r="A421" s="2" t="s">
        <v>1487</v>
      </c>
      <c r="B421" s="3">
        <v>41359.333333333336</v>
      </c>
      <c r="C421" s="2">
        <v>1620</v>
      </c>
      <c r="D421" s="2" t="s">
        <v>8</v>
      </c>
      <c r="E421" s="2">
        <v>290</v>
      </c>
      <c r="F421" s="10"/>
      <c r="G421" s="2" t="s">
        <v>2332</v>
      </c>
      <c r="H421" s="3">
        <v>41336.333333333336</v>
      </c>
      <c r="I421" s="2">
        <v>1920</v>
      </c>
      <c r="J421" s="2" t="s">
        <v>1914</v>
      </c>
      <c r="K421" s="2">
        <v>86</v>
      </c>
    </row>
    <row r="422" spans="1:11" x14ac:dyDescent="0.25">
      <c r="A422" s="2" t="s">
        <v>1491</v>
      </c>
      <c r="B422" s="3">
        <v>41360.333333333336</v>
      </c>
      <c r="C422" s="2">
        <v>1620</v>
      </c>
      <c r="D422" s="2" t="s">
        <v>8</v>
      </c>
      <c r="E422" s="2">
        <v>316</v>
      </c>
      <c r="F422" s="10"/>
      <c r="G422" s="2" t="s">
        <v>2333</v>
      </c>
      <c r="H422" s="3">
        <v>41337.333333333336</v>
      </c>
      <c r="I422" s="2">
        <v>1920</v>
      </c>
      <c r="J422" s="2" t="s">
        <v>1914</v>
      </c>
      <c r="K422" s="2">
        <v>78</v>
      </c>
    </row>
    <row r="423" spans="1:11" x14ac:dyDescent="0.25">
      <c r="A423" s="2" t="s">
        <v>1495</v>
      </c>
      <c r="B423" s="3">
        <v>41361.333333333336</v>
      </c>
      <c r="C423" s="2">
        <v>1620</v>
      </c>
      <c r="D423" s="2" t="s">
        <v>8</v>
      </c>
      <c r="E423" s="2">
        <v>300</v>
      </c>
      <c r="F423" s="10"/>
      <c r="G423" s="2" t="s">
        <v>2334</v>
      </c>
      <c r="H423" s="3">
        <v>41338.333333333336</v>
      </c>
      <c r="I423" s="2">
        <v>1920</v>
      </c>
      <c r="J423" s="2" t="s">
        <v>1914</v>
      </c>
      <c r="K423" s="2">
        <v>81</v>
      </c>
    </row>
    <row r="424" spans="1:11" x14ac:dyDescent="0.25">
      <c r="A424" s="2" t="s">
        <v>1499</v>
      </c>
      <c r="B424" s="3">
        <v>41362.333333333336</v>
      </c>
      <c r="C424" s="2">
        <v>1620</v>
      </c>
      <c r="D424" s="2" t="s">
        <v>8</v>
      </c>
      <c r="E424" s="2">
        <v>298</v>
      </c>
      <c r="F424" s="10"/>
      <c r="G424" s="2" t="s">
        <v>2335</v>
      </c>
      <c r="H424" s="3">
        <v>41339.333333333336</v>
      </c>
      <c r="I424" s="2">
        <v>1920</v>
      </c>
      <c r="J424" s="2" t="s">
        <v>1914</v>
      </c>
      <c r="K424" s="2">
        <v>78</v>
      </c>
    </row>
    <row r="425" spans="1:11" x14ac:dyDescent="0.25">
      <c r="A425" s="2" t="s">
        <v>1503</v>
      </c>
      <c r="B425" s="3">
        <v>41363.333333333336</v>
      </c>
      <c r="C425" s="2">
        <v>1620</v>
      </c>
      <c r="D425" s="2" t="s">
        <v>8</v>
      </c>
      <c r="E425" s="2">
        <v>335</v>
      </c>
      <c r="F425" s="10"/>
      <c r="G425" s="2" t="s">
        <v>2336</v>
      </c>
      <c r="H425" s="3">
        <v>41340.333333333336</v>
      </c>
      <c r="I425" s="2">
        <v>1920</v>
      </c>
      <c r="J425" s="2" t="s">
        <v>1914</v>
      </c>
      <c r="K425" s="2">
        <v>68</v>
      </c>
    </row>
    <row r="426" spans="1:11" x14ac:dyDescent="0.25">
      <c r="A426" s="2" t="s">
        <v>1506</v>
      </c>
      <c r="B426" s="3">
        <v>41364.333333333336</v>
      </c>
      <c r="C426" s="2">
        <v>1620</v>
      </c>
      <c r="D426" s="2" t="s">
        <v>8</v>
      </c>
      <c r="E426" s="2">
        <v>269</v>
      </c>
      <c r="F426" s="10"/>
      <c r="G426" s="2" t="s">
        <v>2337</v>
      </c>
      <c r="H426" s="3">
        <v>41341.333333333336</v>
      </c>
      <c r="I426" s="2">
        <v>1920</v>
      </c>
      <c r="J426" s="2" t="s">
        <v>1914</v>
      </c>
      <c r="K426" s="2">
        <v>78</v>
      </c>
    </row>
    <row r="427" spans="1:11" x14ac:dyDescent="0.25">
      <c r="A427" s="2" t="s">
        <v>1510</v>
      </c>
      <c r="B427" s="3">
        <v>41365.333333333336</v>
      </c>
      <c r="C427" s="2">
        <v>1620</v>
      </c>
      <c r="D427" s="2" t="s">
        <v>8</v>
      </c>
      <c r="E427" s="2">
        <v>304</v>
      </c>
      <c r="F427" s="10"/>
      <c r="G427" s="2" t="s">
        <v>2338</v>
      </c>
      <c r="H427" s="3">
        <v>41342.333333333336</v>
      </c>
      <c r="I427" s="2">
        <v>1920</v>
      </c>
      <c r="J427" s="2" t="s">
        <v>1914</v>
      </c>
      <c r="K427" s="2">
        <v>72</v>
      </c>
    </row>
    <row r="428" spans="1:11" x14ac:dyDescent="0.25">
      <c r="A428" s="2" t="s">
        <v>1514</v>
      </c>
      <c r="B428" s="3">
        <v>41366.333333333336</v>
      </c>
      <c r="C428" s="2">
        <v>1620</v>
      </c>
      <c r="D428" s="2" t="s">
        <v>8</v>
      </c>
      <c r="E428" s="2">
        <v>320</v>
      </c>
      <c r="F428" s="10"/>
      <c r="G428" s="2" t="s">
        <v>2339</v>
      </c>
      <c r="H428" s="3">
        <v>41343.333333333336</v>
      </c>
      <c r="I428" s="2">
        <v>1920</v>
      </c>
      <c r="J428" s="2" t="s">
        <v>1914</v>
      </c>
      <c r="K428" s="2">
        <v>84</v>
      </c>
    </row>
    <row r="429" spans="1:11" x14ac:dyDescent="0.25">
      <c r="A429" s="2" t="s">
        <v>1518</v>
      </c>
      <c r="B429" s="3">
        <v>41367.333333333336</v>
      </c>
      <c r="C429" s="2">
        <v>1620</v>
      </c>
      <c r="D429" s="2" t="s">
        <v>8</v>
      </c>
      <c r="E429" s="2">
        <v>361</v>
      </c>
      <c r="F429" s="10"/>
      <c r="G429" s="2" t="s">
        <v>2340</v>
      </c>
      <c r="H429" s="3">
        <v>41344.333333333336</v>
      </c>
      <c r="I429" s="2">
        <v>1920</v>
      </c>
      <c r="J429" s="2" t="s">
        <v>1914</v>
      </c>
      <c r="K429" s="2">
        <v>82</v>
      </c>
    </row>
    <row r="430" spans="1:11" x14ac:dyDescent="0.25">
      <c r="A430" s="2" t="s">
        <v>1522</v>
      </c>
      <c r="B430" s="3">
        <v>41368.333333333336</v>
      </c>
      <c r="C430" s="2">
        <v>1620</v>
      </c>
      <c r="D430" s="2" t="s">
        <v>8</v>
      </c>
      <c r="E430" s="2">
        <v>282</v>
      </c>
      <c r="F430" s="10"/>
      <c r="G430" s="2" t="s">
        <v>2341</v>
      </c>
      <c r="H430" s="3">
        <v>41345.333333333336</v>
      </c>
      <c r="I430" s="2">
        <v>1920</v>
      </c>
      <c r="J430" s="2" t="s">
        <v>1914</v>
      </c>
      <c r="K430" s="2">
        <v>92</v>
      </c>
    </row>
    <row r="431" spans="1:11" x14ac:dyDescent="0.25">
      <c r="A431" s="2" t="s">
        <v>1526</v>
      </c>
      <c r="B431" s="3">
        <v>41369.333333333336</v>
      </c>
      <c r="C431" s="2">
        <v>1620</v>
      </c>
      <c r="D431" s="2" t="s">
        <v>8</v>
      </c>
      <c r="E431" s="2">
        <v>366</v>
      </c>
      <c r="F431" s="10"/>
      <c r="G431" s="2" t="s">
        <v>2342</v>
      </c>
      <c r="H431" s="3">
        <v>41346.333333333336</v>
      </c>
      <c r="I431" s="2">
        <v>1920</v>
      </c>
      <c r="J431" s="2" t="s">
        <v>1914</v>
      </c>
      <c r="K431" s="2">
        <v>96</v>
      </c>
    </row>
    <row r="432" spans="1:11" x14ac:dyDescent="0.25">
      <c r="A432" s="2" t="s">
        <v>1530</v>
      </c>
      <c r="B432" s="3">
        <v>41370.333333333336</v>
      </c>
      <c r="C432" s="2">
        <v>1620</v>
      </c>
      <c r="D432" s="2" t="s">
        <v>8</v>
      </c>
      <c r="E432" s="2">
        <v>328</v>
      </c>
      <c r="F432" s="10"/>
      <c r="G432" s="2" t="s">
        <v>2343</v>
      </c>
      <c r="H432" s="3">
        <v>41347.333333333336</v>
      </c>
      <c r="I432" s="2">
        <v>1920</v>
      </c>
      <c r="J432" s="2" t="s">
        <v>1914</v>
      </c>
      <c r="K432" s="2">
        <v>92</v>
      </c>
    </row>
    <row r="433" spans="1:11" x14ac:dyDescent="0.25">
      <c r="A433" s="2" t="s">
        <v>1533</v>
      </c>
      <c r="B433" s="3">
        <v>41371.333333333336</v>
      </c>
      <c r="C433" s="2">
        <v>1620</v>
      </c>
      <c r="D433" s="2" t="s">
        <v>8</v>
      </c>
      <c r="E433" s="2">
        <v>315</v>
      </c>
      <c r="F433" s="10"/>
      <c r="G433" s="2" t="s">
        <v>2344</v>
      </c>
      <c r="H433" s="3">
        <v>41348.333333333336</v>
      </c>
      <c r="I433" s="2">
        <v>1920</v>
      </c>
      <c r="J433" s="2" t="s">
        <v>1914</v>
      </c>
      <c r="K433" s="2">
        <v>92</v>
      </c>
    </row>
    <row r="434" spans="1:11" x14ac:dyDescent="0.25">
      <c r="A434" s="2" t="s">
        <v>1536</v>
      </c>
      <c r="B434" s="3">
        <v>41372.333333333336</v>
      </c>
      <c r="C434" s="2">
        <v>1620</v>
      </c>
      <c r="D434" s="2" t="s">
        <v>8</v>
      </c>
      <c r="E434" s="2">
        <v>355</v>
      </c>
      <c r="F434" s="10"/>
      <c r="G434" s="2" t="s">
        <v>2345</v>
      </c>
      <c r="H434" s="3">
        <v>41349.333333333336</v>
      </c>
      <c r="I434" s="2">
        <v>1920</v>
      </c>
      <c r="J434" s="2" t="s">
        <v>1914</v>
      </c>
      <c r="K434" s="2">
        <v>92</v>
      </c>
    </row>
    <row r="435" spans="1:11" x14ac:dyDescent="0.25">
      <c r="A435" s="2" t="s">
        <v>1539</v>
      </c>
      <c r="B435" s="3">
        <v>41373.333333333336</v>
      </c>
      <c r="C435" s="2">
        <v>1620</v>
      </c>
      <c r="D435" s="2" t="s">
        <v>8</v>
      </c>
      <c r="E435" s="2">
        <v>312</v>
      </c>
      <c r="F435" s="10"/>
      <c r="G435" s="2" t="s">
        <v>2346</v>
      </c>
      <c r="H435" s="3">
        <v>41350.333333333336</v>
      </c>
      <c r="I435" s="2">
        <v>1920</v>
      </c>
      <c r="J435" s="2" t="s">
        <v>1914</v>
      </c>
      <c r="K435" s="2">
        <v>93</v>
      </c>
    </row>
    <row r="436" spans="1:11" x14ac:dyDescent="0.25">
      <c r="A436" s="2" t="s">
        <v>1543</v>
      </c>
      <c r="B436" s="3">
        <v>41374.333333333336</v>
      </c>
      <c r="C436" s="2">
        <v>1620</v>
      </c>
      <c r="D436" s="2" t="s">
        <v>8</v>
      </c>
      <c r="E436" s="2">
        <v>336</v>
      </c>
      <c r="F436" s="10"/>
      <c r="G436" s="2" t="s">
        <v>2347</v>
      </c>
      <c r="H436" s="3">
        <v>41351.333333333336</v>
      </c>
      <c r="I436" s="2">
        <v>1920</v>
      </c>
      <c r="J436" s="2" t="s">
        <v>1914</v>
      </c>
      <c r="K436" s="2">
        <v>93</v>
      </c>
    </row>
    <row r="437" spans="1:11" x14ac:dyDescent="0.25">
      <c r="A437" s="2" t="s">
        <v>1547</v>
      </c>
      <c r="B437" s="3">
        <v>41375.333333333336</v>
      </c>
      <c r="C437" s="2">
        <v>1620</v>
      </c>
      <c r="D437" s="2" t="s">
        <v>8</v>
      </c>
      <c r="E437" s="2">
        <v>356</v>
      </c>
      <c r="F437" s="10"/>
      <c r="G437" s="2" t="s">
        <v>2348</v>
      </c>
      <c r="H437" s="3">
        <v>41352.333333333336</v>
      </c>
      <c r="I437" s="2">
        <v>1920</v>
      </c>
      <c r="J437" s="2" t="s">
        <v>1914</v>
      </c>
      <c r="K437" s="2">
        <v>92</v>
      </c>
    </row>
    <row r="438" spans="1:11" x14ac:dyDescent="0.25">
      <c r="A438" s="2" t="s">
        <v>1551</v>
      </c>
      <c r="B438" s="3">
        <v>41376.333333333336</v>
      </c>
      <c r="C438" s="2">
        <v>1620</v>
      </c>
      <c r="D438" s="2" t="s">
        <v>8</v>
      </c>
      <c r="E438" s="2">
        <v>366</v>
      </c>
      <c r="F438" s="10"/>
      <c r="G438" s="2" t="s">
        <v>2349</v>
      </c>
      <c r="H438" s="3">
        <v>41353.333333333336</v>
      </c>
      <c r="I438" s="2">
        <v>1920</v>
      </c>
      <c r="J438" s="2" t="s">
        <v>1914</v>
      </c>
      <c r="K438" s="2">
        <v>96</v>
      </c>
    </row>
    <row r="439" spans="1:11" x14ac:dyDescent="0.25">
      <c r="A439" s="2" t="s">
        <v>1555</v>
      </c>
      <c r="B439" s="3">
        <v>41377.333333333336</v>
      </c>
      <c r="C439" s="2">
        <v>1620</v>
      </c>
      <c r="D439" s="2" t="s">
        <v>8</v>
      </c>
      <c r="E439" s="2">
        <v>308</v>
      </c>
      <c r="F439" s="10"/>
      <c r="G439" s="2" t="s">
        <v>2350</v>
      </c>
      <c r="H439" s="3">
        <v>41354.333333333336</v>
      </c>
      <c r="I439" s="2">
        <v>1920</v>
      </c>
      <c r="J439" s="2" t="s">
        <v>1914</v>
      </c>
      <c r="K439" s="2">
        <v>87</v>
      </c>
    </row>
    <row r="440" spans="1:11" x14ac:dyDescent="0.25">
      <c r="A440" s="2" t="s">
        <v>1558</v>
      </c>
      <c r="B440" s="3">
        <v>41378.333333333336</v>
      </c>
      <c r="C440" s="2">
        <v>1620</v>
      </c>
      <c r="D440" s="2" t="s">
        <v>8</v>
      </c>
      <c r="E440" s="2">
        <v>290</v>
      </c>
      <c r="F440" s="10"/>
      <c r="G440" s="2" t="s">
        <v>2351</v>
      </c>
      <c r="H440" s="3">
        <v>41355.333333333336</v>
      </c>
      <c r="I440" s="2">
        <v>1920</v>
      </c>
      <c r="J440" s="2" t="s">
        <v>1914</v>
      </c>
      <c r="K440" s="2">
        <v>90</v>
      </c>
    </row>
    <row r="441" spans="1:11" x14ac:dyDescent="0.25">
      <c r="A441" s="2" t="s">
        <v>1561</v>
      </c>
      <c r="B441" s="3">
        <v>41379.333333333336</v>
      </c>
      <c r="C441" s="2">
        <v>1620</v>
      </c>
      <c r="D441" s="2" t="s">
        <v>8</v>
      </c>
      <c r="E441" s="2">
        <v>320</v>
      </c>
      <c r="F441" s="10"/>
      <c r="G441" s="2" t="s">
        <v>2352</v>
      </c>
      <c r="H441" s="3">
        <v>41356.333333333336</v>
      </c>
      <c r="I441" s="2">
        <v>1920</v>
      </c>
      <c r="J441" s="2" t="s">
        <v>1914</v>
      </c>
      <c r="K441" s="2">
        <v>86</v>
      </c>
    </row>
    <row r="442" spans="1:11" x14ac:dyDescent="0.25">
      <c r="A442" s="2" t="s">
        <v>1564</v>
      </c>
      <c r="B442" s="3">
        <v>41380.333333333336</v>
      </c>
      <c r="C442" s="2">
        <v>1620</v>
      </c>
      <c r="D442" s="2" t="s">
        <v>8</v>
      </c>
      <c r="E442" s="2">
        <v>346</v>
      </c>
      <c r="F442" s="10"/>
      <c r="G442" s="2" t="s">
        <v>2353</v>
      </c>
      <c r="H442" s="3">
        <v>41357.333333333336</v>
      </c>
      <c r="I442" s="2">
        <v>1920</v>
      </c>
      <c r="J442" s="2" t="s">
        <v>1914</v>
      </c>
      <c r="K442" s="2">
        <v>111</v>
      </c>
    </row>
    <row r="443" spans="1:11" x14ac:dyDescent="0.25">
      <c r="A443" s="2" t="s">
        <v>1567</v>
      </c>
      <c r="B443" s="3">
        <v>41381.333333333336</v>
      </c>
      <c r="C443" s="2">
        <v>1620</v>
      </c>
      <c r="D443" s="2" t="s">
        <v>8</v>
      </c>
      <c r="E443" s="2">
        <v>324</v>
      </c>
      <c r="F443" s="10"/>
      <c r="G443" s="2" t="s">
        <v>2354</v>
      </c>
      <c r="H443" s="3">
        <v>41358.333333333336</v>
      </c>
      <c r="I443" s="2">
        <v>1920</v>
      </c>
      <c r="J443" s="2" t="s">
        <v>1914</v>
      </c>
      <c r="K443" s="2">
        <v>100</v>
      </c>
    </row>
    <row r="444" spans="1:11" x14ac:dyDescent="0.25">
      <c r="A444" s="2" t="s">
        <v>1570</v>
      </c>
      <c r="B444" s="3">
        <v>41382.333333333336</v>
      </c>
      <c r="C444" s="2">
        <v>1620</v>
      </c>
      <c r="D444" s="2" t="s">
        <v>8</v>
      </c>
      <c r="E444" s="2">
        <v>295</v>
      </c>
      <c r="F444" s="10"/>
      <c r="G444" s="2" t="s">
        <v>2355</v>
      </c>
      <c r="H444" s="3">
        <v>41359.333333333336</v>
      </c>
      <c r="I444" s="2">
        <v>1920</v>
      </c>
      <c r="J444" s="2" t="s">
        <v>1914</v>
      </c>
      <c r="K444" s="2">
        <v>94</v>
      </c>
    </row>
    <row r="445" spans="1:11" x14ac:dyDescent="0.25">
      <c r="A445" s="2" t="s">
        <v>1573</v>
      </c>
      <c r="B445" s="3">
        <v>41383.333333333336</v>
      </c>
      <c r="C445" s="2">
        <v>1620</v>
      </c>
      <c r="D445" s="2" t="s">
        <v>8</v>
      </c>
      <c r="E445" s="2">
        <v>306</v>
      </c>
      <c r="F445" s="10"/>
      <c r="G445" s="2" t="s">
        <v>2356</v>
      </c>
      <c r="H445" s="3">
        <v>41360.333333333336</v>
      </c>
      <c r="I445" s="2">
        <v>1920</v>
      </c>
      <c r="J445" s="2" t="s">
        <v>1914</v>
      </c>
      <c r="K445" s="2">
        <v>100</v>
      </c>
    </row>
    <row r="446" spans="1:11" x14ac:dyDescent="0.25">
      <c r="A446" s="2" t="s">
        <v>1576</v>
      </c>
      <c r="B446" s="3">
        <v>41384.333333333336</v>
      </c>
      <c r="C446" s="2">
        <v>1620</v>
      </c>
      <c r="D446" s="2" t="s">
        <v>8</v>
      </c>
      <c r="E446" s="2">
        <v>390</v>
      </c>
      <c r="F446" s="10"/>
      <c r="G446" s="2" t="s">
        <v>2357</v>
      </c>
      <c r="H446" s="3">
        <v>41361.333333333336</v>
      </c>
      <c r="I446" s="2">
        <v>1920</v>
      </c>
      <c r="J446" s="2" t="s">
        <v>1914</v>
      </c>
      <c r="K446" s="2">
        <v>98</v>
      </c>
    </row>
    <row r="447" spans="1:11" x14ac:dyDescent="0.25">
      <c r="A447" s="2" t="s">
        <v>1579</v>
      </c>
      <c r="B447" s="3">
        <v>41385.333333333336</v>
      </c>
      <c r="C447" s="2">
        <v>1620</v>
      </c>
      <c r="D447" s="2" t="s">
        <v>8</v>
      </c>
      <c r="E447" s="2">
        <v>276</v>
      </c>
      <c r="F447" s="10"/>
      <c r="G447" s="2" t="s">
        <v>2358</v>
      </c>
      <c r="H447" s="3">
        <v>41362.333333333336</v>
      </c>
      <c r="I447" s="2">
        <v>1920</v>
      </c>
      <c r="J447" s="2" t="s">
        <v>1914</v>
      </c>
      <c r="K447" s="2">
        <v>94</v>
      </c>
    </row>
    <row r="448" spans="1:11" x14ac:dyDescent="0.25">
      <c r="A448" s="2" t="s">
        <v>1582</v>
      </c>
      <c r="B448" s="3">
        <v>41386.333333333336</v>
      </c>
      <c r="C448" s="2">
        <v>1620</v>
      </c>
      <c r="D448" s="2" t="s">
        <v>8</v>
      </c>
      <c r="E448" s="2">
        <v>364</v>
      </c>
      <c r="F448" s="10"/>
      <c r="G448" s="2" t="s">
        <v>2359</v>
      </c>
      <c r="H448" s="3">
        <v>41363.333333333336</v>
      </c>
      <c r="I448" s="2">
        <v>1920</v>
      </c>
      <c r="J448" s="2" t="s">
        <v>1914</v>
      </c>
      <c r="K448" s="2">
        <v>100</v>
      </c>
    </row>
    <row r="449" spans="1:11" x14ac:dyDescent="0.25">
      <c r="A449" s="2" t="s">
        <v>1585</v>
      </c>
      <c r="B449" s="3">
        <v>41387.333333333336</v>
      </c>
      <c r="C449" s="2">
        <v>1620</v>
      </c>
      <c r="D449" s="2" t="s">
        <v>8</v>
      </c>
      <c r="E449" s="2">
        <v>283</v>
      </c>
      <c r="F449" s="10"/>
      <c r="G449" s="2" t="s">
        <v>2360</v>
      </c>
      <c r="H449" s="3">
        <v>41364.333333333336</v>
      </c>
      <c r="I449" s="2">
        <v>1920</v>
      </c>
      <c r="J449" s="2" t="s">
        <v>1914</v>
      </c>
      <c r="K449" s="2">
        <v>106</v>
      </c>
    </row>
    <row r="450" spans="1:11" x14ac:dyDescent="0.25">
      <c r="A450" s="2" t="s">
        <v>1588</v>
      </c>
      <c r="B450" s="3">
        <v>41388.333333333336</v>
      </c>
      <c r="C450" s="2">
        <v>1620</v>
      </c>
      <c r="D450" s="2" t="s">
        <v>8</v>
      </c>
      <c r="E450" s="2">
        <v>320</v>
      </c>
      <c r="F450" s="10"/>
      <c r="G450" s="2" t="s">
        <v>2361</v>
      </c>
      <c r="H450" s="3">
        <v>41365.333333333336</v>
      </c>
      <c r="I450" s="2">
        <v>1920</v>
      </c>
      <c r="J450" s="2" t="s">
        <v>1914</v>
      </c>
      <c r="K450" s="2">
        <v>98</v>
      </c>
    </row>
    <row r="451" spans="1:11" x14ac:dyDescent="0.25">
      <c r="A451" s="2" t="s">
        <v>1591</v>
      </c>
      <c r="B451" s="3">
        <v>41389.333333333336</v>
      </c>
      <c r="C451" s="2">
        <v>1620</v>
      </c>
      <c r="D451" s="2" t="s">
        <v>8</v>
      </c>
      <c r="E451" s="2">
        <v>326</v>
      </c>
      <c r="F451" s="10"/>
      <c r="G451" s="2" t="s">
        <v>2362</v>
      </c>
      <c r="H451" s="3">
        <v>41366.333333333336</v>
      </c>
      <c r="I451" s="2">
        <v>1920</v>
      </c>
      <c r="J451" s="2" t="s">
        <v>1914</v>
      </c>
      <c r="K451" s="2">
        <v>102</v>
      </c>
    </row>
    <row r="452" spans="1:11" x14ac:dyDescent="0.25">
      <c r="A452" s="2" t="s">
        <v>1594</v>
      </c>
      <c r="B452" s="3">
        <v>41390.333333333336</v>
      </c>
      <c r="C452" s="2">
        <v>1620</v>
      </c>
      <c r="D452" s="2" t="s">
        <v>8</v>
      </c>
      <c r="E452" s="2">
        <v>302</v>
      </c>
      <c r="F452" s="10"/>
      <c r="G452" s="2" t="s">
        <v>2363</v>
      </c>
      <c r="H452" s="3">
        <v>41367.333333333336</v>
      </c>
      <c r="I452" s="2">
        <v>1920</v>
      </c>
      <c r="J452" s="2" t="s">
        <v>1914</v>
      </c>
      <c r="K452" s="2">
        <v>100</v>
      </c>
    </row>
    <row r="453" spans="1:11" x14ac:dyDescent="0.25">
      <c r="A453" s="2" t="s">
        <v>1597</v>
      </c>
      <c r="B453" s="3">
        <v>41391.333333333336</v>
      </c>
      <c r="C453" s="2">
        <v>1620</v>
      </c>
      <c r="D453" s="2" t="s">
        <v>8</v>
      </c>
      <c r="E453" s="2">
        <v>278</v>
      </c>
      <c r="F453" s="10"/>
      <c r="G453" s="2" t="s">
        <v>2364</v>
      </c>
      <c r="H453" s="3">
        <v>41368.333333333336</v>
      </c>
      <c r="I453" s="2">
        <v>1920</v>
      </c>
      <c r="J453" s="2" t="s">
        <v>1914</v>
      </c>
      <c r="K453" s="2">
        <v>92</v>
      </c>
    </row>
    <row r="454" spans="1:11" x14ac:dyDescent="0.25">
      <c r="A454" s="2" t="s">
        <v>1601</v>
      </c>
      <c r="B454" s="3">
        <v>41392.333333333336</v>
      </c>
      <c r="C454" s="2">
        <v>1620</v>
      </c>
      <c r="D454" s="2" t="s">
        <v>8</v>
      </c>
      <c r="E454" s="2">
        <v>258</v>
      </c>
      <c r="F454" s="10"/>
      <c r="G454" s="2" t="s">
        <v>2365</v>
      </c>
      <c r="H454" s="3">
        <v>41369.333333333336</v>
      </c>
      <c r="I454" s="2">
        <v>1920</v>
      </c>
      <c r="J454" s="2" t="s">
        <v>1914</v>
      </c>
      <c r="K454" s="2">
        <v>110</v>
      </c>
    </row>
    <row r="455" spans="1:11" x14ac:dyDescent="0.25">
      <c r="A455" s="2" t="s">
        <v>1604</v>
      </c>
      <c r="B455" s="3">
        <v>41393.333333333336</v>
      </c>
      <c r="C455" s="2">
        <v>1620</v>
      </c>
      <c r="D455" s="2" t="s">
        <v>8</v>
      </c>
      <c r="E455" s="2">
        <v>307</v>
      </c>
      <c r="F455" s="10"/>
      <c r="G455" s="2" t="s">
        <v>2366</v>
      </c>
      <c r="H455" s="3">
        <v>41370.333333333336</v>
      </c>
      <c r="I455" s="2">
        <v>1920</v>
      </c>
      <c r="J455" s="2" t="s">
        <v>1914</v>
      </c>
      <c r="K455" s="2">
        <v>88</v>
      </c>
    </row>
    <row r="456" spans="1:11" x14ac:dyDescent="0.25">
      <c r="A456" s="2" t="s">
        <v>1608</v>
      </c>
      <c r="B456" s="3">
        <v>41394.333333333336</v>
      </c>
      <c r="C456" s="2">
        <v>1620</v>
      </c>
      <c r="D456" s="2" t="s">
        <v>8</v>
      </c>
      <c r="E456" s="2">
        <v>330</v>
      </c>
      <c r="F456" s="10"/>
      <c r="G456" s="2" t="s">
        <v>2367</v>
      </c>
      <c r="H456" s="3">
        <v>41371.333333333336</v>
      </c>
      <c r="I456" s="2">
        <v>1920</v>
      </c>
      <c r="J456" s="2" t="s">
        <v>1914</v>
      </c>
      <c r="K456" s="2">
        <v>91</v>
      </c>
    </row>
    <row r="457" spans="1:11" x14ac:dyDescent="0.25">
      <c r="A457" s="2" t="s">
        <v>1612</v>
      </c>
      <c r="B457" s="3">
        <v>41395.333333333336</v>
      </c>
      <c r="C457" s="2">
        <v>1620</v>
      </c>
      <c r="D457" s="2" t="s">
        <v>8</v>
      </c>
      <c r="E457" s="2">
        <v>304</v>
      </c>
      <c r="F457" s="10"/>
      <c r="G457" s="2" t="s">
        <v>2368</v>
      </c>
      <c r="H457" s="3">
        <v>41372.333333333336</v>
      </c>
      <c r="I457" s="2">
        <v>1920</v>
      </c>
      <c r="J457" s="2" t="s">
        <v>1914</v>
      </c>
      <c r="K457" s="2">
        <v>98</v>
      </c>
    </row>
    <row r="458" spans="1:11" x14ac:dyDescent="0.25">
      <c r="A458" s="2" t="s">
        <v>1626</v>
      </c>
      <c r="B458" s="3">
        <v>41400.333333333336</v>
      </c>
      <c r="C458" s="2">
        <v>1620</v>
      </c>
      <c r="D458" s="2" t="s">
        <v>8</v>
      </c>
      <c r="E458" s="2">
        <v>350</v>
      </c>
      <c r="F458" s="10"/>
      <c r="G458" s="2" t="s">
        <v>2369</v>
      </c>
      <c r="H458" s="3">
        <v>41373.333333333336</v>
      </c>
      <c r="I458" s="2">
        <v>1920</v>
      </c>
      <c r="J458" s="2" t="s">
        <v>1914</v>
      </c>
      <c r="K458" s="2">
        <v>96</v>
      </c>
    </row>
    <row r="459" spans="1:11" x14ac:dyDescent="0.25">
      <c r="A459" s="2" t="s">
        <v>1630</v>
      </c>
      <c r="B459" s="3">
        <v>41401.333333333336</v>
      </c>
      <c r="C459" s="2">
        <v>1620</v>
      </c>
      <c r="D459" s="2" t="s">
        <v>8</v>
      </c>
      <c r="E459" s="2">
        <v>258</v>
      </c>
      <c r="F459" s="10"/>
      <c r="G459" s="2" t="s">
        <v>2370</v>
      </c>
      <c r="H459" s="3">
        <v>41374.333333333336</v>
      </c>
      <c r="I459" s="2">
        <v>1920</v>
      </c>
      <c r="J459" s="2" t="s">
        <v>1914</v>
      </c>
      <c r="K459" s="2">
        <v>88</v>
      </c>
    </row>
    <row r="460" spans="1:11" x14ac:dyDescent="0.25">
      <c r="A460" s="2" t="s">
        <v>1637</v>
      </c>
      <c r="B460" s="3">
        <v>41403.333333333336</v>
      </c>
      <c r="C460" s="2">
        <v>1620</v>
      </c>
      <c r="D460" s="2" t="s">
        <v>8</v>
      </c>
      <c r="E460" s="2">
        <v>254</v>
      </c>
      <c r="F460" s="10"/>
      <c r="G460" s="2" t="s">
        <v>2371</v>
      </c>
      <c r="H460" s="3">
        <v>41375.333333333336</v>
      </c>
      <c r="I460" s="2">
        <v>1920</v>
      </c>
      <c r="J460" s="2" t="s">
        <v>1914</v>
      </c>
      <c r="K460" s="2">
        <v>102</v>
      </c>
    </row>
    <row r="461" spans="1:11" x14ac:dyDescent="0.25">
      <c r="A461" s="2" t="s">
        <v>1641</v>
      </c>
      <c r="B461" s="3">
        <v>41404.333333333336</v>
      </c>
      <c r="C461" s="2">
        <v>1620</v>
      </c>
      <c r="D461" s="2" t="s">
        <v>8</v>
      </c>
      <c r="E461" s="2">
        <v>255</v>
      </c>
      <c r="F461" s="10"/>
      <c r="G461" s="2" t="s">
        <v>2372</v>
      </c>
      <c r="H461" s="3">
        <v>41376.333333333336</v>
      </c>
      <c r="I461" s="2">
        <v>1920</v>
      </c>
      <c r="J461" s="2" t="s">
        <v>1914</v>
      </c>
      <c r="K461" s="2">
        <v>103</v>
      </c>
    </row>
    <row r="462" spans="1:11" x14ac:dyDescent="0.25">
      <c r="A462" s="2" t="s">
        <v>1645</v>
      </c>
      <c r="B462" s="3">
        <v>41405.333333333336</v>
      </c>
      <c r="C462" s="2">
        <v>1620</v>
      </c>
      <c r="D462" s="2" t="s">
        <v>8</v>
      </c>
      <c r="E462" s="2">
        <v>246</v>
      </c>
      <c r="F462" s="10"/>
      <c r="G462" s="2" t="s">
        <v>2373</v>
      </c>
      <c r="H462" s="3">
        <v>41377.333333333336</v>
      </c>
      <c r="I462" s="2">
        <v>1920</v>
      </c>
      <c r="J462" s="2" t="s">
        <v>1914</v>
      </c>
      <c r="K462" s="2">
        <v>90</v>
      </c>
    </row>
    <row r="463" spans="1:11" x14ac:dyDescent="0.25">
      <c r="A463" s="2" t="s">
        <v>1648</v>
      </c>
      <c r="B463" s="3">
        <v>41406.333333333336</v>
      </c>
      <c r="C463" s="2">
        <v>1620</v>
      </c>
      <c r="D463" s="2" t="s">
        <v>8</v>
      </c>
      <c r="E463" s="2">
        <v>234</v>
      </c>
      <c r="F463" s="10"/>
      <c r="G463" s="2" t="s">
        <v>2374</v>
      </c>
      <c r="H463" s="3">
        <v>41378.333333333336</v>
      </c>
      <c r="I463" s="2">
        <v>1920</v>
      </c>
      <c r="J463" s="2" t="s">
        <v>1914</v>
      </c>
      <c r="K463" s="2">
        <v>92</v>
      </c>
    </row>
    <row r="464" spans="1:11" x14ac:dyDescent="0.25">
      <c r="A464" s="2" t="s">
        <v>1651</v>
      </c>
      <c r="B464" s="3">
        <v>41407.333333333336</v>
      </c>
      <c r="C464" s="2">
        <v>1620</v>
      </c>
      <c r="D464" s="2" t="s">
        <v>8</v>
      </c>
      <c r="E464" s="2">
        <v>250</v>
      </c>
      <c r="F464" s="10"/>
      <c r="G464" s="2" t="s">
        <v>2375</v>
      </c>
      <c r="H464" s="3">
        <v>41379.333333333336</v>
      </c>
      <c r="I464" s="2">
        <v>1920</v>
      </c>
      <c r="J464" s="2" t="s">
        <v>1914</v>
      </c>
      <c r="K464" s="2">
        <v>86</v>
      </c>
    </row>
    <row r="465" spans="1:11" x14ac:dyDescent="0.25">
      <c r="A465" s="2" t="s">
        <v>1655</v>
      </c>
      <c r="B465" s="3">
        <v>41408.333333333336</v>
      </c>
      <c r="C465" s="2">
        <v>1620</v>
      </c>
      <c r="D465" s="2" t="s">
        <v>8</v>
      </c>
      <c r="E465" s="2">
        <v>286</v>
      </c>
      <c r="F465" s="10"/>
      <c r="G465" s="2" t="s">
        <v>2376</v>
      </c>
      <c r="H465" s="3">
        <v>41380.333333333336</v>
      </c>
      <c r="I465" s="2">
        <v>1920</v>
      </c>
      <c r="J465" s="2" t="s">
        <v>1914</v>
      </c>
      <c r="K465" s="2">
        <v>101</v>
      </c>
    </row>
    <row r="466" spans="1:11" x14ac:dyDescent="0.25">
      <c r="A466" s="2" t="s">
        <v>1659</v>
      </c>
      <c r="B466" s="3">
        <v>41409.333333333336</v>
      </c>
      <c r="C466" s="2">
        <v>1620</v>
      </c>
      <c r="D466" s="2" t="s">
        <v>8</v>
      </c>
      <c r="E466" s="2">
        <v>256</v>
      </c>
      <c r="F466" s="10"/>
      <c r="G466" s="2" t="s">
        <v>2377</v>
      </c>
      <c r="H466" s="3">
        <v>41381.333333333336</v>
      </c>
      <c r="I466" s="2">
        <v>1920</v>
      </c>
      <c r="J466" s="2" t="s">
        <v>1914</v>
      </c>
      <c r="K466" s="2">
        <v>95</v>
      </c>
    </row>
    <row r="467" spans="1:11" x14ac:dyDescent="0.25">
      <c r="A467" s="2" t="s">
        <v>1663</v>
      </c>
      <c r="B467" s="3">
        <v>41410.333333333336</v>
      </c>
      <c r="C467" s="2">
        <v>1620</v>
      </c>
      <c r="D467" s="2" t="s">
        <v>8</v>
      </c>
      <c r="E467" s="2">
        <v>256</v>
      </c>
      <c r="F467" s="10"/>
      <c r="G467" s="2" t="s">
        <v>2378</v>
      </c>
      <c r="H467" s="3">
        <v>41382.333333333336</v>
      </c>
      <c r="I467" s="2">
        <v>1920</v>
      </c>
      <c r="J467" s="2" t="s">
        <v>1914</v>
      </c>
      <c r="K467" s="2">
        <v>97</v>
      </c>
    </row>
    <row r="468" spans="1:11" x14ac:dyDescent="0.25">
      <c r="A468" s="2" t="s">
        <v>1667</v>
      </c>
      <c r="B468" s="3">
        <v>41411.333333333336</v>
      </c>
      <c r="C468" s="2">
        <v>1620</v>
      </c>
      <c r="D468" s="2" t="s">
        <v>8</v>
      </c>
      <c r="E468" s="2">
        <v>247</v>
      </c>
      <c r="F468" s="10"/>
      <c r="G468" s="2" t="s">
        <v>2379</v>
      </c>
      <c r="H468" s="3">
        <v>41383.333333333336</v>
      </c>
      <c r="I468" s="2">
        <v>1920</v>
      </c>
      <c r="J468" s="2" t="s">
        <v>1914</v>
      </c>
      <c r="K468" s="2">
        <v>100</v>
      </c>
    </row>
    <row r="469" spans="1:11" x14ac:dyDescent="0.25">
      <c r="A469" s="2" t="s">
        <v>1671</v>
      </c>
      <c r="B469" s="3">
        <v>41412.333333333336</v>
      </c>
      <c r="C469" s="2">
        <v>1620</v>
      </c>
      <c r="D469" s="2" t="s">
        <v>8</v>
      </c>
      <c r="E469" s="2">
        <v>244</v>
      </c>
      <c r="F469" s="10"/>
      <c r="G469" s="2" t="s">
        <v>2380</v>
      </c>
      <c r="H469" s="3">
        <v>41384.333333333336</v>
      </c>
      <c r="I469" s="2">
        <v>1920</v>
      </c>
      <c r="J469" s="2" t="s">
        <v>1914</v>
      </c>
      <c r="K469" s="2">
        <v>95</v>
      </c>
    </row>
    <row r="470" spans="1:11" x14ac:dyDescent="0.25">
      <c r="A470" s="2" t="s">
        <v>1675</v>
      </c>
      <c r="B470" s="3">
        <v>41413.333333333336</v>
      </c>
      <c r="C470" s="2">
        <v>1620</v>
      </c>
      <c r="D470" s="2" t="s">
        <v>8</v>
      </c>
      <c r="E470" s="2">
        <v>244</v>
      </c>
      <c r="F470" s="10"/>
      <c r="G470" s="2" t="s">
        <v>2381</v>
      </c>
      <c r="H470" s="3">
        <v>41385.333333333336</v>
      </c>
      <c r="I470" s="2">
        <v>1920</v>
      </c>
      <c r="J470" s="2" t="s">
        <v>1914</v>
      </c>
      <c r="K470" s="2">
        <v>87</v>
      </c>
    </row>
    <row r="471" spans="1:11" x14ac:dyDescent="0.25">
      <c r="A471" s="2" t="s">
        <v>1678</v>
      </c>
      <c r="B471" s="3">
        <v>41414.333333333336</v>
      </c>
      <c r="C471" s="2">
        <v>1620</v>
      </c>
      <c r="D471" s="2" t="s">
        <v>8</v>
      </c>
      <c r="E471" s="2">
        <v>258</v>
      </c>
      <c r="F471" s="10"/>
      <c r="G471" s="2" t="s">
        <v>2382</v>
      </c>
      <c r="H471" s="3">
        <v>41386.333333333336</v>
      </c>
      <c r="I471" s="2">
        <v>1920</v>
      </c>
      <c r="J471" s="2" t="s">
        <v>1914</v>
      </c>
      <c r="K471" s="2">
        <v>90</v>
      </c>
    </row>
    <row r="472" spans="1:11" x14ac:dyDescent="0.25">
      <c r="A472" s="2" t="s">
        <v>1681</v>
      </c>
      <c r="B472" s="3">
        <v>41415.333333333336</v>
      </c>
      <c r="C472" s="2">
        <v>1620</v>
      </c>
      <c r="D472" s="2" t="s">
        <v>8</v>
      </c>
      <c r="E472" s="2">
        <v>270</v>
      </c>
      <c r="F472" s="10"/>
      <c r="G472" s="2" t="s">
        <v>2383</v>
      </c>
      <c r="H472" s="3">
        <v>41387.333333333336</v>
      </c>
      <c r="I472" s="2">
        <v>1920</v>
      </c>
      <c r="J472" s="2" t="s">
        <v>1914</v>
      </c>
      <c r="K472" s="2">
        <v>93</v>
      </c>
    </row>
    <row r="473" spans="1:11" x14ac:dyDescent="0.25">
      <c r="A473" s="2" t="s">
        <v>1685</v>
      </c>
      <c r="B473" s="3">
        <v>41416.333333333336</v>
      </c>
      <c r="C473" s="2">
        <v>1620</v>
      </c>
      <c r="D473" s="2" t="s">
        <v>8</v>
      </c>
      <c r="E473" s="2">
        <v>275</v>
      </c>
      <c r="F473" s="10"/>
      <c r="G473" s="2" t="s">
        <v>2384</v>
      </c>
      <c r="H473" s="3">
        <v>41388.333333333336</v>
      </c>
      <c r="I473" s="2">
        <v>1920</v>
      </c>
      <c r="J473" s="2" t="s">
        <v>1914</v>
      </c>
      <c r="K473" s="2">
        <v>90</v>
      </c>
    </row>
    <row r="474" spans="1:11" x14ac:dyDescent="0.25">
      <c r="A474" s="2" t="s">
        <v>1689</v>
      </c>
      <c r="B474" s="3">
        <v>41417.333333333336</v>
      </c>
      <c r="C474" s="2">
        <v>1620</v>
      </c>
      <c r="D474" s="2" t="s">
        <v>8</v>
      </c>
      <c r="E474" s="2">
        <v>248</v>
      </c>
      <c r="F474" s="10"/>
      <c r="G474" s="2" t="s">
        <v>2385</v>
      </c>
      <c r="H474" s="3">
        <v>41389.333333333336</v>
      </c>
      <c r="I474" s="2">
        <v>1920</v>
      </c>
      <c r="J474" s="2" t="s">
        <v>1914</v>
      </c>
      <c r="K474" s="2">
        <v>92</v>
      </c>
    </row>
    <row r="475" spans="1:11" x14ac:dyDescent="0.25">
      <c r="A475" s="2" t="s">
        <v>1692</v>
      </c>
      <c r="B475" s="3">
        <v>41418.333333333336</v>
      </c>
      <c r="C475" s="2">
        <v>1620</v>
      </c>
      <c r="D475" s="2" t="s">
        <v>8</v>
      </c>
      <c r="E475" s="2">
        <v>304</v>
      </c>
      <c r="F475" s="10"/>
      <c r="G475" s="2" t="s">
        <v>2386</v>
      </c>
      <c r="H475" s="3">
        <v>41390.333333333336</v>
      </c>
      <c r="I475" s="2">
        <v>1920</v>
      </c>
      <c r="J475" s="2" t="s">
        <v>1914</v>
      </c>
      <c r="K475" s="2">
        <v>92</v>
      </c>
    </row>
    <row r="476" spans="1:11" x14ac:dyDescent="0.25">
      <c r="A476" s="2" t="s">
        <v>1696</v>
      </c>
      <c r="B476" s="3">
        <v>41419.333333333336</v>
      </c>
      <c r="C476" s="2">
        <v>1620</v>
      </c>
      <c r="D476" s="2" t="s">
        <v>8</v>
      </c>
      <c r="E476" s="2">
        <v>290</v>
      </c>
      <c r="F476" s="10"/>
      <c r="G476" s="2" t="s">
        <v>2387</v>
      </c>
      <c r="H476" s="3">
        <v>41391.333333333336</v>
      </c>
      <c r="I476" s="2">
        <v>1920</v>
      </c>
      <c r="J476" s="2" t="s">
        <v>1914</v>
      </c>
      <c r="K476" s="2">
        <v>88</v>
      </c>
    </row>
    <row r="477" spans="1:11" x14ac:dyDescent="0.25">
      <c r="A477" s="2" t="s">
        <v>1700</v>
      </c>
      <c r="B477" s="3">
        <v>41421.333333333336</v>
      </c>
      <c r="C477" s="2">
        <v>1620</v>
      </c>
      <c r="D477" s="2" t="s">
        <v>8</v>
      </c>
      <c r="E477" s="2">
        <v>288</v>
      </c>
      <c r="F477" s="10"/>
      <c r="G477" s="2" t="s">
        <v>2388</v>
      </c>
      <c r="H477" s="3">
        <v>41392.333333333336</v>
      </c>
      <c r="I477" s="2">
        <v>1920</v>
      </c>
      <c r="J477" s="2" t="s">
        <v>1914</v>
      </c>
      <c r="K477" s="2">
        <v>85</v>
      </c>
    </row>
    <row r="478" spans="1:11" x14ac:dyDescent="0.25">
      <c r="A478" s="2" t="s">
        <v>1704</v>
      </c>
      <c r="B478" s="3">
        <v>41422.333333333336</v>
      </c>
      <c r="C478" s="2">
        <v>1620</v>
      </c>
      <c r="D478" s="2" t="s">
        <v>8</v>
      </c>
      <c r="E478" s="2">
        <v>276</v>
      </c>
      <c r="F478" s="10"/>
      <c r="G478" s="2" t="s">
        <v>2389</v>
      </c>
      <c r="H478" s="3">
        <v>41393.333333333336</v>
      </c>
      <c r="I478" s="2">
        <v>1920</v>
      </c>
      <c r="J478" s="2" t="s">
        <v>1914</v>
      </c>
      <c r="K478" s="2">
        <v>90</v>
      </c>
    </row>
    <row r="479" spans="1:11" x14ac:dyDescent="0.25">
      <c r="A479" s="2" t="s">
        <v>1708</v>
      </c>
      <c r="B479" s="3">
        <v>41423.333333333336</v>
      </c>
      <c r="C479" s="2">
        <v>1620</v>
      </c>
      <c r="D479" s="2" t="s">
        <v>8</v>
      </c>
      <c r="E479" s="2">
        <v>279</v>
      </c>
      <c r="F479" s="10"/>
      <c r="G479" s="2" t="s">
        <v>2390</v>
      </c>
      <c r="H479" s="3">
        <v>41394.333333333336</v>
      </c>
      <c r="I479" s="2">
        <v>1920</v>
      </c>
      <c r="J479" s="2" t="s">
        <v>1914</v>
      </c>
      <c r="K479" s="2">
        <v>92</v>
      </c>
    </row>
    <row r="480" spans="1:11" x14ac:dyDescent="0.25">
      <c r="A480" s="2" t="s">
        <v>1712</v>
      </c>
      <c r="B480" s="3">
        <v>41424.333333333336</v>
      </c>
      <c r="C480" s="2">
        <v>1620</v>
      </c>
      <c r="D480" s="2" t="s">
        <v>8</v>
      </c>
      <c r="E480" s="2">
        <v>293</v>
      </c>
      <c r="F480" s="10"/>
      <c r="G480" s="2" t="s">
        <v>2391</v>
      </c>
      <c r="H480" s="3">
        <v>41395.333333333336</v>
      </c>
      <c r="I480" s="2">
        <v>1920</v>
      </c>
      <c r="J480" s="2" t="s">
        <v>1914</v>
      </c>
      <c r="K480" s="2">
        <v>96</v>
      </c>
    </row>
    <row r="481" spans="1:11" x14ac:dyDescent="0.25">
      <c r="A481" s="2" t="s">
        <v>1715</v>
      </c>
      <c r="B481" s="3">
        <v>41425.333333333336</v>
      </c>
      <c r="C481" s="2">
        <v>1620</v>
      </c>
      <c r="D481" s="2" t="s">
        <v>8</v>
      </c>
      <c r="E481" s="2">
        <v>284</v>
      </c>
      <c r="F481" s="10"/>
      <c r="G481" s="2" t="s">
        <v>2392</v>
      </c>
      <c r="H481" s="3">
        <v>41396.333333333336</v>
      </c>
      <c r="I481" s="2">
        <v>1920</v>
      </c>
      <c r="J481" s="2" t="s">
        <v>1914</v>
      </c>
      <c r="K481" s="2">
        <v>88</v>
      </c>
    </row>
    <row r="482" spans="1:11" x14ac:dyDescent="0.25">
      <c r="A482" s="2" t="s">
        <v>1718</v>
      </c>
      <c r="B482" s="3">
        <v>41426.333333333336</v>
      </c>
      <c r="C482" s="2">
        <v>1620</v>
      </c>
      <c r="D482" s="2" t="s">
        <v>8</v>
      </c>
      <c r="E482" s="2">
        <v>249</v>
      </c>
      <c r="F482" s="10"/>
      <c r="G482" s="2" t="s">
        <v>2393</v>
      </c>
      <c r="H482" s="3">
        <v>41397.333333333336</v>
      </c>
      <c r="I482" s="2">
        <v>1920</v>
      </c>
      <c r="J482" s="2" t="s">
        <v>1914</v>
      </c>
      <c r="K482" s="2">
        <v>84</v>
      </c>
    </row>
    <row r="483" spans="1:11" x14ac:dyDescent="0.25">
      <c r="A483" s="2" t="s">
        <v>1721</v>
      </c>
      <c r="B483" s="3">
        <v>41427.333333333336</v>
      </c>
      <c r="C483" s="2">
        <v>1620</v>
      </c>
      <c r="D483" s="2" t="s">
        <v>8</v>
      </c>
      <c r="E483" s="2">
        <v>269</v>
      </c>
      <c r="F483" s="10"/>
      <c r="G483" s="2" t="s">
        <v>2394</v>
      </c>
      <c r="H483" s="3">
        <v>41398.333333333336</v>
      </c>
      <c r="I483" s="2">
        <v>1920</v>
      </c>
      <c r="J483" s="2" t="s">
        <v>1914</v>
      </c>
      <c r="K483" s="2">
        <v>86</v>
      </c>
    </row>
    <row r="484" spans="1:11" x14ac:dyDescent="0.25">
      <c r="A484" s="2" t="s">
        <v>1724</v>
      </c>
      <c r="B484" s="3">
        <v>41428.333333333336</v>
      </c>
      <c r="C484" s="2">
        <v>1620</v>
      </c>
      <c r="D484" s="2" t="s">
        <v>8</v>
      </c>
      <c r="E484" s="2">
        <v>268</v>
      </c>
      <c r="F484" s="10"/>
      <c r="G484" s="2" t="s">
        <v>2395</v>
      </c>
      <c r="H484" s="3">
        <v>41399.333333333336</v>
      </c>
      <c r="I484" s="2">
        <v>1920</v>
      </c>
      <c r="J484" s="2" t="s">
        <v>1914</v>
      </c>
      <c r="K484" s="2">
        <v>90</v>
      </c>
    </row>
    <row r="485" spans="1:11" x14ac:dyDescent="0.25">
      <c r="A485" s="2" t="s">
        <v>1727</v>
      </c>
      <c r="B485" s="3">
        <v>41429.333333333336</v>
      </c>
      <c r="C485" s="2">
        <v>1620</v>
      </c>
      <c r="D485" s="2" t="s">
        <v>8</v>
      </c>
      <c r="E485" s="2">
        <v>290</v>
      </c>
      <c r="F485" s="10"/>
      <c r="G485" s="2" t="s">
        <v>2396</v>
      </c>
      <c r="H485" s="3">
        <v>41400.333333333336</v>
      </c>
      <c r="I485" s="2">
        <v>1920</v>
      </c>
      <c r="J485" s="2" t="s">
        <v>1914</v>
      </c>
      <c r="K485" s="2">
        <v>95</v>
      </c>
    </row>
    <row r="486" spans="1:11" x14ac:dyDescent="0.25">
      <c r="A486" s="2" t="s">
        <v>1730</v>
      </c>
      <c r="B486" s="3">
        <v>41430.333333333336</v>
      </c>
      <c r="C486" s="2">
        <v>1620</v>
      </c>
      <c r="D486" s="2" t="s">
        <v>8</v>
      </c>
      <c r="E486" s="2">
        <v>244</v>
      </c>
      <c r="F486" s="10"/>
      <c r="G486" s="2" t="s">
        <v>2397</v>
      </c>
      <c r="H486" s="3">
        <v>41401.333333333336</v>
      </c>
      <c r="I486" s="2">
        <v>1920</v>
      </c>
      <c r="J486" s="2" t="s">
        <v>1914</v>
      </c>
      <c r="K486" s="2">
        <v>80</v>
      </c>
    </row>
    <row r="487" spans="1:11" x14ac:dyDescent="0.25">
      <c r="A487" s="2" t="s">
        <v>1733</v>
      </c>
      <c r="B487" s="3">
        <v>41431.333333333336</v>
      </c>
      <c r="C487" s="2">
        <v>1620</v>
      </c>
      <c r="D487" s="2" t="s">
        <v>8</v>
      </c>
      <c r="E487" s="2">
        <v>244</v>
      </c>
      <c r="F487" s="10"/>
      <c r="G487" s="2" t="s">
        <v>2398</v>
      </c>
      <c r="H487" s="3">
        <v>41402.333333333336</v>
      </c>
      <c r="I487" s="2">
        <v>1920</v>
      </c>
      <c r="J487" s="2" t="s">
        <v>1914</v>
      </c>
      <c r="K487" s="2">
        <v>96</v>
      </c>
    </row>
    <row r="488" spans="1:11" x14ac:dyDescent="0.25">
      <c r="A488" s="2" t="s">
        <v>1736</v>
      </c>
      <c r="B488" s="3">
        <v>41432.333333333336</v>
      </c>
      <c r="C488" s="2">
        <v>1620</v>
      </c>
      <c r="D488" s="2" t="s">
        <v>8</v>
      </c>
      <c r="E488" s="2">
        <v>294</v>
      </c>
      <c r="F488" s="10"/>
      <c r="G488" s="2" t="s">
        <v>2399</v>
      </c>
      <c r="H488" s="3">
        <v>41403.333333333336</v>
      </c>
      <c r="I488" s="2">
        <v>1920</v>
      </c>
      <c r="J488" s="2" t="s">
        <v>1914</v>
      </c>
      <c r="K488" s="2">
        <v>94</v>
      </c>
    </row>
    <row r="489" spans="1:11" x14ac:dyDescent="0.25">
      <c r="A489" s="2" t="s">
        <v>1739</v>
      </c>
      <c r="B489" s="3">
        <v>41433.333333333336</v>
      </c>
      <c r="C489" s="2">
        <v>1620</v>
      </c>
      <c r="D489" s="2" t="s">
        <v>8</v>
      </c>
      <c r="E489" s="2">
        <v>256</v>
      </c>
      <c r="F489" s="10"/>
      <c r="G489" s="2" t="s">
        <v>2400</v>
      </c>
      <c r="H489" s="3">
        <v>41404.333333333336</v>
      </c>
      <c r="I489" s="2">
        <v>1920</v>
      </c>
      <c r="J489" s="2" t="s">
        <v>1914</v>
      </c>
      <c r="K489" s="2">
        <v>78</v>
      </c>
    </row>
    <row r="490" spans="1:11" x14ac:dyDescent="0.25">
      <c r="A490" s="2" t="s">
        <v>1742</v>
      </c>
      <c r="B490" s="3">
        <v>41434.333333333336</v>
      </c>
      <c r="C490" s="2">
        <v>1620</v>
      </c>
      <c r="D490" s="2" t="s">
        <v>8</v>
      </c>
      <c r="E490" s="2">
        <v>256</v>
      </c>
      <c r="F490" s="10"/>
      <c r="G490" s="2" t="s">
        <v>2401</v>
      </c>
      <c r="H490" s="3">
        <v>41405.333333333336</v>
      </c>
      <c r="I490" s="2">
        <v>1920</v>
      </c>
      <c r="J490" s="2" t="s">
        <v>1914</v>
      </c>
      <c r="K490" s="2">
        <v>84</v>
      </c>
    </row>
    <row r="491" spans="1:11" x14ac:dyDescent="0.25">
      <c r="A491" s="2" t="s">
        <v>1746</v>
      </c>
      <c r="B491" s="3">
        <v>41435.333333333336</v>
      </c>
      <c r="C491" s="2">
        <v>1620</v>
      </c>
      <c r="D491" s="2" t="s">
        <v>8</v>
      </c>
      <c r="E491" s="2">
        <v>396</v>
      </c>
      <c r="F491" s="10"/>
      <c r="G491" s="2" t="s">
        <v>2402</v>
      </c>
      <c r="H491" s="3">
        <v>41406.333333333336</v>
      </c>
      <c r="I491" s="2">
        <v>1920</v>
      </c>
      <c r="J491" s="2" t="s">
        <v>1914</v>
      </c>
      <c r="K491" s="2">
        <v>87</v>
      </c>
    </row>
    <row r="492" spans="1:11" x14ac:dyDescent="0.25">
      <c r="A492" s="2" t="s">
        <v>1750</v>
      </c>
      <c r="B492" s="3">
        <v>41436.333333333336</v>
      </c>
      <c r="C492" s="2">
        <v>1620</v>
      </c>
      <c r="D492" s="2" t="s">
        <v>8</v>
      </c>
      <c r="E492" s="2">
        <v>294</v>
      </c>
      <c r="F492" s="10"/>
      <c r="G492" s="2" t="s">
        <v>2403</v>
      </c>
      <c r="H492" s="3">
        <v>41407.333333333336</v>
      </c>
      <c r="I492" s="2">
        <v>1920</v>
      </c>
      <c r="J492" s="2" t="s">
        <v>1914</v>
      </c>
      <c r="K492" s="2">
        <v>93</v>
      </c>
    </row>
    <row r="493" spans="1:11" x14ac:dyDescent="0.25">
      <c r="A493" s="2" t="s">
        <v>1754</v>
      </c>
      <c r="B493" s="3">
        <v>41437.333333333336</v>
      </c>
      <c r="C493" s="2">
        <v>1620</v>
      </c>
      <c r="D493" s="2" t="s">
        <v>8</v>
      </c>
      <c r="E493" s="2">
        <v>277</v>
      </c>
      <c r="F493" s="10"/>
      <c r="G493" s="2" t="s">
        <v>2404</v>
      </c>
      <c r="H493" s="3">
        <v>41408.333333333336</v>
      </c>
      <c r="I493" s="2">
        <v>1920</v>
      </c>
      <c r="J493" s="2" t="s">
        <v>1914</v>
      </c>
      <c r="K493" s="2">
        <v>90</v>
      </c>
    </row>
    <row r="494" spans="1:11" x14ac:dyDescent="0.25">
      <c r="A494" s="2" t="s">
        <v>1757</v>
      </c>
      <c r="B494" s="3">
        <v>41438.333333333336</v>
      </c>
      <c r="C494" s="2">
        <v>1620</v>
      </c>
      <c r="D494" s="2" t="s">
        <v>8</v>
      </c>
      <c r="E494" s="2">
        <v>282</v>
      </c>
      <c r="F494" s="10"/>
      <c r="G494" s="2" t="s">
        <v>2405</v>
      </c>
      <c r="H494" s="3">
        <v>41409.333333333336</v>
      </c>
      <c r="I494" s="2">
        <v>1920</v>
      </c>
      <c r="J494" s="2" t="s">
        <v>1914</v>
      </c>
      <c r="K494" s="2">
        <v>88</v>
      </c>
    </row>
    <row r="495" spans="1:11" x14ac:dyDescent="0.25">
      <c r="A495" s="2" t="s">
        <v>1760</v>
      </c>
      <c r="B495" s="3">
        <v>41439.333333333336</v>
      </c>
      <c r="C495" s="2">
        <v>1620</v>
      </c>
      <c r="D495" s="2" t="s">
        <v>8</v>
      </c>
      <c r="E495" s="2">
        <v>310</v>
      </c>
      <c r="F495" s="10"/>
      <c r="G495" s="2" t="s">
        <v>2406</v>
      </c>
      <c r="H495" s="3">
        <v>41410.333333333336</v>
      </c>
      <c r="I495" s="2">
        <v>1920</v>
      </c>
      <c r="J495" s="2" t="s">
        <v>1914</v>
      </c>
      <c r="K495" s="2">
        <v>86</v>
      </c>
    </row>
    <row r="496" spans="1:11" x14ac:dyDescent="0.25">
      <c r="A496" s="2" t="s">
        <v>1763</v>
      </c>
      <c r="B496" s="3">
        <v>41440.333333333336</v>
      </c>
      <c r="C496" s="2">
        <v>1620</v>
      </c>
      <c r="D496" s="2" t="s">
        <v>8</v>
      </c>
      <c r="E496" s="2">
        <v>276</v>
      </c>
      <c r="F496" s="10"/>
      <c r="G496" s="2" t="s">
        <v>2407</v>
      </c>
      <c r="H496" s="3">
        <v>41411.333333333336</v>
      </c>
      <c r="I496" s="2">
        <v>1920</v>
      </c>
      <c r="J496" s="2" t="s">
        <v>1914</v>
      </c>
      <c r="K496" s="2">
        <v>83</v>
      </c>
    </row>
    <row r="497" spans="1:11" x14ac:dyDescent="0.25">
      <c r="A497" s="2" t="s">
        <v>1766</v>
      </c>
      <c r="B497" s="3">
        <v>41441.333333333336</v>
      </c>
      <c r="C497" s="2">
        <v>1620</v>
      </c>
      <c r="D497" s="2" t="s">
        <v>8</v>
      </c>
      <c r="E497" s="2">
        <v>281</v>
      </c>
      <c r="F497" s="10"/>
      <c r="G497" s="2" t="s">
        <v>2408</v>
      </c>
      <c r="H497" s="3">
        <v>41412.333333333336</v>
      </c>
      <c r="I497" s="2">
        <v>1920</v>
      </c>
      <c r="J497" s="2" t="s">
        <v>1914</v>
      </c>
      <c r="K497" s="2">
        <v>88</v>
      </c>
    </row>
    <row r="498" spans="1:11" x14ac:dyDescent="0.25">
      <c r="A498" s="2" t="s">
        <v>1769</v>
      </c>
      <c r="B498" s="3">
        <v>41442.333333333336</v>
      </c>
      <c r="C498" s="2">
        <v>1620</v>
      </c>
      <c r="D498" s="2" t="s">
        <v>8</v>
      </c>
      <c r="E498" s="2">
        <v>284</v>
      </c>
      <c r="F498" s="10"/>
      <c r="G498" s="2" t="s">
        <v>2409</v>
      </c>
      <c r="H498" s="3">
        <v>41413.333333333336</v>
      </c>
      <c r="I498" s="2">
        <v>1920</v>
      </c>
      <c r="J498" s="2" t="s">
        <v>1914</v>
      </c>
      <c r="K498" s="2">
        <v>86</v>
      </c>
    </row>
    <row r="499" spans="1:11" x14ac:dyDescent="0.25">
      <c r="A499" s="2" t="s">
        <v>1772</v>
      </c>
      <c r="B499" s="3">
        <v>41443.333333333336</v>
      </c>
      <c r="C499" s="2">
        <v>1620</v>
      </c>
      <c r="D499" s="2" t="s">
        <v>8</v>
      </c>
      <c r="E499" s="2">
        <v>314</v>
      </c>
      <c r="F499" s="10"/>
      <c r="G499" s="2" t="s">
        <v>2410</v>
      </c>
      <c r="H499" s="3">
        <v>41414.333333333336</v>
      </c>
      <c r="I499" s="2">
        <v>1920</v>
      </c>
      <c r="J499" s="2" t="s">
        <v>1914</v>
      </c>
      <c r="K499" s="2">
        <v>85</v>
      </c>
    </row>
    <row r="500" spans="1:11" x14ac:dyDescent="0.25">
      <c r="A500" s="2" t="s">
        <v>1775</v>
      </c>
      <c r="B500" s="3">
        <v>41444.333333333336</v>
      </c>
      <c r="C500" s="2">
        <v>1620</v>
      </c>
      <c r="D500" s="2" t="s">
        <v>8</v>
      </c>
      <c r="E500" s="2">
        <v>305</v>
      </c>
      <c r="F500" s="10"/>
      <c r="G500" s="2" t="s">
        <v>2411</v>
      </c>
      <c r="H500" s="3">
        <v>41415.333333333336</v>
      </c>
      <c r="I500" s="2">
        <v>1920</v>
      </c>
      <c r="J500" s="2" t="s">
        <v>1914</v>
      </c>
      <c r="K500" s="2">
        <v>86</v>
      </c>
    </row>
    <row r="501" spans="1:11" x14ac:dyDescent="0.25">
      <c r="A501" s="2" t="s">
        <v>1779</v>
      </c>
      <c r="B501" s="3">
        <v>41445.333333333336</v>
      </c>
      <c r="C501" s="2">
        <v>1620</v>
      </c>
      <c r="D501" s="2" t="s">
        <v>8</v>
      </c>
      <c r="E501" s="2">
        <v>273</v>
      </c>
      <c r="F501" s="10"/>
      <c r="G501" s="2" t="s">
        <v>2412</v>
      </c>
      <c r="H501" s="3">
        <v>41416.333333333336</v>
      </c>
      <c r="I501" s="2">
        <v>1920</v>
      </c>
      <c r="J501" s="2" t="s">
        <v>1914</v>
      </c>
      <c r="K501" s="2">
        <v>86</v>
      </c>
    </row>
    <row r="502" spans="1:11" x14ac:dyDescent="0.25">
      <c r="A502" s="2" t="s">
        <v>1782</v>
      </c>
      <c r="B502" s="3">
        <v>41446.333333333336</v>
      </c>
      <c r="C502" s="2">
        <v>1620</v>
      </c>
      <c r="D502" s="2" t="s">
        <v>8</v>
      </c>
      <c r="E502" s="2">
        <v>294</v>
      </c>
      <c r="F502" s="10"/>
      <c r="G502" s="2" t="s">
        <v>2413</v>
      </c>
      <c r="H502" s="3">
        <v>41417.333333333336</v>
      </c>
      <c r="I502" s="2">
        <v>1920</v>
      </c>
      <c r="J502" s="2" t="s">
        <v>1914</v>
      </c>
      <c r="K502" s="2">
        <v>73</v>
      </c>
    </row>
    <row r="503" spans="1:11" x14ac:dyDescent="0.25">
      <c r="A503" s="2" t="s">
        <v>1786</v>
      </c>
      <c r="B503" s="3">
        <v>41447.333333333336</v>
      </c>
      <c r="C503" s="2">
        <v>1620</v>
      </c>
      <c r="D503" s="2" t="s">
        <v>8</v>
      </c>
      <c r="E503" s="2">
        <v>294</v>
      </c>
      <c r="F503" s="10"/>
      <c r="G503" s="2" t="s">
        <v>2414</v>
      </c>
      <c r="H503" s="3">
        <v>41418.333333333336</v>
      </c>
      <c r="I503" s="2">
        <v>1920</v>
      </c>
      <c r="J503" s="2" t="s">
        <v>1914</v>
      </c>
      <c r="K503" s="2">
        <v>84</v>
      </c>
    </row>
    <row r="504" spans="1:11" x14ac:dyDescent="0.25">
      <c r="A504" s="2" t="s">
        <v>1790</v>
      </c>
      <c r="B504" s="3">
        <v>41448.333333333336</v>
      </c>
      <c r="C504" s="2">
        <v>1620</v>
      </c>
      <c r="D504" s="2" t="s">
        <v>8</v>
      </c>
      <c r="E504" s="2">
        <v>278</v>
      </c>
      <c r="F504" s="10"/>
      <c r="G504" s="2" t="s">
        <v>2415</v>
      </c>
      <c r="H504" s="3">
        <v>41419.333333333336</v>
      </c>
      <c r="I504" s="2">
        <v>1920</v>
      </c>
      <c r="J504" s="2" t="s">
        <v>1914</v>
      </c>
      <c r="K504" s="2">
        <v>80</v>
      </c>
    </row>
    <row r="505" spans="1:11" x14ac:dyDescent="0.25">
      <c r="A505" s="2" t="s">
        <v>1793</v>
      </c>
      <c r="B505" s="3">
        <v>41449.333333333336</v>
      </c>
      <c r="C505" s="2">
        <v>1620</v>
      </c>
      <c r="D505" s="2" t="s">
        <v>8</v>
      </c>
      <c r="E505" s="2">
        <v>280</v>
      </c>
      <c r="F505" s="10"/>
      <c r="G505" s="2" t="s">
        <v>2416</v>
      </c>
      <c r="H505" s="3">
        <v>41421.333333333336</v>
      </c>
      <c r="I505" s="2">
        <v>1920</v>
      </c>
      <c r="J505" s="2" t="s">
        <v>1914</v>
      </c>
      <c r="K505" s="2">
        <v>74</v>
      </c>
    </row>
    <row r="506" spans="1:11" x14ac:dyDescent="0.25">
      <c r="A506" s="2" t="s">
        <v>1796</v>
      </c>
      <c r="B506" s="3">
        <v>41450.333333333336</v>
      </c>
      <c r="C506" s="2">
        <v>1620</v>
      </c>
      <c r="D506" s="2" t="s">
        <v>8</v>
      </c>
      <c r="E506" s="2">
        <v>296</v>
      </c>
      <c r="F506" s="10"/>
      <c r="G506" s="2" t="s">
        <v>2417</v>
      </c>
      <c r="H506" s="3">
        <v>41422.333333333336</v>
      </c>
      <c r="I506" s="2">
        <v>1920</v>
      </c>
      <c r="J506" s="2" t="s">
        <v>1914</v>
      </c>
      <c r="K506" s="2">
        <v>85</v>
      </c>
    </row>
    <row r="507" spans="1:11" x14ac:dyDescent="0.25">
      <c r="A507" s="2" t="s">
        <v>1799</v>
      </c>
      <c r="B507" s="3">
        <v>41451.333333333336</v>
      </c>
      <c r="C507" s="2">
        <v>1620</v>
      </c>
      <c r="D507" s="2" t="s">
        <v>8</v>
      </c>
      <c r="E507" s="2">
        <v>284</v>
      </c>
      <c r="F507" s="10"/>
      <c r="G507" s="2" t="s">
        <v>2418</v>
      </c>
      <c r="H507" s="3">
        <v>41423.333333333336</v>
      </c>
      <c r="I507" s="2">
        <v>1920</v>
      </c>
      <c r="J507" s="2" t="s">
        <v>1914</v>
      </c>
      <c r="K507" s="2">
        <v>91</v>
      </c>
    </row>
    <row r="508" spans="1:11" x14ac:dyDescent="0.25">
      <c r="A508" s="2" t="s">
        <v>1803</v>
      </c>
      <c r="B508" s="3">
        <v>41452.333333333336</v>
      </c>
      <c r="C508" s="2">
        <v>1620</v>
      </c>
      <c r="D508" s="2" t="s">
        <v>8</v>
      </c>
      <c r="E508" s="2">
        <v>397</v>
      </c>
      <c r="F508" s="10"/>
      <c r="G508" s="2" t="s">
        <v>2419</v>
      </c>
      <c r="H508" s="3">
        <v>41424.333333333336</v>
      </c>
      <c r="I508" s="2">
        <v>1920</v>
      </c>
      <c r="J508" s="2" t="s">
        <v>1914</v>
      </c>
      <c r="K508" s="2">
        <v>90</v>
      </c>
    </row>
    <row r="509" spans="1:11" x14ac:dyDescent="0.25">
      <c r="A509" s="2" t="s">
        <v>1806</v>
      </c>
      <c r="B509" s="3">
        <v>41453.333333333336</v>
      </c>
      <c r="C509" s="2">
        <v>1620</v>
      </c>
      <c r="D509" s="2" t="s">
        <v>8</v>
      </c>
      <c r="E509" s="2">
        <v>282</v>
      </c>
      <c r="F509" s="10"/>
      <c r="G509" s="2" t="s">
        <v>2420</v>
      </c>
      <c r="H509" s="3">
        <v>41425.333333333336</v>
      </c>
      <c r="I509" s="2">
        <v>1920</v>
      </c>
      <c r="J509" s="2" t="s">
        <v>1914</v>
      </c>
      <c r="K509" s="2">
        <v>82</v>
      </c>
    </row>
    <row r="510" spans="1:11" x14ac:dyDescent="0.25">
      <c r="A510" s="2" t="s">
        <v>1810</v>
      </c>
      <c r="B510" s="3">
        <v>41454.333333333336</v>
      </c>
      <c r="C510" s="2">
        <v>1620</v>
      </c>
      <c r="D510" s="2" t="s">
        <v>8</v>
      </c>
      <c r="E510" s="2">
        <v>252</v>
      </c>
      <c r="F510" s="10"/>
      <c r="G510" s="2" t="s">
        <v>2421</v>
      </c>
      <c r="H510" s="3">
        <v>41426.333333333336</v>
      </c>
      <c r="I510" s="2">
        <v>1920</v>
      </c>
      <c r="J510" s="2" t="s">
        <v>1914</v>
      </c>
      <c r="K510" s="2">
        <v>84</v>
      </c>
    </row>
    <row r="511" spans="1:11" x14ac:dyDescent="0.25">
      <c r="A511" s="2" t="s">
        <v>1814</v>
      </c>
      <c r="B511" s="3">
        <v>41455.333333333336</v>
      </c>
      <c r="C511" s="2">
        <v>1620</v>
      </c>
      <c r="D511" s="2" t="s">
        <v>8</v>
      </c>
      <c r="E511" s="2">
        <v>270</v>
      </c>
      <c r="F511" s="10"/>
      <c r="G511" s="2" t="s">
        <v>2422</v>
      </c>
      <c r="H511" s="3">
        <v>41427.333333333336</v>
      </c>
      <c r="I511" s="2">
        <v>1920</v>
      </c>
      <c r="J511" s="2" t="s">
        <v>1914</v>
      </c>
      <c r="K511" s="2">
        <v>80</v>
      </c>
    </row>
    <row r="512" spans="1:11" x14ac:dyDescent="0.25">
      <c r="A512" s="2" t="s">
        <v>1817</v>
      </c>
      <c r="B512" s="3">
        <v>41456.333333333336</v>
      </c>
      <c r="C512" s="2">
        <v>1620</v>
      </c>
      <c r="D512" s="2" t="s">
        <v>8</v>
      </c>
      <c r="E512" s="2">
        <v>292</v>
      </c>
      <c r="F512" s="10"/>
      <c r="G512" s="2" t="s">
        <v>2423</v>
      </c>
      <c r="H512" s="3">
        <v>41428.333333333336</v>
      </c>
      <c r="I512" s="2">
        <v>1920</v>
      </c>
      <c r="J512" s="2" t="s">
        <v>1914</v>
      </c>
      <c r="K512" s="2">
        <v>90</v>
      </c>
    </row>
    <row r="513" spans="1:11" x14ac:dyDescent="0.25">
      <c r="A513" s="2" t="s">
        <v>1821</v>
      </c>
      <c r="B513" s="3">
        <v>41457.333333333336</v>
      </c>
      <c r="C513" s="2">
        <v>1620</v>
      </c>
      <c r="D513" s="2" t="s">
        <v>8</v>
      </c>
      <c r="E513" s="2">
        <v>281</v>
      </c>
      <c r="F513" s="10"/>
      <c r="G513" s="2" t="s">
        <v>2424</v>
      </c>
      <c r="H513" s="3">
        <v>41429.333333333336</v>
      </c>
      <c r="I513" s="2">
        <v>1920</v>
      </c>
      <c r="J513" s="2" t="s">
        <v>1914</v>
      </c>
      <c r="K513" s="2">
        <v>86</v>
      </c>
    </row>
    <row r="514" spans="1:11" x14ac:dyDescent="0.25">
      <c r="A514" s="2" t="s">
        <v>1825</v>
      </c>
      <c r="B514" s="3">
        <v>41459.333333333336</v>
      </c>
      <c r="C514" s="2">
        <v>1620</v>
      </c>
      <c r="D514" s="2" t="s">
        <v>8</v>
      </c>
      <c r="E514" s="2">
        <v>261</v>
      </c>
      <c r="F514" s="10"/>
      <c r="G514" s="2" t="s">
        <v>2425</v>
      </c>
      <c r="H514" s="3">
        <v>41430.333333333336</v>
      </c>
      <c r="I514" s="2">
        <v>1920</v>
      </c>
      <c r="J514" s="2" t="s">
        <v>1914</v>
      </c>
      <c r="K514" s="2">
        <v>86</v>
      </c>
    </row>
    <row r="515" spans="1:11" x14ac:dyDescent="0.25">
      <c r="A515" s="2" t="s">
        <v>1828</v>
      </c>
      <c r="B515" s="3">
        <v>41460.333333333336</v>
      </c>
      <c r="C515" s="2">
        <v>1620</v>
      </c>
      <c r="D515" s="2" t="s">
        <v>8</v>
      </c>
      <c r="E515" s="2">
        <v>271</v>
      </c>
      <c r="F515" s="10"/>
      <c r="G515" s="2" t="s">
        <v>2426</v>
      </c>
      <c r="H515" s="3">
        <v>41431.333333333336</v>
      </c>
      <c r="I515" s="2">
        <v>1920</v>
      </c>
      <c r="J515" s="2" t="s">
        <v>1914</v>
      </c>
      <c r="K515" s="2">
        <v>83</v>
      </c>
    </row>
    <row r="516" spans="1:11" x14ac:dyDescent="0.25">
      <c r="A516" s="2" t="s">
        <v>1831</v>
      </c>
      <c r="B516" s="3">
        <v>41461.333333333336</v>
      </c>
      <c r="C516" s="2">
        <v>1620</v>
      </c>
      <c r="D516" s="2" t="s">
        <v>8</v>
      </c>
      <c r="E516" s="2">
        <v>257</v>
      </c>
      <c r="F516" s="10"/>
      <c r="G516" s="2" t="s">
        <v>2427</v>
      </c>
      <c r="H516" s="3">
        <v>41432.333333333336</v>
      </c>
      <c r="I516" s="2">
        <v>1920</v>
      </c>
      <c r="J516" s="2" t="s">
        <v>1914</v>
      </c>
      <c r="K516" s="2">
        <v>83</v>
      </c>
    </row>
    <row r="517" spans="1:11" x14ac:dyDescent="0.25">
      <c r="A517" s="2" t="s">
        <v>1834</v>
      </c>
      <c r="B517" s="3">
        <v>41462.333333333336</v>
      </c>
      <c r="C517" s="2">
        <v>1620</v>
      </c>
      <c r="D517" s="2" t="s">
        <v>8</v>
      </c>
      <c r="E517" s="2">
        <v>254</v>
      </c>
      <c r="F517" s="10"/>
      <c r="G517" s="2" t="s">
        <v>2428</v>
      </c>
      <c r="H517" s="3">
        <v>41433.333333333336</v>
      </c>
      <c r="I517" s="2">
        <v>1920</v>
      </c>
      <c r="J517" s="2" t="s">
        <v>1914</v>
      </c>
      <c r="K517" s="2">
        <v>81</v>
      </c>
    </row>
    <row r="518" spans="1:11" x14ac:dyDescent="0.25">
      <c r="A518" s="2" t="s">
        <v>1837</v>
      </c>
      <c r="B518" s="3">
        <v>41463.333333333336</v>
      </c>
      <c r="C518" s="2">
        <v>1620</v>
      </c>
      <c r="D518" s="2" t="s">
        <v>8</v>
      </c>
      <c r="E518" s="2">
        <v>262</v>
      </c>
      <c r="F518" s="10"/>
      <c r="G518" s="2" t="s">
        <v>2429</v>
      </c>
      <c r="H518" s="3">
        <v>41434.333333333336</v>
      </c>
      <c r="I518" s="2">
        <v>1920</v>
      </c>
      <c r="J518" s="2" t="s">
        <v>1914</v>
      </c>
      <c r="K518" s="2">
        <v>74</v>
      </c>
    </row>
    <row r="519" spans="1:11" x14ac:dyDescent="0.25">
      <c r="A519" s="2" t="s">
        <v>1840</v>
      </c>
      <c r="B519" s="3">
        <v>41464.333333333336</v>
      </c>
      <c r="C519" s="2">
        <v>1620</v>
      </c>
      <c r="D519" s="2" t="s">
        <v>8</v>
      </c>
      <c r="E519" s="2">
        <v>287</v>
      </c>
      <c r="F519" s="10"/>
      <c r="G519" s="2" t="s">
        <v>2430</v>
      </c>
      <c r="H519" s="3">
        <v>41435.333333333336</v>
      </c>
      <c r="I519" s="2">
        <v>1920</v>
      </c>
      <c r="J519" s="2" t="s">
        <v>1914</v>
      </c>
      <c r="K519" s="2">
        <v>80</v>
      </c>
    </row>
    <row r="520" spans="1:11" x14ac:dyDescent="0.25">
      <c r="A520" s="2" t="s">
        <v>1843</v>
      </c>
      <c r="B520" s="3">
        <v>41465.333333333336</v>
      </c>
      <c r="C520" s="2">
        <v>1620</v>
      </c>
      <c r="D520" s="2" t="s">
        <v>8</v>
      </c>
      <c r="E520" s="2">
        <v>270</v>
      </c>
      <c r="F520" s="10"/>
      <c r="G520" s="2" t="s">
        <v>2431</v>
      </c>
      <c r="H520" s="3">
        <v>41436.333333333336</v>
      </c>
      <c r="I520" s="2">
        <v>1920</v>
      </c>
      <c r="J520" s="2" t="s">
        <v>1914</v>
      </c>
      <c r="K520" s="2">
        <v>80</v>
      </c>
    </row>
    <row r="521" spans="1:11" x14ac:dyDescent="0.25">
      <c r="A521" s="2" t="s">
        <v>1846</v>
      </c>
      <c r="B521" s="3">
        <v>41466.333333333336</v>
      </c>
      <c r="C521" s="2">
        <v>1620</v>
      </c>
      <c r="D521" s="2" t="s">
        <v>8</v>
      </c>
      <c r="E521" s="2">
        <v>279</v>
      </c>
      <c r="F521" s="10"/>
      <c r="G521" s="2" t="s">
        <v>2432</v>
      </c>
      <c r="H521" s="3">
        <v>41437.333333333336</v>
      </c>
      <c r="I521" s="2">
        <v>1920</v>
      </c>
      <c r="J521" s="2" t="s">
        <v>1914</v>
      </c>
      <c r="K521" s="2">
        <v>82</v>
      </c>
    </row>
    <row r="522" spans="1:11" x14ac:dyDescent="0.25">
      <c r="A522" s="2" t="s">
        <v>1849</v>
      </c>
      <c r="B522" s="3">
        <v>41467.333333333336</v>
      </c>
      <c r="C522" s="2">
        <v>1620</v>
      </c>
      <c r="D522" s="2" t="s">
        <v>8</v>
      </c>
      <c r="E522" s="2">
        <v>282</v>
      </c>
      <c r="F522" s="10"/>
      <c r="G522" s="2" t="s">
        <v>2433</v>
      </c>
      <c r="H522" s="3">
        <v>41438.333333333336</v>
      </c>
      <c r="I522" s="2">
        <v>1920</v>
      </c>
      <c r="J522" s="2" t="s">
        <v>1914</v>
      </c>
      <c r="K522" s="2">
        <v>78</v>
      </c>
    </row>
    <row r="523" spans="1:11" x14ac:dyDescent="0.25">
      <c r="A523" s="2" t="s">
        <v>1852</v>
      </c>
      <c r="B523" s="3">
        <v>41468.333333333336</v>
      </c>
      <c r="C523" s="2">
        <v>1620</v>
      </c>
      <c r="D523" s="2" t="s">
        <v>8</v>
      </c>
      <c r="E523" s="2">
        <v>337</v>
      </c>
      <c r="F523" s="10"/>
      <c r="G523" s="2" t="s">
        <v>2434</v>
      </c>
      <c r="H523" s="3">
        <v>41439.333333333336</v>
      </c>
      <c r="I523" s="2">
        <v>1920</v>
      </c>
      <c r="J523" s="2" t="s">
        <v>1914</v>
      </c>
      <c r="K523" s="2">
        <v>82</v>
      </c>
    </row>
    <row r="524" spans="1:11" x14ac:dyDescent="0.25">
      <c r="A524" s="2" t="s">
        <v>1856</v>
      </c>
      <c r="B524" s="3">
        <v>41469.333333333336</v>
      </c>
      <c r="C524" s="2">
        <v>1620</v>
      </c>
      <c r="D524" s="2" t="s">
        <v>8</v>
      </c>
      <c r="E524" s="2">
        <v>264</v>
      </c>
      <c r="F524" s="10"/>
      <c r="G524" s="2" t="s">
        <v>2435</v>
      </c>
      <c r="H524" s="3">
        <v>41440.333333333336</v>
      </c>
      <c r="I524" s="2">
        <v>1920</v>
      </c>
      <c r="J524" s="2" t="s">
        <v>1914</v>
      </c>
      <c r="K524" s="2">
        <v>71</v>
      </c>
    </row>
    <row r="525" spans="1:11" x14ac:dyDescent="0.25">
      <c r="A525" s="2" t="s">
        <v>1860</v>
      </c>
      <c r="B525" s="3">
        <v>41470.333333333336</v>
      </c>
      <c r="C525" s="2">
        <v>1620</v>
      </c>
      <c r="D525" s="2" t="s">
        <v>8</v>
      </c>
      <c r="E525" s="2">
        <v>294</v>
      </c>
      <c r="F525" s="10"/>
      <c r="G525" s="2" t="s">
        <v>2436</v>
      </c>
      <c r="H525" s="3">
        <v>41441.333333333336</v>
      </c>
      <c r="I525" s="2">
        <v>1920</v>
      </c>
      <c r="J525" s="2" t="s">
        <v>1914</v>
      </c>
      <c r="K525" s="2">
        <v>71</v>
      </c>
    </row>
    <row r="526" spans="1:11" x14ac:dyDescent="0.25">
      <c r="A526" s="2" t="s">
        <v>1863</v>
      </c>
      <c r="B526" s="3">
        <v>41471.333333333336</v>
      </c>
      <c r="C526" s="2">
        <v>1620</v>
      </c>
      <c r="D526" s="2" t="s">
        <v>8</v>
      </c>
      <c r="E526" s="2">
        <v>342</v>
      </c>
      <c r="F526" s="10"/>
      <c r="G526" s="2" t="s">
        <v>2437</v>
      </c>
      <c r="H526" s="3">
        <v>41442.333333333336</v>
      </c>
      <c r="I526" s="2">
        <v>1920</v>
      </c>
      <c r="J526" s="2" t="s">
        <v>1914</v>
      </c>
      <c r="K526" s="2">
        <v>82</v>
      </c>
    </row>
    <row r="527" spans="1:11" x14ac:dyDescent="0.25">
      <c r="A527" s="2" t="s">
        <v>1866</v>
      </c>
      <c r="B527" s="3">
        <v>41472.333333333336</v>
      </c>
      <c r="C527" s="2">
        <v>1620</v>
      </c>
      <c r="D527" s="2" t="s">
        <v>8</v>
      </c>
      <c r="E527" s="2">
        <v>274</v>
      </c>
      <c r="F527" s="10"/>
      <c r="G527" s="2" t="s">
        <v>2438</v>
      </c>
      <c r="H527" s="3">
        <v>41443.333333333336</v>
      </c>
      <c r="I527" s="2">
        <v>1920</v>
      </c>
      <c r="J527" s="2" t="s">
        <v>1914</v>
      </c>
      <c r="K527" s="2">
        <v>72</v>
      </c>
    </row>
    <row r="528" spans="1:11" x14ac:dyDescent="0.25">
      <c r="A528" s="2" t="s">
        <v>1869</v>
      </c>
      <c r="B528" s="3">
        <v>41473.333333333336</v>
      </c>
      <c r="C528" s="2">
        <v>1620</v>
      </c>
      <c r="D528" s="2" t="s">
        <v>8</v>
      </c>
      <c r="E528" s="2">
        <v>308</v>
      </c>
      <c r="F528" s="10"/>
      <c r="G528" s="2" t="s">
        <v>2439</v>
      </c>
      <c r="H528" s="3">
        <v>41444.333333333336</v>
      </c>
      <c r="I528" s="2">
        <v>1920</v>
      </c>
      <c r="J528" s="2" t="s">
        <v>1914</v>
      </c>
      <c r="K528" s="2">
        <v>83</v>
      </c>
    </row>
    <row r="529" spans="1:11" x14ac:dyDescent="0.25">
      <c r="A529" s="2" t="s">
        <v>1873</v>
      </c>
      <c r="B529" s="3">
        <v>41474.333333333336</v>
      </c>
      <c r="C529" s="2">
        <v>1620</v>
      </c>
      <c r="D529" s="2" t="s">
        <v>8</v>
      </c>
      <c r="E529" s="2">
        <v>292</v>
      </c>
      <c r="F529" s="10"/>
      <c r="G529" s="2" t="s">
        <v>2440</v>
      </c>
      <c r="H529" s="3">
        <v>41445.333333333336</v>
      </c>
      <c r="I529" s="2">
        <v>1920</v>
      </c>
      <c r="J529" s="2" t="s">
        <v>1914</v>
      </c>
      <c r="K529" s="2">
        <v>70</v>
      </c>
    </row>
    <row r="530" spans="1:11" x14ac:dyDescent="0.25">
      <c r="A530" s="2" t="s">
        <v>1877</v>
      </c>
      <c r="B530" s="3">
        <v>41475.333333333336</v>
      </c>
      <c r="C530" s="2">
        <v>1620</v>
      </c>
      <c r="D530" s="2" t="s">
        <v>8</v>
      </c>
      <c r="E530" s="2">
        <v>336</v>
      </c>
      <c r="F530" s="10"/>
      <c r="G530" s="2" t="s">
        <v>2441</v>
      </c>
      <c r="H530" s="3">
        <v>41446.333333333336</v>
      </c>
      <c r="I530" s="2">
        <v>1920</v>
      </c>
      <c r="J530" s="2" t="s">
        <v>1914</v>
      </c>
      <c r="K530" s="2">
        <v>78</v>
      </c>
    </row>
    <row r="531" spans="1:11" x14ac:dyDescent="0.25">
      <c r="A531" s="2" t="s">
        <v>1880</v>
      </c>
      <c r="B531" s="3">
        <v>41476.333333333336</v>
      </c>
      <c r="C531" s="2">
        <v>1620</v>
      </c>
      <c r="D531" s="2" t="s">
        <v>8</v>
      </c>
      <c r="E531" s="2">
        <v>296</v>
      </c>
      <c r="F531" s="10"/>
      <c r="G531" s="2" t="s">
        <v>2442</v>
      </c>
      <c r="H531" s="3">
        <v>41447.333333333336</v>
      </c>
      <c r="I531" s="2">
        <v>1920</v>
      </c>
      <c r="J531" s="2" t="s">
        <v>1914</v>
      </c>
      <c r="K531" s="2">
        <v>73</v>
      </c>
    </row>
    <row r="532" spans="1:11" x14ac:dyDescent="0.25">
      <c r="A532" s="2" t="s">
        <v>1883</v>
      </c>
      <c r="B532" s="3">
        <v>41477.333333333336</v>
      </c>
      <c r="C532" s="2">
        <v>1620</v>
      </c>
      <c r="D532" s="2" t="s">
        <v>8</v>
      </c>
      <c r="E532" s="2">
        <v>300</v>
      </c>
      <c r="F532" s="10"/>
      <c r="G532" s="2" t="s">
        <v>2443</v>
      </c>
      <c r="H532" s="3">
        <v>41448.333333333336</v>
      </c>
      <c r="I532" s="2">
        <v>1920</v>
      </c>
      <c r="J532" s="2" t="s">
        <v>1914</v>
      </c>
      <c r="K532" s="2">
        <v>82</v>
      </c>
    </row>
    <row r="533" spans="1:11" x14ac:dyDescent="0.25">
      <c r="A533" s="2" t="s">
        <v>1886</v>
      </c>
      <c r="B533" s="3">
        <v>41478.333333333336</v>
      </c>
      <c r="C533" s="2">
        <v>1620</v>
      </c>
      <c r="D533" s="2" t="s">
        <v>8</v>
      </c>
      <c r="E533" s="2">
        <v>337</v>
      </c>
      <c r="F533" s="10"/>
      <c r="G533" s="2" t="s">
        <v>2444</v>
      </c>
      <c r="H533" s="3">
        <v>41449.333333333336</v>
      </c>
      <c r="I533" s="2">
        <v>1920</v>
      </c>
      <c r="J533" s="2" t="s">
        <v>1914</v>
      </c>
      <c r="K533" s="2">
        <v>78</v>
      </c>
    </row>
    <row r="534" spans="1:11" x14ac:dyDescent="0.25">
      <c r="A534" s="2" t="s">
        <v>1889</v>
      </c>
      <c r="B534" s="3">
        <v>41479.333333333336</v>
      </c>
      <c r="C534" s="2">
        <v>1620</v>
      </c>
      <c r="D534" s="2" t="s">
        <v>8</v>
      </c>
      <c r="E534" s="2">
        <v>287</v>
      </c>
      <c r="F534" s="10"/>
      <c r="G534" s="2" t="s">
        <v>2445</v>
      </c>
      <c r="H534" s="3">
        <v>41450.333333333336</v>
      </c>
      <c r="I534" s="2">
        <v>1920</v>
      </c>
      <c r="J534" s="2" t="s">
        <v>1914</v>
      </c>
      <c r="K534" s="2">
        <v>80</v>
      </c>
    </row>
    <row r="535" spans="1:11" x14ac:dyDescent="0.25">
      <c r="A535" s="2" t="s">
        <v>1892</v>
      </c>
      <c r="B535" s="3">
        <v>41480.333333333336</v>
      </c>
      <c r="C535" s="2">
        <v>1620</v>
      </c>
      <c r="D535" s="2" t="s">
        <v>8</v>
      </c>
      <c r="E535" s="2">
        <v>296</v>
      </c>
      <c r="F535" s="10"/>
      <c r="G535" s="2" t="s">
        <v>2446</v>
      </c>
      <c r="H535" s="3">
        <v>41451.333333333336</v>
      </c>
      <c r="I535" s="2">
        <v>1920</v>
      </c>
      <c r="J535" s="2" t="s">
        <v>1914</v>
      </c>
      <c r="K535" s="2">
        <v>78</v>
      </c>
    </row>
    <row r="536" spans="1:11" x14ac:dyDescent="0.25">
      <c r="A536" s="2" t="s">
        <v>1895</v>
      </c>
      <c r="B536" s="3">
        <v>41481.333333333336</v>
      </c>
      <c r="C536" s="2">
        <v>1620</v>
      </c>
      <c r="D536" s="2" t="s">
        <v>8</v>
      </c>
      <c r="E536" s="2">
        <v>301</v>
      </c>
      <c r="F536" s="10"/>
      <c r="G536" s="2" t="s">
        <v>2447</v>
      </c>
      <c r="H536" s="3">
        <v>41452.333333333336</v>
      </c>
      <c r="I536" s="2">
        <v>1920</v>
      </c>
      <c r="J536" s="2" t="s">
        <v>1914</v>
      </c>
      <c r="K536" s="2">
        <v>74</v>
      </c>
    </row>
    <row r="537" spans="1:11" x14ac:dyDescent="0.25">
      <c r="A537" s="2" t="s">
        <v>1898</v>
      </c>
      <c r="B537" s="3">
        <v>41482.333333333336</v>
      </c>
      <c r="C537" s="2">
        <v>1620</v>
      </c>
      <c r="D537" s="2" t="s">
        <v>8</v>
      </c>
      <c r="E537" s="2">
        <v>298</v>
      </c>
      <c r="F537" s="10"/>
      <c r="G537" s="2" t="s">
        <v>2448</v>
      </c>
      <c r="H537" s="3">
        <v>41453.333333333336</v>
      </c>
      <c r="I537" s="2">
        <v>1920</v>
      </c>
      <c r="J537" s="2" t="s">
        <v>1914</v>
      </c>
      <c r="K537" s="2">
        <v>83</v>
      </c>
    </row>
    <row r="538" spans="1:11" x14ac:dyDescent="0.25">
      <c r="A538" s="2" t="s">
        <v>1901</v>
      </c>
      <c r="B538" s="3">
        <v>41483.333333333336</v>
      </c>
      <c r="C538" s="2">
        <v>1620</v>
      </c>
      <c r="D538" s="2" t="s">
        <v>8</v>
      </c>
      <c r="E538" s="2">
        <v>306</v>
      </c>
      <c r="F538" s="10"/>
      <c r="G538" s="2" t="s">
        <v>2449</v>
      </c>
      <c r="H538" s="3">
        <v>41454.333333333336</v>
      </c>
      <c r="I538" s="2">
        <v>1920</v>
      </c>
      <c r="J538" s="2" t="s">
        <v>1914</v>
      </c>
      <c r="K538" s="2">
        <v>74</v>
      </c>
    </row>
    <row r="539" spans="1:11" x14ac:dyDescent="0.25">
      <c r="A539" s="2" t="s">
        <v>1904</v>
      </c>
      <c r="B539" s="3">
        <v>41484.333333333336</v>
      </c>
      <c r="C539" s="2">
        <v>1620</v>
      </c>
      <c r="D539" s="2" t="s">
        <v>8</v>
      </c>
      <c r="E539" s="2">
        <v>290</v>
      </c>
      <c r="F539" s="10"/>
      <c r="G539" s="2" t="s">
        <v>2450</v>
      </c>
      <c r="H539" s="3">
        <v>41455.333333333336</v>
      </c>
      <c r="I539" s="2">
        <v>1920</v>
      </c>
      <c r="J539" s="2" t="s">
        <v>1914</v>
      </c>
      <c r="K539" s="2">
        <v>70</v>
      </c>
    </row>
    <row r="540" spans="1:11" x14ac:dyDescent="0.25">
      <c r="A540" s="2" t="s">
        <v>1907</v>
      </c>
      <c r="B540" s="3">
        <v>41485.333333333336</v>
      </c>
      <c r="C540" s="2">
        <v>1620</v>
      </c>
      <c r="D540" s="2" t="s">
        <v>8</v>
      </c>
      <c r="E540" s="2">
        <v>315</v>
      </c>
      <c r="F540" s="10"/>
      <c r="G540" s="2" t="s">
        <v>2451</v>
      </c>
      <c r="H540" s="3">
        <v>41456.333333333336</v>
      </c>
      <c r="I540" s="2">
        <v>1920</v>
      </c>
      <c r="J540" s="2" t="s">
        <v>1914</v>
      </c>
      <c r="K540" s="2">
        <v>91</v>
      </c>
    </row>
    <row r="541" spans="1:11" x14ac:dyDescent="0.25">
      <c r="A541" s="2" t="s">
        <v>1910</v>
      </c>
      <c r="B541" s="3">
        <v>41486.333333333336</v>
      </c>
      <c r="C541" s="2">
        <v>1620</v>
      </c>
      <c r="D541" s="2" t="s">
        <v>8</v>
      </c>
      <c r="E541" s="2">
        <v>356</v>
      </c>
      <c r="F541" s="10"/>
      <c r="G541" s="2" t="s">
        <v>2452</v>
      </c>
      <c r="H541" s="3">
        <v>41457.333333333336</v>
      </c>
      <c r="I541" s="2">
        <v>1920</v>
      </c>
      <c r="J541" s="2" t="s">
        <v>1914</v>
      </c>
      <c r="K541" s="2">
        <v>90</v>
      </c>
    </row>
    <row r="542" spans="1:11" x14ac:dyDescent="0.25">
      <c r="A542" s="2" t="s">
        <v>9</v>
      </c>
      <c r="B542" s="3">
        <v>40909.333333333336</v>
      </c>
      <c r="C542" s="2">
        <v>1610</v>
      </c>
      <c r="D542" s="2" t="s">
        <v>10</v>
      </c>
      <c r="E542" s="2">
        <v>500</v>
      </c>
      <c r="F542" s="10"/>
      <c r="G542" s="2" t="s">
        <v>2453</v>
      </c>
      <c r="H542" s="3">
        <v>41459.333333333336</v>
      </c>
      <c r="I542" s="2">
        <v>1920</v>
      </c>
      <c r="J542" s="2" t="s">
        <v>1914</v>
      </c>
      <c r="K542" s="2">
        <v>73</v>
      </c>
    </row>
    <row r="543" spans="1:11" x14ac:dyDescent="0.25">
      <c r="A543" s="2" t="s">
        <v>15</v>
      </c>
      <c r="B543" s="3">
        <v>40910.333333333336</v>
      </c>
      <c r="C543" s="2">
        <v>1610</v>
      </c>
      <c r="D543" s="2" t="s">
        <v>10</v>
      </c>
      <c r="E543" s="2">
        <v>350</v>
      </c>
      <c r="F543" s="10"/>
      <c r="G543" s="2" t="s">
        <v>2454</v>
      </c>
      <c r="H543" s="3">
        <v>41460.333333333336</v>
      </c>
      <c r="I543" s="2">
        <v>1920</v>
      </c>
      <c r="J543" s="2" t="s">
        <v>1914</v>
      </c>
      <c r="K543" s="2">
        <v>80</v>
      </c>
    </row>
    <row r="544" spans="1:11" x14ac:dyDescent="0.25">
      <c r="A544" s="2" t="s">
        <v>19</v>
      </c>
      <c r="B544" s="3">
        <v>40911.333333333336</v>
      </c>
      <c r="C544" s="2">
        <v>1610</v>
      </c>
      <c r="D544" s="2" t="s">
        <v>10</v>
      </c>
      <c r="E544" s="2">
        <v>395</v>
      </c>
      <c r="F544" s="10"/>
      <c r="G544" s="2" t="s">
        <v>2455</v>
      </c>
      <c r="H544" s="3">
        <v>41461.333333333336</v>
      </c>
      <c r="I544" s="2">
        <v>1920</v>
      </c>
      <c r="J544" s="2" t="s">
        <v>1914</v>
      </c>
      <c r="K544" s="2">
        <v>88</v>
      </c>
    </row>
    <row r="545" spans="1:11" x14ac:dyDescent="0.25">
      <c r="A545" s="2" t="s">
        <v>23</v>
      </c>
      <c r="B545" s="3">
        <v>40912.333333333336</v>
      </c>
      <c r="C545" s="2">
        <v>1610</v>
      </c>
      <c r="D545" s="2" t="s">
        <v>10</v>
      </c>
      <c r="E545" s="2">
        <v>394</v>
      </c>
      <c r="F545" s="10"/>
      <c r="G545" s="2" t="s">
        <v>2456</v>
      </c>
      <c r="H545" s="3">
        <v>41462.333333333336</v>
      </c>
      <c r="I545" s="2">
        <v>1920</v>
      </c>
      <c r="J545" s="2" t="s">
        <v>1914</v>
      </c>
      <c r="K545" s="2">
        <v>74</v>
      </c>
    </row>
    <row r="546" spans="1:11" x14ac:dyDescent="0.25">
      <c r="A546" s="2" t="s">
        <v>27</v>
      </c>
      <c r="B546" s="3">
        <v>40913.333333333336</v>
      </c>
      <c r="C546" s="2">
        <v>1610</v>
      </c>
      <c r="D546" s="2" t="s">
        <v>10</v>
      </c>
      <c r="E546" s="2">
        <v>346</v>
      </c>
      <c r="F546" s="10"/>
      <c r="G546" s="2" t="s">
        <v>2457</v>
      </c>
      <c r="H546" s="3">
        <v>41463.333333333336</v>
      </c>
      <c r="I546" s="2">
        <v>1920</v>
      </c>
      <c r="J546" s="2" t="s">
        <v>1914</v>
      </c>
      <c r="K546" s="2">
        <v>80</v>
      </c>
    </row>
    <row r="547" spans="1:11" x14ac:dyDescent="0.25">
      <c r="A547" s="2" t="s">
        <v>31</v>
      </c>
      <c r="B547" s="3">
        <v>40914.333333333336</v>
      </c>
      <c r="C547" s="2">
        <v>1610</v>
      </c>
      <c r="D547" s="2" t="s">
        <v>10</v>
      </c>
      <c r="E547" s="2">
        <v>432</v>
      </c>
      <c r="F547" s="10"/>
      <c r="G547" s="2" t="s">
        <v>2458</v>
      </c>
      <c r="H547" s="3">
        <v>41464.333333333336</v>
      </c>
      <c r="I547" s="2">
        <v>1920</v>
      </c>
      <c r="J547" s="2" t="s">
        <v>1914</v>
      </c>
      <c r="K547" s="2">
        <v>86</v>
      </c>
    </row>
    <row r="548" spans="1:11" x14ac:dyDescent="0.25">
      <c r="A548" s="2" t="s">
        <v>35</v>
      </c>
      <c r="B548" s="3">
        <v>40915.333333333336</v>
      </c>
      <c r="C548" s="2">
        <v>1610</v>
      </c>
      <c r="D548" s="2" t="s">
        <v>10</v>
      </c>
      <c r="E548" s="2">
        <v>336</v>
      </c>
      <c r="F548" s="10"/>
      <c r="G548" s="2" t="s">
        <v>2459</v>
      </c>
      <c r="H548" s="3">
        <v>41465.333333333336</v>
      </c>
      <c r="I548" s="2">
        <v>1920</v>
      </c>
      <c r="J548" s="2" t="s">
        <v>1914</v>
      </c>
      <c r="K548" s="2">
        <v>76</v>
      </c>
    </row>
    <row r="549" spans="1:11" x14ac:dyDescent="0.25">
      <c r="A549" s="2" t="s">
        <v>39</v>
      </c>
      <c r="B549" s="3">
        <v>40916.333333333336</v>
      </c>
      <c r="C549" s="2">
        <v>1610</v>
      </c>
      <c r="D549" s="2" t="s">
        <v>10</v>
      </c>
      <c r="E549" s="2">
        <v>392</v>
      </c>
      <c r="F549" s="10"/>
      <c r="G549" s="2" t="s">
        <v>2460</v>
      </c>
      <c r="H549" s="3">
        <v>41466.333333333336</v>
      </c>
      <c r="I549" s="2">
        <v>1920</v>
      </c>
      <c r="J549" s="2" t="s">
        <v>1914</v>
      </c>
      <c r="K549" s="2">
        <v>86</v>
      </c>
    </row>
    <row r="550" spans="1:11" x14ac:dyDescent="0.25">
      <c r="A550" s="2" t="s">
        <v>43</v>
      </c>
      <c r="B550" s="3">
        <v>40917.333333333336</v>
      </c>
      <c r="C550" s="2">
        <v>1610</v>
      </c>
      <c r="D550" s="2" t="s">
        <v>10</v>
      </c>
      <c r="E550" s="2">
        <v>368</v>
      </c>
      <c r="F550" s="10"/>
      <c r="G550" s="2" t="s">
        <v>2461</v>
      </c>
      <c r="H550" s="3">
        <v>41467.333333333336</v>
      </c>
      <c r="I550" s="2">
        <v>1920</v>
      </c>
      <c r="J550" s="2" t="s">
        <v>1914</v>
      </c>
      <c r="K550" s="2">
        <v>78</v>
      </c>
    </row>
    <row r="551" spans="1:11" x14ac:dyDescent="0.25">
      <c r="A551" s="2" t="s">
        <v>47</v>
      </c>
      <c r="B551" s="3">
        <v>40918.333333333336</v>
      </c>
      <c r="C551" s="2">
        <v>1610</v>
      </c>
      <c r="D551" s="2" t="s">
        <v>10</v>
      </c>
      <c r="E551" s="2">
        <v>333</v>
      </c>
      <c r="F551" s="10"/>
      <c r="G551" s="2" t="s">
        <v>2462</v>
      </c>
      <c r="H551" s="3">
        <v>41468.333333333336</v>
      </c>
      <c r="I551" s="2">
        <v>1920</v>
      </c>
      <c r="J551" s="2" t="s">
        <v>1914</v>
      </c>
      <c r="K551" s="2">
        <v>88</v>
      </c>
    </row>
    <row r="552" spans="1:11" x14ac:dyDescent="0.25">
      <c r="A552" s="2" t="s">
        <v>51</v>
      </c>
      <c r="B552" s="3">
        <v>40919.333333333336</v>
      </c>
      <c r="C552" s="2">
        <v>1610</v>
      </c>
      <c r="D552" s="2" t="s">
        <v>10</v>
      </c>
      <c r="E552" s="2">
        <v>381</v>
      </c>
      <c r="F552" s="10"/>
      <c r="G552" s="2" t="s">
        <v>2463</v>
      </c>
      <c r="H552" s="3">
        <v>41469.333333333336</v>
      </c>
      <c r="I552" s="2">
        <v>1920</v>
      </c>
      <c r="J552" s="2" t="s">
        <v>1914</v>
      </c>
      <c r="K552" s="2">
        <v>76</v>
      </c>
    </row>
    <row r="553" spans="1:11" x14ac:dyDescent="0.25">
      <c r="A553" s="2" t="s">
        <v>55</v>
      </c>
      <c r="B553" s="3">
        <v>40920.333333333336</v>
      </c>
      <c r="C553" s="2">
        <v>1610</v>
      </c>
      <c r="D553" s="2" t="s">
        <v>10</v>
      </c>
      <c r="E553" s="2">
        <v>372</v>
      </c>
      <c r="F553" s="10"/>
      <c r="G553" s="2" t="s">
        <v>2464</v>
      </c>
      <c r="H553" s="3">
        <v>41470.333333333336</v>
      </c>
      <c r="I553" s="2">
        <v>1920</v>
      </c>
      <c r="J553" s="2" t="s">
        <v>1914</v>
      </c>
      <c r="K553" s="2">
        <v>84</v>
      </c>
    </row>
    <row r="554" spans="1:11" x14ac:dyDescent="0.25">
      <c r="A554" s="2" t="s">
        <v>59</v>
      </c>
      <c r="B554" s="3">
        <v>40921.333333333336</v>
      </c>
      <c r="C554" s="2">
        <v>1610</v>
      </c>
      <c r="D554" s="2" t="s">
        <v>10</v>
      </c>
      <c r="E554" s="2"/>
      <c r="F554" s="10"/>
      <c r="G554" s="2" t="s">
        <v>2465</v>
      </c>
      <c r="H554" s="3">
        <v>41471.333333333336</v>
      </c>
      <c r="I554" s="2">
        <v>1920</v>
      </c>
      <c r="J554" s="2" t="s">
        <v>1914</v>
      </c>
      <c r="K554" s="2">
        <v>72</v>
      </c>
    </row>
    <row r="555" spans="1:11" x14ac:dyDescent="0.25">
      <c r="A555" s="2" t="s">
        <v>63</v>
      </c>
      <c r="B555" s="3">
        <v>40922.333333333336</v>
      </c>
      <c r="C555" s="2">
        <v>1610</v>
      </c>
      <c r="D555" s="2" t="s">
        <v>10</v>
      </c>
      <c r="E555" s="2"/>
      <c r="F555" s="10"/>
      <c r="G555" s="2" t="s">
        <v>2466</v>
      </c>
      <c r="H555" s="3">
        <v>41472.333333333336</v>
      </c>
      <c r="I555" s="2">
        <v>1920</v>
      </c>
      <c r="J555" s="2" t="s">
        <v>1914</v>
      </c>
      <c r="K555" s="2">
        <v>72</v>
      </c>
    </row>
    <row r="556" spans="1:11" x14ac:dyDescent="0.25">
      <c r="A556" s="2" t="s">
        <v>67</v>
      </c>
      <c r="B556" s="3">
        <v>40923.333333333336</v>
      </c>
      <c r="C556" s="2">
        <v>1610</v>
      </c>
      <c r="D556" s="2" t="s">
        <v>10</v>
      </c>
      <c r="E556" s="2"/>
      <c r="F556" s="10"/>
      <c r="G556" s="2" t="s">
        <v>2467</v>
      </c>
      <c r="H556" s="3">
        <v>41473.333333333336</v>
      </c>
      <c r="I556" s="2">
        <v>1920</v>
      </c>
      <c r="J556" s="2" t="s">
        <v>1914</v>
      </c>
      <c r="K556" s="2">
        <v>78</v>
      </c>
    </row>
    <row r="557" spans="1:11" x14ac:dyDescent="0.25">
      <c r="A557" s="2" t="s">
        <v>71</v>
      </c>
      <c r="B557" s="3">
        <v>40924.333333333336</v>
      </c>
      <c r="C557" s="2">
        <v>1610</v>
      </c>
      <c r="D557" s="2" t="s">
        <v>10</v>
      </c>
      <c r="E557" s="2"/>
      <c r="F557" s="10"/>
      <c r="G557" s="2" t="s">
        <v>2468</v>
      </c>
      <c r="H557" s="3">
        <v>41474.333333333336</v>
      </c>
      <c r="I557" s="2">
        <v>1920</v>
      </c>
      <c r="J557" s="2" t="s">
        <v>1914</v>
      </c>
      <c r="K557" s="2">
        <v>76</v>
      </c>
    </row>
    <row r="558" spans="1:11" x14ac:dyDescent="0.25">
      <c r="A558" s="2" t="s">
        <v>75</v>
      </c>
      <c r="B558" s="3">
        <v>40925.333333333336</v>
      </c>
      <c r="C558" s="2">
        <v>1610</v>
      </c>
      <c r="D558" s="2" t="s">
        <v>10</v>
      </c>
      <c r="E558" s="2"/>
      <c r="F558" s="10"/>
      <c r="G558" s="2" t="s">
        <v>2469</v>
      </c>
      <c r="H558" s="3">
        <v>41475.333333333336</v>
      </c>
      <c r="I558" s="2">
        <v>1920</v>
      </c>
      <c r="J558" s="2" t="s">
        <v>1914</v>
      </c>
      <c r="K558" s="2">
        <v>76</v>
      </c>
    </row>
    <row r="559" spans="1:11" x14ac:dyDescent="0.25">
      <c r="A559" s="2" t="s">
        <v>79</v>
      </c>
      <c r="B559" s="3">
        <v>40926.333333333336</v>
      </c>
      <c r="C559" s="2">
        <v>1610</v>
      </c>
      <c r="D559" s="2" t="s">
        <v>10</v>
      </c>
      <c r="E559" s="2">
        <v>348</v>
      </c>
      <c r="F559" s="10"/>
      <c r="G559" s="2" t="s">
        <v>2470</v>
      </c>
      <c r="H559" s="3">
        <v>41476.333333333336</v>
      </c>
      <c r="I559" s="2">
        <v>1920</v>
      </c>
      <c r="J559" s="2" t="s">
        <v>1914</v>
      </c>
      <c r="K559" s="2">
        <v>76</v>
      </c>
    </row>
    <row r="560" spans="1:11" x14ac:dyDescent="0.25">
      <c r="A560" s="2" t="s">
        <v>83</v>
      </c>
      <c r="B560" s="3">
        <v>40927.333333333336</v>
      </c>
      <c r="C560" s="2">
        <v>1610</v>
      </c>
      <c r="D560" s="2" t="s">
        <v>10</v>
      </c>
      <c r="E560" s="2">
        <v>294</v>
      </c>
      <c r="F560" s="10"/>
      <c r="G560" s="2" t="s">
        <v>2471</v>
      </c>
      <c r="H560" s="3">
        <v>41477.333333333336</v>
      </c>
      <c r="I560" s="2">
        <v>1920</v>
      </c>
      <c r="J560" s="2" t="s">
        <v>1914</v>
      </c>
      <c r="K560" s="2">
        <v>79</v>
      </c>
    </row>
    <row r="561" spans="1:11" x14ac:dyDescent="0.25">
      <c r="A561" s="2" t="s">
        <v>87</v>
      </c>
      <c r="B561" s="3">
        <v>40928.333333333336</v>
      </c>
      <c r="C561" s="2">
        <v>1610</v>
      </c>
      <c r="D561" s="2" t="s">
        <v>10</v>
      </c>
      <c r="E561" s="2">
        <v>274</v>
      </c>
      <c r="F561" s="10"/>
      <c r="G561" s="2" t="s">
        <v>2472</v>
      </c>
      <c r="H561" s="3">
        <v>41478.333333333336</v>
      </c>
      <c r="I561" s="2">
        <v>1920</v>
      </c>
      <c r="J561" s="2" t="s">
        <v>1914</v>
      </c>
      <c r="K561" s="2">
        <v>85</v>
      </c>
    </row>
    <row r="562" spans="1:11" x14ac:dyDescent="0.25">
      <c r="A562" s="2" t="s">
        <v>91</v>
      </c>
      <c r="B562" s="3">
        <v>40929.333333333336</v>
      </c>
      <c r="C562" s="2">
        <v>1610</v>
      </c>
      <c r="D562" s="2" t="s">
        <v>10</v>
      </c>
      <c r="E562" s="2">
        <v>325</v>
      </c>
      <c r="F562" s="10"/>
      <c r="G562" s="2" t="s">
        <v>2473</v>
      </c>
      <c r="H562" s="3">
        <v>41479.333333333336</v>
      </c>
      <c r="I562" s="2">
        <v>1920</v>
      </c>
      <c r="J562" s="2" t="s">
        <v>1914</v>
      </c>
      <c r="K562" s="2">
        <v>67</v>
      </c>
    </row>
    <row r="563" spans="1:11" x14ac:dyDescent="0.25">
      <c r="A563" s="2" t="s">
        <v>95</v>
      </c>
      <c r="B563" s="3">
        <v>40930.333333333336</v>
      </c>
      <c r="C563" s="2">
        <v>1610</v>
      </c>
      <c r="D563" s="2" t="s">
        <v>10</v>
      </c>
      <c r="E563" s="2">
        <v>288</v>
      </c>
      <c r="F563" s="10"/>
      <c r="G563" s="2" t="s">
        <v>2474</v>
      </c>
      <c r="H563" s="3">
        <v>41480.333333333336</v>
      </c>
      <c r="I563" s="2">
        <v>1920</v>
      </c>
      <c r="J563" s="2" t="s">
        <v>1914</v>
      </c>
      <c r="K563" s="2">
        <v>77</v>
      </c>
    </row>
    <row r="564" spans="1:11" x14ac:dyDescent="0.25">
      <c r="A564" s="2" t="s">
        <v>99</v>
      </c>
      <c r="B564" s="3">
        <v>40931.333333333336</v>
      </c>
      <c r="C564" s="2">
        <v>1610</v>
      </c>
      <c r="D564" s="2" t="s">
        <v>10</v>
      </c>
      <c r="E564" s="2">
        <v>266</v>
      </c>
      <c r="F564" s="10"/>
      <c r="G564" s="2" t="s">
        <v>2475</v>
      </c>
      <c r="H564" s="3">
        <v>41481.333333333336</v>
      </c>
      <c r="I564" s="2">
        <v>1920</v>
      </c>
      <c r="J564" s="2" t="s">
        <v>1914</v>
      </c>
      <c r="K564" s="2">
        <v>82</v>
      </c>
    </row>
    <row r="565" spans="1:11" x14ac:dyDescent="0.25">
      <c r="A565" s="2" t="s">
        <v>103</v>
      </c>
      <c r="B565" s="3">
        <v>40932.333333333336</v>
      </c>
      <c r="C565" s="2">
        <v>1610</v>
      </c>
      <c r="D565" s="2" t="s">
        <v>10</v>
      </c>
      <c r="E565" s="2">
        <v>300</v>
      </c>
      <c r="F565" s="10"/>
      <c r="G565" s="2" t="s">
        <v>2476</v>
      </c>
      <c r="H565" s="3">
        <v>41482.333333333336</v>
      </c>
      <c r="I565" s="2">
        <v>1920</v>
      </c>
      <c r="J565" s="2" t="s">
        <v>1914</v>
      </c>
      <c r="K565" s="2">
        <v>72</v>
      </c>
    </row>
    <row r="566" spans="1:11" x14ac:dyDescent="0.25">
      <c r="A566" s="2" t="s">
        <v>107</v>
      </c>
      <c r="B566" s="3">
        <v>40933.333333333336</v>
      </c>
      <c r="C566" s="2">
        <v>1610</v>
      </c>
      <c r="D566" s="2" t="s">
        <v>10</v>
      </c>
      <c r="E566" s="2">
        <v>288</v>
      </c>
      <c r="F566" s="10"/>
      <c r="G566" s="2" t="s">
        <v>2477</v>
      </c>
      <c r="H566" s="3">
        <v>41483.333333333336</v>
      </c>
      <c r="I566" s="2">
        <v>1920</v>
      </c>
      <c r="J566" s="2" t="s">
        <v>1914</v>
      </c>
      <c r="K566" s="2">
        <v>78</v>
      </c>
    </row>
    <row r="567" spans="1:11" x14ac:dyDescent="0.25">
      <c r="A567" s="2" t="s">
        <v>111</v>
      </c>
      <c r="B567" s="3">
        <v>40934.333333333336</v>
      </c>
      <c r="C567" s="2">
        <v>1610</v>
      </c>
      <c r="D567" s="2" t="s">
        <v>10</v>
      </c>
      <c r="E567" s="2">
        <v>278</v>
      </c>
      <c r="F567" s="10"/>
      <c r="G567" s="2" t="s">
        <v>2478</v>
      </c>
      <c r="H567" s="3">
        <v>41484.333333333336</v>
      </c>
      <c r="I567" s="2">
        <v>1920</v>
      </c>
      <c r="J567" s="2" t="s">
        <v>1914</v>
      </c>
      <c r="K567" s="2">
        <v>72</v>
      </c>
    </row>
    <row r="568" spans="1:11" x14ac:dyDescent="0.25">
      <c r="A568" s="2" t="s">
        <v>115</v>
      </c>
      <c r="B568" s="3">
        <v>40935.333333333336</v>
      </c>
      <c r="C568" s="2">
        <v>1610</v>
      </c>
      <c r="D568" s="2" t="s">
        <v>10</v>
      </c>
      <c r="E568" s="2">
        <v>310</v>
      </c>
      <c r="F568" s="10"/>
      <c r="G568" s="2" t="s">
        <v>2479</v>
      </c>
      <c r="H568" s="3">
        <v>41485.333333333336</v>
      </c>
      <c r="I568" s="2">
        <v>1920</v>
      </c>
      <c r="J568" s="2" t="s">
        <v>1914</v>
      </c>
      <c r="K568" s="2">
        <v>80</v>
      </c>
    </row>
    <row r="569" spans="1:11" x14ac:dyDescent="0.25">
      <c r="A569" s="2" t="s">
        <v>119</v>
      </c>
      <c r="B569" s="3">
        <v>40936.333333333336</v>
      </c>
      <c r="C569" s="2">
        <v>1610</v>
      </c>
      <c r="D569" s="2" t="s">
        <v>10</v>
      </c>
      <c r="E569" s="2">
        <v>316</v>
      </c>
      <c r="F569" s="10"/>
      <c r="G569" s="2" t="s">
        <v>2480</v>
      </c>
      <c r="H569" s="3">
        <v>41486.333333333336</v>
      </c>
      <c r="I569" s="2">
        <v>1920</v>
      </c>
      <c r="J569" s="2" t="s">
        <v>1914</v>
      </c>
      <c r="K569" s="2">
        <v>76</v>
      </c>
    </row>
    <row r="570" spans="1:11" x14ac:dyDescent="0.25">
      <c r="A570" s="2" t="s">
        <v>123</v>
      </c>
      <c r="B570" s="3">
        <v>40937.333333333336</v>
      </c>
      <c r="C570" s="2">
        <v>1610</v>
      </c>
      <c r="D570" s="2" t="s">
        <v>10</v>
      </c>
      <c r="E570" s="2">
        <v>496</v>
      </c>
    </row>
    <row r="571" spans="1:11" x14ac:dyDescent="0.25">
      <c r="A571" s="2" t="s">
        <v>127</v>
      </c>
      <c r="B571" s="3">
        <v>40938.333333333336</v>
      </c>
      <c r="C571" s="2">
        <v>1610</v>
      </c>
      <c r="D571" s="2" t="s">
        <v>10</v>
      </c>
      <c r="E571" s="2">
        <v>280</v>
      </c>
    </row>
    <row r="572" spans="1:11" x14ac:dyDescent="0.25">
      <c r="A572" s="2" t="s">
        <v>131</v>
      </c>
      <c r="B572" s="3">
        <v>40939.333333333336</v>
      </c>
      <c r="C572" s="2">
        <v>1610</v>
      </c>
      <c r="D572" s="2" t="s">
        <v>10</v>
      </c>
      <c r="E572" s="2">
        <v>196</v>
      </c>
    </row>
    <row r="573" spans="1:11" x14ac:dyDescent="0.25">
      <c r="A573" s="2" t="s">
        <v>135</v>
      </c>
      <c r="B573" s="3">
        <v>40940.333333333336</v>
      </c>
      <c r="C573" s="2">
        <v>1610</v>
      </c>
      <c r="D573" s="2" t="s">
        <v>10</v>
      </c>
      <c r="E573" s="2">
        <v>258</v>
      </c>
    </row>
    <row r="574" spans="1:11" x14ac:dyDescent="0.25">
      <c r="A574" s="2" t="s">
        <v>139</v>
      </c>
      <c r="B574" s="3">
        <v>40941.333333333336</v>
      </c>
      <c r="C574" s="2">
        <v>1610</v>
      </c>
      <c r="D574" s="2" t="s">
        <v>10</v>
      </c>
      <c r="E574" s="2">
        <v>308</v>
      </c>
    </row>
    <row r="575" spans="1:11" x14ac:dyDescent="0.25">
      <c r="A575" s="2" t="s">
        <v>143</v>
      </c>
      <c r="B575" s="3">
        <v>40942.333333333336</v>
      </c>
      <c r="C575" s="2">
        <v>1610</v>
      </c>
      <c r="D575" s="2" t="s">
        <v>10</v>
      </c>
      <c r="E575" s="2">
        <v>278</v>
      </c>
    </row>
    <row r="576" spans="1:11" x14ac:dyDescent="0.25">
      <c r="A576" s="2" t="s">
        <v>147</v>
      </c>
      <c r="B576" s="3">
        <v>40943.333333333336</v>
      </c>
      <c r="C576" s="2">
        <v>1610</v>
      </c>
      <c r="D576" s="2" t="s">
        <v>10</v>
      </c>
      <c r="E576" s="2">
        <v>303</v>
      </c>
    </row>
    <row r="577" spans="1:5" x14ac:dyDescent="0.25">
      <c r="A577" s="2" t="s">
        <v>151</v>
      </c>
      <c r="B577" s="3">
        <v>40944.333333333336</v>
      </c>
      <c r="C577" s="2">
        <v>1610</v>
      </c>
      <c r="D577" s="2" t="s">
        <v>10</v>
      </c>
      <c r="E577" s="2">
        <v>348</v>
      </c>
    </row>
    <row r="578" spans="1:5" x14ac:dyDescent="0.25">
      <c r="A578" s="2" t="s">
        <v>155</v>
      </c>
      <c r="B578" s="3">
        <v>40945.333333333336</v>
      </c>
      <c r="C578" s="2">
        <v>1610</v>
      </c>
      <c r="D578" s="2" t="s">
        <v>10</v>
      </c>
      <c r="E578" s="2">
        <v>287</v>
      </c>
    </row>
    <row r="579" spans="1:5" x14ac:dyDescent="0.25">
      <c r="A579" s="2" t="s">
        <v>159</v>
      </c>
      <c r="B579" s="3">
        <v>40946.333333333336</v>
      </c>
      <c r="C579" s="2">
        <v>1610</v>
      </c>
      <c r="D579" s="2" t="s">
        <v>10</v>
      </c>
      <c r="E579" s="2">
        <v>296</v>
      </c>
    </row>
    <row r="580" spans="1:5" x14ac:dyDescent="0.25">
      <c r="A580" s="2" t="s">
        <v>163</v>
      </c>
      <c r="B580" s="3">
        <v>40947.333333333336</v>
      </c>
      <c r="C580" s="2">
        <v>1610</v>
      </c>
      <c r="D580" s="2" t="s">
        <v>10</v>
      </c>
      <c r="E580" s="2">
        <v>296</v>
      </c>
    </row>
    <row r="581" spans="1:5" x14ac:dyDescent="0.25">
      <c r="A581" s="2" t="s">
        <v>167</v>
      </c>
      <c r="B581" s="3">
        <v>40948.333333333336</v>
      </c>
      <c r="C581" s="2">
        <v>1610</v>
      </c>
      <c r="D581" s="2" t="s">
        <v>10</v>
      </c>
      <c r="E581" s="2">
        <v>269</v>
      </c>
    </row>
    <row r="582" spans="1:5" x14ac:dyDescent="0.25">
      <c r="A582" s="2" t="s">
        <v>171</v>
      </c>
      <c r="B582" s="3">
        <v>40949.333333333336</v>
      </c>
      <c r="C582" s="2">
        <v>1610</v>
      </c>
      <c r="D582" s="2" t="s">
        <v>10</v>
      </c>
      <c r="E582" s="2">
        <v>294</v>
      </c>
    </row>
    <row r="583" spans="1:5" x14ac:dyDescent="0.25">
      <c r="A583" s="2" t="s">
        <v>174</v>
      </c>
      <c r="B583" s="3">
        <v>40950.333333333336</v>
      </c>
      <c r="C583" s="2">
        <v>1610</v>
      </c>
      <c r="D583" s="2" t="s">
        <v>10</v>
      </c>
      <c r="E583" s="2">
        <v>348</v>
      </c>
    </row>
    <row r="584" spans="1:5" x14ac:dyDescent="0.25">
      <c r="A584" s="2" t="s">
        <v>177</v>
      </c>
      <c r="B584" s="3">
        <v>40951.333333333336</v>
      </c>
      <c r="C584" s="2">
        <v>1610</v>
      </c>
      <c r="D584" s="2" t="s">
        <v>10</v>
      </c>
      <c r="E584" s="2">
        <v>270</v>
      </c>
    </row>
    <row r="585" spans="1:5" x14ac:dyDescent="0.25">
      <c r="A585" s="2" t="s">
        <v>180</v>
      </c>
      <c r="B585" s="3">
        <v>40952.333333333336</v>
      </c>
      <c r="C585" s="2">
        <v>1610</v>
      </c>
      <c r="D585" s="2" t="s">
        <v>10</v>
      </c>
      <c r="E585" s="2">
        <v>320</v>
      </c>
    </row>
    <row r="586" spans="1:5" x14ac:dyDescent="0.25">
      <c r="A586" s="2" t="s">
        <v>184</v>
      </c>
      <c r="B586" s="3">
        <v>40953.333333333336</v>
      </c>
      <c r="C586" s="2">
        <v>1610</v>
      </c>
      <c r="D586" s="2" t="s">
        <v>10</v>
      </c>
      <c r="E586" s="2">
        <v>359</v>
      </c>
    </row>
    <row r="587" spans="1:5" x14ac:dyDescent="0.25">
      <c r="A587" s="2" t="s">
        <v>188</v>
      </c>
      <c r="B587" s="3">
        <v>40954.333333333336</v>
      </c>
      <c r="C587" s="2">
        <v>1610</v>
      </c>
      <c r="D587" s="2" t="s">
        <v>10</v>
      </c>
      <c r="E587" s="2">
        <v>300</v>
      </c>
    </row>
    <row r="588" spans="1:5" x14ac:dyDescent="0.25">
      <c r="A588" s="2" t="s">
        <v>192</v>
      </c>
      <c r="B588" s="3">
        <v>40955.333333333336</v>
      </c>
      <c r="C588" s="2">
        <v>1610</v>
      </c>
      <c r="D588" s="2" t="s">
        <v>10</v>
      </c>
      <c r="E588" s="2">
        <v>516</v>
      </c>
    </row>
    <row r="589" spans="1:5" x14ac:dyDescent="0.25">
      <c r="A589" s="2" t="s">
        <v>196</v>
      </c>
      <c r="B589" s="3">
        <v>40956.333333333336</v>
      </c>
      <c r="C589" s="2">
        <v>1610</v>
      </c>
      <c r="D589" s="2" t="s">
        <v>10</v>
      </c>
      <c r="E589" s="2"/>
    </row>
    <row r="590" spans="1:5" x14ac:dyDescent="0.25">
      <c r="A590" s="2" t="s">
        <v>200</v>
      </c>
      <c r="B590" s="3">
        <v>40957.333333333336</v>
      </c>
      <c r="C590" s="2">
        <v>1610</v>
      </c>
      <c r="D590" s="2" t="s">
        <v>10</v>
      </c>
      <c r="E590" s="2">
        <v>346</v>
      </c>
    </row>
    <row r="591" spans="1:5" x14ac:dyDescent="0.25">
      <c r="A591" s="2" t="s">
        <v>205</v>
      </c>
      <c r="B591" s="3">
        <v>40959.333333333336</v>
      </c>
      <c r="C591" s="2">
        <v>1610</v>
      </c>
      <c r="D591" s="2" t="s">
        <v>10</v>
      </c>
      <c r="E591" s="2">
        <v>268</v>
      </c>
    </row>
    <row r="592" spans="1:5" x14ac:dyDescent="0.25">
      <c r="A592" s="2" t="s">
        <v>209</v>
      </c>
      <c r="B592" s="3">
        <v>40960.333333333336</v>
      </c>
      <c r="C592" s="2">
        <v>1610</v>
      </c>
      <c r="D592" s="2" t="s">
        <v>10</v>
      </c>
      <c r="E592" s="2">
        <v>278</v>
      </c>
    </row>
    <row r="593" spans="1:5" x14ac:dyDescent="0.25">
      <c r="A593" s="2" t="s">
        <v>213</v>
      </c>
      <c r="B593" s="3">
        <v>40961.333333333336</v>
      </c>
      <c r="C593" s="2">
        <v>1610</v>
      </c>
      <c r="D593" s="2" t="s">
        <v>10</v>
      </c>
      <c r="E593" s="2">
        <v>346</v>
      </c>
    </row>
    <row r="594" spans="1:5" x14ac:dyDescent="0.25">
      <c r="A594" s="2" t="s">
        <v>217</v>
      </c>
      <c r="B594" s="3">
        <v>40962.333333333336</v>
      </c>
      <c r="C594" s="2">
        <v>1610</v>
      </c>
      <c r="D594" s="2" t="s">
        <v>10</v>
      </c>
      <c r="E594" s="2">
        <v>390</v>
      </c>
    </row>
    <row r="595" spans="1:5" x14ac:dyDescent="0.25">
      <c r="A595" s="2" t="s">
        <v>221</v>
      </c>
      <c r="B595" s="3">
        <v>40963.333333333336</v>
      </c>
      <c r="C595" s="2">
        <v>1610</v>
      </c>
      <c r="D595" s="2" t="s">
        <v>10</v>
      </c>
      <c r="E595" s="2">
        <v>396</v>
      </c>
    </row>
    <row r="596" spans="1:5" x14ac:dyDescent="0.25">
      <c r="A596" s="2" t="s">
        <v>225</v>
      </c>
      <c r="B596" s="3">
        <v>40964.333333333336</v>
      </c>
      <c r="C596" s="2">
        <v>1610</v>
      </c>
      <c r="D596" s="2" t="s">
        <v>10</v>
      </c>
      <c r="E596" s="2">
        <v>294</v>
      </c>
    </row>
    <row r="597" spans="1:5" x14ac:dyDescent="0.25">
      <c r="A597" s="2" t="s">
        <v>229</v>
      </c>
      <c r="B597" s="3">
        <v>40965.333333333336</v>
      </c>
      <c r="C597" s="2">
        <v>1610</v>
      </c>
      <c r="D597" s="2" t="s">
        <v>10</v>
      </c>
      <c r="E597" s="2">
        <v>262</v>
      </c>
    </row>
    <row r="598" spans="1:5" x14ac:dyDescent="0.25">
      <c r="A598" s="2" t="s">
        <v>233</v>
      </c>
      <c r="B598" s="3">
        <v>40966.333333333336</v>
      </c>
      <c r="C598" s="2">
        <v>1610</v>
      </c>
      <c r="D598" s="2" t="s">
        <v>10</v>
      </c>
      <c r="E598" s="2">
        <v>498</v>
      </c>
    </row>
    <row r="599" spans="1:5" x14ac:dyDescent="0.25">
      <c r="A599" s="2" t="s">
        <v>237</v>
      </c>
      <c r="B599" s="3">
        <v>40967.333333333336</v>
      </c>
      <c r="C599" s="2">
        <v>1610</v>
      </c>
      <c r="D599" s="2" t="s">
        <v>10</v>
      </c>
      <c r="E599" s="2">
        <v>318</v>
      </c>
    </row>
    <row r="600" spans="1:5" x14ac:dyDescent="0.25">
      <c r="A600" s="2" t="s">
        <v>241</v>
      </c>
      <c r="B600" s="3">
        <v>40968.333333333336</v>
      </c>
      <c r="C600" s="2">
        <v>1610</v>
      </c>
      <c r="D600" s="2" t="s">
        <v>10</v>
      </c>
      <c r="E600" s="2">
        <v>295</v>
      </c>
    </row>
    <row r="601" spans="1:5" x14ac:dyDescent="0.25">
      <c r="A601" s="2" t="s">
        <v>245</v>
      </c>
      <c r="B601" s="3">
        <v>40969.333333333336</v>
      </c>
      <c r="C601" s="2">
        <v>1610</v>
      </c>
      <c r="D601" s="2" t="s">
        <v>10</v>
      </c>
      <c r="E601" s="2">
        <v>326</v>
      </c>
    </row>
    <row r="602" spans="1:5" x14ac:dyDescent="0.25">
      <c r="A602" s="2" t="s">
        <v>249</v>
      </c>
      <c r="B602" s="3">
        <v>40970.333333333336</v>
      </c>
      <c r="C602" s="2">
        <v>1610</v>
      </c>
      <c r="D602" s="2" t="s">
        <v>10</v>
      </c>
      <c r="E602" s="2">
        <v>288</v>
      </c>
    </row>
    <row r="603" spans="1:5" x14ac:dyDescent="0.25">
      <c r="A603" s="2" t="s">
        <v>252</v>
      </c>
      <c r="B603" s="3">
        <v>40971.333333333336</v>
      </c>
      <c r="C603" s="2">
        <v>1610</v>
      </c>
      <c r="D603" s="2" t="s">
        <v>10</v>
      </c>
      <c r="E603" s="2">
        <v>286</v>
      </c>
    </row>
    <row r="604" spans="1:5" x14ac:dyDescent="0.25">
      <c r="A604" s="2" t="s">
        <v>256</v>
      </c>
      <c r="B604" s="3">
        <v>40972.333333333336</v>
      </c>
      <c r="C604" s="2">
        <v>1610</v>
      </c>
      <c r="D604" s="2" t="s">
        <v>10</v>
      </c>
      <c r="E604" s="2">
        <v>242</v>
      </c>
    </row>
    <row r="605" spans="1:5" x14ac:dyDescent="0.25">
      <c r="A605" s="2" t="s">
        <v>259</v>
      </c>
      <c r="B605" s="3">
        <v>40973.333333333336</v>
      </c>
      <c r="C605" s="2">
        <v>1610</v>
      </c>
      <c r="D605" s="2" t="s">
        <v>10</v>
      </c>
      <c r="E605" s="2"/>
    </row>
    <row r="606" spans="1:5" x14ac:dyDescent="0.25">
      <c r="A606" s="2" t="s">
        <v>263</v>
      </c>
      <c r="B606" s="3">
        <v>40974.333333333336</v>
      </c>
      <c r="C606" s="2">
        <v>1610</v>
      </c>
      <c r="D606" s="2" t="s">
        <v>10</v>
      </c>
      <c r="E606" s="2">
        <v>302</v>
      </c>
    </row>
    <row r="607" spans="1:5" x14ac:dyDescent="0.25">
      <c r="A607" s="2" t="s">
        <v>267</v>
      </c>
      <c r="B607" s="3">
        <v>40975.333333333336</v>
      </c>
      <c r="C607" s="2">
        <v>1610</v>
      </c>
      <c r="D607" s="2" t="s">
        <v>10</v>
      </c>
      <c r="E607" s="2">
        <v>298</v>
      </c>
    </row>
    <row r="608" spans="1:5" x14ac:dyDescent="0.25">
      <c r="A608" s="2" t="s">
        <v>270</v>
      </c>
      <c r="B608" s="3">
        <v>40976.333333333336</v>
      </c>
      <c r="C608" s="2">
        <v>1610</v>
      </c>
      <c r="D608" s="2" t="s">
        <v>10</v>
      </c>
      <c r="E608" s="2">
        <v>295</v>
      </c>
    </row>
    <row r="609" spans="1:5" x14ac:dyDescent="0.25">
      <c r="A609" s="2" t="s">
        <v>273</v>
      </c>
      <c r="B609" s="3">
        <v>40977.333333333336</v>
      </c>
      <c r="C609" s="2">
        <v>1610</v>
      </c>
      <c r="D609" s="2" t="s">
        <v>10</v>
      </c>
      <c r="E609" s="2">
        <v>273</v>
      </c>
    </row>
    <row r="610" spans="1:5" x14ac:dyDescent="0.25">
      <c r="A610" s="2" t="s">
        <v>276</v>
      </c>
      <c r="B610" s="3">
        <v>40978.333333333336</v>
      </c>
      <c r="C610" s="2">
        <v>1610</v>
      </c>
      <c r="D610" s="2" t="s">
        <v>10</v>
      </c>
      <c r="E610" s="2">
        <v>267</v>
      </c>
    </row>
    <row r="611" spans="1:5" x14ac:dyDescent="0.25">
      <c r="A611" s="2" t="s">
        <v>282</v>
      </c>
      <c r="B611" s="3">
        <v>40980.333333333336</v>
      </c>
      <c r="C611" s="2">
        <v>1610</v>
      </c>
      <c r="D611" s="2" t="s">
        <v>10</v>
      </c>
      <c r="E611" s="2">
        <v>258</v>
      </c>
    </row>
    <row r="612" spans="1:5" x14ac:dyDescent="0.25">
      <c r="A612" s="2" t="s">
        <v>285</v>
      </c>
      <c r="B612" s="3">
        <v>40981.333333333336</v>
      </c>
      <c r="C612" s="2">
        <v>1610</v>
      </c>
      <c r="D612" s="2" t="s">
        <v>10</v>
      </c>
      <c r="E612" s="2">
        <v>275</v>
      </c>
    </row>
    <row r="613" spans="1:5" x14ac:dyDescent="0.25">
      <c r="A613" s="2" t="s">
        <v>288</v>
      </c>
      <c r="B613" s="3">
        <v>40982.333333333336</v>
      </c>
      <c r="C613" s="2">
        <v>1610</v>
      </c>
      <c r="D613" s="2" t="s">
        <v>10</v>
      </c>
      <c r="E613" s="2">
        <v>266</v>
      </c>
    </row>
    <row r="614" spans="1:5" x14ac:dyDescent="0.25">
      <c r="A614" s="2" t="s">
        <v>291</v>
      </c>
      <c r="B614" s="3">
        <v>40983.333333333336</v>
      </c>
      <c r="C614" s="2">
        <v>1610</v>
      </c>
      <c r="D614" s="2" t="s">
        <v>10</v>
      </c>
      <c r="E614" s="2">
        <v>270</v>
      </c>
    </row>
    <row r="615" spans="1:5" x14ac:dyDescent="0.25">
      <c r="A615" s="2" t="s">
        <v>294</v>
      </c>
      <c r="B615" s="3">
        <v>40984.333333333336</v>
      </c>
      <c r="C615" s="2">
        <v>1610</v>
      </c>
      <c r="D615" s="2" t="s">
        <v>10</v>
      </c>
      <c r="E615" s="2">
        <v>262</v>
      </c>
    </row>
    <row r="616" spans="1:5" x14ac:dyDescent="0.25">
      <c r="A616" s="2" t="s">
        <v>297</v>
      </c>
      <c r="B616" s="3">
        <v>40985.333333333336</v>
      </c>
      <c r="C616" s="2">
        <v>1610</v>
      </c>
      <c r="D616" s="2" t="s">
        <v>10</v>
      </c>
      <c r="E616" s="2">
        <v>272</v>
      </c>
    </row>
    <row r="617" spans="1:5" x14ac:dyDescent="0.25">
      <c r="A617" s="2" t="s">
        <v>301</v>
      </c>
      <c r="B617" s="3">
        <v>40986.333333333336</v>
      </c>
      <c r="C617" s="2">
        <v>1610</v>
      </c>
      <c r="D617" s="2" t="s">
        <v>10</v>
      </c>
      <c r="E617" s="2">
        <v>260</v>
      </c>
    </row>
    <row r="618" spans="1:5" x14ac:dyDescent="0.25">
      <c r="A618" s="2" t="s">
        <v>304</v>
      </c>
      <c r="B618" s="3">
        <v>40987.333333333336</v>
      </c>
      <c r="C618" s="2">
        <v>1610</v>
      </c>
      <c r="D618" s="2" t="s">
        <v>10</v>
      </c>
      <c r="E618" s="2">
        <v>339</v>
      </c>
    </row>
    <row r="619" spans="1:5" x14ac:dyDescent="0.25">
      <c r="A619" s="2" t="s">
        <v>308</v>
      </c>
      <c r="B619" s="3">
        <v>40988.333333333336</v>
      </c>
      <c r="C619" s="2">
        <v>1610</v>
      </c>
      <c r="D619" s="2" t="s">
        <v>10</v>
      </c>
      <c r="E619" s="2">
        <v>288</v>
      </c>
    </row>
    <row r="620" spans="1:5" x14ac:dyDescent="0.25">
      <c r="A620" s="2" t="s">
        <v>312</v>
      </c>
      <c r="B620" s="3">
        <v>40989.333333333336</v>
      </c>
      <c r="C620" s="2">
        <v>1610</v>
      </c>
      <c r="D620" s="2" t="s">
        <v>10</v>
      </c>
      <c r="E620" s="2">
        <v>318</v>
      </c>
    </row>
    <row r="621" spans="1:5" x14ac:dyDescent="0.25">
      <c r="A621" s="2" t="s">
        <v>316</v>
      </c>
      <c r="B621" s="3">
        <v>40990.333333333336</v>
      </c>
      <c r="C621" s="2">
        <v>1610</v>
      </c>
      <c r="D621" s="2" t="s">
        <v>10</v>
      </c>
      <c r="E621" s="2">
        <v>296</v>
      </c>
    </row>
    <row r="622" spans="1:5" x14ac:dyDescent="0.25">
      <c r="A622" s="2" t="s">
        <v>319</v>
      </c>
      <c r="B622" s="3">
        <v>40991.333333333336</v>
      </c>
      <c r="C622" s="2">
        <v>1610</v>
      </c>
      <c r="D622" s="2" t="s">
        <v>10</v>
      </c>
      <c r="E622" s="2">
        <v>298</v>
      </c>
    </row>
    <row r="623" spans="1:5" x14ac:dyDescent="0.25">
      <c r="A623" s="2" t="s">
        <v>322</v>
      </c>
      <c r="B623" s="3">
        <v>40992.333333333336</v>
      </c>
      <c r="C623" s="2">
        <v>1610</v>
      </c>
      <c r="D623" s="2" t="s">
        <v>10</v>
      </c>
      <c r="E623" s="2">
        <v>298</v>
      </c>
    </row>
    <row r="624" spans="1:5" x14ac:dyDescent="0.25">
      <c r="A624" s="2" t="s">
        <v>325</v>
      </c>
      <c r="B624" s="3">
        <v>40993.333333333336</v>
      </c>
      <c r="C624" s="2">
        <v>1610</v>
      </c>
      <c r="D624" s="2" t="s">
        <v>10</v>
      </c>
      <c r="E624" s="2">
        <v>283</v>
      </c>
    </row>
    <row r="625" spans="1:5" x14ac:dyDescent="0.25">
      <c r="A625" s="2" t="s">
        <v>328</v>
      </c>
      <c r="B625" s="3">
        <v>40994.333333333336</v>
      </c>
      <c r="C625" s="2">
        <v>1610</v>
      </c>
      <c r="D625" s="2" t="s">
        <v>10</v>
      </c>
      <c r="E625" s="2">
        <v>291</v>
      </c>
    </row>
    <row r="626" spans="1:5" x14ac:dyDescent="0.25">
      <c r="A626" s="2" t="s">
        <v>331</v>
      </c>
      <c r="B626" s="3">
        <v>40995.333333333336</v>
      </c>
      <c r="C626" s="2">
        <v>1610</v>
      </c>
      <c r="D626" s="2" t="s">
        <v>10</v>
      </c>
      <c r="E626" s="2">
        <v>364</v>
      </c>
    </row>
    <row r="627" spans="1:5" x14ac:dyDescent="0.25">
      <c r="A627" s="2" t="s">
        <v>334</v>
      </c>
      <c r="B627" s="3">
        <v>40996.333333333336</v>
      </c>
      <c r="C627" s="2">
        <v>1610</v>
      </c>
      <c r="D627" s="2" t="s">
        <v>10</v>
      </c>
      <c r="E627" s="2">
        <v>320</v>
      </c>
    </row>
    <row r="628" spans="1:5" x14ac:dyDescent="0.25">
      <c r="A628" s="2" t="s">
        <v>337</v>
      </c>
      <c r="B628" s="3">
        <v>40997.333333333336</v>
      </c>
      <c r="C628" s="2">
        <v>1610</v>
      </c>
      <c r="D628" s="2" t="s">
        <v>10</v>
      </c>
      <c r="E628" s="2">
        <v>280</v>
      </c>
    </row>
    <row r="629" spans="1:5" x14ac:dyDescent="0.25">
      <c r="A629" s="2" t="s">
        <v>340</v>
      </c>
      <c r="B629" s="3">
        <v>40998.333333333336</v>
      </c>
      <c r="C629" s="2">
        <v>1610</v>
      </c>
      <c r="D629" s="2" t="s">
        <v>10</v>
      </c>
      <c r="E629" s="2">
        <v>286</v>
      </c>
    </row>
    <row r="630" spans="1:5" x14ac:dyDescent="0.25">
      <c r="A630" s="2" t="s">
        <v>343</v>
      </c>
      <c r="B630" s="3">
        <v>40999.333333333336</v>
      </c>
      <c r="C630" s="2">
        <v>1610</v>
      </c>
      <c r="D630" s="2" t="s">
        <v>10</v>
      </c>
      <c r="E630" s="2">
        <v>295</v>
      </c>
    </row>
    <row r="631" spans="1:5" x14ac:dyDescent="0.25">
      <c r="A631" s="2" t="s">
        <v>346</v>
      </c>
      <c r="B631" s="3">
        <v>41000.333333333336</v>
      </c>
      <c r="C631" s="2">
        <v>1610</v>
      </c>
      <c r="D631" s="2" t="s">
        <v>10</v>
      </c>
      <c r="E631" s="2">
        <v>327</v>
      </c>
    </row>
    <row r="632" spans="1:5" x14ac:dyDescent="0.25">
      <c r="A632" s="2" t="s">
        <v>349</v>
      </c>
      <c r="B632" s="3">
        <v>41001.333333333336</v>
      </c>
      <c r="C632" s="2">
        <v>1610</v>
      </c>
      <c r="D632" s="2" t="s">
        <v>10</v>
      </c>
      <c r="E632" s="2">
        <v>365</v>
      </c>
    </row>
    <row r="633" spans="1:5" x14ac:dyDescent="0.25">
      <c r="A633" s="2" t="s">
        <v>352</v>
      </c>
      <c r="B633" s="3">
        <v>41002.333333333336</v>
      </c>
      <c r="C633" s="2">
        <v>1610</v>
      </c>
      <c r="D633" s="2" t="s">
        <v>10</v>
      </c>
      <c r="E633" s="2">
        <v>357</v>
      </c>
    </row>
    <row r="634" spans="1:5" x14ac:dyDescent="0.25">
      <c r="A634" s="2" t="s">
        <v>355</v>
      </c>
      <c r="B634" s="3">
        <v>41003.333333333336</v>
      </c>
      <c r="C634" s="2">
        <v>1610</v>
      </c>
      <c r="D634" s="2" t="s">
        <v>10</v>
      </c>
      <c r="E634" s="2">
        <v>338</v>
      </c>
    </row>
    <row r="635" spans="1:5" x14ac:dyDescent="0.25">
      <c r="A635" s="2" t="s">
        <v>358</v>
      </c>
      <c r="B635" s="3">
        <v>41004.333333333336</v>
      </c>
      <c r="C635" s="2">
        <v>1610</v>
      </c>
      <c r="D635" s="2" t="s">
        <v>10</v>
      </c>
      <c r="E635" s="2">
        <v>328</v>
      </c>
    </row>
    <row r="636" spans="1:5" x14ac:dyDescent="0.25">
      <c r="A636" s="2" t="s">
        <v>361</v>
      </c>
      <c r="B636" s="3">
        <v>41005.333333333336</v>
      </c>
      <c r="C636" s="2">
        <v>1610</v>
      </c>
      <c r="D636" s="2" t="s">
        <v>10</v>
      </c>
      <c r="E636" s="2">
        <v>362</v>
      </c>
    </row>
    <row r="637" spans="1:5" x14ac:dyDescent="0.25">
      <c r="A637" s="2" t="s">
        <v>364</v>
      </c>
      <c r="B637" s="3">
        <v>41006.333333333336</v>
      </c>
      <c r="C637" s="2">
        <v>1610</v>
      </c>
      <c r="D637" s="2" t="s">
        <v>10</v>
      </c>
      <c r="E637" s="2">
        <v>334</v>
      </c>
    </row>
    <row r="638" spans="1:5" x14ac:dyDescent="0.25">
      <c r="A638" s="2" t="s">
        <v>367</v>
      </c>
      <c r="B638" s="3">
        <v>41007.333333333336</v>
      </c>
      <c r="C638" s="2">
        <v>1610</v>
      </c>
      <c r="D638" s="2" t="s">
        <v>10</v>
      </c>
      <c r="E638" s="2">
        <v>286</v>
      </c>
    </row>
    <row r="639" spans="1:5" x14ac:dyDescent="0.25">
      <c r="A639" s="2" t="s">
        <v>370</v>
      </c>
      <c r="B639" s="3">
        <v>41008.333333333336</v>
      </c>
      <c r="C639" s="2">
        <v>1610</v>
      </c>
      <c r="D639" s="2" t="s">
        <v>10</v>
      </c>
      <c r="E639" s="2">
        <v>414</v>
      </c>
    </row>
    <row r="640" spans="1:5" x14ac:dyDescent="0.25">
      <c r="A640" s="2" t="s">
        <v>372</v>
      </c>
      <c r="B640" s="3">
        <v>41009.333333333336</v>
      </c>
      <c r="C640" s="2">
        <v>1610</v>
      </c>
      <c r="D640" s="2" t="s">
        <v>10</v>
      </c>
      <c r="E640" s="2">
        <v>382</v>
      </c>
    </row>
    <row r="641" spans="1:5" x14ac:dyDescent="0.25">
      <c r="A641" s="2" t="s">
        <v>376</v>
      </c>
      <c r="B641" s="3">
        <v>41010.333333333336</v>
      </c>
      <c r="C641" s="2">
        <v>1610</v>
      </c>
      <c r="D641" s="2" t="s">
        <v>10</v>
      </c>
      <c r="E641" s="2">
        <v>446</v>
      </c>
    </row>
    <row r="642" spans="1:5" x14ac:dyDescent="0.25">
      <c r="A642" s="2" t="s">
        <v>380</v>
      </c>
      <c r="B642" s="3">
        <v>41011.333333333336</v>
      </c>
      <c r="C642" s="2">
        <v>1610</v>
      </c>
      <c r="D642" s="2" t="s">
        <v>10</v>
      </c>
      <c r="E642" s="2">
        <v>362</v>
      </c>
    </row>
    <row r="643" spans="1:5" x14ac:dyDescent="0.25">
      <c r="A643" s="2" t="s">
        <v>384</v>
      </c>
      <c r="B643" s="3">
        <v>41012.333333333336</v>
      </c>
      <c r="C643" s="2">
        <v>1610</v>
      </c>
      <c r="D643" s="2" t="s">
        <v>10</v>
      </c>
      <c r="E643" s="2">
        <v>316</v>
      </c>
    </row>
    <row r="644" spans="1:5" x14ac:dyDescent="0.25">
      <c r="A644" s="2" t="s">
        <v>388</v>
      </c>
      <c r="B644" s="3">
        <v>41013.333333333336</v>
      </c>
      <c r="C644" s="2">
        <v>1610</v>
      </c>
      <c r="D644" s="2" t="s">
        <v>10</v>
      </c>
      <c r="E644" s="2">
        <v>274</v>
      </c>
    </row>
    <row r="645" spans="1:5" x14ac:dyDescent="0.25">
      <c r="A645" s="2" t="s">
        <v>391</v>
      </c>
      <c r="B645" s="3">
        <v>41014.333333333336</v>
      </c>
      <c r="C645" s="2">
        <v>1610</v>
      </c>
      <c r="D645" s="2" t="s">
        <v>10</v>
      </c>
      <c r="E645" s="2">
        <v>300</v>
      </c>
    </row>
    <row r="646" spans="1:5" x14ac:dyDescent="0.25">
      <c r="A646" s="2" t="s">
        <v>394</v>
      </c>
      <c r="B646" s="3">
        <v>41015.333333333336</v>
      </c>
      <c r="C646" s="2">
        <v>1610</v>
      </c>
      <c r="D646" s="2" t="s">
        <v>10</v>
      </c>
      <c r="E646" s="2">
        <v>308</v>
      </c>
    </row>
    <row r="647" spans="1:5" x14ac:dyDescent="0.25">
      <c r="A647" s="2" t="s">
        <v>398</v>
      </c>
      <c r="B647" s="3">
        <v>41016.333333333336</v>
      </c>
      <c r="C647" s="2">
        <v>1610</v>
      </c>
      <c r="D647" s="2" t="s">
        <v>10</v>
      </c>
      <c r="E647" s="2">
        <v>378</v>
      </c>
    </row>
    <row r="648" spans="1:5" x14ac:dyDescent="0.25">
      <c r="A648" s="2" t="s">
        <v>401</v>
      </c>
      <c r="B648" s="3">
        <v>41017.333333333336</v>
      </c>
      <c r="C648" s="2">
        <v>1610</v>
      </c>
      <c r="D648" s="2" t="s">
        <v>10</v>
      </c>
      <c r="E648" s="2">
        <v>368</v>
      </c>
    </row>
    <row r="649" spans="1:5" x14ac:dyDescent="0.25">
      <c r="A649" s="2" t="s">
        <v>405</v>
      </c>
      <c r="B649" s="3">
        <v>41018.333333333336</v>
      </c>
      <c r="C649" s="2">
        <v>1610</v>
      </c>
      <c r="D649" s="2" t="s">
        <v>10</v>
      </c>
      <c r="E649" s="2">
        <v>338</v>
      </c>
    </row>
    <row r="650" spans="1:5" x14ac:dyDescent="0.25">
      <c r="A650" s="2" t="s">
        <v>409</v>
      </c>
      <c r="B650" s="3">
        <v>41019.333333333336</v>
      </c>
      <c r="C650" s="2">
        <v>1610</v>
      </c>
      <c r="D650" s="2" t="s">
        <v>10</v>
      </c>
      <c r="E650" s="2">
        <v>358</v>
      </c>
    </row>
    <row r="651" spans="1:5" x14ac:dyDescent="0.25">
      <c r="A651" s="2" t="s">
        <v>413</v>
      </c>
      <c r="B651" s="3">
        <v>41020.333333333336</v>
      </c>
      <c r="C651" s="2">
        <v>1610</v>
      </c>
      <c r="D651" s="2" t="s">
        <v>10</v>
      </c>
      <c r="E651" s="2">
        <v>348</v>
      </c>
    </row>
    <row r="652" spans="1:5" x14ac:dyDescent="0.25">
      <c r="A652" s="2" t="s">
        <v>417</v>
      </c>
      <c r="B652" s="3">
        <v>41021.333333333336</v>
      </c>
      <c r="C652" s="2">
        <v>1610</v>
      </c>
      <c r="D652" s="2" t="s">
        <v>10</v>
      </c>
      <c r="E652" s="2">
        <v>310</v>
      </c>
    </row>
    <row r="653" spans="1:5" x14ac:dyDescent="0.25">
      <c r="A653" s="2" t="s">
        <v>420</v>
      </c>
      <c r="B653" s="3">
        <v>41022.333333333336</v>
      </c>
      <c r="C653" s="2">
        <v>1610</v>
      </c>
      <c r="D653" s="2" t="s">
        <v>10</v>
      </c>
      <c r="E653" s="2">
        <v>338</v>
      </c>
    </row>
    <row r="654" spans="1:5" x14ac:dyDescent="0.25">
      <c r="A654" s="2" t="s">
        <v>423</v>
      </c>
      <c r="B654" s="3">
        <v>41023.333333333336</v>
      </c>
      <c r="C654" s="2">
        <v>1610</v>
      </c>
      <c r="D654" s="2" t="s">
        <v>10</v>
      </c>
      <c r="E654" s="2">
        <v>408</v>
      </c>
    </row>
    <row r="655" spans="1:5" x14ac:dyDescent="0.25">
      <c r="A655" s="2" t="s">
        <v>427</v>
      </c>
      <c r="B655" s="3">
        <v>41024.333333333336</v>
      </c>
      <c r="C655" s="2">
        <v>1610</v>
      </c>
      <c r="D655" s="2" t="s">
        <v>10</v>
      </c>
      <c r="E655" s="2">
        <v>384</v>
      </c>
    </row>
    <row r="656" spans="1:5" x14ac:dyDescent="0.25">
      <c r="A656" s="2" t="s">
        <v>431</v>
      </c>
      <c r="B656" s="3">
        <v>41025.333333333336</v>
      </c>
      <c r="C656" s="2">
        <v>1610</v>
      </c>
      <c r="D656" s="2" t="s">
        <v>10</v>
      </c>
      <c r="E656" s="2">
        <v>326</v>
      </c>
    </row>
    <row r="657" spans="1:5" x14ac:dyDescent="0.25">
      <c r="A657" s="2" t="s">
        <v>435</v>
      </c>
      <c r="B657" s="3">
        <v>41026.333333333336</v>
      </c>
      <c r="C657" s="2">
        <v>1610</v>
      </c>
      <c r="D657" s="2" t="s">
        <v>10</v>
      </c>
      <c r="E657" s="2">
        <v>320</v>
      </c>
    </row>
    <row r="658" spans="1:5" x14ac:dyDescent="0.25">
      <c r="A658" s="2" t="s">
        <v>438</v>
      </c>
      <c r="B658" s="3">
        <v>41027.333333333336</v>
      </c>
      <c r="C658" s="2">
        <v>1610</v>
      </c>
      <c r="D658" s="2" t="s">
        <v>10</v>
      </c>
      <c r="E658" s="2">
        <v>304</v>
      </c>
    </row>
    <row r="659" spans="1:5" x14ac:dyDescent="0.25">
      <c r="A659" s="2" t="s">
        <v>441</v>
      </c>
      <c r="B659" s="3">
        <v>41028.333333333336</v>
      </c>
      <c r="C659" s="2">
        <v>1610</v>
      </c>
      <c r="D659" s="2" t="s">
        <v>10</v>
      </c>
      <c r="E659" s="2">
        <v>316</v>
      </c>
    </row>
    <row r="660" spans="1:5" x14ac:dyDescent="0.25">
      <c r="A660" s="2" t="s">
        <v>445</v>
      </c>
      <c r="B660" s="3">
        <v>41029.333333333336</v>
      </c>
      <c r="C660" s="2">
        <v>1610</v>
      </c>
      <c r="D660" s="2" t="s">
        <v>10</v>
      </c>
      <c r="E660" s="2">
        <v>324</v>
      </c>
    </row>
    <row r="661" spans="1:5" x14ac:dyDescent="0.25">
      <c r="A661" s="2" t="s">
        <v>448</v>
      </c>
      <c r="B661" s="3">
        <v>41030.333333333336</v>
      </c>
      <c r="C661" s="2">
        <v>1610</v>
      </c>
      <c r="D661" s="2" t="s">
        <v>10</v>
      </c>
      <c r="E661" s="2">
        <v>325</v>
      </c>
    </row>
    <row r="662" spans="1:5" x14ac:dyDescent="0.25">
      <c r="A662" s="2" t="s">
        <v>451</v>
      </c>
      <c r="B662" s="3">
        <v>41031.333333333336</v>
      </c>
      <c r="C662" s="2">
        <v>1610</v>
      </c>
      <c r="D662" s="2" t="s">
        <v>10</v>
      </c>
      <c r="E662" s="2">
        <v>450</v>
      </c>
    </row>
    <row r="663" spans="1:5" x14ac:dyDescent="0.25">
      <c r="A663" s="2" t="s">
        <v>454</v>
      </c>
      <c r="B663" s="3">
        <v>41032.333333333336</v>
      </c>
      <c r="C663" s="2">
        <v>1610</v>
      </c>
      <c r="D663" s="2" t="s">
        <v>10</v>
      </c>
      <c r="E663" s="2">
        <v>352</v>
      </c>
    </row>
    <row r="664" spans="1:5" x14ac:dyDescent="0.25">
      <c r="A664" s="2" t="s">
        <v>457</v>
      </c>
      <c r="B664" s="3">
        <v>41033.333333333336</v>
      </c>
      <c r="C664" s="2">
        <v>1610</v>
      </c>
      <c r="D664" s="2" t="s">
        <v>10</v>
      </c>
      <c r="E664" s="2">
        <v>401</v>
      </c>
    </row>
    <row r="665" spans="1:5" x14ac:dyDescent="0.25">
      <c r="A665" s="2" t="s">
        <v>460</v>
      </c>
      <c r="B665" s="3">
        <v>41034.333333333336</v>
      </c>
      <c r="C665" s="2">
        <v>1610</v>
      </c>
      <c r="D665" s="2" t="s">
        <v>10</v>
      </c>
      <c r="E665" s="2">
        <v>382</v>
      </c>
    </row>
    <row r="666" spans="1:5" x14ac:dyDescent="0.25">
      <c r="A666" s="2" t="s">
        <v>464</v>
      </c>
      <c r="B666" s="3">
        <v>41035.333333333336</v>
      </c>
      <c r="C666" s="2">
        <v>1610</v>
      </c>
      <c r="D666" s="2" t="s">
        <v>10</v>
      </c>
      <c r="E666" s="2">
        <v>281</v>
      </c>
    </row>
    <row r="667" spans="1:5" x14ac:dyDescent="0.25">
      <c r="A667" s="2" t="s">
        <v>467</v>
      </c>
      <c r="B667" s="3">
        <v>41036.333333333336</v>
      </c>
      <c r="C667" s="2">
        <v>1610</v>
      </c>
      <c r="D667" s="2" t="s">
        <v>10</v>
      </c>
      <c r="E667" s="2">
        <v>450</v>
      </c>
    </row>
    <row r="668" spans="1:5" x14ac:dyDescent="0.25">
      <c r="A668" s="2" t="s">
        <v>470</v>
      </c>
      <c r="B668" s="3">
        <v>41037.333333333336</v>
      </c>
      <c r="C668" s="2">
        <v>1610</v>
      </c>
      <c r="D668" s="2" t="s">
        <v>10</v>
      </c>
      <c r="E668" s="2">
        <v>338</v>
      </c>
    </row>
    <row r="669" spans="1:5" x14ac:dyDescent="0.25">
      <c r="A669" s="2" t="s">
        <v>474</v>
      </c>
      <c r="B669" s="3">
        <v>41038.333333333336</v>
      </c>
      <c r="C669" s="2">
        <v>1610</v>
      </c>
      <c r="D669" s="2" t="s">
        <v>10</v>
      </c>
      <c r="E669" s="2">
        <v>416</v>
      </c>
    </row>
    <row r="670" spans="1:5" x14ac:dyDescent="0.25">
      <c r="A670" s="2" t="s">
        <v>477</v>
      </c>
      <c r="B670" s="3">
        <v>41039.333333333336</v>
      </c>
      <c r="C670" s="2">
        <v>1610</v>
      </c>
      <c r="D670" s="2" t="s">
        <v>10</v>
      </c>
      <c r="E670" s="2">
        <v>336</v>
      </c>
    </row>
    <row r="671" spans="1:5" x14ac:dyDescent="0.25">
      <c r="A671" s="2" t="s">
        <v>480</v>
      </c>
      <c r="B671" s="3">
        <v>41040.333333333336</v>
      </c>
      <c r="C671" s="2">
        <v>1610</v>
      </c>
      <c r="D671" s="2" t="s">
        <v>10</v>
      </c>
      <c r="E671" s="2">
        <v>330</v>
      </c>
    </row>
    <row r="672" spans="1:5" x14ac:dyDescent="0.25">
      <c r="A672" s="2" t="s">
        <v>483</v>
      </c>
      <c r="B672" s="3">
        <v>41041.333333333336</v>
      </c>
      <c r="C672" s="2">
        <v>1610</v>
      </c>
      <c r="D672" s="2" t="s">
        <v>10</v>
      </c>
      <c r="E672" s="2">
        <v>299</v>
      </c>
    </row>
    <row r="673" spans="1:5" x14ac:dyDescent="0.25">
      <c r="A673" s="2" t="s">
        <v>486</v>
      </c>
      <c r="B673" s="3">
        <v>41042.333333333336</v>
      </c>
      <c r="C673" s="2">
        <v>1610</v>
      </c>
      <c r="D673" s="2" t="s">
        <v>10</v>
      </c>
      <c r="E673" s="2">
        <v>300</v>
      </c>
    </row>
    <row r="674" spans="1:5" x14ac:dyDescent="0.25">
      <c r="A674" s="2" t="s">
        <v>489</v>
      </c>
      <c r="B674" s="3">
        <v>41043.333333333336</v>
      </c>
      <c r="C674" s="2">
        <v>1610</v>
      </c>
      <c r="D674" s="2" t="s">
        <v>10</v>
      </c>
      <c r="E674" s="2">
        <v>334</v>
      </c>
    </row>
    <row r="675" spans="1:5" x14ac:dyDescent="0.25">
      <c r="A675" s="2" t="s">
        <v>492</v>
      </c>
      <c r="B675" s="3">
        <v>41044.333333333336</v>
      </c>
      <c r="C675" s="2">
        <v>1610</v>
      </c>
      <c r="D675" s="2" t="s">
        <v>10</v>
      </c>
      <c r="E675" s="2">
        <v>315</v>
      </c>
    </row>
    <row r="676" spans="1:5" x14ac:dyDescent="0.25">
      <c r="A676" s="2" t="s">
        <v>496</v>
      </c>
      <c r="B676" s="3">
        <v>41045.333333333336</v>
      </c>
      <c r="C676" s="2">
        <v>1610</v>
      </c>
      <c r="D676" s="2" t="s">
        <v>10</v>
      </c>
      <c r="E676" s="2">
        <v>366</v>
      </c>
    </row>
    <row r="677" spans="1:5" x14ac:dyDescent="0.25">
      <c r="A677" s="2" t="s">
        <v>499</v>
      </c>
      <c r="B677" s="3">
        <v>41046.333333333336</v>
      </c>
      <c r="C677" s="2">
        <v>1610</v>
      </c>
      <c r="D677" s="2" t="s">
        <v>10</v>
      </c>
      <c r="E677" s="2">
        <v>336</v>
      </c>
    </row>
    <row r="678" spans="1:5" x14ac:dyDescent="0.25">
      <c r="A678" s="2" t="s">
        <v>502</v>
      </c>
      <c r="B678" s="3">
        <v>41047.333333333336</v>
      </c>
      <c r="C678" s="2">
        <v>1610</v>
      </c>
      <c r="D678" s="2" t="s">
        <v>10</v>
      </c>
      <c r="E678" s="2">
        <v>333</v>
      </c>
    </row>
    <row r="679" spans="1:5" x14ac:dyDescent="0.25">
      <c r="A679" s="2" t="s">
        <v>505</v>
      </c>
      <c r="B679" s="3">
        <v>41048.333333333336</v>
      </c>
      <c r="C679" s="2">
        <v>1610</v>
      </c>
      <c r="D679" s="2" t="s">
        <v>10</v>
      </c>
      <c r="E679" s="2">
        <v>345</v>
      </c>
    </row>
    <row r="680" spans="1:5" x14ac:dyDescent="0.25">
      <c r="A680" s="2" t="s">
        <v>508</v>
      </c>
      <c r="B680" s="3">
        <v>41049.333333333336</v>
      </c>
      <c r="C680" s="2">
        <v>1610</v>
      </c>
      <c r="D680" s="2" t="s">
        <v>10</v>
      </c>
      <c r="E680" s="2">
        <v>336</v>
      </c>
    </row>
    <row r="681" spans="1:5" x14ac:dyDescent="0.25">
      <c r="A681" s="2" t="s">
        <v>511</v>
      </c>
      <c r="B681" s="3">
        <v>41050.333333333336</v>
      </c>
      <c r="C681" s="2">
        <v>1610</v>
      </c>
      <c r="D681" s="2" t="s">
        <v>10</v>
      </c>
      <c r="E681" s="2">
        <v>342</v>
      </c>
    </row>
    <row r="682" spans="1:5" x14ac:dyDescent="0.25">
      <c r="A682" s="2" t="s">
        <v>514</v>
      </c>
      <c r="B682" s="3">
        <v>41051.333333333336</v>
      </c>
      <c r="C682" s="2">
        <v>1610</v>
      </c>
      <c r="D682" s="2" t="s">
        <v>10</v>
      </c>
      <c r="E682" s="2">
        <v>394</v>
      </c>
    </row>
    <row r="683" spans="1:5" x14ac:dyDescent="0.25">
      <c r="A683" s="2" t="s">
        <v>517</v>
      </c>
      <c r="B683" s="3">
        <v>41052.333333333336</v>
      </c>
      <c r="C683" s="2">
        <v>1610</v>
      </c>
      <c r="D683" s="2" t="s">
        <v>10</v>
      </c>
      <c r="E683" s="2">
        <v>334</v>
      </c>
    </row>
    <row r="684" spans="1:5" x14ac:dyDescent="0.25">
      <c r="A684" s="2" t="s">
        <v>520</v>
      </c>
      <c r="B684" s="3">
        <v>41053.333333333336</v>
      </c>
      <c r="C684" s="2">
        <v>1610</v>
      </c>
      <c r="D684" s="2" t="s">
        <v>10</v>
      </c>
      <c r="E684" s="2">
        <v>330</v>
      </c>
    </row>
    <row r="685" spans="1:5" x14ac:dyDescent="0.25">
      <c r="A685" s="2" t="s">
        <v>523</v>
      </c>
      <c r="B685" s="3">
        <v>41054.333333333336</v>
      </c>
      <c r="C685" s="2">
        <v>1610</v>
      </c>
      <c r="D685" s="2" t="s">
        <v>10</v>
      </c>
      <c r="E685" s="2">
        <v>352</v>
      </c>
    </row>
    <row r="686" spans="1:5" x14ac:dyDescent="0.25">
      <c r="A686" s="2" t="s">
        <v>526</v>
      </c>
      <c r="B686" s="3">
        <v>41055.333333333336</v>
      </c>
      <c r="C686" s="2">
        <v>1610</v>
      </c>
      <c r="D686" s="2" t="s">
        <v>10</v>
      </c>
      <c r="E686" s="2">
        <v>346</v>
      </c>
    </row>
    <row r="687" spans="1:5" x14ac:dyDescent="0.25">
      <c r="A687" s="2" t="s">
        <v>530</v>
      </c>
      <c r="B687" s="3">
        <v>41057.333333333336</v>
      </c>
      <c r="C687" s="2">
        <v>1610</v>
      </c>
      <c r="D687" s="2" t="s">
        <v>10</v>
      </c>
      <c r="E687" s="2">
        <v>288</v>
      </c>
    </row>
    <row r="688" spans="1:5" x14ac:dyDescent="0.25">
      <c r="A688" s="2" t="s">
        <v>533</v>
      </c>
      <c r="B688" s="3">
        <v>41058.333333333336</v>
      </c>
      <c r="C688" s="2">
        <v>1610</v>
      </c>
      <c r="D688" s="2" t="s">
        <v>10</v>
      </c>
      <c r="E688" s="2">
        <v>317</v>
      </c>
    </row>
    <row r="689" spans="1:5" x14ac:dyDescent="0.25">
      <c r="A689" s="2" t="s">
        <v>536</v>
      </c>
      <c r="B689" s="3">
        <v>41059.333333333336</v>
      </c>
      <c r="C689" s="2">
        <v>1610</v>
      </c>
      <c r="D689" s="2" t="s">
        <v>10</v>
      </c>
      <c r="E689" s="2">
        <v>422</v>
      </c>
    </row>
    <row r="690" spans="1:5" x14ac:dyDescent="0.25">
      <c r="A690" s="2" t="s">
        <v>539</v>
      </c>
      <c r="B690" s="3">
        <v>41060.333333333336</v>
      </c>
      <c r="C690" s="2">
        <v>1610</v>
      </c>
      <c r="D690" s="2" t="s">
        <v>10</v>
      </c>
      <c r="E690" s="2">
        <v>396</v>
      </c>
    </row>
    <row r="691" spans="1:5" x14ac:dyDescent="0.25">
      <c r="A691" s="2" t="s">
        <v>542</v>
      </c>
      <c r="B691" s="3">
        <v>41061.333333333336</v>
      </c>
      <c r="C691" s="2">
        <v>1610</v>
      </c>
      <c r="D691" s="2" t="s">
        <v>10</v>
      </c>
      <c r="E691" s="2">
        <v>380</v>
      </c>
    </row>
    <row r="692" spans="1:5" x14ac:dyDescent="0.25">
      <c r="A692" s="2" t="s">
        <v>545</v>
      </c>
      <c r="B692" s="3">
        <v>41062.333333333336</v>
      </c>
      <c r="C692" s="2">
        <v>1610</v>
      </c>
      <c r="D692" s="2" t="s">
        <v>10</v>
      </c>
      <c r="E692" s="2">
        <v>328</v>
      </c>
    </row>
    <row r="693" spans="1:5" x14ac:dyDescent="0.25">
      <c r="A693" s="2" t="s">
        <v>548</v>
      </c>
      <c r="B693" s="3">
        <v>41063.333333333336</v>
      </c>
      <c r="C693" s="2">
        <v>1610</v>
      </c>
      <c r="D693" s="2" t="s">
        <v>10</v>
      </c>
      <c r="E693" s="2">
        <v>308</v>
      </c>
    </row>
    <row r="694" spans="1:5" x14ac:dyDescent="0.25">
      <c r="A694" s="2" t="s">
        <v>551</v>
      </c>
      <c r="B694" s="3">
        <v>41064.333333333336</v>
      </c>
      <c r="C694" s="2">
        <v>1610</v>
      </c>
      <c r="D694" s="2" t="s">
        <v>10</v>
      </c>
      <c r="E694" s="2">
        <v>332</v>
      </c>
    </row>
    <row r="695" spans="1:5" x14ac:dyDescent="0.25">
      <c r="A695" s="2" t="s">
        <v>555</v>
      </c>
      <c r="B695" s="3">
        <v>41065.333333333336</v>
      </c>
      <c r="C695" s="2">
        <v>1610</v>
      </c>
      <c r="D695" s="2" t="s">
        <v>10</v>
      </c>
      <c r="E695" s="2">
        <v>342</v>
      </c>
    </row>
    <row r="696" spans="1:5" x14ac:dyDescent="0.25">
      <c r="A696" s="2" t="s">
        <v>558</v>
      </c>
      <c r="B696" s="3">
        <v>41066.333333333336</v>
      </c>
      <c r="C696" s="2">
        <v>1610</v>
      </c>
      <c r="D696" s="2" t="s">
        <v>10</v>
      </c>
      <c r="E696" s="2">
        <v>360</v>
      </c>
    </row>
    <row r="697" spans="1:5" x14ac:dyDescent="0.25">
      <c r="A697" s="2" t="s">
        <v>561</v>
      </c>
      <c r="B697" s="3">
        <v>41067.333333333336</v>
      </c>
      <c r="C697" s="2">
        <v>1610</v>
      </c>
      <c r="D697" s="2" t="s">
        <v>10</v>
      </c>
      <c r="E697" s="2">
        <v>329</v>
      </c>
    </row>
    <row r="698" spans="1:5" x14ac:dyDescent="0.25">
      <c r="A698" s="2" t="s">
        <v>564</v>
      </c>
      <c r="B698" s="3">
        <v>41068.333333333336</v>
      </c>
      <c r="C698" s="2">
        <v>1610</v>
      </c>
      <c r="D698" s="2" t="s">
        <v>10</v>
      </c>
      <c r="E698" s="2">
        <v>372</v>
      </c>
    </row>
    <row r="699" spans="1:5" x14ac:dyDescent="0.25">
      <c r="A699" s="2" t="s">
        <v>567</v>
      </c>
      <c r="B699" s="3">
        <v>41069.333333333336</v>
      </c>
      <c r="C699" s="2">
        <v>1610</v>
      </c>
      <c r="D699" s="2" t="s">
        <v>10</v>
      </c>
      <c r="E699" s="2">
        <v>310</v>
      </c>
    </row>
    <row r="700" spans="1:5" x14ac:dyDescent="0.25">
      <c r="A700" s="2" t="s">
        <v>570</v>
      </c>
      <c r="B700" s="3">
        <v>41070.333333333336</v>
      </c>
      <c r="C700" s="2">
        <v>1610</v>
      </c>
      <c r="D700" s="2" t="s">
        <v>10</v>
      </c>
      <c r="E700" s="2">
        <v>338</v>
      </c>
    </row>
    <row r="701" spans="1:5" x14ac:dyDescent="0.25">
      <c r="A701" s="2" t="s">
        <v>573</v>
      </c>
      <c r="B701" s="3">
        <v>41071.333333333336</v>
      </c>
      <c r="C701" s="2">
        <v>1610</v>
      </c>
      <c r="D701" s="2" t="s">
        <v>10</v>
      </c>
      <c r="E701" s="2">
        <v>380</v>
      </c>
    </row>
    <row r="702" spans="1:5" x14ac:dyDescent="0.25">
      <c r="A702" s="2" t="s">
        <v>576</v>
      </c>
      <c r="B702" s="3">
        <v>41072.333333333336</v>
      </c>
      <c r="C702" s="2">
        <v>1610</v>
      </c>
      <c r="D702" s="2" t="s">
        <v>10</v>
      </c>
      <c r="E702" s="2">
        <v>338</v>
      </c>
    </row>
    <row r="703" spans="1:5" x14ac:dyDescent="0.25">
      <c r="A703" s="2" t="s">
        <v>579</v>
      </c>
      <c r="B703" s="3">
        <v>41073.333333333336</v>
      </c>
      <c r="C703" s="2">
        <v>1610</v>
      </c>
      <c r="D703" s="2" t="s">
        <v>10</v>
      </c>
      <c r="E703" s="2">
        <v>372</v>
      </c>
    </row>
    <row r="704" spans="1:5" x14ac:dyDescent="0.25">
      <c r="A704" s="2" t="s">
        <v>582</v>
      </c>
      <c r="B704" s="3">
        <v>41074.333333333336</v>
      </c>
      <c r="C704" s="2">
        <v>1610</v>
      </c>
      <c r="D704" s="2" t="s">
        <v>10</v>
      </c>
      <c r="E704" s="2">
        <v>330</v>
      </c>
    </row>
    <row r="705" spans="1:5" x14ac:dyDescent="0.25">
      <c r="A705" s="2" t="s">
        <v>585</v>
      </c>
      <c r="B705" s="3">
        <v>41075.333333333336</v>
      </c>
      <c r="C705" s="2">
        <v>1610</v>
      </c>
      <c r="D705" s="2" t="s">
        <v>10</v>
      </c>
      <c r="E705" s="2">
        <v>332</v>
      </c>
    </row>
    <row r="706" spans="1:5" x14ac:dyDescent="0.25">
      <c r="A706" s="2" t="s">
        <v>588</v>
      </c>
      <c r="B706" s="3">
        <v>41076.333333333336</v>
      </c>
      <c r="C706" s="2">
        <v>1610</v>
      </c>
      <c r="D706" s="2" t="s">
        <v>10</v>
      </c>
      <c r="E706" s="2">
        <v>314</v>
      </c>
    </row>
    <row r="707" spans="1:5" x14ac:dyDescent="0.25">
      <c r="A707" s="2" t="s">
        <v>591</v>
      </c>
      <c r="B707" s="3">
        <v>41077.333333333336</v>
      </c>
      <c r="C707" s="2">
        <v>1610</v>
      </c>
      <c r="D707" s="2" t="s">
        <v>10</v>
      </c>
      <c r="E707" s="2">
        <v>298</v>
      </c>
    </row>
    <row r="708" spans="1:5" x14ac:dyDescent="0.25">
      <c r="A708" s="2" t="s">
        <v>594</v>
      </c>
      <c r="B708" s="3">
        <v>41078.333333333336</v>
      </c>
      <c r="C708" s="2">
        <v>1610</v>
      </c>
      <c r="D708" s="2" t="s">
        <v>10</v>
      </c>
      <c r="E708" s="2">
        <v>331</v>
      </c>
    </row>
    <row r="709" spans="1:5" x14ac:dyDescent="0.25">
      <c r="A709" s="2" t="s">
        <v>597</v>
      </c>
      <c r="B709" s="3">
        <v>41079.333333333336</v>
      </c>
      <c r="C709" s="2">
        <v>1610</v>
      </c>
      <c r="D709" s="2" t="s">
        <v>10</v>
      </c>
      <c r="E709" s="2">
        <v>328</v>
      </c>
    </row>
    <row r="710" spans="1:5" x14ac:dyDescent="0.25">
      <c r="A710" s="2" t="s">
        <v>600</v>
      </c>
      <c r="B710" s="3">
        <v>41080.333333333336</v>
      </c>
      <c r="C710" s="2">
        <v>1610</v>
      </c>
      <c r="D710" s="2" t="s">
        <v>10</v>
      </c>
      <c r="E710" s="2">
        <v>378</v>
      </c>
    </row>
    <row r="711" spans="1:5" x14ac:dyDescent="0.25">
      <c r="A711" s="2" t="s">
        <v>603</v>
      </c>
      <c r="B711" s="3">
        <v>41081.333333333336</v>
      </c>
      <c r="C711" s="2">
        <v>1610</v>
      </c>
      <c r="D711" s="2" t="s">
        <v>10</v>
      </c>
      <c r="E711" s="2">
        <v>356</v>
      </c>
    </row>
    <row r="712" spans="1:5" x14ac:dyDescent="0.25">
      <c r="A712" s="2" t="s">
        <v>606</v>
      </c>
      <c r="B712" s="3">
        <v>41082.333333333336</v>
      </c>
      <c r="C712" s="2">
        <v>1610</v>
      </c>
      <c r="D712" s="2" t="s">
        <v>10</v>
      </c>
      <c r="E712" s="2">
        <v>372</v>
      </c>
    </row>
    <row r="713" spans="1:5" x14ac:dyDescent="0.25">
      <c r="A713" s="2" t="s">
        <v>609</v>
      </c>
      <c r="B713" s="3">
        <v>41083.333333333336</v>
      </c>
      <c r="C713" s="2">
        <v>1610</v>
      </c>
      <c r="D713" s="2" t="s">
        <v>10</v>
      </c>
      <c r="E713" s="2">
        <v>294</v>
      </c>
    </row>
    <row r="714" spans="1:5" x14ac:dyDescent="0.25">
      <c r="A714" s="2" t="s">
        <v>612</v>
      </c>
      <c r="B714" s="3">
        <v>41084.333333333336</v>
      </c>
      <c r="C714" s="2">
        <v>1610</v>
      </c>
      <c r="D714" s="2" t="s">
        <v>10</v>
      </c>
      <c r="E714" s="2"/>
    </row>
    <row r="715" spans="1:5" x14ac:dyDescent="0.25">
      <c r="A715" s="2" t="s">
        <v>616</v>
      </c>
      <c r="B715" s="3">
        <v>41085.333333333336</v>
      </c>
      <c r="C715" s="2">
        <v>1610</v>
      </c>
      <c r="D715" s="2" t="s">
        <v>10</v>
      </c>
      <c r="E715" s="2"/>
    </row>
    <row r="716" spans="1:5" x14ac:dyDescent="0.25">
      <c r="A716" s="2" t="s">
        <v>620</v>
      </c>
      <c r="B716" s="3">
        <v>41086.333333333336</v>
      </c>
      <c r="C716" s="2">
        <v>1610</v>
      </c>
      <c r="D716" s="2" t="s">
        <v>10</v>
      </c>
      <c r="E716" s="2"/>
    </row>
    <row r="717" spans="1:5" x14ac:dyDescent="0.25">
      <c r="A717" s="2" t="s">
        <v>624</v>
      </c>
      <c r="B717" s="3">
        <v>41087.333333333336</v>
      </c>
      <c r="C717" s="2">
        <v>1610</v>
      </c>
      <c r="D717" s="2" t="s">
        <v>10</v>
      </c>
      <c r="E717" s="2"/>
    </row>
    <row r="718" spans="1:5" x14ac:dyDescent="0.25">
      <c r="A718" s="2" t="s">
        <v>627</v>
      </c>
      <c r="B718" s="3">
        <v>41088.333333333336</v>
      </c>
      <c r="C718" s="2">
        <v>1610</v>
      </c>
      <c r="D718" s="2" t="s">
        <v>10</v>
      </c>
      <c r="E718" s="2">
        <v>450</v>
      </c>
    </row>
    <row r="719" spans="1:5" x14ac:dyDescent="0.25">
      <c r="A719" s="2" t="s">
        <v>630</v>
      </c>
      <c r="B719" s="3">
        <v>41089.333333333336</v>
      </c>
      <c r="C719" s="2">
        <v>1610</v>
      </c>
      <c r="D719" s="2" t="s">
        <v>10</v>
      </c>
      <c r="E719" s="2">
        <v>352</v>
      </c>
    </row>
    <row r="720" spans="1:5" x14ac:dyDescent="0.25">
      <c r="A720" s="2" t="s">
        <v>633</v>
      </c>
      <c r="B720" s="3">
        <v>41090.333333333336</v>
      </c>
      <c r="C720" s="2">
        <v>1610</v>
      </c>
      <c r="D720" s="2" t="s">
        <v>10</v>
      </c>
      <c r="E720" s="2">
        <v>334</v>
      </c>
    </row>
    <row r="721" spans="1:5" x14ac:dyDescent="0.25">
      <c r="A721" s="2" t="s">
        <v>635</v>
      </c>
      <c r="B721" s="3">
        <v>41091.333333333336</v>
      </c>
      <c r="C721" s="2">
        <v>1610</v>
      </c>
      <c r="D721" s="2" t="s">
        <v>10</v>
      </c>
      <c r="E721" s="2">
        <v>306</v>
      </c>
    </row>
    <row r="722" spans="1:5" x14ac:dyDescent="0.25">
      <c r="A722" s="2" t="s">
        <v>637</v>
      </c>
      <c r="B722" s="3">
        <v>41092.333333333336</v>
      </c>
      <c r="C722" s="2">
        <v>1610</v>
      </c>
      <c r="D722" s="2" t="s">
        <v>10</v>
      </c>
      <c r="E722" s="2">
        <v>341</v>
      </c>
    </row>
    <row r="723" spans="1:5" x14ac:dyDescent="0.25">
      <c r="A723" s="2" t="s">
        <v>639</v>
      </c>
      <c r="B723" s="3">
        <v>41093.333333333336</v>
      </c>
      <c r="C723" s="2">
        <v>1610</v>
      </c>
      <c r="D723" s="2" t="s">
        <v>10</v>
      </c>
      <c r="E723" s="2">
        <v>382</v>
      </c>
    </row>
    <row r="724" spans="1:5" x14ac:dyDescent="0.25">
      <c r="A724" s="2" t="s">
        <v>641</v>
      </c>
      <c r="B724" s="3">
        <v>41094.333333333336</v>
      </c>
      <c r="C724" s="2">
        <v>1610</v>
      </c>
      <c r="D724" s="2" t="s">
        <v>10</v>
      </c>
      <c r="E724" s="2">
        <v>338</v>
      </c>
    </row>
    <row r="725" spans="1:5" x14ac:dyDescent="0.25">
      <c r="A725" s="2" t="s">
        <v>643</v>
      </c>
      <c r="B725" s="3">
        <v>41095.333333333336</v>
      </c>
      <c r="C725" s="2">
        <v>1610</v>
      </c>
      <c r="D725" s="2" t="s">
        <v>10</v>
      </c>
      <c r="E725" s="2">
        <v>420</v>
      </c>
    </row>
    <row r="726" spans="1:5" x14ac:dyDescent="0.25">
      <c r="A726" s="2" t="s">
        <v>645</v>
      </c>
      <c r="B726" s="3">
        <v>41096.333333333336</v>
      </c>
      <c r="C726" s="2">
        <v>1610</v>
      </c>
      <c r="D726" s="2" t="s">
        <v>10</v>
      </c>
      <c r="E726" s="2">
        <v>348</v>
      </c>
    </row>
    <row r="727" spans="1:5" x14ac:dyDescent="0.25">
      <c r="A727" s="2" t="s">
        <v>648</v>
      </c>
      <c r="B727" s="3">
        <v>41097.333333333336</v>
      </c>
      <c r="C727" s="2">
        <v>1610</v>
      </c>
      <c r="D727" s="2" t="s">
        <v>10</v>
      </c>
      <c r="E727" s="2">
        <v>360</v>
      </c>
    </row>
    <row r="728" spans="1:5" x14ac:dyDescent="0.25">
      <c r="A728" s="2" t="s">
        <v>651</v>
      </c>
      <c r="B728" s="3">
        <v>41098.333333333336</v>
      </c>
      <c r="C728" s="2">
        <v>1610</v>
      </c>
      <c r="D728" s="2" t="s">
        <v>10</v>
      </c>
      <c r="E728" s="2">
        <v>363</v>
      </c>
    </row>
    <row r="729" spans="1:5" x14ac:dyDescent="0.25">
      <c r="A729" s="2" t="s">
        <v>655</v>
      </c>
      <c r="B729" s="3">
        <v>41099.333333333336</v>
      </c>
      <c r="C729" s="2">
        <v>1610</v>
      </c>
      <c r="D729" s="2" t="s">
        <v>10</v>
      </c>
      <c r="E729" s="2">
        <v>400</v>
      </c>
    </row>
    <row r="730" spans="1:5" x14ac:dyDescent="0.25">
      <c r="A730" s="2" t="s">
        <v>659</v>
      </c>
      <c r="B730" s="3">
        <v>41100.333333333336</v>
      </c>
      <c r="C730" s="2">
        <v>1610</v>
      </c>
      <c r="D730" s="2" t="s">
        <v>10</v>
      </c>
      <c r="E730" s="2">
        <v>383</v>
      </c>
    </row>
    <row r="731" spans="1:5" x14ac:dyDescent="0.25">
      <c r="A731" s="2" t="s">
        <v>663</v>
      </c>
      <c r="B731" s="3">
        <v>41101.333333333336</v>
      </c>
      <c r="C731" s="2">
        <v>1610</v>
      </c>
      <c r="D731" s="2" t="s">
        <v>10</v>
      </c>
      <c r="E731" s="2">
        <v>350</v>
      </c>
    </row>
    <row r="732" spans="1:5" x14ac:dyDescent="0.25">
      <c r="A732" s="2" t="s">
        <v>667</v>
      </c>
      <c r="B732" s="3">
        <v>41102.333333333336</v>
      </c>
      <c r="C732" s="2">
        <v>1610</v>
      </c>
      <c r="D732" s="2" t="s">
        <v>10</v>
      </c>
      <c r="E732" s="2">
        <v>404</v>
      </c>
    </row>
    <row r="733" spans="1:5" x14ac:dyDescent="0.25">
      <c r="A733" s="2" t="s">
        <v>671</v>
      </c>
      <c r="B733" s="3">
        <v>41103.333333333336</v>
      </c>
      <c r="C733" s="2">
        <v>1610</v>
      </c>
      <c r="D733" s="2" t="s">
        <v>10</v>
      </c>
      <c r="E733" s="2">
        <v>390</v>
      </c>
    </row>
    <row r="734" spans="1:5" x14ac:dyDescent="0.25">
      <c r="A734" s="2" t="s">
        <v>675</v>
      </c>
      <c r="B734" s="3">
        <v>41104.333333333336</v>
      </c>
      <c r="C734" s="2">
        <v>1610</v>
      </c>
      <c r="D734" s="2" t="s">
        <v>10</v>
      </c>
      <c r="E734" s="2">
        <v>360</v>
      </c>
    </row>
    <row r="735" spans="1:5" x14ac:dyDescent="0.25">
      <c r="A735" s="2" t="s">
        <v>679</v>
      </c>
      <c r="B735" s="3">
        <v>41105.333333333336</v>
      </c>
      <c r="C735" s="2">
        <v>1610</v>
      </c>
      <c r="D735" s="2" t="s">
        <v>10</v>
      </c>
      <c r="E735" s="2">
        <v>390</v>
      </c>
    </row>
    <row r="736" spans="1:5" x14ac:dyDescent="0.25">
      <c r="A736" s="2" t="s">
        <v>683</v>
      </c>
      <c r="B736" s="3">
        <v>41106.333333333336</v>
      </c>
      <c r="C736" s="2">
        <v>1610</v>
      </c>
      <c r="D736" s="2" t="s">
        <v>10</v>
      </c>
      <c r="E736" s="2">
        <v>376</v>
      </c>
    </row>
    <row r="737" spans="1:5" x14ac:dyDescent="0.25">
      <c r="A737" s="2" t="s">
        <v>687</v>
      </c>
      <c r="B737" s="3">
        <v>41107.333333333336</v>
      </c>
      <c r="C737" s="2">
        <v>1610</v>
      </c>
      <c r="D737" s="2" t="s">
        <v>10</v>
      </c>
      <c r="E737" s="2">
        <v>378</v>
      </c>
    </row>
    <row r="738" spans="1:5" x14ac:dyDescent="0.25">
      <c r="A738" s="2" t="s">
        <v>691</v>
      </c>
      <c r="B738" s="3">
        <v>41108.333333333336</v>
      </c>
      <c r="C738" s="2">
        <v>1610</v>
      </c>
      <c r="D738" s="2" t="s">
        <v>10</v>
      </c>
      <c r="E738" s="2">
        <v>519</v>
      </c>
    </row>
    <row r="739" spans="1:5" x14ac:dyDescent="0.25">
      <c r="A739" s="2" t="s">
        <v>695</v>
      </c>
      <c r="B739" s="3">
        <v>41109.333333333336</v>
      </c>
      <c r="C739" s="2">
        <v>1610</v>
      </c>
      <c r="D739" s="2" t="s">
        <v>10</v>
      </c>
      <c r="E739" s="2">
        <v>382</v>
      </c>
    </row>
    <row r="740" spans="1:5" x14ac:dyDescent="0.25">
      <c r="A740" s="2" t="s">
        <v>699</v>
      </c>
      <c r="B740" s="3">
        <v>41110.333333333336</v>
      </c>
      <c r="C740" s="2">
        <v>1610</v>
      </c>
      <c r="D740" s="2" t="s">
        <v>10</v>
      </c>
      <c r="E740" s="2">
        <v>358</v>
      </c>
    </row>
    <row r="741" spans="1:5" x14ac:dyDescent="0.25">
      <c r="A741" s="2" t="s">
        <v>703</v>
      </c>
      <c r="B741" s="3">
        <v>41111.333333333336</v>
      </c>
      <c r="C741" s="2">
        <v>1610</v>
      </c>
      <c r="D741" s="2" t="s">
        <v>10</v>
      </c>
      <c r="E741" s="2">
        <v>366</v>
      </c>
    </row>
    <row r="742" spans="1:5" x14ac:dyDescent="0.25">
      <c r="A742" s="2" t="s">
        <v>707</v>
      </c>
      <c r="B742" s="3">
        <v>41112.333333333336</v>
      </c>
      <c r="C742" s="2">
        <v>1610</v>
      </c>
      <c r="D742" s="2" t="s">
        <v>10</v>
      </c>
      <c r="E742" s="2">
        <v>359</v>
      </c>
    </row>
    <row r="743" spans="1:5" x14ac:dyDescent="0.25">
      <c r="A743" s="2" t="s">
        <v>710</v>
      </c>
      <c r="B743" s="3">
        <v>41113.333333333336</v>
      </c>
      <c r="C743" s="2">
        <v>1610</v>
      </c>
      <c r="D743" s="2" t="s">
        <v>10</v>
      </c>
      <c r="E743" s="2">
        <v>320</v>
      </c>
    </row>
    <row r="744" spans="1:5" x14ac:dyDescent="0.25">
      <c r="A744" s="2" t="s">
        <v>713</v>
      </c>
      <c r="B744" s="3">
        <v>41114.333333333336</v>
      </c>
      <c r="C744" s="2">
        <v>1610</v>
      </c>
      <c r="D744" s="2" t="s">
        <v>10</v>
      </c>
      <c r="E744" s="2">
        <v>297</v>
      </c>
    </row>
    <row r="745" spans="1:5" x14ac:dyDescent="0.25">
      <c r="A745" s="2" t="s">
        <v>717</v>
      </c>
      <c r="B745" s="3">
        <v>41115.333333333336</v>
      </c>
      <c r="C745" s="2">
        <v>1610</v>
      </c>
      <c r="D745" s="2" t="s">
        <v>10</v>
      </c>
      <c r="E745" s="2">
        <v>310</v>
      </c>
    </row>
    <row r="746" spans="1:5" x14ac:dyDescent="0.25">
      <c r="A746" s="2" t="s">
        <v>721</v>
      </c>
      <c r="B746" s="3">
        <v>41116.333333333336</v>
      </c>
      <c r="C746" s="2">
        <v>1610</v>
      </c>
      <c r="D746" s="2" t="s">
        <v>10</v>
      </c>
      <c r="E746" s="2">
        <v>304</v>
      </c>
    </row>
    <row r="747" spans="1:5" x14ac:dyDescent="0.25">
      <c r="A747" s="2" t="s">
        <v>725</v>
      </c>
      <c r="B747" s="3">
        <v>41117.333333333336</v>
      </c>
      <c r="C747" s="2">
        <v>1610</v>
      </c>
      <c r="D747" s="2" t="s">
        <v>10</v>
      </c>
      <c r="E747" s="2">
        <v>266</v>
      </c>
    </row>
    <row r="748" spans="1:5" x14ac:dyDescent="0.25">
      <c r="A748" s="2" t="s">
        <v>729</v>
      </c>
      <c r="B748" s="3">
        <v>41118.333333333336</v>
      </c>
      <c r="C748" s="2">
        <v>1610</v>
      </c>
      <c r="D748" s="2" t="s">
        <v>10</v>
      </c>
      <c r="E748" s="2">
        <v>242</v>
      </c>
    </row>
    <row r="749" spans="1:5" x14ac:dyDescent="0.25">
      <c r="A749" s="2" t="s">
        <v>732</v>
      </c>
      <c r="B749" s="3">
        <v>41119.333333333336</v>
      </c>
      <c r="C749" s="2">
        <v>1610</v>
      </c>
      <c r="D749" s="2" t="s">
        <v>10</v>
      </c>
      <c r="E749" s="2">
        <v>277</v>
      </c>
    </row>
    <row r="750" spans="1:5" x14ac:dyDescent="0.25">
      <c r="A750" s="2" t="s">
        <v>735</v>
      </c>
      <c r="B750" s="3">
        <v>41120.333333333336</v>
      </c>
      <c r="C750" s="2">
        <v>1610</v>
      </c>
      <c r="D750" s="2" t="s">
        <v>10</v>
      </c>
      <c r="E750" s="2">
        <v>316</v>
      </c>
    </row>
    <row r="751" spans="1:5" x14ac:dyDescent="0.25">
      <c r="A751" s="2" t="s">
        <v>739</v>
      </c>
      <c r="B751" s="3">
        <v>41121.333333333336</v>
      </c>
      <c r="C751" s="2">
        <v>1610</v>
      </c>
      <c r="D751" s="2" t="s">
        <v>10</v>
      </c>
      <c r="E751" s="2">
        <v>266</v>
      </c>
    </row>
    <row r="752" spans="1:5" x14ac:dyDescent="0.25">
      <c r="A752" s="2" t="s">
        <v>743</v>
      </c>
      <c r="B752" s="3">
        <v>41122.333333333336</v>
      </c>
      <c r="C752" s="2">
        <v>1610</v>
      </c>
      <c r="D752" s="2" t="s">
        <v>10</v>
      </c>
      <c r="E752" s="2">
        <v>282</v>
      </c>
    </row>
    <row r="753" spans="1:5" x14ac:dyDescent="0.25">
      <c r="A753" s="2" t="s">
        <v>747</v>
      </c>
      <c r="B753" s="3">
        <v>41123.333333333336</v>
      </c>
      <c r="C753" s="2">
        <v>1610</v>
      </c>
      <c r="D753" s="2" t="s">
        <v>10</v>
      </c>
      <c r="E753" s="2">
        <v>252</v>
      </c>
    </row>
    <row r="754" spans="1:5" x14ac:dyDescent="0.25">
      <c r="A754" s="2" t="s">
        <v>751</v>
      </c>
      <c r="B754" s="3">
        <v>41124.333333333336</v>
      </c>
      <c r="C754" s="2">
        <v>1610</v>
      </c>
      <c r="D754" s="2" t="s">
        <v>10</v>
      </c>
      <c r="E754" s="2">
        <v>262</v>
      </c>
    </row>
    <row r="755" spans="1:5" x14ac:dyDescent="0.25">
      <c r="A755" s="2" t="s">
        <v>755</v>
      </c>
      <c r="B755" s="3">
        <v>41125.333333333336</v>
      </c>
      <c r="C755" s="2">
        <v>1610</v>
      </c>
      <c r="D755" s="2" t="s">
        <v>10</v>
      </c>
      <c r="E755" s="2">
        <v>251</v>
      </c>
    </row>
    <row r="756" spans="1:5" x14ac:dyDescent="0.25">
      <c r="A756" s="2" t="s">
        <v>759</v>
      </c>
      <c r="B756" s="3">
        <v>41126.333333333336</v>
      </c>
      <c r="C756" s="2">
        <v>1610</v>
      </c>
      <c r="D756" s="2" t="s">
        <v>10</v>
      </c>
      <c r="E756" s="2">
        <v>260</v>
      </c>
    </row>
    <row r="757" spans="1:5" x14ac:dyDescent="0.25">
      <c r="A757" s="2" t="s">
        <v>762</v>
      </c>
      <c r="B757" s="3">
        <v>41127.333333333336</v>
      </c>
      <c r="C757" s="2">
        <v>1610</v>
      </c>
      <c r="D757" s="2" t="s">
        <v>10</v>
      </c>
      <c r="E757" s="2">
        <v>271</v>
      </c>
    </row>
    <row r="758" spans="1:5" x14ac:dyDescent="0.25">
      <c r="A758" s="2" t="s">
        <v>766</v>
      </c>
      <c r="B758" s="3">
        <v>41128.333333333336</v>
      </c>
      <c r="C758" s="2">
        <v>1610</v>
      </c>
      <c r="D758" s="2" t="s">
        <v>10</v>
      </c>
      <c r="E758" s="2">
        <v>292</v>
      </c>
    </row>
    <row r="759" spans="1:5" x14ac:dyDescent="0.25">
      <c r="A759" s="2" t="s">
        <v>769</v>
      </c>
      <c r="B759" s="3">
        <v>41129.333333333336</v>
      </c>
      <c r="C759" s="2">
        <v>1610</v>
      </c>
      <c r="D759" s="2" t="s">
        <v>10</v>
      </c>
      <c r="E759" s="2"/>
    </row>
    <row r="760" spans="1:5" x14ac:dyDescent="0.25">
      <c r="A760" s="2" t="s">
        <v>772</v>
      </c>
      <c r="B760" s="3">
        <v>41130.333333333336</v>
      </c>
      <c r="C760" s="2">
        <v>1610</v>
      </c>
      <c r="D760" s="2" t="s">
        <v>10</v>
      </c>
      <c r="E760" s="2"/>
    </row>
    <row r="761" spans="1:5" x14ac:dyDescent="0.25">
      <c r="A761" s="2" t="s">
        <v>776</v>
      </c>
      <c r="B761" s="3">
        <v>41131.333333333336</v>
      </c>
      <c r="C761" s="2">
        <v>1610</v>
      </c>
      <c r="D761" s="2" t="s">
        <v>10</v>
      </c>
      <c r="E761" s="2">
        <v>331</v>
      </c>
    </row>
    <row r="762" spans="1:5" x14ac:dyDescent="0.25">
      <c r="A762" s="2" t="s">
        <v>780</v>
      </c>
      <c r="B762" s="3">
        <v>41132.333333333336</v>
      </c>
      <c r="C762" s="2">
        <v>1610</v>
      </c>
      <c r="D762" s="2" t="s">
        <v>10</v>
      </c>
      <c r="E762" s="2">
        <v>276</v>
      </c>
    </row>
    <row r="763" spans="1:5" x14ac:dyDescent="0.25">
      <c r="A763" s="2" t="s">
        <v>784</v>
      </c>
      <c r="B763" s="3">
        <v>41133.333333333336</v>
      </c>
      <c r="C763" s="2">
        <v>1610</v>
      </c>
      <c r="D763" s="2" t="s">
        <v>10</v>
      </c>
      <c r="E763" s="2">
        <v>248</v>
      </c>
    </row>
    <row r="764" spans="1:5" x14ac:dyDescent="0.25">
      <c r="A764" s="2" t="s">
        <v>788</v>
      </c>
      <c r="B764" s="3">
        <v>41134.333333333336</v>
      </c>
      <c r="C764" s="2">
        <v>1610</v>
      </c>
      <c r="D764" s="2" t="s">
        <v>10</v>
      </c>
      <c r="E764" s="2">
        <v>281</v>
      </c>
    </row>
    <row r="765" spans="1:5" x14ac:dyDescent="0.25">
      <c r="A765" s="2" t="s">
        <v>792</v>
      </c>
      <c r="B765" s="3">
        <v>41135.333333333336</v>
      </c>
      <c r="C765" s="2">
        <v>1610</v>
      </c>
      <c r="D765" s="2" t="s">
        <v>10</v>
      </c>
      <c r="E765" s="2">
        <v>280</v>
      </c>
    </row>
    <row r="766" spans="1:5" x14ac:dyDescent="0.25">
      <c r="A766" s="2" t="s">
        <v>796</v>
      </c>
      <c r="B766" s="3">
        <v>41136.333333333336</v>
      </c>
      <c r="C766" s="2">
        <v>1610</v>
      </c>
      <c r="D766" s="2" t="s">
        <v>10</v>
      </c>
      <c r="E766" s="2">
        <v>268</v>
      </c>
    </row>
    <row r="767" spans="1:5" x14ac:dyDescent="0.25">
      <c r="A767" s="2" t="s">
        <v>800</v>
      </c>
      <c r="B767" s="3">
        <v>41137.333333333336</v>
      </c>
      <c r="C767" s="2">
        <v>1610</v>
      </c>
      <c r="D767" s="2" t="s">
        <v>10</v>
      </c>
      <c r="E767" s="2">
        <v>279</v>
      </c>
    </row>
    <row r="768" spans="1:5" x14ac:dyDescent="0.25">
      <c r="A768" s="2" t="s">
        <v>1311</v>
      </c>
      <c r="B768" s="3">
        <v>41313.333333333336</v>
      </c>
      <c r="C768" s="2">
        <v>1610</v>
      </c>
      <c r="D768" s="2" t="s">
        <v>10</v>
      </c>
      <c r="E768" s="2">
        <v>300</v>
      </c>
    </row>
    <row r="769" spans="1:5" x14ac:dyDescent="0.25">
      <c r="A769" s="2" t="s">
        <v>1315</v>
      </c>
      <c r="B769" s="3">
        <v>41314.333333333336</v>
      </c>
      <c r="C769" s="2">
        <v>1610</v>
      </c>
      <c r="D769" s="2" t="s">
        <v>10</v>
      </c>
      <c r="E769" s="2">
        <v>274</v>
      </c>
    </row>
    <row r="770" spans="1:5" x14ac:dyDescent="0.25">
      <c r="A770" s="2" t="s">
        <v>1318</v>
      </c>
      <c r="B770" s="3">
        <v>41315.333333333336</v>
      </c>
      <c r="C770" s="2">
        <v>1610</v>
      </c>
      <c r="D770" s="2" t="s">
        <v>10</v>
      </c>
      <c r="E770" s="2">
        <v>260</v>
      </c>
    </row>
    <row r="771" spans="1:5" x14ac:dyDescent="0.25">
      <c r="A771" s="2" t="s">
        <v>1322</v>
      </c>
      <c r="B771" s="3">
        <v>41316.333333333336</v>
      </c>
      <c r="C771" s="2">
        <v>1610</v>
      </c>
      <c r="D771" s="2" t="s">
        <v>10</v>
      </c>
      <c r="E771" s="2">
        <v>304</v>
      </c>
    </row>
    <row r="772" spans="1:5" x14ac:dyDescent="0.25">
      <c r="A772" s="2" t="s">
        <v>1325</v>
      </c>
      <c r="B772" s="3">
        <v>41317.333333333336</v>
      </c>
      <c r="C772" s="2">
        <v>1610</v>
      </c>
      <c r="D772" s="2" t="s">
        <v>10</v>
      </c>
      <c r="E772" s="2">
        <v>307</v>
      </c>
    </row>
    <row r="773" spans="1:5" x14ac:dyDescent="0.25">
      <c r="A773" s="2" t="s">
        <v>1329</v>
      </c>
      <c r="B773" s="3">
        <v>41318.333333333336</v>
      </c>
      <c r="C773" s="2">
        <v>1610</v>
      </c>
      <c r="D773" s="2" t="s">
        <v>10</v>
      </c>
      <c r="E773" s="2">
        <v>272</v>
      </c>
    </row>
    <row r="774" spans="1:5" x14ac:dyDescent="0.25">
      <c r="A774" s="2" t="s">
        <v>1332</v>
      </c>
      <c r="B774" s="3">
        <v>41319.333333333336</v>
      </c>
      <c r="C774" s="2">
        <v>1610</v>
      </c>
      <c r="D774" s="2" t="s">
        <v>10</v>
      </c>
      <c r="E774" s="2">
        <v>318</v>
      </c>
    </row>
    <row r="775" spans="1:5" x14ac:dyDescent="0.25">
      <c r="A775" s="2" t="s">
        <v>1336</v>
      </c>
      <c r="B775" s="3">
        <v>41320.333333333336</v>
      </c>
      <c r="C775" s="2">
        <v>1610</v>
      </c>
      <c r="D775" s="2" t="s">
        <v>10</v>
      </c>
      <c r="E775" s="2">
        <v>308</v>
      </c>
    </row>
    <row r="776" spans="1:5" x14ac:dyDescent="0.25">
      <c r="A776" s="2" t="s">
        <v>1340</v>
      </c>
      <c r="B776" s="3">
        <v>41321.333333333336</v>
      </c>
      <c r="C776" s="2">
        <v>1610</v>
      </c>
      <c r="D776" s="2" t="s">
        <v>10</v>
      </c>
      <c r="E776" s="2">
        <v>242</v>
      </c>
    </row>
    <row r="777" spans="1:5" x14ac:dyDescent="0.25">
      <c r="A777" s="2" t="s">
        <v>1345</v>
      </c>
      <c r="B777" s="3">
        <v>41323.333333333336</v>
      </c>
      <c r="C777" s="2">
        <v>1610</v>
      </c>
      <c r="D777" s="2" t="s">
        <v>10</v>
      </c>
      <c r="E777" s="2">
        <v>274</v>
      </c>
    </row>
    <row r="778" spans="1:5" x14ac:dyDescent="0.25">
      <c r="A778" s="2" t="s">
        <v>1349</v>
      </c>
      <c r="B778" s="3">
        <v>41324.333333333336</v>
      </c>
      <c r="C778" s="2">
        <v>1610</v>
      </c>
      <c r="D778" s="2" t="s">
        <v>10</v>
      </c>
      <c r="E778" s="2">
        <v>274</v>
      </c>
    </row>
    <row r="779" spans="1:5" x14ac:dyDescent="0.25">
      <c r="A779" s="2" t="s">
        <v>1353</v>
      </c>
      <c r="B779" s="3">
        <v>41325.333333333336</v>
      </c>
      <c r="C779" s="2">
        <v>1610</v>
      </c>
      <c r="D779" s="2" t="s">
        <v>10</v>
      </c>
      <c r="E779" s="2">
        <v>274</v>
      </c>
    </row>
    <row r="780" spans="1:5" x14ac:dyDescent="0.25">
      <c r="A780" s="2" t="s">
        <v>1357</v>
      </c>
      <c r="B780" s="3">
        <v>41326.333333333336</v>
      </c>
      <c r="C780" s="2">
        <v>1610</v>
      </c>
      <c r="D780" s="2" t="s">
        <v>10</v>
      </c>
      <c r="E780" s="2"/>
    </row>
    <row r="781" spans="1:5" x14ac:dyDescent="0.25">
      <c r="A781" s="2" t="s">
        <v>1361</v>
      </c>
      <c r="B781" s="3">
        <v>41327.333333333336</v>
      </c>
      <c r="C781" s="2">
        <v>1610</v>
      </c>
      <c r="D781" s="2" t="s">
        <v>10</v>
      </c>
      <c r="E781" s="2"/>
    </row>
    <row r="782" spans="1:5" x14ac:dyDescent="0.25">
      <c r="A782" s="2" t="s">
        <v>1365</v>
      </c>
      <c r="B782" s="3">
        <v>41328.333333333336</v>
      </c>
      <c r="C782" s="2">
        <v>1610</v>
      </c>
      <c r="D782" s="2" t="s">
        <v>10</v>
      </c>
      <c r="E782" s="2"/>
    </row>
    <row r="783" spans="1:5" x14ac:dyDescent="0.25">
      <c r="A783" s="2" t="s">
        <v>1369</v>
      </c>
      <c r="B783" s="3">
        <v>41329.333333333336</v>
      </c>
      <c r="C783" s="2">
        <v>1610</v>
      </c>
      <c r="D783" s="2" t="s">
        <v>10</v>
      </c>
      <c r="E783" s="2"/>
    </row>
    <row r="784" spans="1:5" x14ac:dyDescent="0.25">
      <c r="A784" s="2" t="s">
        <v>1373</v>
      </c>
      <c r="B784" s="3">
        <v>41330.333333333336</v>
      </c>
      <c r="C784" s="2">
        <v>1610</v>
      </c>
      <c r="D784" s="2" t="s">
        <v>10</v>
      </c>
      <c r="E784" s="2"/>
    </row>
    <row r="785" spans="1:5" x14ac:dyDescent="0.25">
      <c r="A785" s="2" t="s">
        <v>1377</v>
      </c>
      <c r="B785" s="3">
        <v>41331.333333333336</v>
      </c>
      <c r="C785" s="2">
        <v>1610</v>
      </c>
      <c r="D785" s="2" t="s">
        <v>10</v>
      </c>
      <c r="E785" s="2">
        <v>310</v>
      </c>
    </row>
    <row r="786" spans="1:5" x14ac:dyDescent="0.25">
      <c r="A786" s="2" t="s">
        <v>1381</v>
      </c>
      <c r="B786" s="3">
        <v>41332.333333333336</v>
      </c>
      <c r="C786" s="2">
        <v>1610</v>
      </c>
      <c r="D786" s="2" t="s">
        <v>10</v>
      </c>
      <c r="E786" s="2">
        <v>299</v>
      </c>
    </row>
    <row r="787" spans="1:5" x14ac:dyDescent="0.25">
      <c r="A787" s="2" t="s">
        <v>1385</v>
      </c>
      <c r="B787" s="3">
        <v>41333.333333333336</v>
      </c>
      <c r="C787" s="2">
        <v>1610</v>
      </c>
      <c r="D787" s="2" t="s">
        <v>10</v>
      </c>
      <c r="E787" s="2">
        <v>301</v>
      </c>
    </row>
    <row r="788" spans="1:5" x14ac:dyDescent="0.25">
      <c r="A788" s="2" t="s">
        <v>1389</v>
      </c>
      <c r="B788" s="3">
        <v>41334.333333333336</v>
      </c>
      <c r="C788" s="2">
        <v>1610</v>
      </c>
      <c r="D788" s="2" t="s">
        <v>10</v>
      </c>
      <c r="E788" s="2">
        <v>274</v>
      </c>
    </row>
    <row r="789" spans="1:5" x14ac:dyDescent="0.25">
      <c r="A789" s="2" t="s">
        <v>1393</v>
      </c>
      <c r="B789" s="3">
        <v>41335.333333333336</v>
      </c>
      <c r="C789" s="2">
        <v>1610</v>
      </c>
      <c r="D789" s="2" t="s">
        <v>10</v>
      </c>
      <c r="E789" s="2">
        <v>290</v>
      </c>
    </row>
    <row r="790" spans="1:5" x14ac:dyDescent="0.25">
      <c r="A790" s="2" t="s">
        <v>1397</v>
      </c>
      <c r="B790" s="3">
        <v>41336.333333333336</v>
      </c>
      <c r="C790" s="2">
        <v>1610</v>
      </c>
      <c r="D790" s="2" t="s">
        <v>10</v>
      </c>
      <c r="E790" s="2">
        <v>256</v>
      </c>
    </row>
    <row r="791" spans="1:5" x14ac:dyDescent="0.25">
      <c r="A791" s="2" t="s">
        <v>1401</v>
      </c>
      <c r="B791" s="3">
        <v>41337.333333333336</v>
      </c>
      <c r="C791" s="2">
        <v>1610</v>
      </c>
      <c r="D791" s="2" t="s">
        <v>10</v>
      </c>
      <c r="E791" s="2">
        <v>274</v>
      </c>
    </row>
    <row r="792" spans="1:5" x14ac:dyDescent="0.25">
      <c r="A792" s="2" t="s">
        <v>1405</v>
      </c>
      <c r="B792" s="3">
        <v>41338.333333333336</v>
      </c>
      <c r="C792" s="2">
        <v>1610</v>
      </c>
      <c r="D792" s="2" t="s">
        <v>10</v>
      </c>
      <c r="E792" s="2">
        <v>294</v>
      </c>
    </row>
    <row r="793" spans="1:5" x14ac:dyDescent="0.25">
      <c r="A793" s="2" t="s">
        <v>1409</v>
      </c>
      <c r="B793" s="3">
        <v>41339.333333333336</v>
      </c>
      <c r="C793" s="2">
        <v>1610</v>
      </c>
      <c r="D793" s="2" t="s">
        <v>10</v>
      </c>
      <c r="E793" s="2">
        <v>285</v>
      </c>
    </row>
    <row r="794" spans="1:5" x14ac:dyDescent="0.25">
      <c r="A794" s="2" t="s">
        <v>1413</v>
      </c>
      <c r="B794" s="3">
        <v>41340.333333333336</v>
      </c>
      <c r="C794" s="2">
        <v>1610</v>
      </c>
      <c r="D794" s="2" t="s">
        <v>10</v>
      </c>
      <c r="E794" s="2">
        <v>262</v>
      </c>
    </row>
    <row r="795" spans="1:5" x14ac:dyDescent="0.25">
      <c r="A795" s="2" t="s">
        <v>1417</v>
      </c>
      <c r="B795" s="3">
        <v>41341.333333333336</v>
      </c>
      <c r="C795" s="2">
        <v>1610</v>
      </c>
      <c r="D795" s="2" t="s">
        <v>10</v>
      </c>
      <c r="E795" s="2">
        <v>266</v>
      </c>
    </row>
    <row r="796" spans="1:5" x14ac:dyDescent="0.25">
      <c r="A796" s="2" t="s">
        <v>1421</v>
      </c>
      <c r="B796" s="3">
        <v>41342.333333333336</v>
      </c>
      <c r="C796" s="2">
        <v>1610</v>
      </c>
      <c r="D796" s="2" t="s">
        <v>10</v>
      </c>
      <c r="E796" s="2"/>
    </row>
    <row r="797" spans="1:5" x14ac:dyDescent="0.25">
      <c r="A797" s="2" t="s">
        <v>1425</v>
      </c>
      <c r="B797" s="3">
        <v>41343.333333333336</v>
      </c>
      <c r="C797" s="2">
        <v>1610</v>
      </c>
      <c r="D797" s="2" t="s">
        <v>10</v>
      </c>
      <c r="E797" s="2"/>
    </row>
    <row r="798" spans="1:5" x14ac:dyDescent="0.25">
      <c r="A798" s="2" t="s">
        <v>1429</v>
      </c>
      <c r="B798" s="3">
        <v>41344.333333333336</v>
      </c>
      <c r="C798" s="2">
        <v>1610</v>
      </c>
      <c r="D798" s="2" t="s">
        <v>10</v>
      </c>
      <c r="E798" s="2"/>
    </row>
    <row r="799" spans="1:5" x14ac:dyDescent="0.25">
      <c r="A799" s="2" t="s">
        <v>1433</v>
      </c>
      <c r="B799" s="3">
        <v>41345.333333333336</v>
      </c>
      <c r="C799" s="2">
        <v>1610</v>
      </c>
      <c r="D799" s="2" t="s">
        <v>10</v>
      </c>
      <c r="E799" s="2">
        <v>287</v>
      </c>
    </row>
    <row r="800" spans="1:5" x14ac:dyDescent="0.25">
      <c r="A800" s="2" t="s">
        <v>1437</v>
      </c>
      <c r="B800" s="3">
        <v>41346.333333333336</v>
      </c>
      <c r="C800" s="2">
        <v>1610</v>
      </c>
      <c r="D800" s="2" t="s">
        <v>10</v>
      </c>
      <c r="E800" s="2">
        <v>258</v>
      </c>
    </row>
    <row r="801" spans="1:5" x14ac:dyDescent="0.25">
      <c r="A801" s="2" t="s">
        <v>1441</v>
      </c>
      <c r="B801" s="3">
        <v>41347.333333333336</v>
      </c>
      <c r="C801" s="2">
        <v>1610</v>
      </c>
      <c r="D801" s="2" t="s">
        <v>10</v>
      </c>
      <c r="E801" s="2">
        <v>260</v>
      </c>
    </row>
    <row r="802" spans="1:5" x14ac:dyDescent="0.25">
      <c r="A802" s="2" t="s">
        <v>1445</v>
      </c>
      <c r="B802" s="3">
        <v>41348.333333333336</v>
      </c>
      <c r="C802" s="2">
        <v>1610</v>
      </c>
      <c r="D802" s="2" t="s">
        <v>10</v>
      </c>
      <c r="E802" s="2">
        <v>290</v>
      </c>
    </row>
    <row r="803" spans="1:5" x14ac:dyDescent="0.25">
      <c r="A803" s="2" t="s">
        <v>1449</v>
      </c>
      <c r="B803" s="3">
        <v>41349.333333333336</v>
      </c>
      <c r="C803" s="2">
        <v>1610</v>
      </c>
      <c r="D803" s="2" t="s">
        <v>10</v>
      </c>
      <c r="E803" s="2">
        <v>277</v>
      </c>
    </row>
    <row r="804" spans="1:5" x14ac:dyDescent="0.25">
      <c r="A804" s="2" t="s">
        <v>1453</v>
      </c>
      <c r="B804" s="3">
        <v>41350.333333333336</v>
      </c>
      <c r="C804" s="2">
        <v>1610</v>
      </c>
      <c r="D804" s="2" t="s">
        <v>10</v>
      </c>
      <c r="E804" s="2">
        <v>282</v>
      </c>
    </row>
    <row r="805" spans="1:5" x14ac:dyDescent="0.25">
      <c r="A805" s="2" t="s">
        <v>1456</v>
      </c>
      <c r="B805" s="3">
        <v>41351.333333333336</v>
      </c>
      <c r="C805" s="2">
        <v>1610</v>
      </c>
      <c r="D805" s="2" t="s">
        <v>10</v>
      </c>
      <c r="E805" s="2">
        <v>273</v>
      </c>
    </row>
    <row r="806" spans="1:5" x14ac:dyDescent="0.25">
      <c r="A806" s="2" t="s">
        <v>1460</v>
      </c>
      <c r="B806" s="3">
        <v>41352.333333333336</v>
      </c>
      <c r="C806" s="2">
        <v>1610</v>
      </c>
      <c r="D806" s="2" t="s">
        <v>10</v>
      </c>
      <c r="E806" s="2">
        <v>294</v>
      </c>
    </row>
    <row r="807" spans="1:5" x14ac:dyDescent="0.25">
      <c r="A807" s="2" t="s">
        <v>1464</v>
      </c>
      <c r="B807" s="3">
        <v>41353.333333333336</v>
      </c>
      <c r="C807" s="2">
        <v>1610</v>
      </c>
      <c r="D807" s="2" t="s">
        <v>10</v>
      </c>
      <c r="E807" s="2">
        <v>274</v>
      </c>
    </row>
    <row r="808" spans="1:5" x14ac:dyDescent="0.25">
      <c r="A808" s="2" t="s">
        <v>1468</v>
      </c>
      <c r="B808" s="3">
        <v>41354.333333333336</v>
      </c>
      <c r="C808" s="2">
        <v>1610</v>
      </c>
      <c r="D808" s="2" t="s">
        <v>10</v>
      </c>
      <c r="E808" s="2">
        <v>244</v>
      </c>
    </row>
    <row r="809" spans="1:5" x14ac:dyDescent="0.25">
      <c r="A809" s="2" t="s">
        <v>1472</v>
      </c>
      <c r="B809" s="3">
        <v>41355.333333333336</v>
      </c>
      <c r="C809" s="2">
        <v>1610</v>
      </c>
      <c r="D809" s="2" t="s">
        <v>10</v>
      </c>
      <c r="E809" s="2">
        <v>252</v>
      </c>
    </row>
    <row r="810" spans="1:5" x14ac:dyDescent="0.25">
      <c r="A810" s="2" t="s">
        <v>1476</v>
      </c>
      <c r="B810" s="3">
        <v>41356.333333333336</v>
      </c>
      <c r="C810" s="2">
        <v>1610</v>
      </c>
      <c r="D810" s="2" t="s">
        <v>10</v>
      </c>
      <c r="E810" s="2">
        <v>256</v>
      </c>
    </row>
    <row r="811" spans="1:5" x14ac:dyDescent="0.25">
      <c r="A811" s="2" t="s">
        <v>1480</v>
      </c>
      <c r="B811" s="3">
        <v>41357.333333333336</v>
      </c>
      <c r="C811" s="2">
        <v>1610</v>
      </c>
      <c r="D811" s="2" t="s">
        <v>10</v>
      </c>
      <c r="E811" s="2">
        <v>284</v>
      </c>
    </row>
    <row r="812" spans="1:5" x14ac:dyDescent="0.25">
      <c r="A812" s="2" t="s">
        <v>1484</v>
      </c>
      <c r="B812" s="3">
        <v>41358.333333333336</v>
      </c>
      <c r="C812" s="2">
        <v>1610</v>
      </c>
      <c r="D812" s="2" t="s">
        <v>10</v>
      </c>
      <c r="E812" s="2">
        <v>274</v>
      </c>
    </row>
    <row r="813" spans="1:5" x14ac:dyDescent="0.25">
      <c r="A813" s="2" t="s">
        <v>1488</v>
      </c>
      <c r="B813" s="3">
        <v>41359.333333333336</v>
      </c>
      <c r="C813" s="2">
        <v>1610</v>
      </c>
      <c r="D813" s="2" t="s">
        <v>10</v>
      </c>
      <c r="E813" s="2">
        <v>262</v>
      </c>
    </row>
    <row r="814" spans="1:5" x14ac:dyDescent="0.25">
      <c r="A814" s="2" t="s">
        <v>1492</v>
      </c>
      <c r="B814" s="3">
        <v>41360.333333333336</v>
      </c>
      <c r="C814" s="2">
        <v>1610</v>
      </c>
      <c r="D814" s="2" t="s">
        <v>10</v>
      </c>
      <c r="E814" s="2">
        <v>288</v>
      </c>
    </row>
    <row r="815" spans="1:5" x14ac:dyDescent="0.25">
      <c r="A815" s="2" t="s">
        <v>1496</v>
      </c>
      <c r="B815" s="3">
        <v>41361.333333333336</v>
      </c>
      <c r="C815" s="2">
        <v>1610</v>
      </c>
      <c r="D815" s="2" t="s">
        <v>10</v>
      </c>
      <c r="E815" s="2">
        <v>285</v>
      </c>
    </row>
    <row r="816" spans="1:5" x14ac:dyDescent="0.25">
      <c r="A816" s="2" t="s">
        <v>1500</v>
      </c>
      <c r="B816" s="3">
        <v>41362.333333333336</v>
      </c>
      <c r="C816" s="2">
        <v>1610</v>
      </c>
      <c r="D816" s="2" t="s">
        <v>10</v>
      </c>
      <c r="E816" s="2">
        <v>280</v>
      </c>
    </row>
    <row r="817" spans="1:5" x14ac:dyDescent="0.25">
      <c r="A817" s="2" t="s">
        <v>1504</v>
      </c>
      <c r="B817" s="3">
        <v>41363.333333333336</v>
      </c>
      <c r="C817" s="2">
        <v>1610</v>
      </c>
      <c r="D817" s="2" t="s">
        <v>10</v>
      </c>
      <c r="E817" s="2">
        <v>318</v>
      </c>
    </row>
    <row r="818" spans="1:5" x14ac:dyDescent="0.25">
      <c r="A818" s="2" t="s">
        <v>1507</v>
      </c>
      <c r="B818" s="3">
        <v>41364.333333333336</v>
      </c>
      <c r="C818" s="2">
        <v>1610</v>
      </c>
      <c r="D818" s="2" t="s">
        <v>10</v>
      </c>
      <c r="E818" s="2">
        <v>272</v>
      </c>
    </row>
    <row r="819" spans="1:5" x14ac:dyDescent="0.25">
      <c r="A819" s="2" t="s">
        <v>1511</v>
      </c>
      <c r="B819" s="3">
        <v>41365.333333333336</v>
      </c>
      <c r="C819" s="2">
        <v>1610</v>
      </c>
      <c r="D819" s="2" t="s">
        <v>10</v>
      </c>
      <c r="E819" s="2">
        <v>290</v>
      </c>
    </row>
    <row r="820" spans="1:5" x14ac:dyDescent="0.25">
      <c r="A820" s="2" t="s">
        <v>1515</v>
      </c>
      <c r="B820" s="3">
        <v>41366.333333333336</v>
      </c>
      <c r="C820" s="2">
        <v>1610</v>
      </c>
      <c r="D820" s="2" t="s">
        <v>10</v>
      </c>
      <c r="E820" s="2">
        <v>302</v>
      </c>
    </row>
    <row r="821" spans="1:5" x14ac:dyDescent="0.25">
      <c r="A821" s="2" t="s">
        <v>1519</v>
      </c>
      <c r="B821" s="3">
        <v>41367.333333333336</v>
      </c>
      <c r="C821" s="2">
        <v>1610</v>
      </c>
      <c r="D821" s="2" t="s">
        <v>10</v>
      </c>
      <c r="E821" s="2">
        <v>292</v>
      </c>
    </row>
    <row r="822" spans="1:5" x14ac:dyDescent="0.25">
      <c r="A822" s="2" t="s">
        <v>1523</v>
      </c>
      <c r="B822" s="3">
        <v>41368.333333333336</v>
      </c>
      <c r="C822" s="2">
        <v>1610</v>
      </c>
      <c r="D822" s="2" t="s">
        <v>10</v>
      </c>
      <c r="E822" s="2">
        <v>272</v>
      </c>
    </row>
    <row r="823" spans="1:5" x14ac:dyDescent="0.25">
      <c r="A823" s="2" t="s">
        <v>1527</v>
      </c>
      <c r="B823" s="3">
        <v>41369.333333333336</v>
      </c>
      <c r="C823" s="2">
        <v>1610</v>
      </c>
      <c r="D823" s="2" t="s">
        <v>10</v>
      </c>
      <c r="E823" s="2">
        <v>294</v>
      </c>
    </row>
    <row r="824" spans="1:5" x14ac:dyDescent="0.25">
      <c r="A824" s="2" t="s">
        <v>1531</v>
      </c>
      <c r="B824" s="3">
        <v>41370.333333333336</v>
      </c>
      <c r="C824" s="2">
        <v>1610</v>
      </c>
      <c r="D824" s="2" t="s">
        <v>10</v>
      </c>
      <c r="E824" s="2">
        <v>268</v>
      </c>
    </row>
    <row r="825" spans="1:5" x14ac:dyDescent="0.25">
      <c r="A825" s="2" t="s">
        <v>1534</v>
      </c>
      <c r="B825" s="3">
        <v>41371.333333333336</v>
      </c>
      <c r="C825" s="2">
        <v>1610</v>
      </c>
      <c r="D825" s="2" t="s">
        <v>10</v>
      </c>
      <c r="E825" s="2">
        <v>261</v>
      </c>
    </row>
    <row r="826" spans="1:5" x14ac:dyDescent="0.25">
      <c r="A826" s="2" t="s">
        <v>1537</v>
      </c>
      <c r="B826" s="3">
        <v>41372.333333333336</v>
      </c>
      <c r="C826" s="2">
        <v>1610</v>
      </c>
      <c r="D826" s="2" t="s">
        <v>10</v>
      </c>
      <c r="E826" s="2">
        <v>278</v>
      </c>
    </row>
    <row r="827" spans="1:5" x14ac:dyDescent="0.25">
      <c r="A827" s="2" t="s">
        <v>1540</v>
      </c>
      <c r="B827" s="3">
        <v>41373.333333333336</v>
      </c>
      <c r="C827" s="2">
        <v>1610</v>
      </c>
      <c r="D827" s="2" t="s">
        <v>10</v>
      </c>
      <c r="E827" s="2">
        <v>254</v>
      </c>
    </row>
    <row r="828" spans="1:5" x14ac:dyDescent="0.25">
      <c r="A828" s="2" t="s">
        <v>1544</v>
      </c>
      <c r="B828" s="3">
        <v>41374.333333333336</v>
      </c>
      <c r="C828" s="2">
        <v>1610</v>
      </c>
      <c r="D828" s="2" t="s">
        <v>10</v>
      </c>
      <c r="E828" s="2">
        <v>282</v>
      </c>
    </row>
    <row r="829" spans="1:5" x14ac:dyDescent="0.25">
      <c r="A829" s="2" t="s">
        <v>1548</v>
      </c>
      <c r="B829" s="3">
        <v>41375.333333333336</v>
      </c>
      <c r="C829" s="2">
        <v>1610</v>
      </c>
      <c r="D829" s="2" t="s">
        <v>10</v>
      </c>
      <c r="E829" s="2">
        <v>300</v>
      </c>
    </row>
    <row r="830" spans="1:5" x14ac:dyDescent="0.25">
      <c r="A830" s="2" t="s">
        <v>1552</v>
      </c>
      <c r="B830" s="3">
        <v>41376.333333333336</v>
      </c>
      <c r="C830" s="2">
        <v>1610</v>
      </c>
      <c r="D830" s="2" t="s">
        <v>10</v>
      </c>
      <c r="E830" s="2">
        <v>294</v>
      </c>
    </row>
    <row r="831" spans="1:5" x14ac:dyDescent="0.25">
      <c r="A831" s="2" t="s">
        <v>1556</v>
      </c>
      <c r="B831" s="3">
        <v>41377.333333333336</v>
      </c>
      <c r="C831" s="2">
        <v>1610</v>
      </c>
      <c r="D831" s="2" t="s">
        <v>10</v>
      </c>
      <c r="E831" s="2">
        <v>297</v>
      </c>
    </row>
    <row r="832" spans="1:5" x14ac:dyDescent="0.25">
      <c r="A832" s="2" t="s">
        <v>1559</v>
      </c>
      <c r="B832" s="3">
        <v>41378.333333333336</v>
      </c>
      <c r="C832" s="2">
        <v>1610</v>
      </c>
      <c r="D832" s="2" t="s">
        <v>10</v>
      </c>
      <c r="E832" s="2">
        <v>270</v>
      </c>
    </row>
    <row r="833" spans="1:5" x14ac:dyDescent="0.25">
      <c r="A833" s="2" t="s">
        <v>1562</v>
      </c>
      <c r="B833" s="3">
        <v>41379.333333333336</v>
      </c>
      <c r="C833" s="2">
        <v>1610</v>
      </c>
      <c r="D833" s="2" t="s">
        <v>10</v>
      </c>
      <c r="E833" s="2">
        <v>256</v>
      </c>
    </row>
    <row r="834" spans="1:5" x14ac:dyDescent="0.25">
      <c r="A834" s="2" t="s">
        <v>1565</v>
      </c>
      <c r="B834" s="3">
        <v>41380.333333333336</v>
      </c>
      <c r="C834" s="2">
        <v>1610</v>
      </c>
      <c r="D834" s="2" t="s">
        <v>10</v>
      </c>
      <c r="E834" s="2">
        <v>294</v>
      </c>
    </row>
    <row r="835" spans="1:5" x14ac:dyDescent="0.25">
      <c r="A835" s="2" t="s">
        <v>1568</v>
      </c>
      <c r="B835" s="3">
        <v>41381.333333333336</v>
      </c>
      <c r="C835" s="2">
        <v>1610</v>
      </c>
      <c r="D835" s="2" t="s">
        <v>10</v>
      </c>
      <c r="E835" s="2">
        <v>295</v>
      </c>
    </row>
    <row r="836" spans="1:5" x14ac:dyDescent="0.25">
      <c r="A836" s="2" t="s">
        <v>1571</v>
      </c>
      <c r="B836" s="3">
        <v>41382.333333333336</v>
      </c>
      <c r="C836" s="2">
        <v>1610</v>
      </c>
      <c r="D836" s="2" t="s">
        <v>10</v>
      </c>
      <c r="E836" s="2">
        <v>304</v>
      </c>
    </row>
    <row r="837" spans="1:5" x14ac:dyDescent="0.25">
      <c r="A837" s="2" t="s">
        <v>1574</v>
      </c>
      <c r="B837" s="3">
        <v>41383.333333333336</v>
      </c>
      <c r="C837" s="2">
        <v>1610</v>
      </c>
      <c r="D837" s="2" t="s">
        <v>10</v>
      </c>
      <c r="E837" s="2">
        <v>381</v>
      </c>
    </row>
    <row r="838" spans="1:5" x14ac:dyDescent="0.25">
      <c r="A838" s="2" t="s">
        <v>1577</v>
      </c>
      <c r="B838" s="3">
        <v>41384.333333333336</v>
      </c>
      <c r="C838" s="2">
        <v>1610</v>
      </c>
      <c r="D838" s="2" t="s">
        <v>10</v>
      </c>
      <c r="E838" s="2">
        <v>313</v>
      </c>
    </row>
    <row r="839" spans="1:5" x14ac:dyDescent="0.25">
      <c r="A839" s="2" t="s">
        <v>1580</v>
      </c>
      <c r="B839" s="3">
        <v>41385.333333333336</v>
      </c>
      <c r="C839" s="2">
        <v>1610</v>
      </c>
      <c r="D839" s="2" t="s">
        <v>10</v>
      </c>
      <c r="E839" s="2">
        <v>292</v>
      </c>
    </row>
    <row r="840" spans="1:5" x14ac:dyDescent="0.25">
      <c r="A840" s="2" t="s">
        <v>1583</v>
      </c>
      <c r="B840" s="3">
        <v>41386.333333333336</v>
      </c>
      <c r="C840" s="2">
        <v>1610</v>
      </c>
      <c r="D840" s="2" t="s">
        <v>10</v>
      </c>
      <c r="E840" s="2">
        <v>300</v>
      </c>
    </row>
    <row r="841" spans="1:5" x14ac:dyDescent="0.25">
      <c r="A841" s="2" t="s">
        <v>1586</v>
      </c>
      <c r="B841" s="3">
        <v>41387.333333333336</v>
      </c>
      <c r="C841" s="2">
        <v>1610</v>
      </c>
      <c r="D841" s="2" t="s">
        <v>10</v>
      </c>
      <c r="E841" s="2">
        <v>292</v>
      </c>
    </row>
    <row r="842" spans="1:5" x14ac:dyDescent="0.25">
      <c r="A842" s="2" t="s">
        <v>1589</v>
      </c>
      <c r="B842" s="3">
        <v>41388.333333333336</v>
      </c>
      <c r="C842" s="2">
        <v>1610</v>
      </c>
      <c r="D842" s="2" t="s">
        <v>10</v>
      </c>
      <c r="E842" s="2">
        <v>411</v>
      </c>
    </row>
    <row r="843" spans="1:5" x14ac:dyDescent="0.25">
      <c r="A843" s="2" t="s">
        <v>1592</v>
      </c>
      <c r="B843" s="3">
        <v>41389.333333333336</v>
      </c>
      <c r="C843" s="2">
        <v>1610</v>
      </c>
      <c r="D843" s="2" t="s">
        <v>10</v>
      </c>
      <c r="E843" s="2">
        <v>326</v>
      </c>
    </row>
    <row r="844" spans="1:5" x14ac:dyDescent="0.25">
      <c r="A844" s="2" t="s">
        <v>1595</v>
      </c>
      <c r="B844" s="3">
        <v>41390.333333333336</v>
      </c>
      <c r="C844" s="2">
        <v>1610</v>
      </c>
      <c r="D844" s="2" t="s">
        <v>10</v>
      </c>
      <c r="E844" s="2">
        <v>426</v>
      </c>
    </row>
    <row r="845" spans="1:5" x14ac:dyDescent="0.25">
      <c r="A845" s="2" t="s">
        <v>1598</v>
      </c>
      <c r="B845" s="3">
        <v>41391.333333333336</v>
      </c>
      <c r="C845" s="2">
        <v>1610</v>
      </c>
      <c r="D845" s="2" t="s">
        <v>10</v>
      </c>
      <c r="E845" s="2">
        <v>290</v>
      </c>
    </row>
    <row r="846" spans="1:5" x14ac:dyDescent="0.25">
      <c r="A846" s="2" t="s">
        <v>1602</v>
      </c>
      <c r="B846" s="3">
        <v>41392.333333333336</v>
      </c>
      <c r="C846" s="2">
        <v>1610</v>
      </c>
      <c r="D846" s="2" t="s">
        <v>10</v>
      </c>
      <c r="E846" s="2">
        <v>264</v>
      </c>
    </row>
    <row r="847" spans="1:5" x14ac:dyDescent="0.25">
      <c r="A847" s="2" t="s">
        <v>1605</v>
      </c>
      <c r="B847" s="3">
        <v>41393.333333333336</v>
      </c>
      <c r="C847" s="2">
        <v>1610</v>
      </c>
      <c r="D847" s="2" t="s">
        <v>10</v>
      </c>
      <c r="E847" s="2">
        <v>299</v>
      </c>
    </row>
    <row r="848" spans="1:5" x14ac:dyDescent="0.25">
      <c r="A848" s="2" t="s">
        <v>1609</v>
      </c>
      <c r="B848" s="3">
        <v>41394.333333333336</v>
      </c>
      <c r="C848" s="2">
        <v>1610</v>
      </c>
      <c r="D848" s="2" t="s">
        <v>10</v>
      </c>
      <c r="E848" s="2">
        <v>288</v>
      </c>
    </row>
    <row r="849" spans="1:5" x14ac:dyDescent="0.25">
      <c r="A849" s="2" t="s">
        <v>1613</v>
      </c>
      <c r="B849" s="3">
        <v>41395.333333333336</v>
      </c>
      <c r="C849" s="2">
        <v>1610</v>
      </c>
      <c r="D849" s="2" t="s">
        <v>10</v>
      </c>
      <c r="E849" s="2">
        <v>298</v>
      </c>
    </row>
    <row r="850" spans="1:5" x14ac:dyDescent="0.25">
      <c r="A850" s="2" t="s">
        <v>1616</v>
      </c>
      <c r="B850" s="3">
        <v>41396.333333333336</v>
      </c>
      <c r="C850" s="2">
        <v>1610</v>
      </c>
      <c r="D850" s="2" t="s">
        <v>10</v>
      </c>
      <c r="E850" s="2">
        <v>272</v>
      </c>
    </row>
    <row r="851" spans="1:5" x14ac:dyDescent="0.25">
      <c r="A851" s="2" t="s">
        <v>1618</v>
      </c>
      <c r="B851" s="3">
        <v>41397.333333333336</v>
      </c>
      <c r="C851" s="2">
        <v>1610</v>
      </c>
      <c r="D851" s="2" t="s">
        <v>10</v>
      </c>
      <c r="E851" s="2">
        <v>318</v>
      </c>
    </row>
    <row r="852" spans="1:5" x14ac:dyDescent="0.25">
      <c r="A852" s="2" t="s">
        <v>1621</v>
      </c>
      <c r="B852" s="3">
        <v>41398.333333333336</v>
      </c>
      <c r="C852" s="2">
        <v>1610</v>
      </c>
      <c r="D852" s="2" t="s">
        <v>10</v>
      </c>
      <c r="E852" s="2">
        <v>298</v>
      </c>
    </row>
    <row r="853" spans="1:5" x14ac:dyDescent="0.25">
      <c r="A853" s="2" t="s">
        <v>1624</v>
      </c>
      <c r="B853" s="3">
        <v>41399.333333333336</v>
      </c>
      <c r="C853" s="2">
        <v>1610</v>
      </c>
      <c r="D853" s="2" t="s">
        <v>10</v>
      </c>
      <c r="E853" s="2">
        <v>269</v>
      </c>
    </row>
    <row r="854" spans="1:5" x14ac:dyDescent="0.25">
      <c r="A854" s="2" t="s">
        <v>1627</v>
      </c>
      <c r="B854" s="3">
        <v>41400.333333333336</v>
      </c>
      <c r="C854" s="2">
        <v>1610</v>
      </c>
      <c r="D854" s="2" t="s">
        <v>10</v>
      </c>
      <c r="E854" s="2">
        <v>280</v>
      </c>
    </row>
    <row r="855" spans="1:5" x14ac:dyDescent="0.25">
      <c r="A855" s="2" t="s">
        <v>1631</v>
      </c>
      <c r="B855" s="3">
        <v>41401.333333333336</v>
      </c>
      <c r="C855" s="2">
        <v>1610</v>
      </c>
      <c r="D855" s="2" t="s">
        <v>10</v>
      </c>
      <c r="E855" s="2">
        <v>294</v>
      </c>
    </row>
    <row r="856" spans="1:5" x14ac:dyDescent="0.25">
      <c r="A856" s="2" t="s">
        <v>1634</v>
      </c>
      <c r="B856" s="3">
        <v>41402.333333333336</v>
      </c>
      <c r="C856" s="2">
        <v>1610</v>
      </c>
      <c r="D856" s="2" t="s">
        <v>10</v>
      </c>
      <c r="E856" s="2">
        <v>270</v>
      </c>
    </row>
    <row r="857" spans="1:5" x14ac:dyDescent="0.25">
      <c r="A857" s="2" t="s">
        <v>1638</v>
      </c>
      <c r="B857" s="3">
        <v>41403.333333333336</v>
      </c>
      <c r="C857" s="2">
        <v>1610</v>
      </c>
      <c r="D857" s="2" t="s">
        <v>10</v>
      </c>
      <c r="E857" s="2">
        <v>292</v>
      </c>
    </row>
    <row r="858" spans="1:5" x14ac:dyDescent="0.25">
      <c r="A858" s="2" t="s">
        <v>1642</v>
      </c>
      <c r="B858" s="3">
        <v>41404.333333333336</v>
      </c>
      <c r="C858" s="2">
        <v>1610</v>
      </c>
      <c r="D858" s="2" t="s">
        <v>10</v>
      </c>
      <c r="E858" s="2">
        <v>270</v>
      </c>
    </row>
    <row r="859" spans="1:5" x14ac:dyDescent="0.25">
      <c r="A859" s="2" t="s">
        <v>1646</v>
      </c>
      <c r="B859" s="3">
        <v>41405.333333333336</v>
      </c>
      <c r="C859" s="2">
        <v>1610</v>
      </c>
      <c r="D859" s="2" t="s">
        <v>10</v>
      </c>
      <c r="E859" s="2">
        <v>314</v>
      </c>
    </row>
    <row r="860" spans="1:5" x14ac:dyDescent="0.25">
      <c r="A860" s="2" t="s">
        <v>1649</v>
      </c>
      <c r="B860" s="3">
        <v>41406.333333333336</v>
      </c>
      <c r="C860" s="2">
        <v>1610</v>
      </c>
      <c r="D860" s="2" t="s">
        <v>10</v>
      </c>
      <c r="E860" s="2">
        <v>258</v>
      </c>
    </row>
    <row r="861" spans="1:5" x14ac:dyDescent="0.25">
      <c r="A861" s="2" t="s">
        <v>1652</v>
      </c>
      <c r="B861" s="3">
        <v>41407.333333333336</v>
      </c>
      <c r="C861" s="2">
        <v>1610</v>
      </c>
      <c r="D861" s="2" t="s">
        <v>10</v>
      </c>
      <c r="E861" s="2">
        <v>292</v>
      </c>
    </row>
    <row r="862" spans="1:5" x14ac:dyDescent="0.25">
      <c r="A862" s="2" t="s">
        <v>1656</v>
      </c>
      <c r="B862" s="3">
        <v>41408.333333333336</v>
      </c>
      <c r="C862" s="2">
        <v>1610</v>
      </c>
      <c r="D862" s="2" t="s">
        <v>10</v>
      </c>
      <c r="E862" s="2">
        <v>331</v>
      </c>
    </row>
    <row r="863" spans="1:5" x14ac:dyDescent="0.25">
      <c r="A863" s="2" t="s">
        <v>1660</v>
      </c>
      <c r="B863" s="3">
        <v>41409.333333333336</v>
      </c>
      <c r="C863" s="2">
        <v>1610</v>
      </c>
      <c r="D863" s="2" t="s">
        <v>10</v>
      </c>
      <c r="E863" s="2">
        <v>304</v>
      </c>
    </row>
    <row r="864" spans="1:5" x14ac:dyDescent="0.25">
      <c r="A864" s="2" t="s">
        <v>1664</v>
      </c>
      <c r="B864" s="3">
        <v>41410.333333333336</v>
      </c>
      <c r="C864" s="2">
        <v>1610</v>
      </c>
      <c r="D864" s="2" t="s">
        <v>10</v>
      </c>
      <c r="E864" s="2">
        <v>285</v>
      </c>
    </row>
    <row r="865" spans="1:5" x14ac:dyDescent="0.25">
      <c r="A865" s="2" t="s">
        <v>1668</v>
      </c>
      <c r="B865" s="3">
        <v>41411.333333333336</v>
      </c>
      <c r="C865" s="2">
        <v>1610</v>
      </c>
      <c r="D865" s="2" t="s">
        <v>10</v>
      </c>
      <c r="E865" s="2">
        <v>295</v>
      </c>
    </row>
    <row r="866" spans="1:5" x14ac:dyDescent="0.25">
      <c r="A866" s="2" t="s">
        <v>1672</v>
      </c>
      <c r="B866" s="3">
        <v>41412.333333333336</v>
      </c>
      <c r="C866" s="2">
        <v>1610</v>
      </c>
      <c r="D866" s="2" t="s">
        <v>10</v>
      </c>
      <c r="E866" s="2">
        <v>283</v>
      </c>
    </row>
    <row r="867" spans="1:5" x14ac:dyDescent="0.25">
      <c r="A867" s="2" t="s">
        <v>1676</v>
      </c>
      <c r="B867" s="3">
        <v>41413.333333333336</v>
      </c>
      <c r="C867" s="2">
        <v>1610</v>
      </c>
      <c r="D867" s="2" t="s">
        <v>10</v>
      </c>
      <c r="E867" s="2">
        <v>264</v>
      </c>
    </row>
    <row r="868" spans="1:5" x14ac:dyDescent="0.25">
      <c r="A868" s="2" t="s">
        <v>1679</v>
      </c>
      <c r="B868" s="3">
        <v>41414.333333333336</v>
      </c>
      <c r="C868" s="2">
        <v>1610</v>
      </c>
      <c r="D868" s="2" t="s">
        <v>10</v>
      </c>
      <c r="E868" s="2">
        <v>269</v>
      </c>
    </row>
    <row r="869" spans="1:5" x14ac:dyDescent="0.25">
      <c r="A869" s="2" t="s">
        <v>1682</v>
      </c>
      <c r="B869" s="3">
        <v>41415.333333333336</v>
      </c>
      <c r="C869" s="2">
        <v>1610</v>
      </c>
      <c r="D869" s="2" t="s">
        <v>10</v>
      </c>
      <c r="E869" s="2">
        <v>280</v>
      </c>
    </row>
    <row r="870" spans="1:5" x14ac:dyDescent="0.25">
      <c r="A870" s="2" t="s">
        <v>1686</v>
      </c>
      <c r="B870" s="3">
        <v>41416.333333333336</v>
      </c>
      <c r="C870" s="2">
        <v>1610</v>
      </c>
      <c r="D870" s="2" t="s">
        <v>10</v>
      </c>
      <c r="E870" s="2">
        <v>381</v>
      </c>
    </row>
    <row r="871" spans="1:5" x14ac:dyDescent="0.25">
      <c r="A871" s="2" t="s">
        <v>1690</v>
      </c>
      <c r="B871" s="3">
        <v>41417.333333333336</v>
      </c>
      <c r="C871" s="2">
        <v>1610</v>
      </c>
      <c r="D871" s="2" t="s">
        <v>10</v>
      </c>
      <c r="E871" s="2">
        <v>301</v>
      </c>
    </row>
    <row r="872" spans="1:5" x14ac:dyDescent="0.25">
      <c r="A872" s="2" t="s">
        <v>1693</v>
      </c>
      <c r="B872" s="3">
        <v>41418.333333333336</v>
      </c>
      <c r="C872" s="2">
        <v>1610</v>
      </c>
      <c r="D872" s="2" t="s">
        <v>10</v>
      </c>
      <c r="E872" s="2">
        <v>358</v>
      </c>
    </row>
    <row r="873" spans="1:5" x14ac:dyDescent="0.25">
      <c r="A873" s="2" t="s">
        <v>1697</v>
      </c>
      <c r="B873" s="3">
        <v>41419.333333333336</v>
      </c>
      <c r="C873" s="2">
        <v>1610</v>
      </c>
      <c r="D873" s="2" t="s">
        <v>10</v>
      </c>
      <c r="E873" s="2">
        <v>302</v>
      </c>
    </row>
    <row r="874" spans="1:5" x14ac:dyDescent="0.25">
      <c r="A874" s="2" t="s">
        <v>1701</v>
      </c>
      <c r="B874" s="3">
        <v>41421.333333333336</v>
      </c>
      <c r="C874" s="2">
        <v>1610</v>
      </c>
      <c r="D874" s="2" t="s">
        <v>10</v>
      </c>
      <c r="E874" s="2">
        <v>292</v>
      </c>
    </row>
    <row r="875" spans="1:5" x14ac:dyDescent="0.25">
      <c r="A875" s="2" t="s">
        <v>1705</v>
      </c>
      <c r="B875" s="3">
        <v>41422.333333333336</v>
      </c>
      <c r="C875" s="2">
        <v>1610</v>
      </c>
      <c r="D875" s="2" t="s">
        <v>10</v>
      </c>
      <c r="E875" s="2">
        <v>322</v>
      </c>
    </row>
    <row r="876" spans="1:5" x14ac:dyDescent="0.25">
      <c r="A876" s="2" t="s">
        <v>1709</v>
      </c>
      <c r="B876" s="3">
        <v>41423.333333333336</v>
      </c>
      <c r="C876" s="2">
        <v>1610</v>
      </c>
      <c r="D876" s="2" t="s">
        <v>10</v>
      </c>
      <c r="E876" s="2">
        <v>290</v>
      </c>
    </row>
    <row r="877" spans="1:5" x14ac:dyDescent="0.25">
      <c r="A877" s="2" t="s">
        <v>1713</v>
      </c>
      <c r="B877" s="3">
        <v>41424.333333333336</v>
      </c>
      <c r="C877" s="2">
        <v>1610</v>
      </c>
      <c r="D877" s="2" t="s">
        <v>10</v>
      </c>
      <c r="E877" s="2">
        <v>324</v>
      </c>
    </row>
    <row r="878" spans="1:5" x14ac:dyDescent="0.25">
      <c r="A878" s="2" t="s">
        <v>1716</v>
      </c>
      <c r="B878" s="3">
        <v>41425.333333333336</v>
      </c>
      <c r="C878" s="2">
        <v>1610</v>
      </c>
      <c r="D878" s="2" t="s">
        <v>10</v>
      </c>
      <c r="E878" s="2">
        <v>334</v>
      </c>
    </row>
    <row r="879" spans="1:5" x14ac:dyDescent="0.25">
      <c r="A879" s="2" t="s">
        <v>1719</v>
      </c>
      <c r="B879" s="3">
        <v>41426.333333333336</v>
      </c>
      <c r="C879" s="2">
        <v>1610</v>
      </c>
      <c r="D879" s="2" t="s">
        <v>10</v>
      </c>
      <c r="E879" s="2">
        <v>306</v>
      </c>
    </row>
    <row r="880" spans="1:5" x14ac:dyDescent="0.25">
      <c r="A880" s="2" t="s">
        <v>1722</v>
      </c>
      <c r="B880" s="3">
        <v>41427.333333333336</v>
      </c>
      <c r="C880" s="2">
        <v>1610</v>
      </c>
      <c r="D880" s="2" t="s">
        <v>10</v>
      </c>
      <c r="E880" s="2">
        <v>307</v>
      </c>
    </row>
    <row r="881" spans="1:5" x14ac:dyDescent="0.25">
      <c r="A881" s="2" t="s">
        <v>1725</v>
      </c>
      <c r="B881" s="3">
        <v>41428.333333333336</v>
      </c>
      <c r="C881" s="2">
        <v>1610</v>
      </c>
      <c r="D881" s="2" t="s">
        <v>10</v>
      </c>
      <c r="E881" s="2"/>
    </row>
    <row r="882" spans="1:5" x14ac:dyDescent="0.25">
      <c r="A882" s="2" t="s">
        <v>1728</v>
      </c>
      <c r="B882" s="3">
        <v>41429.333333333336</v>
      </c>
      <c r="C882" s="2">
        <v>1610</v>
      </c>
      <c r="D882" s="2" t="s">
        <v>10</v>
      </c>
      <c r="E882" s="2"/>
    </row>
    <row r="883" spans="1:5" x14ac:dyDescent="0.25">
      <c r="A883" s="2" t="s">
        <v>1731</v>
      </c>
      <c r="B883" s="3">
        <v>41430.333333333336</v>
      </c>
      <c r="C883" s="2">
        <v>1610</v>
      </c>
      <c r="D883" s="2" t="s">
        <v>10</v>
      </c>
      <c r="E883" s="2"/>
    </row>
    <row r="884" spans="1:5" x14ac:dyDescent="0.25">
      <c r="A884" s="2" t="s">
        <v>1734</v>
      </c>
      <c r="B884" s="3">
        <v>41431.333333333336</v>
      </c>
      <c r="C884" s="2">
        <v>1610</v>
      </c>
      <c r="D884" s="2" t="s">
        <v>10</v>
      </c>
      <c r="E884" s="2"/>
    </row>
    <row r="885" spans="1:5" x14ac:dyDescent="0.25">
      <c r="A885" s="2" t="s">
        <v>1737</v>
      </c>
      <c r="B885" s="3">
        <v>41432.333333333336</v>
      </c>
      <c r="C885" s="2">
        <v>1610</v>
      </c>
      <c r="D885" s="2" t="s">
        <v>10</v>
      </c>
      <c r="E885" s="2"/>
    </row>
    <row r="886" spans="1:5" x14ac:dyDescent="0.25">
      <c r="A886" s="2" t="s">
        <v>1740</v>
      </c>
      <c r="B886" s="3">
        <v>41433.333333333336</v>
      </c>
      <c r="C886" s="2">
        <v>1610</v>
      </c>
      <c r="D886" s="2" t="s">
        <v>10</v>
      </c>
      <c r="E886" s="2">
        <v>568</v>
      </c>
    </row>
    <row r="887" spans="1:5" x14ac:dyDescent="0.25">
      <c r="A887" s="2" t="s">
        <v>1743</v>
      </c>
      <c r="B887" s="3">
        <v>41434.333333333336</v>
      </c>
      <c r="C887" s="2">
        <v>1610</v>
      </c>
      <c r="D887" s="2" t="s">
        <v>10</v>
      </c>
      <c r="E887" s="2">
        <v>289</v>
      </c>
    </row>
    <row r="888" spans="1:5" x14ac:dyDescent="0.25">
      <c r="A888" s="2" t="s">
        <v>1747</v>
      </c>
      <c r="B888" s="3">
        <v>41435.333333333336</v>
      </c>
      <c r="C888" s="2">
        <v>1610</v>
      </c>
      <c r="D888" s="2" t="s">
        <v>10</v>
      </c>
      <c r="E888" s="2">
        <v>553</v>
      </c>
    </row>
    <row r="889" spans="1:5" x14ac:dyDescent="0.25">
      <c r="A889" s="2" t="s">
        <v>1751</v>
      </c>
      <c r="B889" s="3">
        <v>41436.333333333336</v>
      </c>
      <c r="C889" s="2">
        <v>1610</v>
      </c>
      <c r="D889" s="2" t="s">
        <v>10</v>
      </c>
      <c r="E889" s="2"/>
    </row>
    <row r="890" spans="1:5" x14ac:dyDescent="0.25">
      <c r="A890" s="2" t="s">
        <v>1755</v>
      </c>
      <c r="B890" s="3">
        <v>41437.333333333336</v>
      </c>
      <c r="C890" s="2">
        <v>1610</v>
      </c>
      <c r="D890" s="2" t="s">
        <v>10</v>
      </c>
      <c r="E890" s="2"/>
    </row>
    <row r="891" spans="1:5" x14ac:dyDescent="0.25">
      <c r="A891" s="2" t="s">
        <v>1758</v>
      </c>
      <c r="B891" s="3">
        <v>41438.333333333336</v>
      </c>
      <c r="C891" s="2">
        <v>1610</v>
      </c>
      <c r="D891" s="2" t="s">
        <v>10</v>
      </c>
      <c r="E891" s="2">
        <v>400</v>
      </c>
    </row>
    <row r="892" spans="1:5" x14ac:dyDescent="0.25">
      <c r="A892" s="2" t="s">
        <v>1761</v>
      </c>
      <c r="B892" s="3">
        <v>41439.333333333336</v>
      </c>
      <c r="C892" s="2">
        <v>1610</v>
      </c>
      <c r="D892" s="2" t="s">
        <v>10</v>
      </c>
      <c r="E892" s="2">
        <v>384</v>
      </c>
    </row>
    <row r="893" spans="1:5" x14ac:dyDescent="0.25">
      <c r="A893" s="2" t="s">
        <v>1764</v>
      </c>
      <c r="B893" s="3">
        <v>41440.333333333336</v>
      </c>
      <c r="C893" s="2">
        <v>1610</v>
      </c>
      <c r="D893" s="2" t="s">
        <v>10</v>
      </c>
      <c r="E893" s="2">
        <v>310</v>
      </c>
    </row>
    <row r="894" spans="1:5" x14ac:dyDescent="0.25">
      <c r="A894" s="2" t="s">
        <v>1767</v>
      </c>
      <c r="B894" s="3">
        <v>41441.333333333336</v>
      </c>
      <c r="C894" s="2">
        <v>1610</v>
      </c>
      <c r="D894" s="2" t="s">
        <v>10</v>
      </c>
      <c r="E894" s="2">
        <v>324</v>
      </c>
    </row>
    <row r="895" spans="1:5" x14ac:dyDescent="0.25">
      <c r="A895" s="2" t="s">
        <v>1770</v>
      </c>
      <c r="B895" s="3">
        <v>41442.333333333336</v>
      </c>
      <c r="C895" s="2">
        <v>1610</v>
      </c>
      <c r="D895" s="2" t="s">
        <v>10</v>
      </c>
      <c r="E895" s="2">
        <v>393</v>
      </c>
    </row>
    <row r="896" spans="1:5" x14ac:dyDescent="0.25">
      <c r="A896" s="2" t="s">
        <v>1773</v>
      </c>
      <c r="B896" s="3">
        <v>41443.333333333336</v>
      </c>
      <c r="C896" s="2">
        <v>1610</v>
      </c>
      <c r="D896" s="2" t="s">
        <v>10</v>
      </c>
      <c r="E896" s="2">
        <v>371</v>
      </c>
    </row>
    <row r="897" spans="1:5" x14ac:dyDescent="0.25">
      <c r="A897" s="2" t="s">
        <v>1776</v>
      </c>
      <c r="B897" s="3">
        <v>41444.333333333336</v>
      </c>
      <c r="C897" s="2">
        <v>1610</v>
      </c>
      <c r="D897" s="2" t="s">
        <v>10</v>
      </c>
      <c r="E897" s="2">
        <v>345</v>
      </c>
    </row>
    <row r="898" spans="1:5" x14ac:dyDescent="0.25">
      <c r="A898" s="2" t="s">
        <v>1780</v>
      </c>
      <c r="B898" s="3">
        <v>41445.333333333336</v>
      </c>
      <c r="C898" s="2">
        <v>1610</v>
      </c>
      <c r="D898" s="2" t="s">
        <v>10</v>
      </c>
      <c r="E898" s="2">
        <v>356</v>
      </c>
    </row>
    <row r="899" spans="1:5" x14ac:dyDescent="0.25">
      <c r="A899" s="2" t="s">
        <v>1783</v>
      </c>
      <c r="B899" s="3">
        <v>41446.333333333336</v>
      </c>
      <c r="C899" s="2">
        <v>1610</v>
      </c>
      <c r="D899" s="2" t="s">
        <v>10</v>
      </c>
      <c r="E899" s="2">
        <v>334</v>
      </c>
    </row>
    <row r="900" spans="1:5" x14ac:dyDescent="0.25">
      <c r="A900" s="2" t="s">
        <v>1787</v>
      </c>
      <c r="B900" s="3">
        <v>41447.333333333336</v>
      </c>
      <c r="C900" s="2">
        <v>1610</v>
      </c>
      <c r="D900" s="2" t="s">
        <v>10</v>
      </c>
      <c r="E900" s="2">
        <v>268</v>
      </c>
    </row>
    <row r="901" spans="1:5" x14ac:dyDescent="0.25">
      <c r="A901" s="2" t="s">
        <v>1791</v>
      </c>
      <c r="B901" s="3">
        <v>41448.333333333336</v>
      </c>
      <c r="C901" s="2">
        <v>1610</v>
      </c>
      <c r="D901" s="2" t="s">
        <v>10</v>
      </c>
      <c r="E901" s="2">
        <v>290</v>
      </c>
    </row>
    <row r="902" spans="1:5" x14ac:dyDescent="0.25">
      <c r="A902" s="2" t="s">
        <v>1794</v>
      </c>
      <c r="B902" s="3">
        <v>41449.333333333336</v>
      </c>
      <c r="C902" s="2">
        <v>1610</v>
      </c>
      <c r="D902" s="2" t="s">
        <v>10</v>
      </c>
      <c r="E902" s="2">
        <v>314</v>
      </c>
    </row>
    <row r="903" spans="1:5" x14ac:dyDescent="0.25">
      <c r="A903" s="2" t="s">
        <v>1797</v>
      </c>
      <c r="B903" s="3">
        <v>41450.333333333336</v>
      </c>
      <c r="C903" s="2">
        <v>1610</v>
      </c>
      <c r="D903" s="2" t="s">
        <v>10</v>
      </c>
      <c r="E903" s="2">
        <v>353</v>
      </c>
    </row>
    <row r="904" spans="1:5" x14ac:dyDescent="0.25">
      <c r="A904" s="2" t="s">
        <v>1800</v>
      </c>
      <c r="B904" s="3">
        <v>41451.333333333336</v>
      </c>
      <c r="C904" s="2">
        <v>1610</v>
      </c>
      <c r="D904" s="2" t="s">
        <v>10</v>
      </c>
      <c r="E904" s="2">
        <v>317</v>
      </c>
    </row>
    <row r="905" spans="1:5" x14ac:dyDescent="0.25">
      <c r="A905" s="2" t="s">
        <v>1804</v>
      </c>
      <c r="B905" s="3">
        <v>41452.333333333336</v>
      </c>
      <c r="C905" s="2">
        <v>1610</v>
      </c>
      <c r="D905" s="2" t="s">
        <v>10</v>
      </c>
      <c r="E905" s="2">
        <v>318</v>
      </c>
    </row>
    <row r="906" spans="1:5" x14ac:dyDescent="0.25">
      <c r="A906" s="2" t="s">
        <v>1807</v>
      </c>
      <c r="B906" s="3">
        <v>41453.333333333336</v>
      </c>
      <c r="C906" s="2">
        <v>1610</v>
      </c>
      <c r="D906" s="2" t="s">
        <v>10</v>
      </c>
      <c r="E906" s="2">
        <v>336</v>
      </c>
    </row>
    <row r="907" spans="1:5" x14ac:dyDescent="0.25">
      <c r="A907" s="2" t="s">
        <v>1811</v>
      </c>
      <c r="B907" s="3">
        <v>41454.333333333336</v>
      </c>
      <c r="C907" s="2">
        <v>1610</v>
      </c>
      <c r="D907" s="2" t="s">
        <v>10</v>
      </c>
      <c r="E907" s="2">
        <v>286</v>
      </c>
    </row>
    <row r="908" spans="1:5" x14ac:dyDescent="0.25">
      <c r="A908" s="2" t="s">
        <v>1815</v>
      </c>
      <c r="B908" s="3">
        <v>41455.333333333336</v>
      </c>
      <c r="C908" s="2">
        <v>1610</v>
      </c>
      <c r="D908" s="2" t="s">
        <v>10</v>
      </c>
      <c r="E908" s="2">
        <v>276</v>
      </c>
    </row>
    <row r="909" spans="1:5" x14ac:dyDescent="0.25">
      <c r="A909" s="2" t="s">
        <v>1818</v>
      </c>
      <c r="B909" s="3">
        <v>41456.333333333336</v>
      </c>
      <c r="C909" s="2">
        <v>1610</v>
      </c>
      <c r="D909" s="2" t="s">
        <v>10</v>
      </c>
      <c r="E909" s="2">
        <v>283</v>
      </c>
    </row>
    <row r="910" spans="1:5" x14ac:dyDescent="0.25">
      <c r="A910" s="2" t="s">
        <v>1822</v>
      </c>
      <c r="B910" s="3">
        <v>41457.333333333336</v>
      </c>
      <c r="C910" s="2">
        <v>1610</v>
      </c>
      <c r="D910" s="2" t="s">
        <v>10</v>
      </c>
      <c r="E910" s="2">
        <v>325</v>
      </c>
    </row>
    <row r="911" spans="1:5" x14ac:dyDescent="0.25">
      <c r="A911" s="2" t="s">
        <v>1826</v>
      </c>
      <c r="B911" s="3">
        <v>41459.333333333336</v>
      </c>
      <c r="C911" s="2">
        <v>1610</v>
      </c>
      <c r="D911" s="2" t="s">
        <v>10</v>
      </c>
      <c r="E911" s="2">
        <v>286</v>
      </c>
    </row>
    <row r="912" spans="1:5" x14ac:dyDescent="0.25">
      <c r="A912" s="2" t="s">
        <v>1829</v>
      </c>
      <c r="B912" s="3">
        <v>41460.333333333336</v>
      </c>
      <c r="C912" s="2">
        <v>1610</v>
      </c>
      <c r="D912" s="2" t="s">
        <v>10</v>
      </c>
      <c r="E912" s="2">
        <v>290</v>
      </c>
    </row>
    <row r="913" spans="1:5" x14ac:dyDescent="0.25">
      <c r="A913" s="2" t="s">
        <v>1832</v>
      </c>
      <c r="B913" s="3">
        <v>41461.333333333336</v>
      </c>
      <c r="C913" s="2">
        <v>1610</v>
      </c>
      <c r="D913" s="2" t="s">
        <v>10</v>
      </c>
      <c r="E913" s="2">
        <v>280</v>
      </c>
    </row>
    <row r="914" spans="1:5" x14ac:dyDescent="0.25">
      <c r="A914" s="2" t="s">
        <v>1835</v>
      </c>
      <c r="B914" s="3">
        <v>41462.333333333336</v>
      </c>
      <c r="C914" s="2">
        <v>1610</v>
      </c>
      <c r="D914" s="2" t="s">
        <v>10</v>
      </c>
      <c r="E914" s="2">
        <v>255</v>
      </c>
    </row>
    <row r="915" spans="1:5" x14ac:dyDescent="0.25">
      <c r="A915" s="2" t="s">
        <v>1838</v>
      </c>
      <c r="B915" s="3">
        <v>41463.333333333336</v>
      </c>
      <c r="C915" s="2">
        <v>1610</v>
      </c>
      <c r="D915" s="2" t="s">
        <v>10</v>
      </c>
      <c r="E915" s="2">
        <v>262</v>
      </c>
    </row>
    <row r="916" spans="1:5" x14ac:dyDescent="0.25">
      <c r="A916" s="2" t="s">
        <v>1841</v>
      </c>
      <c r="B916" s="3">
        <v>41464.333333333336</v>
      </c>
      <c r="C916" s="2">
        <v>1610</v>
      </c>
      <c r="D916" s="2" t="s">
        <v>10</v>
      </c>
      <c r="E916" s="2">
        <v>283</v>
      </c>
    </row>
    <row r="917" spans="1:5" x14ac:dyDescent="0.25">
      <c r="A917" s="2" t="s">
        <v>1844</v>
      </c>
      <c r="B917" s="3">
        <v>41465.333333333336</v>
      </c>
      <c r="C917" s="2">
        <v>1610</v>
      </c>
      <c r="D917" s="2" t="s">
        <v>10</v>
      </c>
      <c r="E917" s="2">
        <v>314</v>
      </c>
    </row>
    <row r="918" spans="1:5" x14ac:dyDescent="0.25">
      <c r="A918" s="2" t="s">
        <v>1847</v>
      </c>
      <c r="B918" s="3">
        <v>41466.333333333336</v>
      </c>
      <c r="C918" s="2">
        <v>1610</v>
      </c>
      <c r="D918" s="2" t="s">
        <v>10</v>
      </c>
      <c r="E918" s="2">
        <v>278</v>
      </c>
    </row>
    <row r="919" spans="1:5" x14ac:dyDescent="0.25">
      <c r="A919" s="2" t="s">
        <v>1850</v>
      </c>
      <c r="B919" s="3">
        <v>41467.333333333336</v>
      </c>
      <c r="C919" s="2">
        <v>1610</v>
      </c>
      <c r="D919" s="2" t="s">
        <v>10</v>
      </c>
      <c r="E919" s="2">
        <v>308</v>
      </c>
    </row>
    <row r="920" spans="1:5" x14ac:dyDescent="0.25">
      <c r="A920" s="2" t="s">
        <v>1853</v>
      </c>
      <c r="B920" s="3">
        <v>41468.333333333336</v>
      </c>
      <c r="C920" s="2">
        <v>1610</v>
      </c>
      <c r="D920" s="2" t="s">
        <v>10</v>
      </c>
      <c r="E920" s="2">
        <v>332</v>
      </c>
    </row>
    <row r="921" spans="1:5" x14ac:dyDescent="0.25">
      <c r="A921" s="2" t="s">
        <v>1857</v>
      </c>
      <c r="B921" s="3">
        <v>41469.333333333336</v>
      </c>
      <c r="C921" s="2">
        <v>1610</v>
      </c>
      <c r="D921" s="2" t="s">
        <v>10</v>
      </c>
      <c r="E921" s="2">
        <v>234</v>
      </c>
    </row>
    <row r="922" spans="1:5" x14ac:dyDescent="0.25">
      <c r="A922" s="2" t="s">
        <v>1861</v>
      </c>
      <c r="B922" s="3">
        <v>41470.333333333336</v>
      </c>
      <c r="C922" s="2">
        <v>1610</v>
      </c>
      <c r="D922" s="2" t="s">
        <v>10</v>
      </c>
      <c r="E922" s="2">
        <v>250</v>
      </c>
    </row>
    <row r="923" spans="1:5" x14ac:dyDescent="0.25">
      <c r="A923" s="2" t="s">
        <v>1864</v>
      </c>
      <c r="B923" s="3">
        <v>41471.333333333336</v>
      </c>
      <c r="C923" s="2">
        <v>1610</v>
      </c>
      <c r="D923" s="2" t="s">
        <v>10</v>
      </c>
      <c r="E923" s="2">
        <v>288</v>
      </c>
    </row>
    <row r="924" spans="1:5" x14ac:dyDescent="0.25">
      <c r="A924" s="2" t="s">
        <v>1867</v>
      </c>
      <c r="B924" s="3">
        <v>41472.333333333336</v>
      </c>
      <c r="C924" s="2">
        <v>1610</v>
      </c>
      <c r="D924" s="2" t="s">
        <v>10</v>
      </c>
      <c r="E924" s="2">
        <v>252</v>
      </c>
    </row>
    <row r="925" spans="1:5" x14ac:dyDescent="0.25">
      <c r="A925" s="2" t="s">
        <v>1870</v>
      </c>
      <c r="B925" s="3">
        <v>41473.333333333336</v>
      </c>
      <c r="C925" s="2">
        <v>1610</v>
      </c>
      <c r="D925" s="2" t="s">
        <v>10</v>
      </c>
      <c r="E925" s="2">
        <v>292</v>
      </c>
    </row>
    <row r="926" spans="1:5" x14ac:dyDescent="0.25">
      <c r="A926" s="2" t="s">
        <v>1874</v>
      </c>
      <c r="B926" s="3">
        <v>41474.333333333336</v>
      </c>
      <c r="C926" s="2">
        <v>1610</v>
      </c>
      <c r="D926" s="2" t="s">
        <v>10</v>
      </c>
      <c r="E926" s="2">
        <v>288</v>
      </c>
    </row>
    <row r="927" spans="1:5" x14ac:dyDescent="0.25">
      <c r="A927" s="2" t="s">
        <v>1878</v>
      </c>
      <c r="B927" s="3">
        <v>41475.333333333336</v>
      </c>
      <c r="C927" s="2">
        <v>1610</v>
      </c>
      <c r="D927" s="2" t="s">
        <v>10</v>
      </c>
      <c r="E927" s="2">
        <v>277</v>
      </c>
    </row>
    <row r="928" spans="1:5" x14ac:dyDescent="0.25">
      <c r="A928" s="2" t="s">
        <v>1881</v>
      </c>
      <c r="B928" s="3">
        <v>41476.333333333336</v>
      </c>
      <c r="C928" s="2">
        <v>1610</v>
      </c>
      <c r="D928" s="2" t="s">
        <v>10</v>
      </c>
      <c r="E928" s="2">
        <v>275</v>
      </c>
    </row>
    <row r="929" spans="1:5" x14ac:dyDescent="0.25">
      <c r="A929" s="2" t="s">
        <v>1884</v>
      </c>
      <c r="B929" s="3">
        <v>41477.333333333336</v>
      </c>
      <c r="C929" s="2">
        <v>1610</v>
      </c>
      <c r="D929" s="2" t="s">
        <v>10</v>
      </c>
      <c r="E929" s="2">
        <v>282</v>
      </c>
    </row>
    <row r="930" spans="1:5" x14ac:dyDescent="0.25">
      <c r="A930" s="2" t="s">
        <v>1887</v>
      </c>
      <c r="B930" s="3">
        <v>41478.333333333336</v>
      </c>
      <c r="C930" s="2">
        <v>1610</v>
      </c>
      <c r="D930" s="2" t="s">
        <v>10</v>
      </c>
      <c r="E930" s="2">
        <v>288</v>
      </c>
    </row>
    <row r="931" spans="1:5" x14ac:dyDescent="0.25">
      <c r="A931" s="2" t="s">
        <v>1890</v>
      </c>
      <c r="B931" s="3">
        <v>41479.333333333336</v>
      </c>
      <c r="C931" s="2">
        <v>1610</v>
      </c>
      <c r="D931" s="2" t="s">
        <v>10</v>
      </c>
      <c r="E931" s="2">
        <v>298</v>
      </c>
    </row>
    <row r="932" spans="1:5" x14ac:dyDescent="0.25">
      <c r="A932" s="2" t="s">
        <v>1893</v>
      </c>
      <c r="B932" s="3">
        <v>41480.333333333336</v>
      </c>
      <c r="C932" s="2">
        <v>1610</v>
      </c>
      <c r="D932" s="2" t="s">
        <v>10</v>
      </c>
      <c r="E932" s="2">
        <v>262</v>
      </c>
    </row>
    <row r="933" spans="1:5" x14ac:dyDescent="0.25">
      <c r="A933" s="2" t="s">
        <v>1896</v>
      </c>
      <c r="B933" s="3">
        <v>41481.333333333336</v>
      </c>
      <c r="C933" s="2">
        <v>1610</v>
      </c>
      <c r="D933" s="2" t="s">
        <v>10</v>
      </c>
      <c r="E933" s="2">
        <v>278</v>
      </c>
    </row>
    <row r="934" spans="1:5" x14ac:dyDescent="0.25">
      <c r="A934" s="2" t="s">
        <v>1899</v>
      </c>
      <c r="B934" s="3">
        <v>41482.333333333336</v>
      </c>
      <c r="C934" s="2">
        <v>1610</v>
      </c>
      <c r="D934" s="2" t="s">
        <v>10</v>
      </c>
      <c r="E934" s="2">
        <v>281</v>
      </c>
    </row>
    <row r="935" spans="1:5" x14ac:dyDescent="0.25">
      <c r="A935" s="2" t="s">
        <v>1902</v>
      </c>
      <c r="B935" s="3">
        <v>41483.333333333336</v>
      </c>
      <c r="C935" s="2">
        <v>1610</v>
      </c>
      <c r="D935" s="2" t="s">
        <v>10</v>
      </c>
      <c r="E935" s="2">
        <v>282</v>
      </c>
    </row>
    <row r="936" spans="1:5" x14ac:dyDescent="0.25">
      <c r="A936" s="2" t="s">
        <v>1905</v>
      </c>
      <c r="B936" s="3">
        <v>41484.333333333336</v>
      </c>
      <c r="C936" s="2">
        <v>1610</v>
      </c>
      <c r="D936" s="2" t="s">
        <v>10</v>
      </c>
      <c r="E936" s="2">
        <v>268</v>
      </c>
    </row>
    <row r="937" spans="1:5" x14ac:dyDescent="0.25">
      <c r="A937" s="2" t="s">
        <v>1908</v>
      </c>
      <c r="B937" s="3">
        <v>41485.333333333336</v>
      </c>
      <c r="C937" s="2">
        <v>1610</v>
      </c>
      <c r="D937" s="2" t="s">
        <v>10</v>
      </c>
      <c r="E937" s="2">
        <v>310</v>
      </c>
    </row>
    <row r="938" spans="1:5" x14ac:dyDescent="0.25">
      <c r="A938" s="2" t="s">
        <v>1911</v>
      </c>
      <c r="B938" s="3">
        <v>41486.333333333336</v>
      </c>
      <c r="C938" s="2">
        <v>1610</v>
      </c>
      <c r="D938" s="2" t="s">
        <v>10</v>
      </c>
      <c r="E938" s="2">
        <v>315</v>
      </c>
    </row>
    <row r="939" spans="1:5" x14ac:dyDescent="0.25">
      <c r="A939" s="2" t="s">
        <v>11</v>
      </c>
      <c r="B939" s="3">
        <v>40909.333333333336</v>
      </c>
      <c r="C939" s="2">
        <v>1600</v>
      </c>
      <c r="D939" s="2" t="s">
        <v>12</v>
      </c>
      <c r="E939" s="2">
        <v>257</v>
      </c>
    </row>
    <row r="940" spans="1:5" x14ac:dyDescent="0.25">
      <c r="A940" s="2" t="s">
        <v>16</v>
      </c>
      <c r="B940" s="3">
        <v>40910.333333333336</v>
      </c>
      <c r="C940" s="2">
        <v>1600</v>
      </c>
      <c r="D940" s="2" t="s">
        <v>12</v>
      </c>
      <c r="E940" s="2">
        <v>300</v>
      </c>
    </row>
    <row r="941" spans="1:5" x14ac:dyDescent="0.25">
      <c r="A941" s="2" t="s">
        <v>20</v>
      </c>
      <c r="B941" s="3">
        <v>40911.333333333336</v>
      </c>
      <c r="C941" s="2">
        <v>1600</v>
      </c>
      <c r="D941" s="2" t="s">
        <v>12</v>
      </c>
      <c r="E941" s="2">
        <v>321</v>
      </c>
    </row>
    <row r="942" spans="1:5" x14ac:dyDescent="0.25">
      <c r="A942" s="2" t="s">
        <v>24</v>
      </c>
      <c r="B942" s="3">
        <v>40912.333333333336</v>
      </c>
      <c r="C942" s="2">
        <v>1600</v>
      </c>
      <c r="D942" s="2" t="s">
        <v>12</v>
      </c>
      <c r="E942" s="2">
        <v>306</v>
      </c>
    </row>
    <row r="943" spans="1:5" x14ac:dyDescent="0.25">
      <c r="A943" s="2" t="s">
        <v>28</v>
      </c>
      <c r="B943" s="3">
        <v>40913.333333333336</v>
      </c>
      <c r="C943" s="2">
        <v>1600</v>
      </c>
      <c r="D943" s="2" t="s">
        <v>12</v>
      </c>
      <c r="E943" s="2">
        <v>380</v>
      </c>
    </row>
    <row r="944" spans="1:5" x14ac:dyDescent="0.25">
      <c r="A944" s="2" t="s">
        <v>32</v>
      </c>
      <c r="B944" s="3">
        <v>40914.333333333336</v>
      </c>
      <c r="C944" s="2">
        <v>1600</v>
      </c>
      <c r="D944" s="2" t="s">
        <v>12</v>
      </c>
      <c r="E944" s="2">
        <v>332</v>
      </c>
    </row>
    <row r="945" spans="1:5" x14ac:dyDescent="0.25">
      <c r="A945" s="2" t="s">
        <v>36</v>
      </c>
      <c r="B945" s="3">
        <v>40915.333333333336</v>
      </c>
      <c r="C945" s="2">
        <v>1600</v>
      </c>
      <c r="D945" s="2" t="s">
        <v>12</v>
      </c>
      <c r="E945" s="2">
        <v>310</v>
      </c>
    </row>
    <row r="946" spans="1:5" x14ac:dyDescent="0.25">
      <c r="A946" s="2" t="s">
        <v>40</v>
      </c>
      <c r="B946" s="3">
        <v>40916.333333333336</v>
      </c>
      <c r="C946" s="2">
        <v>1600</v>
      </c>
      <c r="D946" s="2" t="s">
        <v>12</v>
      </c>
      <c r="E946" s="2">
        <v>304</v>
      </c>
    </row>
    <row r="947" spans="1:5" x14ac:dyDescent="0.25">
      <c r="A947" s="2" t="s">
        <v>44</v>
      </c>
      <c r="B947" s="3">
        <v>40917.333333333336</v>
      </c>
      <c r="C947" s="2">
        <v>1600</v>
      </c>
      <c r="D947" s="2" t="s">
        <v>12</v>
      </c>
      <c r="E947" s="2">
        <v>300</v>
      </c>
    </row>
    <row r="948" spans="1:5" x14ac:dyDescent="0.25">
      <c r="A948" s="2" t="s">
        <v>48</v>
      </c>
      <c r="B948" s="3">
        <v>40918.333333333336</v>
      </c>
      <c r="C948" s="2">
        <v>1600</v>
      </c>
      <c r="D948" s="2" t="s">
        <v>12</v>
      </c>
      <c r="E948" s="2">
        <v>350</v>
      </c>
    </row>
    <row r="949" spans="1:5" x14ac:dyDescent="0.25">
      <c r="A949" s="2" t="s">
        <v>52</v>
      </c>
      <c r="B949" s="3">
        <v>40919.333333333336</v>
      </c>
      <c r="C949" s="2">
        <v>1600</v>
      </c>
      <c r="D949" s="2" t="s">
        <v>12</v>
      </c>
      <c r="E949" s="2">
        <v>308</v>
      </c>
    </row>
    <row r="950" spans="1:5" x14ac:dyDescent="0.25">
      <c r="A950" s="2" t="s">
        <v>56</v>
      </c>
      <c r="B950" s="3">
        <v>40920.333333333336</v>
      </c>
      <c r="C950" s="2">
        <v>1600</v>
      </c>
      <c r="D950" s="2" t="s">
        <v>12</v>
      </c>
      <c r="E950" s="2">
        <v>396</v>
      </c>
    </row>
    <row r="951" spans="1:5" x14ac:dyDescent="0.25">
      <c r="A951" s="2" t="s">
        <v>60</v>
      </c>
      <c r="B951" s="3">
        <v>40921.333333333336</v>
      </c>
      <c r="C951" s="2">
        <v>1600</v>
      </c>
      <c r="D951" s="2" t="s">
        <v>12</v>
      </c>
      <c r="E951" s="2">
        <v>308</v>
      </c>
    </row>
    <row r="952" spans="1:5" x14ac:dyDescent="0.25">
      <c r="A952" s="2" t="s">
        <v>64</v>
      </c>
      <c r="B952" s="3">
        <v>40922.333333333336</v>
      </c>
      <c r="C952" s="2">
        <v>1600</v>
      </c>
      <c r="D952" s="2" t="s">
        <v>12</v>
      </c>
      <c r="E952" s="2">
        <v>324</v>
      </c>
    </row>
    <row r="953" spans="1:5" x14ac:dyDescent="0.25">
      <c r="A953" s="2" t="s">
        <v>68</v>
      </c>
      <c r="B953" s="3">
        <v>40923.333333333336</v>
      </c>
      <c r="C953" s="2">
        <v>1600</v>
      </c>
      <c r="D953" s="2" t="s">
        <v>12</v>
      </c>
      <c r="E953" s="2">
        <v>291</v>
      </c>
    </row>
    <row r="954" spans="1:5" x14ac:dyDescent="0.25">
      <c r="A954" s="2" t="s">
        <v>72</v>
      </c>
      <c r="B954" s="3">
        <v>40924.333333333336</v>
      </c>
      <c r="C954" s="2">
        <v>1600</v>
      </c>
      <c r="D954" s="2" t="s">
        <v>12</v>
      </c>
      <c r="E954" s="2">
        <v>264</v>
      </c>
    </row>
    <row r="955" spans="1:5" x14ac:dyDescent="0.25">
      <c r="A955" s="2" t="s">
        <v>76</v>
      </c>
      <c r="B955" s="3">
        <v>40925.333333333336</v>
      </c>
      <c r="C955" s="2">
        <v>1600</v>
      </c>
      <c r="D955" s="2" t="s">
        <v>12</v>
      </c>
      <c r="E955" s="2">
        <v>314</v>
      </c>
    </row>
    <row r="956" spans="1:5" x14ac:dyDescent="0.25">
      <c r="A956" s="2" t="s">
        <v>80</v>
      </c>
      <c r="B956" s="3">
        <v>40926.333333333336</v>
      </c>
      <c r="C956" s="2">
        <v>1600</v>
      </c>
      <c r="D956" s="2" t="s">
        <v>12</v>
      </c>
      <c r="E956" s="2">
        <v>322</v>
      </c>
    </row>
    <row r="957" spans="1:5" x14ac:dyDescent="0.25">
      <c r="A957" s="2" t="s">
        <v>84</v>
      </c>
      <c r="B957" s="3">
        <v>40927.333333333336</v>
      </c>
      <c r="C957" s="2">
        <v>1600</v>
      </c>
      <c r="D957" s="2" t="s">
        <v>12</v>
      </c>
      <c r="E957" s="2">
        <v>280</v>
      </c>
    </row>
    <row r="958" spans="1:5" x14ac:dyDescent="0.25">
      <c r="A958" s="2" t="s">
        <v>88</v>
      </c>
      <c r="B958" s="3">
        <v>40928.333333333336</v>
      </c>
      <c r="C958" s="2">
        <v>1600</v>
      </c>
      <c r="D958" s="2" t="s">
        <v>12</v>
      </c>
      <c r="E958" s="2">
        <v>296</v>
      </c>
    </row>
    <row r="959" spans="1:5" x14ac:dyDescent="0.25">
      <c r="A959" s="2" t="s">
        <v>92</v>
      </c>
      <c r="B959" s="3">
        <v>40929.333333333336</v>
      </c>
      <c r="C959" s="2">
        <v>1600</v>
      </c>
      <c r="D959" s="2" t="s">
        <v>12</v>
      </c>
      <c r="E959" s="2">
        <v>278</v>
      </c>
    </row>
    <row r="960" spans="1:5" x14ac:dyDescent="0.25">
      <c r="A960" s="2" t="s">
        <v>96</v>
      </c>
      <c r="B960" s="3">
        <v>40930.333333333336</v>
      </c>
      <c r="C960" s="2">
        <v>1600</v>
      </c>
      <c r="D960" s="2" t="s">
        <v>12</v>
      </c>
      <c r="E960" s="2">
        <v>244</v>
      </c>
    </row>
    <row r="961" spans="1:5" x14ac:dyDescent="0.25">
      <c r="A961" s="2" t="s">
        <v>100</v>
      </c>
      <c r="B961" s="3">
        <v>40931.333333333336</v>
      </c>
      <c r="C961" s="2">
        <v>1600</v>
      </c>
      <c r="D961" s="2" t="s">
        <v>12</v>
      </c>
      <c r="E961" s="2">
        <v>264</v>
      </c>
    </row>
    <row r="962" spans="1:5" x14ac:dyDescent="0.25">
      <c r="A962" s="2" t="s">
        <v>104</v>
      </c>
      <c r="B962" s="3">
        <v>40932.333333333336</v>
      </c>
      <c r="C962" s="2">
        <v>1600</v>
      </c>
      <c r="D962" s="2" t="s">
        <v>12</v>
      </c>
      <c r="E962" s="2">
        <v>266</v>
      </c>
    </row>
    <row r="963" spans="1:5" x14ac:dyDescent="0.25">
      <c r="A963" s="2" t="s">
        <v>108</v>
      </c>
      <c r="B963" s="3">
        <v>40933.333333333336</v>
      </c>
      <c r="C963" s="2">
        <v>1600</v>
      </c>
      <c r="D963" s="2" t="s">
        <v>12</v>
      </c>
      <c r="E963" s="2">
        <v>333</v>
      </c>
    </row>
    <row r="964" spans="1:5" x14ac:dyDescent="0.25">
      <c r="A964" s="2" t="s">
        <v>112</v>
      </c>
      <c r="B964" s="3">
        <v>40934.333333333336</v>
      </c>
      <c r="C964" s="2">
        <v>1600</v>
      </c>
      <c r="D964" s="2" t="s">
        <v>12</v>
      </c>
      <c r="E964" s="2">
        <v>325</v>
      </c>
    </row>
    <row r="965" spans="1:5" x14ac:dyDescent="0.25">
      <c r="A965" s="2" t="s">
        <v>116</v>
      </c>
      <c r="B965" s="3">
        <v>40935.333333333336</v>
      </c>
      <c r="C965" s="2">
        <v>1600</v>
      </c>
      <c r="D965" s="2" t="s">
        <v>12</v>
      </c>
      <c r="E965" s="2">
        <v>328</v>
      </c>
    </row>
    <row r="966" spans="1:5" x14ac:dyDescent="0.25">
      <c r="A966" s="2" t="s">
        <v>120</v>
      </c>
      <c r="B966" s="3">
        <v>40936.333333333336</v>
      </c>
      <c r="C966" s="2">
        <v>1600</v>
      </c>
      <c r="D966" s="2" t="s">
        <v>12</v>
      </c>
      <c r="E966" s="2">
        <v>262</v>
      </c>
    </row>
    <row r="967" spans="1:5" x14ac:dyDescent="0.25">
      <c r="A967" s="2" t="s">
        <v>124</v>
      </c>
      <c r="B967" s="3">
        <v>40937.333333333336</v>
      </c>
      <c r="C967" s="2">
        <v>1600</v>
      </c>
      <c r="D967" s="2" t="s">
        <v>12</v>
      </c>
      <c r="E967" s="2">
        <v>253</v>
      </c>
    </row>
    <row r="968" spans="1:5" x14ac:dyDescent="0.25">
      <c r="A968" s="2" t="s">
        <v>128</v>
      </c>
      <c r="B968" s="3">
        <v>40938.333333333336</v>
      </c>
      <c r="C968" s="2">
        <v>1600</v>
      </c>
      <c r="D968" s="2" t="s">
        <v>12</v>
      </c>
      <c r="E968" s="2">
        <v>350</v>
      </c>
    </row>
    <row r="969" spans="1:5" x14ac:dyDescent="0.25">
      <c r="A969" s="2" t="s">
        <v>132</v>
      </c>
      <c r="B969" s="3">
        <v>40939.333333333336</v>
      </c>
      <c r="C969" s="2">
        <v>1600</v>
      </c>
      <c r="D969" s="2" t="s">
        <v>12</v>
      </c>
      <c r="E969" s="2"/>
    </row>
    <row r="970" spans="1:5" x14ac:dyDescent="0.25">
      <c r="A970" s="2" t="s">
        <v>136</v>
      </c>
      <c r="B970" s="3">
        <v>40940.333333333336</v>
      </c>
      <c r="C970" s="2">
        <v>1600</v>
      </c>
      <c r="D970" s="2" t="s">
        <v>12</v>
      </c>
      <c r="E970" s="2"/>
    </row>
    <row r="971" spans="1:5" x14ac:dyDescent="0.25">
      <c r="A971" s="2" t="s">
        <v>140</v>
      </c>
      <c r="B971" s="3">
        <v>40941.333333333336</v>
      </c>
      <c r="C971" s="2">
        <v>1600</v>
      </c>
      <c r="D971" s="2" t="s">
        <v>12</v>
      </c>
      <c r="E971" s="2">
        <v>264</v>
      </c>
    </row>
    <row r="972" spans="1:5" x14ac:dyDescent="0.25">
      <c r="A972" s="2" t="s">
        <v>144</v>
      </c>
      <c r="B972" s="3">
        <v>40942.333333333336</v>
      </c>
      <c r="C972" s="2">
        <v>1600</v>
      </c>
      <c r="D972" s="2" t="s">
        <v>12</v>
      </c>
      <c r="E972" s="2">
        <v>250</v>
      </c>
    </row>
    <row r="973" spans="1:5" x14ac:dyDescent="0.25">
      <c r="A973" s="2" t="s">
        <v>148</v>
      </c>
      <c r="B973" s="3">
        <v>40943.333333333336</v>
      </c>
      <c r="C973" s="2">
        <v>1600</v>
      </c>
      <c r="D973" s="2" t="s">
        <v>12</v>
      </c>
      <c r="E973" s="2">
        <v>252</v>
      </c>
    </row>
    <row r="974" spans="1:5" x14ac:dyDescent="0.25">
      <c r="A974" s="2" t="s">
        <v>152</v>
      </c>
      <c r="B974" s="3">
        <v>40944.333333333336</v>
      </c>
      <c r="C974" s="2">
        <v>1600</v>
      </c>
      <c r="D974" s="2" t="s">
        <v>12</v>
      </c>
      <c r="E974" s="2">
        <v>238</v>
      </c>
    </row>
    <row r="975" spans="1:5" x14ac:dyDescent="0.25">
      <c r="A975" s="2" t="s">
        <v>156</v>
      </c>
      <c r="B975" s="3">
        <v>40945.333333333336</v>
      </c>
      <c r="C975" s="2">
        <v>1600</v>
      </c>
      <c r="D975" s="2" t="s">
        <v>12</v>
      </c>
      <c r="E975" s="2">
        <v>259</v>
      </c>
    </row>
    <row r="976" spans="1:5" x14ac:dyDescent="0.25">
      <c r="A976" s="2" t="s">
        <v>160</v>
      </c>
      <c r="B976" s="3">
        <v>40946.333333333336</v>
      </c>
      <c r="C976" s="2">
        <v>1600</v>
      </c>
      <c r="D976" s="2" t="s">
        <v>12</v>
      </c>
      <c r="E976" s="2">
        <v>280</v>
      </c>
    </row>
    <row r="977" spans="1:5" x14ac:dyDescent="0.25">
      <c r="A977" s="2" t="s">
        <v>164</v>
      </c>
      <c r="B977" s="3">
        <v>40947.333333333336</v>
      </c>
      <c r="C977" s="2">
        <v>1600</v>
      </c>
      <c r="D977" s="2" t="s">
        <v>12</v>
      </c>
      <c r="E977" s="2">
        <v>251</v>
      </c>
    </row>
    <row r="978" spans="1:5" x14ac:dyDescent="0.25">
      <c r="A978" s="2" t="s">
        <v>168</v>
      </c>
      <c r="B978" s="3">
        <v>40948.333333333336</v>
      </c>
      <c r="C978" s="2">
        <v>1600</v>
      </c>
      <c r="D978" s="2" t="s">
        <v>12</v>
      </c>
      <c r="E978" s="2">
        <v>276</v>
      </c>
    </row>
    <row r="979" spans="1:5" x14ac:dyDescent="0.25">
      <c r="A979" s="2" t="s">
        <v>172</v>
      </c>
      <c r="B979" s="3">
        <v>40949.333333333336</v>
      </c>
      <c r="C979" s="2">
        <v>1600</v>
      </c>
      <c r="D979" s="2" t="s">
        <v>12</v>
      </c>
      <c r="E979" s="2">
        <v>256</v>
      </c>
    </row>
    <row r="980" spans="1:5" x14ac:dyDescent="0.25">
      <c r="A980" s="2" t="s">
        <v>175</v>
      </c>
      <c r="B980" s="3">
        <v>40950.333333333336</v>
      </c>
      <c r="C980" s="2">
        <v>1600</v>
      </c>
      <c r="D980" s="2" t="s">
        <v>12</v>
      </c>
      <c r="E980" s="2">
        <v>254</v>
      </c>
    </row>
    <row r="981" spans="1:5" x14ac:dyDescent="0.25">
      <c r="A981" s="2" t="s">
        <v>178</v>
      </c>
      <c r="B981" s="3">
        <v>40951.333333333336</v>
      </c>
      <c r="C981" s="2">
        <v>1600</v>
      </c>
      <c r="D981" s="2" t="s">
        <v>12</v>
      </c>
      <c r="E981" s="2">
        <v>229</v>
      </c>
    </row>
    <row r="982" spans="1:5" x14ac:dyDescent="0.25">
      <c r="A982" s="2" t="s">
        <v>181</v>
      </c>
      <c r="B982" s="3">
        <v>40952.333333333336</v>
      </c>
      <c r="C982" s="2">
        <v>1600</v>
      </c>
      <c r="D982" s="2" t="s">
        <v>12</v>
      </c>
      <c r="E982" s="2">
        <v>276</v>
      </c>
    </row>
    <row r="983" spans="1:5" x14ac:dyDescent="0.25">
      <c r="A983" s="2" t="s">
        <v>185</v>
      </c>
      <c r="B983" s="3">
        <v>40953.333333333336</v>
      </c>
      <c r="C983" s="2">
        <v>1600</v>
      </c>
      <c r="D983" s="2" t="s">
        <v>12</v>
      </c>
      <c r="E983" s="2">
        <v>280</v>
      </c>
    </row>
    <row r="984" spans="1:5" x14ac:dyDescent="0.25">
      <c r="A984" s="2" t="s">
        <v>189</v>
      </c>
      <c r="B984" s="3">
        <v>40954.333333333336</v>
      </c>
      <c r="C984" s="2">
        <v>1600</v>
      </c>
      <c r="D984" s="2" t="s">
        <v>12</v>
      </c>
      <c r="E984" s="2">
        <v>263</v>
      </c>
    </row>
    <row r="985" spans="1:5" x14ac:dyDescent="0.25">
      <c r="A985" s="2" t="s">
        <v>193</v>
      </c>
      <c r="B985" s="3">
        <v>40955.333333333336</v>
      </c>
      <c r="C985" s="2">
        <v>1600</v>
      </c>
      <c r="D985" s="2" t="s">
        <v>12</v>
      </c>
      <c r="E985" s="2">
        <v>283</v>
      </c>
    </row>
    <row r="986" spans="1:5" x14ac:dyDescent="0.25">
      <c r="A986" s="2" t="s">
        <v>197</v>
      </c>
      <c r="B986" s="3">
        <v>40956.333333333336</v>
      </c>
      <c r="C986" s="2">
        <v>1600</v>
      </c>
      <c r="D986" s="2" t="s">
        <v>12</v>
      </c>
      <c r="E986" s="2">
        <v>292</v>
      </c>
    </row>
    <row r="987" spans="1:5" x14ac:dyDescent="0.25">
      <c r="A987" s="2" t="s">
        <v>201</v>
      </c>
      <c r="B987" s="3">
        <v>40957.333333333336</v>
      </c>
      <c r="C987" s="2">
        <v>1600</v>
      </c>
      <c r="D987" s="2" t="s">
        <v>12</v>
      </c>
      <c r="E987" s="2">
        <v>246</v>
      </c>
    </row>
    <row r="988" spans="1:5" x14ac:dyDescent="0.25">
      <c r="A988" s="2" t="s">
        <v>206</v>
      </c>
      <c r="B988" s="3">
        <v>40959.333333333336</v>
      </c>
      <c r="C988" s="2">
        <v>1600</v>
      </c>
      <c r="D988" s="2" t="s">
        <v>12</v>
      </c>
      <c r="E988" s="2">
        <v>251</v>
      </c>
    </row>
    <row r="989" spans="1:5" x14ac:dyDescent="0.25">
      <c r="A989" s="2" t="s">
        <v>210</v>
      </c>
      <c r="B989" s="3">
        <v>40960.333333333336</v>
      </c>
      <c r="C989" s="2">
        <v>1600</v>
      </c>
      <c r="D989" s="2" t="s">
        <v>12</v>
      </c>
      <c r="E989" s="2">
        <v>266</v>
      </c>
    </row>
    <row r="990" spans="1:5" x14ac:dyDescent="0.25">
      <c r="A990" s="2" t="s">
        <v>214</v>
      </c>
      <c r="B990" s="3">
        <v>40961.333333333336</v>
      </c>
      <c r="C990" s="2">
        <v>1600</v>
      </c>
      <c r="D990" s="2" t="s">
        <v>12</v>
      </c>
      <c r="E990" s="2">
        <v>311</v>
      </c>
    </row>
    <row r="991" spans="1:5" x14ac:dyDescent="0.25">
      <c r="A991" s="2" t="s">
        <v>218</v>
      </c>
      <c r="B991" s="3">
        <v>40962.333333333336</v>
      </c>
      <c r="C991" s="2">
        <v>1600</v>
      </c>
      <c r="D991" s="2" t="s">
        <v>12</v>
      </c>
      <c r="E991" s="2">
        <v>296</v>
      </c>
    </row>
    <row r="992" spans="1:5" x14ac:dyDescent="0.25">
      <c r="A992" s="2" t="s">
        <v>222</v>
      </c>
      <c r="B992" s="3">
        <v>40963.333333333336</v>
      </c>
      <c r="C992" s="2">
        <v>1600</v>
      </c>
      <c r="D992" s="2" t="s">
        <v>12</v>
      </c>
      <c r="E992" s="2">
        <v>305</v>
      </c>
    </row>
    <row r="993" spans="1:5" x14ac:dyDescent="0.25">
      <c r="A993" s="2" t="s">
        <v>226</v>
      </c>
      <c r="B993" s="3">
        <v>40964.333333333336</v>
      </c>
      <c r="C993" s="2">
        <v>1600</v>
      </c>
      <c r="D993" s="2" t="s">
        <v>12</v>
      </c>
      <c r="E993" s="2">
        <v>242</v>
      </c>
    </row>
    <row r="994" spans="1:5" x14ac:dyDescent="0.25">
      <c r="A994" s="2" t="s">
        <v>230</v>
      </c>
      <c r="B994" s="3">
        <v>40965.333333333336</v>
      </c>
      <c r="C994" s="2">
        <v>1600</v>
      </c>
      <c r="D994" s="2" t="s">
        <v>12</v>
      </c>
      <c r="E994" s="2">
        <v>244</v>
      </c>
    </row>
    <row r="995" spans="1:5" x14ac:dyDescent="0.25">
      <c r="A995" s="2" t="s">
        <v>234</v>
      </c>
      <c r="B995" s="3">
        <v>40966.333333333336</v>
      </c>
      <c r="C995" s="2">
        <v>1600</v>
      </c>
      <c r="D995" s="2" t="s">
        <v>12</v>
      </c>
      <c r="E995" s="2">
        <v>298</v>
      </c>
    </row>
    <row r="996" spans="1:5" x14ac:dyDescent="0.25">
      <c r="A996" s="2" t="s">
        <v>238</v>
      </c>
      <c r="B996" s="3">
        <v>40967.333333333336</v>
      </c>
      <c r="C996" s="2">
        <v>1600</v>
      </c>
      <c r="D996" s="2" t="s">
        <v>12</v>
      </c>
      <c r="E996" s="2">
        <v>320</v>
      </c>
    </row>
    <row r="997" spans="1:5" x14ac:dyDescent="0.25">
      <c r="A997" s="2" t="s">
        <v>242</v>
      </c>
      <c r="B997" s="3">
        <v>40968.333333333336</v>
      </c>
      <c r="C997" s="2">
        <v>1600</v>
      </c>
      <c r="D997" s="2" t="s">
        <v>12</v>
      </c>
      <c r="E997" s="2">
        <v>290</v>
      </c>
    </row>
    <row r="998" spans="1:5" x14ac:dyDescent="0.25">
      <c r="A998" s="2" t="s">
        <v>246</v>
      </c>
      <c r="B998" s="3">
        <v>40969.333333333336</v>
      </c>
      <c r="C998" s="2">
        <v>1600</v>
      </c>
      <c r="D998" s="2" t="s">
        <v>12</v>
      </c>
      <c r="E998" s="2"/>
    </row>
    <row r="999" spans="1:5" x14ac:dyDescent="0.25">
      <c r="A999" s="2" t="s">
        <v>253</v>
      </c>
      <c r="B999" s="3">
        <v>40971.333333333336</v>
      </c>
      <c r="C999" s="2">
        <v>1600</v>
      </c>
      <c r="D999" s="2" t="s">
        <v>12</v>
      </c>
      <c r="E999" s="2"/>
    </row>
    <row r="1000" spans="1:5" x14ac:dyDescent="0.25">
      <c r="A1000" s="2" t="s">
        <v>260</v>
      </c>
      <c r="B1000" s="3">
        <v>40973.333333333336</v>
      </c>
      <c r="C1000" s="2">
        <v>1600</v>
      </c>
      <c r="D1000" s="2" t="s">
        <v>12</v>
      </c>
      <c r="E1000" s="2"/>
    </row>
    <row r="1001" spans="1:5" x14ac:dyDescent="0.25">
      <c r="A1001" s="2" t="s">
        <v>264</v>
      </c>
      <c r="B1001" s="3">
        <v>40974.333333333336</v>
      </c>
      <c r="C1001" s="2">
        <v>1600</v>
      </c>
      <c r="D1001" s="2" t="s">
        <v>12</v>
      </c>
      <c r="E1001" s="2"/>
    </row>
    <row r="1002" spans="1:5" x14ac:dyDescent="0.25">
      <c r="A1002" s="2" t="s">
        <v>277</v>
      </c>
      <c r="B1002" s="3">
        <v>40978.333333333336</v>
      </c>
      <c r="C1002" s="2">
        <v>1600</v>
      </c>
      <c r="D1002" s="2" t="s">
        <v>12</v>
      </c>
      <c r="E1002" s="2"/>
    </row>
    <row r="1003" spans="1:5" x14ac:dyDescent="0.25">
      <c r="A1003" s="2" t="s">
        <v>298</v>
      </c>
      <c r="B1003" s="3">
        <v>40985.333333333336</v>
      </c>
      <c r="C1003" s="2">
        <v>1600</v>
      </c>
      <c r="D1003" s="2" t="s">
        <v>12</v>
      </c>
      <c r="E1003" s="2"/>
    </row>
    <row r="1004" spans="1:5" x14ac:dyDescent="0.25">
      <c r="A1004" s="2" t="s">
        <v>305</v>
      </c>
      <c r="B1004" s="3">
        <v>40987.333333333336</v>
      </c>
      <c r="C1004" s="2">
        <v>1600</v>
      </c>
      <c r="D1004" s="2" t="s">
        <v>12</v>
      </c>
      <c r="E1004" s="2"/>
    </row>
    <row r="1005" spans="1:5" x14ac:dyDescent="0.25">
      <c r="A1005" s="2" t="s">
        <v>309</v>
      </c>
      <c r="B1005" s="3">
        <v>40988.333333333336</v>
      </c>
      <c r="C1005" s="2">
        <v>1600</v>
      </c>
      <c r="D1005" s="2" t="s">
        <v>12</v>
      </c>
      <c r="E1005" s="2"/>
    </row>
    <row r="1006" spans="1:5" x14ac:dyDescent="0.25">
      <c r="A1006" s="2" t="s">
        <v>313</v>
      </c>
      <c r="B1006" s="3">
        <v>40989.333333333336</v>
      </c>
      <c r="C1006" s="2">
        <v>1600</v>
      </c>
      <c r="D1006" s="2" t="s">
        <v>12</v>
      </c>
      <c r="E1006" s="2"/>
    </row>
    <row r="1007" spans="1:5" x14ac:dyDescent="0.25">
      <c r="A1007" s="2" t="s">
        <v>377</v>
      </c>
      <c r="B1007" s="3">
        <v>41010.333333333336</v>
      </c>
      <c r="C1007" s="2">
        <v>1600</v>
      </c>
      <c r="D1007" s="2" t="s">
        <v>12</v>
      </c>
      <c r="E1007" s="2"/>
    </row>
    <row r="1008" spans="1:5" x14ac:dyDescent="0.25">
      <c r="A1008" s="2" t="s">
        <v>381</v>
      </c>
      <c r="B1008" s="3">
        <v>41011.333333333336</v>
      </c>
      <c r="C1008" s="2">
        <v>1600</v>
      </c>
      <c r="D1008" s="2" t="s">
        <v>12</v>
      </c>
      <c r="E1008" s="2"/>
    </row>
    <row r="1009" spans="1:5" x14ac:dyDescent="0.25">
      <c r="A1009" s="2" t="s">
        <v>385</v>
      </c>
      <c r="B1009" s="3">
        <v>41012.333333333336</v>
      </c>
      <c r="C1009" s="2">
        <v>1600</v>
      </c>
      <c r="D1009" s="2" t="s">
        <v>12</v>
      </c>
      <c r="E1009" s="2"/>
    </row>
    <row r="1010" spans="1:5" x14ac:dyDescent="0.25">
      <c r="A1010" s="2" t="s">
        <v>395</v>
      </c>
      <c r="B1010" s="3">
        <v>41015.333333333336</v>
      </c>
      <c r="C1010" s="2">
        <v>1600</v>
      </c>
      <c r="D1010" s="2" t="s">
        <v>12</v>
      </c>
      <c r="E1010" s="2"/>
    </row>
    <row r="1011" spans="1:5" x14ac:dyDescent="0.25">
      <c r="A1011" s="2" t="s">
        <v>402</v>
      </c>
      <c r="B1011" s="3">
        <v>41017.333333333336</v>
      </c>
      <c r="C1011" s="2">
        <v>1600</v>
      </c>
      <c r="D1011" s="2" t="s">
        <v>12</v>
      </c>
      <c r="E1011" s="2"/>
    </row>
    <row r="1012" spans="1:5" x14ac:dyDescent="0.25">
      <c r="A1012" s="2" t="s">
        <v>406</v>
      </c>
      <c r="B1012" s="3">
        <v>41018.333333333336</v>
      </c>
      <c r="C1012" s="2">
        <v>1600</v>
      </c>
      <c r="D1012" s="2" t="s">
        <v>12</v>
      </c>
      <c r="E1012" s="2"/>
    </row>
    <row r="1013" spans="1:5" x14ac:dyDescent="0.25">
      <c r="A1013" s="2" t="s">
        <v>410</v>
      </c>
      <c r="B1013" s="3">
        <v>41019.333333333336</v>
      </c>
      <c r="C1013" s="2">
        <v>1600</v>
      </c>
      <c r="D1013" s="2" t="s">
        <v>12</v>
      </c>
      <c r="E1013" s="2"/>
    </row>
    <row r="1014" spans="1:5" x14ac:dyDescent="0.25">
      <c r="A1014" s="2" t="s">
        <v>414</v>
      </c>
      <c r="B1014" s="3">
        <v>41020.333333333336</v>
      </c>
      <c r="C1014" s="2">
        <v>1600</v>
      </c>
      <c r="D1014" s="2" t="s">
        <v>12</v>
      </c>
      <c r="E1014" s="2"/>
    </row>
    <row r="1015" spans="1:5" x14ac:dyDescent="0.25">
      <c r="A1015" s="2" t="s">
        <v>424</v>
      </c>
      <c r="B1015" s="3">
        <v>41023.333333333336</v>
      </c>
      <c r="C1015" s="2">
        <v>1600</v>
      </c>
      <c r="D1015" s="2" t="s">
        <v>12</v>
      </c>
      <c r="E1015" s="2"/>
    </row>
    <row r="1016" spans="1:5" x14ac:dyDescent="0.25">
      <c r="A1016" s="2" t="s">
        <v>428</v>
      </c>
      <c r="B1016" s="3">
        <v>41024.333333333336</v>
      </c>
      <c r="C1016" s="2">
        <v>1600</v>
      </c>
      <c r="D1016" s="2" t="s">
        <v>12</v>
      </c>
      <c r="E1016" s="2"/>
    </row>
    <row r="1017" spans="1:5" x14ac:dyDescent="0.25">
      <c r="A1017" s="2" t="s">
        <v>432</v>
      </c>
      <c r="B1017" s="3">
        <v>41025.333333333336</v>
      </c>
      <c r="C1017" s="2">
        <v>1600</v>
      </c>
      <c r="D1017" s="2" t="s">
        <v>12</v>
      </c>
      <c r="E1017" s="2"/>
    </row>
    <row r="1018" spans="1:5" x14ac:dyDescent="0.25">
      <c r="A1018" s="2" t="s">
        <v>442</v>
      </c>
      <c r="B1018" s="3">
        <v>41028.333333333336</v>
      </c>
      <c r="C1018" s="2">
        <v>1600</v>
      </c>
      <c r="D1018" s="2" t="s">
        <v>12</v>
      </c>
      <c r="E1018" s="2"/>
    </row>
    <row r="1019" spans="1:5" x14ac:dyDescent="0.25">
      <c r="A1019" s="2" t="s">
        <v>461</v>
      </c>
      <c r="B1019" s="3">
        <v>41034.333333333336</v>
      </c>
      <c r="C1019" s="2">
        <v>1600</v>
      </c>
      <c r="D1019" s="2" t="s">
        <v>12</v>
      </c>
      <c r="E1019" s="2"/>
    </row>
    <row r="1020" spans="1:5" x14ac:dyDescent="0.25">
      <c r="A1020" s="2" t="s">
        <v>471</v>
      </c>
      <c r="B1020" s="3">
        <v>41037.333333333336</v>
      </c>
      <c r="C1020" s="2">
        <v>1600</v>
      </c>
      <c r="D1020" s="2" t="s">
        <v>12</v>
      </c>
      <c r="E1020" s="2"/>
    </row>
    <row r="1021" spans="1:5" x14ac:dyDescent="0.25">
      <c r="A1021" s="2" t="s">
        <v>493</v>
      </c>
      <c r="B1021" s="3">
        <v>41044.333333333336</v>
      </c>
      <c r="C1021" s="2">
        <v>1600</v>
      </c>
      <c r="D1021" s="2" t="s">
        <v>12</v>
      </c>
      <c r="E1021" s="2"/>
    </row>
    <row r="1022" spans="1:5" x14ac:dyDescent="0.25">
      <c r="A1022" s="2" t="s">
        <v>552</v>
      </c>
      <c r="B1022" s="3">
        <v>41064.333333333336</v>
      </c>
      <c r="C1022" s="2">
        <v>1600</v>
      </c>
      <c r="D1022" s="2" t="s">
        <v>12</v>
      </c>
      <c r="E1022" s="2"/>
    </row>
    <row r="1023" spans="1:5" x14ac:dyDescent="0.25">
      <c r="A1023" s="2" t="s">
        <v>613</v>
      </c>
      <c r="B1023" s="3">
        <v>41084.333333333336</v>
      </c>
      <c r="C1023" s="2">
        <v>1600</v>
      </c>
      <c r="D1023" s="2" t="s">
        <v>12</v>
      </c>
      <c r="E1023" s="2"/>
    </row>
    <row r="1024" spans="1:5" x14ac:dyDescent="0.25">
      <c r="A1024" s="2" t="s">
        <v>617</v>
      </c>
      <c r="B1024" s="3">
        <v>41085.333333333336</v>
      </c>
      <c r="C1024" s="2">
        <v>1600</v>
      </c>
      <c r="D1024" s="2" t="s">
        <v>12</v>
      </c>
      <c r="E1024" s="2"/>
    </row>
    <row r="1025" spans="1:5" x14ac:dyDescent="0.25">
      <c r="A1025" s="2" t="s">
        <v>621</v>
      </c>
      <c r="B1025" s="3">
        <v>41086.333333333336</v>
      </c>
      <c r="C1025" s="2">
        <v>1600</v>
      </c>
      <c r="D1025" s="2" t="s">
        <v>12</v>
      </c>
      <c r="E1025" s="2"/>
    </row>
    <row r="1026" spans="1:5" x14ac:dyDescent="0.25">
      <c r="A1026" s="2" t="s">
        <v>652</v>
      </c>
      <c r="B1026" s="3">
        <v>41098.333333333336</v>
      </c>
      <c r="C1026" s="2">
        <v>1600</v>
      </c>
      <c r="D1026" s="2" t="s">
        <v>12</v>
      </c>
      <c r="E1026" s="2"/>
    </row>
    <row r="1027" spans="1:5" x14ac:dyDescent="0.25">
      <c r="A1027" s="2" t="s">
        <v>656</v>
      </c>
      <c r="B1027" s="3">
        <v>41099.333333333336</v>
      </c>
      <c r="C1027" s="2">
        <v>1600</v>
      </c>
      <c r="D1027" s="2" t="s">
        <v>12</v>
      </c>
      <c r="E1027" s="2"/>
    </row>
    <row r="1028" spans="1:5" x14ac:dyDescent="0.25">
      <c r="A1028" s="2" t="s">
        <v>660</v>
      </c>
      <c r="B1028" s="3">
        <v>41100.333333333336</v>
      </c>
      <c r="C1028" s="2">
        <v>1600</v>
      </c>
      <c r="D1028" s="2" t="s">
        <v>12</v>
      </c>
      <c r="E1028" s="2">
        <v>268</v>
      </c>
    </row>
    <row r="1029" spans="1:5" x14ac:dyDescent="0.25">
      <c r="A1029" s="2" t="s">
        <v>664</v>
      </c>
      <c r="B1029" s="3">
        <v>41101.333333333336</v>
      </c>
      <c r="C1029" s="2">
        <v>1600</v>
      </c>
      <c r="D1029" s="2" t="s">
        <v>12</v>
      </c>
      <c r="E1029" s="2"/>
    </row>
    <row r="1030" spans="1:5" x14ac:dyDescent="0.25">
      <c r="A1030" s="2" t="s">
        <v>668</v>
      </c>
      <c r="B1030" s="3">
        <v>41102.333333333336</v>
      </c>
      <c r="C1030" s="2">
        <v>1600</v>
      </c>
      <c r="D1030" s="2" t="s">
        <v>12</v>
      </c>
      <c r="E1030" s="2">
        <v>310</v>
      </c>
    </row>
    <row r="1031" spans="1:5" x14ac:dyDescent="0.25">
      <c r="A1031" s="2" t="s">
        <v>672</v>
      </c>
      <c r="B1031" s="3">
        <v>41103.333333333336</v>
      </c>
      <c r="C1031" s="2">
        <v>1600</v>
      </c>
      <c r="D1031" s="2" t="s">
        <v>12</v>
      </c>
      <c r="E1031" s="2">
        <v>324</v>
      </c>
    </row>
    <row r="1032" spans="1:5" x14ac:dyDescent="0.25">
      <c r="A1032" s="2" t="s">
        <v>676</v>
      </c>
      <c r="B1032" s="3">
        <v>41104.333333333336</v>
      </c>
      <c r="C1032" s="2">
        <v>1600</v>
      </c>
      <c r="D1032" s="2" t="s">
        <v>12</v>
      </c>
      <c r="E1032" s="2">
        <v>266</v>
      </c>
    </row>
    <row r="1033" spans="1:5" x14ac:dyDescent="0.25">
      <c r="A1033" s="2" t="s">
        <v>680</v>
      </c>
      <c r="B1033" s="3">
        <v>41105.333333333336</v>
      </c>
      <c r="C1033" s="2">
        <v>1600</v>
      </c>
      <c r="D1033" s="2" t="s">
        <v>12</v>
      </c>
      <c r="E1033" s="2">
        <v>278</v>
      </c>
    </row>
    <row r="1034" spans="1:5" x14ac:dyDescent="0.25">
      <c r="A1034" s="2" t="s">
        <v>684</v>
      </c>
      <c r="B1034" s="3">
        <v>41106.333333333336</v>
      </c>
      <c r="C1034" s="2">
        <v>1600</v>
      </c>
      <c r="D1034" s="2" t="s">
        <v>12</v>
      </c>
      <c r="E1034" s="2">
        <v>311</v>
      </c>
    </row>
    <row r="1035" spans="1:5" x14ac:dyDescent="0.25">
      <c r="A1035" s="2" t="s">
        <v>688</v>
      </c>
      <c r="B1035" s="3">
        <v>41107.333333333336</v>
      </c>
      <c r="C1035" s="2">
        <v>1600</v>
      </c>
      <c r="D1035" s="2" t="s">
        <v>12</v>
      </c>
      <c r="E1035" s="2">
        <v>258</v>
      </c>
    </row>
    <row r="1036" spans="1:5" x14ac:dyDescent="0.25">
      <c r="A1036" s="2" t="s">
        <v>692</v>
      </c>
      <c r="B1036" s="3">
        <v>41108.333333333336</v>
      </c>
      <c r="C1036" s="2">
        <v>1600</v>
      </c>
      <c r="D1036" s="2" t="s">
        <v>12</v>
      </c>
      <c r="E1036" s="2">
        <v>350</v>
      </c>
    </row>
    <row r="1037" spans="1:5" x14ac:dyDescent="0.25">
      <c r="A1037" s="2" t="s">
        <v>696</v>
      </c>
      <c r="B1037" s="3">
        <v>41109.333333333336</v>
      </c>
      <c r="C1037" s="2">
        <v>1600</v>
      </c>
      <c r="D1037" s="2" t="s">
        <v>12</v>
      </c>
      <c r="E1037" s="2"/>
    </row>
    <row r="1038" spans="1:5" x14ac:dyDescent="0.25">
      <c r="A1038" s="2" t="s">
        <v>700</v>
      </c>
      <c r="B1038" s="3">
        <v>41110.333333333336</v>
      </c>
      <c r="C1038" s="2">
        <v>1600</v>
      </c>
      <c r="D1038" s="2" t="s">
        <v>12</v>
      </c>
      <c r="E1038" s="2"/>
    </row>
    <row r="1039" spans="1:5" x14ac:dyDescent="0.25">
      <c r="A1039" s="2" t="s">
        <v>704</v>
      </c>
      <c r="B1039" s="3">
        <v>41111.333333333336</v>
      </c>
      <c r="C1039" s="2">
        <v>1600</v>
      </c>
      <c r="D1039" s="2" t="s">
        <v>12</v>
      </c>
      <c r="E1039" s="2"/>
    </row>
    <row r="1040" spans="1:5" x14ac:dyDescent="0.25">
      <c r="A1040" s="2" t="s">
        <v>708</v>
      </c>
      <c r="B1040" s="3">
        <v>41112.333333333336</v>
      </c>
      <c r="C1040" s="2">
        <v>1600</v>
      </c>
      <c r="D1040" s="2" t="s">
        <v>12</v>
      </c>
      <c r="E1040" s="2">
        <v>280</v>
      </c>
    </row>
    <row r="1041" spans="1:5" x14ac:dyDescent="0.25">
      <c r="A1041" s="2" t="s">
        <v>711</v>
      </c>
      <c r="B1041" s="3">
        <v>41113.333333333336</v>
      </c>
      <c r="C1041" s="2">
        <v>1600</v>
      </c>
      <c r="D1041" s="2" t="s">
        <v>12</v>
      </c>
      <c r="E1041" s="2">
        <v>288</v>
      </c>
    </row>
    <row r="1042" spans="1:5" x14ac:dyDescent="0.25">
      <c r="A1042" s="2" t="s">
        <v>714</v>
      </c>
      <c r="B1042" s="3">
        <v>41114.333333333336</v>
      </c>
      <c r="C1042" s="2">
        <v>1600</v>
      </c>
      <c r="D1042" s="2" t="s">
        <v>12</v>
      </c>
      <c r="E1042" s="2">
        <v>293</v>
      </c>
    </row>
    <row r="1043" spans="1:5" x14ac:dyDescent="0.25">
      <c r="A1043" s="2" t="s">
        <v>718</v>
      </c>
      <c r="B1043" s="3">
        <v>41115.333333333336</v>
      </c>
      <c r="C1043" s="2">
        <v>1600</v>
      </c>
      <c r="D1043" s="2" t="s">
        <v>12</v>
      </c>
      <c r="E1043" s="2">
        <v>281</v>
      </c>
    </row>
    <row r="1044" spans="1:5" x14ac:dyDescent="0.25">
      <c r="A1044" s="2" t="s">
        <v>722</v>
      </c>
      <c r="B1044" s="3">
        <v>41116.333333333336</v>
      </c>
      <c r="C1044" s="2">
        <v>1600</v>
      </c>
      <c r="D1044" s="2" t="s">
        <v>12</v>
      </c>
      <c r="E1044" s="2">
        <v>317</v>
      </c>
    </row>
    <row r="1045" spans="1:5" x14ac:dyDescent="0.25">
      <c r="A1045" s="2" t="s">
        <v>726</v>
      </c>
      <c r="B1045" s="3">
        <v>41117.333333333336</v>
      </c>
      <c r="C1045" s="2">
        <v>1600</v>
      </c>
      <c r="D1045" s="2" t="s">
        <v>12</v>
      </c>
      <c r="E1045" s="2">
        <v>284</v>
      </c>
    </row>
    <row r="1046" spans="1:5" x14ac:dyDescent="0.25">
      <c r="A1046" s="2" t="s">
        <v>730</v>
      </c>
      <c r="B1046" s="3">
        <v>41118.333333333336</v>
      </c>
      <c r="C1046" s="2">
        <v>1600</v>
      </c>
      <c r="D1046" s="2" t="s">
        <v>12</v>
      </c>
      <c r="E1046" s="2">
        <v>282</v>
      </c>
    </row>
    <row r="1047" spans="1:5" x14ac:dyDescent="0.25">
      <c r="A1047" s="2" t="s">
        <v>733</v>
      </c>
      <c r="B1047" s="3">
        <v>41119.333333333336</v>
      </c>
      <c r="C1047" s="2">
        <v>1600</v>
      </c>
      <c r="D1047" s="2" t="s">
        <v>12</v>
      </c>
      <c r="E1047" s="2">
        <v>275</v>
      </c>
    </row>
    <row r="1048" spans="1:5" x14ac:dyDescent="0.25">
      <c r="A1048" s="2" t="s">
        <v>736</v>
      </c>
      <c r="B1048" s="3">
        <v>41120.333333333336</v>
      </c>
      <c r="C1048" s="2">
        <v>1600</v>
      </c>
      <c r="D1048" s="2" t="s">
        <v>12</v>
      </c>
      <c r="E1048" s="2">
        <v>378</v>
      </c>
    </row>
    <row r="1049" spans="1:5" x14ac:dyDescent="0.25">
      <c r="A1049" s="2" t="s">
        <v>740</v>
      </c>
      <c r="B1049" s="3">
        <v>41121.333333333336</v>
      </c>
      <c r="C1049" s="2">
        <v>1600</v>
      </c>
      <c r="D1049" s="2" t="s">
        <v>12</v>
      </c>
      <c r="E1049" s="2">
        <v>290</v>
      </c>
    </row>
    <row r="1050" spans="1:5" x14ac:dyDescent="0.25">
      <c r="A1050" s="2" t="s">
        <v>744</v>
      </c>
      <c r="B1050" s="3">
        <v>41122.333333333336</v>
      </c>
      <c r="C1050" s="2">
        <v>1600</v>
      </c>
      <c r="D1050" s="2" t="s">
        <v>12</v>
      </c>
      <c r="E1050" s="2">
        <v>356</v>
      </c>
    </row>
    <row r="1051" spans="1:5" x14ac:dyDescent="0.25">
      <c r="A1051" s="2" t="s">
        <v>748</v>
      </c>
      <c r="B1051" s="3">
        <v>41123.333333333336</v>
      </c>
      <c r="C1051" s="2">
        <v>1600</v>
      </c>
      <c r="D1051" s="2" t="s">
        <v>12</v>
      </c>
      <c r="E1051" s="2">
        <v>254</v>
      </c>
    </row>
    <row r="1052" spans="1:5" x14ac:dyDescent="0.25">
      <c r="A1052" s="2" t="s">
        <v>752</v>
      </c>
      <c r="B1052" s="3">
        <v>41124.333333333336</v>
      </c>
      <c r="C1052" s="2">
        <v>1600</v>
      </c>
      <c r="D1052" s="2" t="s">
        <v>12</v>
      </c>
      <c r="E1052" s="2">
        <v>318</v>
      </c>
    </row>
    <row r="1053" spans="1:5" x14ac:dyDescent="0.25">
      <c r="A1053" s="2" t="s">
        <v>756</v>
      </c>
      <c r="B1053" s="3">
        <v>41125.333333333336</v>
      </c>
      <c r="C1053" s="2">
        <v>1600</v>
      </c>
      <c r="D1053" s="2" t="s">
        <v>12</v>
      </c>
      <c r="E1053" s="2">
        <v>256</v>
      </c>
    </row>
    <row r="1054" spans="1:5" x14ac:dyDescent="0.25">
      <c r="A1054" s="2" t="s">
        <v>760</v>
      </c>
      <c r="B1054" s="3">
        <v>41126.333333333336</v>
      </c>
      <c r="C1054" s="2">
        <v>1600</v>
      </c>
      <c r="D1054" s="2" t="s">
        <v>12</v>
      </c>
      <c r="E1054" s="2">
        <v>290</v>
      </c>
    </row>
    <row r="1055" spans="1:5" x14ac:dyDescent="0.25">
      <c r="A1055" s="2" t="s">
        <v>763</v>
      </c>
      <c r="B1055" s="3">
        <v>41127.333333333336</v>
      </c>
      <c r="C1055" s="2">
        <v>1600</v>
      </c>
      <c r="D1055" s="2" t="s">
        <v>12</v>
      </c>
      <c r="E1055" s="2">
        <v>346</v>
      </c>
    </row>
    <row r="1056" spans="1:5" x14ac:dyDescent="0.25">
      <c r="A1056" s="2" t="s">
        <v>767</v>
      </c>
      <c r="B1056" s="3">
        <v>41128.333333333336</v>
      </c>
      <c r="C1056" s="2">
        <v>1600</v>
      </c>
      <c r="D1056" s="2" t="s">
        <v>12</v>
      </c>
      <c r="E1056" s="2">
        <v>353</v>
      </c>
    </row>
    <row r="1057" spans="1:5" x14ac:dyDescent="0.25">
      <c r="A1057" s="2" t="s">
        <v>770</v>
      </c>
      <c r="B1057" s="3">
        <v>41129.333333333336</v>
      </c>
      <c r="C1057" s="2">
        <v>1600</v>
      </c>
      <c r="D1057" s="2" t="s">
        <v>12</v>
      </c>
      <c r="E1057" s="2">
        <v>342</v>
      </c>
    </row>
    <row r="1058" spans="1:5" x14ac:dyDescent="0.25">
      <c r="A1058" s="2" t="s">
        <v>773</v>
      </c>
      <c r="B1058" s="3">
        <v>41130.333333333336</v>
      </c>
      <c r="C1058" s="2">
        <v>1600</v>
      </c>
      <c r="D1058" s="2" t="s">
        <v>12</v>
      </c>
      <c r="E1058" s="2">
        <v>346</v>
      </c>
    </row>
    <row r="1059" spans="1:5" x14ac:dyDescent="0.25">
      <c r="A1059" s="2" t="s">
        <v>777</v>
      </c>
      <c r="B1059" s="3">
        <v>41131.333333333336</v>
      </c>
      <c r="C1059" s="2">
        <v>1600</v>
      </c>
      <c r="D1059" s="2" t="s">
        <v>12</v>
      </c>
      <c r="E1059" s="2">
        <v>374</v>
      </c>
    </row>
    <row r="1060" spans="1:5" x14ac:dyDescent="0.25">
      <c r="A1060" s="2" t="s">
        <v>781</v>
      </c>
      <c r="B1060" s="3">
        <v>41132.333333333336</v>
      </c>
      <c r="C1060" s="2">
        <v>1600</v>
      </c>
      <c r="D1060" s="2" t="s">
        <v>12</v>
      </c>
      <c r="E1060" s="2">
        <v>286</v>
      </c>
    </row>
    <row r="1061" spans="1:5" x14ac:dyDescent="0.25">
      <c r="A1061" s="2" t="s">
        <v>785</v>
      </c>
      <c r="B1061" s="3">
        <v>41133.333333333336</v>
      </c>
      <c r="C1061" s="2">
        <v>1600</v>
      </c>
      <c r="D1061" s="2" t="s">
        <v>12</v>
      </c>
      <c r="E1061" s="2">
        <v>254</v>
      </c>
    </row>
    <row r="1062" spans="1:5" x14ac:dyDescent="0.25">
      <c r="A1062" s="2" t="s">
        <v>789</v>
      </c>
      <c r="B1062" s="3">
        <v>41134.333333333336</v>
      </c>
      <c r="C1062" s="2">
        <v>1600</v>
      </c>
      <c r="D1062" s="2" t="s">
        <v>12</v>
      </c>
      <c r="E1062" s="2">
        <v>362</v>
      </c>
    </row>
    <row r="1063" spans="1:5" x14ac:dyDescent="0.25">
      <c r="A1063" s="2" t="s">
        <v>793</v>
      </c>
      <c r="B1063" s="3">
        <v>41135.333333333336</v>
      </c>
      <c r="C1063" s="2">
        <v>1600</v>
      </c>
      <c r="D1063" s="2" t="s">
        <v>12</v>
      </c>
      <c r="E1063" s="2">
        <v>291</v>
      </c>
    </row>
    <row r="1064" spans="1:5" x14ac:dyDescent="0.25">
      <c r="A1064" s="2" t="s">
        <v>797</v>
      </c>
      <c r="B1064" s="3">
        <v>41136.333333333336</v>
      </c>
      <c r="C1064" s="2">
        <v>1600</v>
      </c>
      <c r="D1064" s="2" t="s">
        <v>12</v>
      </c>
      <c r="E1064" s="2">
        <v>286</v>
      </c>
    </row>
    <row r="1065" spans="1:5" x14ac:dyDescent="0.25">
      <c r="A1065" s="2" t="s">
        <v>801</v>
      </c>
      <c r="B1065" s="3">
        <v>41137.333333333336</v>
      </c>
      <c r="C1065" s="2">
        <v>1600</v>
      </c>
      <c r="D1065" s="2" t="s">
        <v>12</v>
      </c>
      <c r="E1065" s="2">
        <v>295</v>
      </c>
    </row>
    <row r="1066" spans="1:5" x14ac:dyDescent="0.25">
      <c r="A1066" s="2" t="s">
        <v>804</v>
      </c>
      <c r="B1066" s="3">
        <v>41138.333333333336</v>
      </c>
      <c r="C1066" s="2">
        <v>1600</v>
      </c>
      <c r="D1066" s="2" t="s">
        <v>12</v>
      </c>
      <c r="E1066" s="2">
        <v>276</v>
      </c>
    </row>
    <row r="1067" spans="1:5" x14ac:dyDescent="0.25">
      <c r="A1067" s="2" t="s">
        <v>807</v>
      </c>
      <c r="B1067" s="3">
        <v>41139.333333333336</v>
      </c>
      <c r="C1067" s="2">
        <v>1600</v>
      </c>
      <c r="D1067" s="2" t="s">
        <v>12</v>
      </c>
      <c r="E1067" s="2">
        <v>288</v>
      </c>
    </row>
    <row r="1068" spans="1:5" x14ac:dyDescent="0.25">
      <c r="A1068" s="2" t="s">
        <v>810</v>
      </c>
      <c r="B1068" s="3">
        <v>41140.333333333336</v>
      </c>
      <c r="C1068" s="2">
        <v>1600</v>
      </c>
      <c r="D1068" s="2" t="s">
        <v>12</v>
      </c>
      <c r="E1068" s="2">
        <v>270</v>
      </c>
    </row>
    <row r="1069" spans="1:5" x14ac:dyDescent="0.25">
      <c r="A1069" s="2" t="s">
        <v>813</v>
      </c>
      <c r="B1069" s="3">
        <v>41141.333333333336</v>
      </c>
      <c r="C1069" s="2">
        <v>1600</v>
      </c>
      <c r="D1069" s="2" t="s">
        <v>12</v>
      </c>
      <c r="E1069" s="2">
        <v>296</v>
      </c>
    </row>
    <row r="1070" spans="1:5" x14ac:dyDescent="0.25">
      <c r="A1070" s="2" t="s">
        <v>816</v>
      </c>
      <c r="B1070" s="3">
        <v>41142.333333333336</v>
      </c>
      <c r="C1070" s="2">
        <v>1600</v>
      </c>
      <c r="D1070" s="2" t="s">
        <v>12</v>
      </c>
      <c r="E1070" s="2">
        <v>303</v>
      </c>
    </row>
    <row r="1071" spans="1:5" x14ac:dyDescent="0.25">
      <c r="A1071" s="2" t="s">
        <v>819</v>
      </c>
      <c r="B1071" s="3">
        <v>41143.333333333336</v>
      </c>
      <c r="C1071" s="2">
        <v>1600</v>
      </c>
      <c r="D1071" s="2" t="s">
        <v>12</v>
      </c>
      <c r="E1071" s="2">
        <v>250</v>
      </c>
    </row>
    <row r="1072" spans="1:5" x14ac:dyDescent="0.25">
      <c r="A1072" s="2" t="s">
        <v>822</v>
      </c>
      <c r="B1072" s="3">
        <v>41144.333333333336</v>
      </c>
      <c r="C1072" s="2">
        <v>1600</v>
      </c>
      <c r="D1072" s="2" t="s">
        <v>12</v>
      </c>
      <c r="E1072" s="2">
        <v>276</v>
      </c>
    </row>
    <row r="1073" spans="1:5" x14ac:dyDescent="0.25">
      <c r="A1073" s="2" t="s">
        <v>825</v>
      </c>
      <c r="B1073" s="3">
        <v>41145.333333333336</v>
      </c>
      <c r="C1073" s="2">
        <v>1600</v>
      </c>
      <c r="D1073" s="2" t="s">
        <v>12</v>
      </c>
      <c r="E1073" s="2">
        <v>266</v>
      </c>
    </row>
    <row r="1074" spans="1:5" x14ac:dyDescent="0.25">
      <c r="A1074" s="2" t="s">
        <v>828</v>
      </c>
      <c r="B1074" s="3">
        <v>41146.333333333336</v>
      </c>
      <c r="C1074" s="2">
        <v>1600</v>
      </c>
      <c r="D1074" s="2" t="s">
        <v>12</v>
      </c>
      <c r="E1074" s="2">
        <v>247</v>
      </c>
    </row>
    <row r="1075" spans="1:5" x14ac:dyDescent="0.25">
      <c r="A1075" s="2" t="s">
        <v>831</v>
      </c>
      <c r="B1075" s="3">
        <v>41147.333333333336</v>
      </c>
      <c r="C1075" s="2">
        <v>1600</v>
      </c>
      <c r="D1075" s="2" t="s">
        <v>12</v>
      </c>
      <c r="E1075" s="2">
        <v>257</v>
      </c>
    </row>
    <row r="1076" spans="1:5" x14ac:dyDescent="0.25">
      <c r="A1076" s="2" t="s">
        <v>834</v>
      </c>
      <c r="B1076" s="3">
        <v>41148.333333333336</v>
      </c>
      <c r="C1076" s="2">
        <v>1600</v>
      </c>
      <c r="D1076" s="2" t="s">
        <v>12</v>
      </c>
      <c r="E1076" s="2">
        <v>295</v>
      </c>
    </row>
    <row r="1077" spans="1:5" x14ac:dyDescent="0.25">
      <c r="A1077" s="2" t="s">
        <v>837</v>
      </c>
      <c r="B1077" s="3">
        <v>41149.333333333336</v>
      </c>
      <c r="C1077" s="2">
        <v>1600</v>
      </c>
      <c r="D1077" s="2" t="s">
        <v>12</v>
      </c>
      <c r="E1077" s="2">
        <v>280</v>
      </c>
    </row>
    <row r="1078" spans="1:5" x14ac:dyDescent="0.25">
      <c r="A1078" s="2" t="s">
        <v>840</v>
      </c>
      <c r="B1078" s="3">
        <v>41150.333333333336</v>
      </c>
      <c r="C1078" s="2">
        <v>1600</v>
      </c>
      <c r="D1078" s="2" t="s">
        <v>12</v>
      </c>
      <c r="E1078" s="2">
        <v>246</v>
      </c>
    </row>
    <row r="1079" spans="1:5" x14ac:dyDescent="0.25">
      <c r="A1079" s="2" t="s">
        <v>843</v>
      </c>
      <c r="B1079" s="3">
        <v>41151.333333333336</v>
      </c>
      <c r="C1079" s="2">
        <v>1600</v>
      </c>
      <c r="D1079" s="2" t="s">
        <v>12</v>
      </c>
      <c r="E1079" s="2">
        <v>273</v>
      </c>
    </row>
    <row r="1080" spans="1:5" x14ac:dyDescent="0.25">
      <c r="A1080" s="2" t="s">
        <v>846</v>
      </c>
      <c r="B1080" s="3">
        <v>41152.333333333336</v>
      </c>
      <c r="C1080" s="2">
        <v>1600</v>
      </c>
      <c r="D1080" s="2" t="s">
        <v>12</v>
      </c>
      <c r="E1080" s="2">
        <v>267</v>
      </c>
    </row>
    <row r="1081" spans="1:5" x14ac:dyDescent="0.25">
      <c r="A1081" s="2" t="s">
        <v>849</v>
      </c>
      <c r="B1081" s="3">
        <v>41153.333333333336</v>
      </c>
      <c r="C1081" s="2">
        <v>1600</v>
      </c>
      <c r="D1081" s="2" t="s">
        <v>12</v>
      </c>
      <c r="E1081" s="2">
        <v>265</v>
      </c>
    </row>
    <row r="1082" spans="1:5" x14ac:dyDescent="0.25">
      <c r="A1082" s="2" t="s">
        <v>853</v>
      </c>
      <c r="B1082" s="3">
        <v>41155.333333333336</v>
      </c>
      <c r="C1082" s="2">
        <v>1600</v>
      </c>
      <c r="D1082" s="2" t="s">
        <v>12</v>
      </c>
      <c r="E1082" s="2">
        <v>231</v>
      </c>
    </row>
    <row r="1083" spans="1:5" x14ac:dyDescent="0.25">
      <c r="A1083" s="2" t="s">
        <v>856</v>
      </c>
      <c r="B1083" s="3">
        <v>41156.333333333336</v>
      </c>
      <c r="C1083" s="2">
        <v>1600</v>
      </c>
      <c r="D1083" s="2" t="s">
        <v>12</v>
      </c>
      <c r="E1083" s="2">
        <v>292</v>
      </c>
    </row>
    <row r="1084" spans="1:5" x14ac:dyDescent="0.25">
      <c r="A1084" s="2" t="s">
        <v>859</v>
      </c>
      <c r="B1084" s="3">
        <v>41157.333333333336</v>
      </c>
      <c r="C1084" s="2">
        <v>1600</v>
      </c>
      <c r="D1084" s="2" t="s">
        <v>12</v>
      </c>
      <c r="E1084" s="2">
        <v>265</v>
      </c>
    </row>
    <row r="1085" spans="1:5" x14ac:dyDescent="0.25">
      <c r="A1085" s="2" t="s">
        <v>862</v>
      </c>
      <c r="B1085" s="3">
        <v>41158.333333333336</v>
      </c>
      <c r="C1085" s="2">
        <v>1600</v>
      </c>
      <c r="D1085" s="2" t="s">
        <v>12</v>
      </c>
      <c r="E1085" s="2">
        <v>315</v>
      </c>
    </row>
    <row r="1086" spans="1:5" x14ac:dyDescent="0.25">
      <c r="A1086" s="2" t="s">
        <v>865</v>
      </c>
      <c r="B1086" s="3">
        <v>41159.333333333336</v>
      </c>
      <c r="C1086" s="2">
        <v>1600</v>
      </c>
      <c r="D1086" s="2" t="s">
        <v>12</v>
      </c>
      <c r="E1086" s="2">
        <v>246</v>
      </c>
    </row>
    <row r="1087" spans="1:5" x14ac:dyDescent="0.25">
      <c r="A1087" s="2" t="s">
        <v>868</v>
      </c>
      <c r="B1087" s="3">
        <v>41160.333333333336</v>
      </c>
      <c r="C1087" s="2">
        <v>1600</v>
      </c>
      <c r="D1087" s="2" t="s">
        <v>12</v>
      </c>
      <c r="E1087" s="2">
        <v>250</v>
      </c>
    </row>
    <row r="1088" spans="1:5" x14ac:dyDescent="0.25">
      <c r="A1088" s="2" t="s">
        <v>871</v>
      </c>
      <c r="B1088" s="3">
        <v>41161.333333333336</v>
      </c>
      <c r="C1088" s="2">
        <v>1600</v>
      </c>
      <c r="D1088" s="2" t="s">
        <v>12</v>
      </c>
      <c r="E1088" s="2">
        <v>230</v>
      </c>
    </row>
    <row r="1089" spans="1:5" x14ac:dyDescent="0.25">
      <c r="A1089" s="2" t="s">
        <v>874</v>
      </c>
      <c r="B1089" s="3">
        <v>41162.333333333336</v>
      </c>
      <c r="C1089" s="2">
        <v>1600</v>
      </c>
      <c r="D1089" s="2" t="s">
        <v>12</v>
      </c>
      <c r="E1089" s="2">
        <v>287</v>
      </c>
    </row>
    <row r="1090" spans="1:5" x14ac:dyDescent="0.25">
      <c r="A1090" s="2" t="s">
        <v>877</v>
      </c>
      <c r="B1090" s="3">
        <v>41163.333333333336</v>
      </c>
      <c r="C1090" s="2">
        <v>1600</v>
      </c>
      <c r="D1090" s="2" t="s">
        <v>12</v>
      </c>
      <c r="E1090" s="2">
        <v>281</v>
      </c>
    </row>
    <row r="1091" spans="1:5" x14ac:dyDescent="0.25">
      <c r="A1091" s="2" t="s">
        <v>880</v>
      </c>
      <c r="B1091" s="3">
        <v>41164.333333333336</v>
      </c>
      <c r="C1091" s="2">
        <v>1600</v>
      </c>
      <c r="D1091" s="2" t="s">
        <v>12</v>
      </c>
      <c r="E1091" s="2">
        <v>362</v>
      </c>
    </row>
    <row r="1092" spans="1:5" x14ac:dyDescent="0.25">
      <c r="A1092" s="2" t="s">
        <v>883</v>
      </c>
      <c r="B1092" s="3">
        <v>41165.333333333336</v>
      </c>
      <c r="C1092" s="2">
        <v>1600</v>
      </c>
      <c r="D1092" s="2" t="s">
        <v>12</v>
      </c>
      <c r="E1092" s="2">
        <v>300</v>
      </c>
    </row>
    <row r="1093" spans="1:5" x14ac:dyDescent="0.25">
      <c r="A1093" s="2" t="s">
        <v>886</v>
      </c>
      <c r="B1093" s="3">
        <v>41166.333333333336</v>
      </c>
      <c r="C1093" s="2">
        <v>1600</v>
      </c>
      <c r="D1093" s="2" t="s">
        <v>12</v>
      </c>
      <c r="E1093" s="2">
        <v>300</v>
      </c>
    </row>
    <row r="1094" spans="1:5" x14ac:dyDescent="0.25">
      <c r="A1094" s="2" t="s">
        <v>889</v>
      </c>
      <c r="B1094" s="3">
        <v>41167.333333333336</v>
      </c>
      <c r="C1094" s="2">
        <v>1600</v>
      </c>
      <c r="D1094" s="2" t="s">
        <v>12</v>
      </c>
      <c r="E1094" s="2">
        <v>232</v>
      </c>
    </row>
    <row r="1095" spans="1:5" x14ac:dyDescent="0.25">
      <c r="A1095" s="2" t="s">
        <v>892</v>
      </c>
      <c r="B1095" s="3">
        <v>41168.333333333336</v>
      </c>
      <c r="C1095" s="2">
        <v>1600</v>
      </c>
      <c r="D1095" s="2" t="s">
        <v>12</v>
      </c>
      <c r="E1095" s="2">
        <v>240</v>
      </c>
    </row>
    <row r="1096" spans="1:5" x14ac:dyDescent="0.25">
      <c r="A1096" s="2" t="s">
        <v>895</v>
      </c>
      <c r="B1096" s="3">
        <v>41169.333333333336</v>
      </c>
      <c r="C1096" s="2">
        <v>1600</v>
      </c>
      <c r="D1096" s="2" t="s">
        <v>12</v>
      </c>
      <c r="E1096" s="2">
        <v>264</v>
      </c>
    </row>
    <row r="1097" spans="1:5" x14ac:dyDescent="0.25">
      <c r="A1097" s="2" t="s">
        <v>898</v>
      </c>
      <c r="B1097" s="3">
        <v>41170.333333333336</v>
      </c>
      <c r="C1097" s="2">
        <v>1600</v>
      </c>
      <c r="D1097" s="2" t="s">
        <v>12</v>
      </c>
      <c r="E1097" s="2">
        <v>285</v>
      </c>
    </row>
    <row r="1098" spans="1:5" x14ac:dyDescent="0.25">
      <c r="A1098" s="2" t="s">
        <v>901</v>
      </c>
      <c r="B1098" s="3">
        <v>41171.333333333336</v>
      </c>
      <c r="C1098" s="2">
        <v>1600</v>
      </c>
      <c r="D1098" s="2" t="s">
        <v>12</v>
      </c>
      <c r="E1098" s="2">
        <v>299</v>
      </c>
    </row>
    <row r="1099" spans="1:5" x14ac:dyDescent="0.25">
      <c r="A1099" s="2" t="s">
        <v>904</v>
      </c>
      <c r="B1099" s="3">
        <v>41172.333333333336</v>
      </c>
      <c r="C1099" s="2">
        <v>1600</v>
      </c>
      <c r="D1099" s="2" t="s">
        <v>12</v>
      </c>
      <c r="E1099" s="2">
        <v>310</v>
      </c>
    </row>
    <row r="1100" spans="1:5" x14ac:dyDescent="0.25">
      <c r="A1100" s="2" t="s">
        <v>906</v>
      </c>
      <c r="B1100" s="3">
        <v>41173.333333333336</v>
      </c>
      <c r="C1100" s="2">
        <v>1600</v>
      </c>
      <c r="D1100" s="2" t="s">
        <v>12</v>
      </c>
      <c r="E1100" s="2">
        <v>293</v>
      </c>
    </row>
    <row r="1101" spans="1:5" x14ac:dyDescent="0.25">
      <c r="A1101" s="2" t="s">
        <v>908</v>
      </c>
      <c r="B1101" s="3">
        <v>41174.333333333336</v>
      </c>
      <c r="C1101" s="2">
        <v>1600</v>
      </c>
      <c r="D1101" s="2" t="s">
        <v>12</v>
      </c>
      <c r="E1101" s="2">
        <v>242</v>
      </c>
    </row>
    <row r="1102" spans="1:5" x14ac:dyDescent="0.25">
      <c r="A1102" s="2" t="s">
        <v>910</v>
      </c>
      <c r="B1102" s="3">
        <v>41175.333333333336</v>
      </c>
      <c r="C1102" s="2">
        <v>1600</v>
      </c>
      <c r="D1102" s="2" t="s">
        <v>12</v>
      </c>
      <c r="E1102" s="2">
        <v>245</v>
      </c>
    </row>
    <row r="1103" spans="1:5" x14ac:dyDescent="0.25">
      <c r="A1103" s="2" t="s">
        <v>912</v>
      </c>
      <c r="B1103" s="3">
        <v>41176.333333333336</v>
      </c>
      <c r="C1103" s="2">
        <v>1600</v>
      </c>
      <c r="D1103" s="2" t="s">
        <v>12</v>
      </c>
      <c r="E1103" s="2">
        <v>318</v>
      </c>
    </row>
    <row r="1104" spans="1:5" x14ac:dyDescent="0.25">
      <c r="A1104" s="2" t="s">
        <v>915</v>
      </c>
      <c r="B1104" s="3">
        <v>41177.333333333336</v>
      </c>
      <c r="C1104" s="2">
        <v>1600</v>
      </c>
      <c r="D1104" s="2" t="s">
        <v>12</v>
      </c>
      <c r="E1104" s="2">
        <v>272</v>
      </c>
    </row>
    <row r="1105" spans="1:5" x14ac:dyDescent="0.25">
      <c r="A1105" s="2" t="s">
        <v>918</v>
      </c>
      <c r="B1105" s="3">
        <v>41178.333333333336</v>
      </c>
      <c r="C1105" s="2">
        <v>1600</v>
      </c>
      <c r="D1105" s="2" t="s">
        <v>12</v>
      </c>
      <c r="E1105" s="2">
        <v>293</v>
      </c>
    </row>
    <row r="1106" spans="1:5" x14ac:dyDescent="0.25">
      <c r="A1106" s="2" t="s">
        <v>921</v>
      </c>
      <c r="B1106" s="3">
        <v>41179.333333333336</v>
      </c>
      <c r="C1106" s="2">
        <v>1600</v>
      </c>
      <c r="D1106" s="2" t="s">
        <v>12</v>
      </c>
      <c r="E1106" s="2">
        <v>302</v>
      </c>
    </row>
    <row r="1107" spans="1:5" x14ac:dyDescent="0.25">
      <c r="A1107" s="2" t="s">
        <v>924</v>
      </c>
      <c r="B1107" s="3">
        <v>41180.333333333336</v>
      </c>
      <c r="C1107" s="2">
        <v>1600</v>
      </c>
      <c r="D1107" s="2" t="s">
        <v>12</v>
      </c>
      <c r="E1107" s="2">
        <v>323</v>
      </c>
    </row>
    <row r="1108" spans="1:5" x14ac:dyDescent="0.25">
      <c r="A1108" s="2" t="s">
        <v>927</v>
      </c>
      <c r="B1108" s="3">
        <v>41181.333333333336</v>
      </c>
      <c r="C1108" s="2">
        <v>1600</v>
      </c>
      <c r="D1108" s="2" t="s">
        <v>12</v>
      </c>
      <c r="E1108" s="2">
        <v>292</v>
      </c>
    </row>
    <row r="1109" spans="1:5" x14ac:dyDescent="0.25">
      <c r="A1109" s="2" t="s">
        <v>930</v>
      </c>
      <c r="B1109" s="3">
        <v>41182.333333333336</v>
      </c>
      <c r="C1109" s="2">
        <v>1600</v>
      </c>
      <c r="D1109" s="2" t="s">
        <v>12</v>
      </c>
      <c r="E1109" s="2">
        <v>246</v>
      </c>
    </row>
    <row r="1110" spans="1:5" x14ac:dyDescent="0.25">
      <c r="A1110" s="2" t="s">
        <v>933</v>
      </c>
      <c r="B1110" s="3">
        <v>41183.333333333336</v>
      </c>
      <c r="C1110" s="2">
        <v>1600</v>
      </c>
      <c r="D1110" s="2" t="s">
        <v>12</v>
      </c>
      <c r="E1110" s="2">
        <v>362</v>
      </c>
    </row>
    <row r="1111" spans="1:5" x14ac:dyDescent="0.25">
      <c r="A1111" s="2" t="s">
        <v>936</v>
      </c>
      <c r="B1111" s="3">
        <v>41184.333333333336</v>
      </c>
      <c r="C1111" s="2">
        <v>1600</v>
      </c>
      <c r="D1111" s="2" t="s">
        <v>12</v>
      </c>
      <c r="E1111" s="2">
        <v>364</v>
      </c>
    </row>
    <row r="1112" spans="1:5" x14ac:dyDescent="0.25">
      <c r="A1112" s="2" t="s">
        <v>939</v>
      </c>
      <c r="B1112" s="3">
        <v>41185.333333333336</v>
      </c>
      <c r="C1112" s="2">
        <v>1600</v>
      </c>
      <c r="D1112" s="2" t="s">
        <v>12</v>
      </c>
      <c r="E1112" s="2">
        <v>286</v>
      </c>
    </row>
    <row r="1113" spans="1:5" x14ac:dyDescent="0.25">
      <c r="A1113" s="2" t="s">
        <v>942</v>
      </c>
      <c r="B1113" s="3">
        <v>41186.333333333336</v>
      </c>
      <c r="C1113" s="2">
        <v>1600</v>
      </c>
      <c r="D1113" s="2" t="s">
        <v>12</v>
      </c>
      <c r="E1113" s="2">
        <v>297</v>
      </c>
    </row>
    <row r="1114" spans="1:5" x14ac:dyDescent="0.25">
      <c r="A1114" s="2" t="s">
        <v>945</v>
      </c>
      <c r="B1114" s="3">
        <v>41187.333333333336</v>
      </c>
      <c r="C1114" s="2">
        <v>1600</v>
      </c>
      <c r="D1114" s="2" t="s">
        <v>12</v>
      </c>
      <c r="E1114" s="2">
        <v>286</v>
      </c>
    </row>
    <row r="1115" spans="1:5" x14ac:dyDescent="0.25">
      <c r="A1115" s="2" t="s">
        <v>948</v>
      </c>
      <c r="B1115" s="3">
        <v>41188.333333333336</v>
      </c>
      <c r="C1115" s="2">
        <v>1600</v>
      </c>
      <c r="D1115" s="2" t="s">
        <v>12</v>
      </c>
      <c r="E1115" s="2">
        <v>238</v>
      </c>
    </row>
    <row r="1116" spans="1:5" x14ac:dyDescent="0.25">
      <c r="A1116" s="2" t="s">
        <v>951</v>
      </c>
      <c r="B1116" s="3">
        <v>41189.333333333336</v>
      </c>
      <c r="C1116" s="2">
        <v>1600</v>
      </c>
      <c r="D1116" s="2" t="s">
        <v>12</v>
      </c>
      <c r="E1116" s="2">
        <v>212</v>
      </c>
    </row>
    <row r="1117" spans="1:5" x14ac:dyDescent="0.25">
      <c r="A1117" s="2" t="s">
        <v>954</v>
      </c>
      <c r="B1117" s="3">
        <v>41190.333333333336</v>
      </c>
      <c r="C1117" s="2">
        <v>1600</v>
      </c>
      <c r="D1117" s="2" t="s">
        <v>12</v>
      </c>
      <c r="E1117" s="2">
        <v>296</v>
      </c>
    </row>
    <row r="1118" spans="1:5" x14ac:dyDescent="0.25">
      <c r="A1118" s="2" t="s">
        <v>957</v>
      </c>
      <c r="B1118" s="3">
        <v>41191.333333333336</v>
      </c>
      <c r="C1118" s="2">
        <v>1600</v>
      </c>
      <c r="D1118" s="2" t="s">
        <v>12</v>
      </c>
      <c r="E1118" s="2">
        <v>283</v>
      </c>
    </row>
    <row r="1119" spans="1:5" x14ac:dyDescent="0.25">
      <c r="A1119" s="2" t="s">
        <v>960</v>
      </c>
      <c r="B1119" s="3">
        <v>41192.333333333336</v>
      </c>
      <c r="C1119" s="2">
        <v>1600</v>
      </c>
      <c r="D1119" s="2" t="s">
        <v>12</v>
      </c>
      <c r="E1119" s="2">
        <v>283</v>
      </c>
    </row>
    <row r="1120" spans="1:5" x14ac:dyDescent="0.25">
      <c r="A1120" s="2" t="s">
        <v>963</v>
      </c>
      <c r="B1120" s="3">
        <v>41193.333333333336</v>
      </c>
      <c r="C1120" s="2">
        <v>1600</v>
      </c>
      <c r="D1120" s="2" t="s">
        <v>12</v>
      </c>
      <c r="E1120" s="2">
        <v>371</v>
      </c>
    </row>
    <row r="1121" spans="1:5" x14ac:dyDescent="0.25">
      <c r="A1121" s="2" t="s">
        <v>966</v>
      </c>
      <c r="B1121" s="3">
        <v>41194.333333333336</v>
      </c>
      <c r="C1121" s="2">
        <v>1600</v>
      </c>
      <c r="D1121" s="2" t="s">
        <v>12</v>
      </c>
      <c r="E1121" s="2">
        <v>314</v>
      </c>
    </row>
    <row r="1122" spans="1:5" x14ac:dyDescent="0.25">
      <c r="A1122" s="2" t="s">
        <v>969</v>
      </c>
      <c r="B1122" s="3">
        <v>41195.333333333336</v>
      </c>
      <c r="C1122" s="2">
        <v>1600</v>
      </c>
      <c r="D1122" s="2" t="s">
        <v>12</v>
      </c>
      <c r="E1122" s="2">
        <v>250</v>
      </c>
    </row>
    <row r="1123" spans="1:5" x14ac:dyDescent="0.25">
      <c r="A1123" s="2" t="s">
        <v>972</v>
      </c>
      <c r="B1123" s="3">
        <v>41196.333333333336</v>
      </c>
      <c r="C1123" s="2">
        <v>1600</v>
      </c>
      <c r="D1123" s="2" t="s">
        <v>12</v>
      </c>
      <c r="E1123" s="2">
        <v>246</v>
      </c>
    </row>
    <row r="1124" spans="1:5" x14ac:dyDescent="0.25">
      <c r="A1124" s="2" t="s">
        <v>975</v>
      </c>
      <c r="B1124" s="3">
        <v>41197.333333333336</v>
      </c>
      <c r="C1124" s="2">
        <v>1600</v>
      </c>
      <c r="D1124" s="2" t="s">
        <v>12</v>
      </c>
      <c r="E1124" s="2">
        <v>224</v>
      </c>
    </row>
    <row r="1125" spans="1:5" x14ac:dyDescent="0.25">
      <c r="A1125" s="2" t="s">
        <v>978</v>
      </c>
      <c r="B1125" s="3">
        <v>41198.333333333336</v>
      </c>
      <c r="C1125" s="2">
        <v>1600</v>
      </c>
      <c r="D1125" s="2" t="s">
        <v>12</v>
      </c>
      <c r="E1125" s="2">
        <v>307</v>
      </c>
    </row>
    <row r="1126" spans="1:5" x14ac:dyDescent="0.25">
      <c r="A1126" s="2" t="s">
        <v>981</v>
      </c>
      <c r="B1126" s="3">
        <v>41199.333333333336</v>
      </c>
      <c r="C1126" s="2">
        <v>1600</v>
      </c>
      <c r="D1126" s="2" t="s">
        <v>12</v>
      </c>
      <c r="E1126" s="2">
        <v>256</v>
      </c>
    </row>
    <row r="1127" spans="1:5" x14ac:dyDescent="0.25">
      <c r="A1127" s="2" t="s">
        <v>984</v>
      </c>
      <c r="B1127" s="3">
        <v>41200.333333333336</v>
      </c>
      <c r="C1127" s="2">
        <v>1600</v>
      </c>
      <c r="D1127" s="2" t="s">
        <v>12</v>
      </c>
      <c r="E1127" s="2">
        <v>308</v>
      </c>
    </row>
    <row r="1128" spans="1:5" x14ac:dyDescent="0.25">
      <c r="A1128" s="2" t="s">
        <v>987</v>
      </c>
      <c r="B1128" s="3">
        <v>41201.333333333336</v>
      </c>
      <c r="C1128" s="2">
        <v>1600</v>
      </c>
      <c r="D1128" s="2" t="s">
        <v>12</v>
      </c>
      <c r="E1128" s="2">
        <v>292</v>
      </c>
    </row>
    <row r="1129" spans="1:5" x14ac:dyDescent="0.25">
      <c r="A1129" s="2" t="s">
        <v>990</v>
      </c>
      <c r="B1129" s="3">
        <v>41202.333333333336</v>
      </c>
      <c r="C1129" s="2">
        <v>1600</v>
      </c>
      <c r="D1129" s="2" t="s">
        <v>12</v>
      </c>
      <c r="E1129" s="2">
        <v>242</v>
      </c>
    </row>
    <row r="1130" spans="1:5" x14ac:dyDescent="0.25">
      <c r="A1130" s="2" t="s">
        <v>993</v>
      </c>
      <c r="B1130" s="3">
        <v>41203.333333333336</v>
      </c>
      <c r="C1130" s="2">
        <v>1600</v>
      </c>
      <c r="D1130" s="2" t="s">
        <v>12</v>
      </c>
      <c r="E1130" s="2">
        <v>282</v>
      </c>
    </row>
    <row r="1131" spans="1:5" x14ac:dyDescent="0.25">
      <c r="A1131" s="2" t="s">
        <v>996</v>
      </c>
      <c r="B1131" s="3">
        <v>41204.333333333336</v>
      </c>
      <c r="C1131" s="2">
        <v>1600</v>
      </c>
      <c r="D1131" s="2" t="s">
        <v>12</v>
      </c>
      <c r="E1131" s="2">
        <v>282</v>
      </c>
    </row>
    <row r="1132" spans="1:5" x14ac:dyDescent="0.25">
      <c r="A1132" s="2" t="s">
        <v>999</v>
      </c>
      <c r="B1132" s="3">
        <v>41205.333333333336</v>
      </c>
      <c r="C1132" s="2">
        <v>1600</v>
      </c>
      <c r="D1132" s="2" t="s">
        <v>12</v>
      </c>
      <c r="E1132" s="2">
        <v>305</v>
      </c>
    </row>
    <row r="1133" spans="1:5" x14ac:dyDescent="0.25">
      <c r="A1133" s="2" t="s">
        <v>1002</v>
      </c>
      <c r="B1133" s="3">
        <v>41206.333333333336</v>
      </c>
      <c r="C1133" s="2">
        <v>1600</v>
      </c>
      <c r="D1133" s="2" t="s">
        <v>12</v>
      </c>
      <c r="E1133" s="2">
        <v>350</v>
      </c>
    </row>
    <row r="1134" spans="1:5" x14ac:dyDescent="0.25">
      <c r="A1134" s="2" t="s">
        <v>1005</v>
      </c>
      <c r="B1134" s="3">
        <v>41207.333333333336</v>
      </c>
      <c r="C1134" s="2">
        <v>1600</v>
      </c>
      <c r="D1134" s="2" t="s">
        <v>12</v>
      </c>
      <c r="E1134" s="2">
        <v>283</v>
      </c>
    </row>
    <row r="1135" spans="1:5" x14ac:dyDescent="0.25">
      <c r="A1135" s="2" t="s">
        <v>1008</v>
      </c>
      <c r="B1135" s="3">
        <v>41208.333333333336</v>
      </c>
      <c r="C1135" s="2">
        <v>1600</v>
      </c>
      <c r="D1135" s="2" t="s">
        <v>12</v>
      </c>
      <c r="E1135" s="2">
        <v>266</v>
      </c>
    </row>
    <row r="1136" spans="1:5" x14ac:dyDescent="0.25">
      <c r="A1136" s="2" t="s">
        <v>1010</v>
      </c>
      <c r="B1136" s="3">
        <v>41209.333333333336</v>
      </c>
      <c r="C1136" s="2">
        <v>1600</v>
      </c>
      <c r="D1136" s="2" t="s">
        <v>12</v>
      </c>
      <c r="E1136" s="2">
        <v>242</v>
      </c>
    </row>
    <row r="1137" spans="1:5" x14ac:dyDescent="0.25">
      <c r="A1137" s="2" t="s">
        <v>1012</v>
      </c>
      <c r="B1137" s="3">
        <v>41210.333333333336</v>
      </c>
      <c r="C1137" s="2">
        <v>1600</v>
      </c>
      <c r="D1137" s="2" t="s">
        <v>12</v>
      </c>
      <c r="E1137" s="2">
        <v>241</v>
      </c>
    </row>
    <row r="1138" spans="1:5" x14ac:dyDescent="0.25">
      <c r="A1138" s="2" t="s">
        <v>1014</v>
      </c>
      <c r="B1138" s="3">
        <v>41211.333333333336</v>
      </c>
      <c r="C1138" s="2">
        <v>1600</v>
      </c>
      <c r="D1138" s="2" t="s">
        <v>12</v>
      </c>
      <c r="E1138" s="2">
        <v>265</v>
      </c>
    </row>
    <row r="1139" spans="1:5" x14ac:dyDescent="0.25">
      <c r="A1139" s="2" t="s">
        <v>1017</v>
      </c>
      <c r="B1139" s="3">
        <v>41212.333333333336</v>
      </c>
      <c r="C1139" s="2">
        <v>1600</v>
      </c>
      <c r="D1139" s="2" t="s">
        <v>12</v>
      </c>
      <c r="E1139" s="2">
        <v>318</v>
      </c>
    </row>
    <row r="1140" spans="1:5" x14ac:dyDescent="0.25">
      <c r="A1140" s="2" t="s">
        <v>1020</v>
      </c>
      <c r="B1140" s="3">
        <v>41213.333333333336</v>
      </c>
      <c r="C1140" s="2">
        <v>1600</v>
      </c>
      <c r="D1140" s="2" t="s">
        <v>12</v>
      </c>
      <c r="E1140" s="2">
        <v>352</v>
      </c>
    </row>
    <row r="1141" spans="1:5" x14ac:dyDescent="0.25">
      <c r="A1141" s="2" t="s">
        <v>1023</v>
      </c>
      <c r="B1141" s="3">
        <v>41214.333333333336</v>
      </c>
      <c r="C1141" s="2">
        <v>1600</v>
      </c>
      <c r="D1141" s="2" t="s">
        <v>12</v>
      </c>
      <c r="E1141" s="2">
        <v>330</v>
      </c>
    </row>
    <row r="1142" spans="1:5" x14ac:dyDescent="0.25">
      <c r="A1142" s="2" t="s">
        <v>1026</v>
      </c>
      <c r="B1142" s="3">
        <v>41215.333333333336</v>
      </c>
      <c r="C1142" s="2">
        <v>1600</v>
      </c>
      <c r="D1142" s="2" t="s">
        <v>12</v>
      </c>
      <c r="E1142" s="2">
        <v>342</v>
      </c>
    </row>
    <row r="1143" spans="1:5" x14ac:dyDescent="0.25">
      <c r="A1143" s="2" t="s">
        <v>1029</v>
      </c>
      <c r="B1143" s="3">
        <v>41216.333333333336</v>
      </c>
      <c r="C1143" s="2">
        <v>1600</v>
      </c>
      <c r="D1143" s="2" t="s">
        <v>12</v>
      </c>
      <c r="E1143" s="2">
        <v>290</v>
      </c>
    </row>
    <row r="1144" spans="1:5" x14ac:dyDescent="0.25">
      <c r="A1144" s="2" t="s">
        <v>1032</v>
      </c>
      <c r="B1144" s="3">
        <v>41217.333333333336</v>
      </c>
      <c r="C1144" s="2">
        <v>1600</v>
      </c>
      <c r="D1144" s="2" t="s">
        <v>12</v>
      </c>
      <c r="E1144" s="2">
        <v>306</v>
      </c>
    </row>
    <row r="1145" spans="1:5" x14ac:dyDescent="0.25">
      <c r="A1145" s="2" t="s">
        <v>1035</v>
      </c>
      <c r="B1145" s="3">
        <v>41218.333333333336</v>
      </c>
      <c r="C1145" s="2">
        <v>1600</v>
      </c>
      <c r="D1145" s="2" t="s">
        <v>12</v>
      </c>
      <c r="E1145" s="2">
        <v>333</v>
      </c>
    </row>
    <row r="1146" spans="1:5" x14ac:dyDescent="0.25">
      <c r="A1146" s="2" t="s">
        <v>1038</v>
      </c>
      <c r="B1146" s="3">
        <v>41219.333333333336</v>
      </c>
      <c r="C1146" s="2">
        <v>1600</v>
      </c>
      <c r="D1146" s="2" t="s">
        <v>12</v>
      </c>
      <c r="E1146" s="2">
        <v>299</v>
      </c>
    </row>
    <row r="1147" spans="1:5" x14ac:dyDescent="0.25">
      <c r="A1147" s="2" t="s">
        <v>1041</v>
      </c>
      <c r="B1147" s="3">
        <v>41220.333333333336</v>
      </c>
      <c r="C1147" s="2">
        <v>1600</v>
      </c>
      <c r="D1147" s="2" t="s">
        <v>12</v>
      </c>
      <c r="E1147" s="2">
        <v>419</v>
      </c>
    </row>
    <row r="1148" spans="1:5" x14ac:dyDescent="0.25">
      <c r="A1148" s="2" t="s">
        <v>1044</v>
      </c>
      <c r="B1148" s="3">
        <v>41221.333333333336</v>
      </c>
      <c r="C1148" s="2">
        <v>1600</v>
      </c>
      <c r="D1148" s="2" t="s">
        <v>12</v>
      </c>
      <c r="E1148" s="2">
        <v>278</v>
      </c>
    </row>
    <row r="1149" spans="1:5" x14ac:dyDescent="0.25">
      <c r="A1149" s="2" t="s">
        <v>1047</v>
      </c>
      <c r="B1149" s="3">
        <v>41222.333333333336</v>
      </c>
      <c r="C1149" s="2">
        <v>1600</v>
      </c>
      <c r="D1149" s="2" t="s">
        <v>12</v>
      </c>
      <c r="E1149" s="2">
        <v>350</v>
      </c>
    </row>
    <row r="1150" spans="1:5" x14ac:dyDescent="0.25">
      <c r="A1150" s="2" t="s">
        <v>1050</v>
      </c>
      <c r="B1150" s="3">
        <v>41223.333333333336</v>
      </c>
      <c r="C1150" s="2">
        <v>1600</v>
      </c>
      <c r="D1150" s="2" t="s">
        <v>12</v>
      </c>
      <c r="E1150" s="2">
        <v>270</v>
      </c>
    </row>
    <row r="1151" spans="1:5" x14ac:dyDescent="0.25">
      <c r="A1151" s="2" t="s">
        <v>1053</v>
      </c>
      <c r="B1151" s="3">
        <v>41224.333333333336</v>
      </c>
      <c r="C1151" s="2">
        <v>1600</v>
      </c>
      <c r="D1151" s="2" t="s">
        <v>12</v>
      </c>
      <c r="E1151" s="2">
        <v>323</v>
      </c>
    </row>
    <row r="1152" spans="1:5" x14ac:dyDescent="0.25">
      <c r="A1152" s="2" t="s">
        <v>1056</v>
      </c>
      <c r="B1152" s="3">
        <v>41225.333333333336</v>
      </c>
      <c r="C1152" s="2">
        <v>1600</v>
      </c>
      <c r="D1152" s="2" t="s">
        <v>12</v>
      </c>
      <c r="E1152" s="2">
        <v>499</v>
      </c>
    </row>
    <row r="1153" spans="1:5" x14ac:dyDescent="0.25">
      <c r="A1153" s="2" t="s">
        <v>1059</v>
      </c>
      <c r="B1153" s="3">
        <v>41226.333333333336</v>
      </c>
      <c r="C1153" s="2">
        <v>1600</v>
      </c>
      <c r="D1153" s="2" t="s">
        <v>12</v>
      </c>
      <c r="E1153" s="2">
        <v>358</v>
      </c>
    </row>
    <row r="1154" spans="1:5" x14ac:dyDescent="0.25">
      <c r="A1154" s="2" t="s">
        <v>1062</v>
      </c>
      <c r="B1154" s="3">
        <v>41227.333333333336</v>
      </c>
      <c r="C1154" s="2">
        <v>1600</v>
      </c>
      <c r="D1154" s="2" t="s">
        <v>12</v>
      </c>
      <c r="E1154" s="2"/>
    </row>
    <row r="1155" spans="1:5" x14ac:dyDescent="0.25">
      <c r="A1155" s="2" t="s">
        <v>1065</v>
      </c>
      <c r="B1155" s="3">
        <v>41228.333333333336</v>
      </c>
      <c r="C1155" s="2">
        <v>1600</v>
      </c>
      <c r="D1155" s="2" t="s">
        <v>12</v>
      </c>
      <c r="E1155" s="2"/>
    </row>
    <row r="1156" spans="1:5" x14ac:dyDescent="0.25">
      <c r="A1156" s="2" t="s">
        <v>1068</v>
      </c>
      <c r="B1156" s="3">
        <v>41229.333333333336</v>
      </c>
      <c r="C1156" s="2">
        <v>1600</v>
      </c>
      <c r="D1156" s="2" t="s">
        <v>12</v>
      </c>
      <c r="E1156" s="2">
        <v>284</v>
      </c>
    </row>
    <row r="1157" spans="1:5" x14ac:dyDescent="0.25">
      <c r="A1157" s="2" t="s">
        <v>1071</v>
      </c>
      <c r="B1157" s="3">
        <v>41230.333333333336</v>
      </c>
      <c r="C1157" s="2">
        <v>1600</v>
      </c>
      <c r="D1157" s="2" t="s">
        <v>12</v>
      </c>
      <c r="E1157" s="2">
        <v>326</v>
      </c>
    </row>
    <row r="1158" spans="1:5" x14ac:dyDescent="0.25">
      <c r="A1158" s="2" t="s">
        <v>1074</v>
      </c>
      <c r="B1158" s="3">
        <v>41231.333333333336</v>
      </c>
      <c r="C1158" s="2">
        <v>1600</v>
      </c>
      <c r="D1158" s="2" t="s">
        <v>12</v>
      </c>
      <c r="E1158" s="2">
        <v>352</v>
      </c>
    </row>
    <row r="1159" spans="1:5" x14ac:dyDescent="0.25">
      <c r="A1159" s="2" t="s">
        <v>1077</v>
      </c>
      <c r="B1159" s="3">
        <v>41232.333333333336</v>
      </c>
      <c r="C1159" s="2">
        <v>1600</v>
      </c>
      <c r="D1159" s="2" t="s">
        <v>12</v>
      </c>
      <c r="E1159" s="2">
        <v>298</v>
      </c>
    </row>
    <row r="1160" spans="1:5" x14ac:dyDescent="0.25">
      <c r="A1160" s="2" t="s">
        <v>1080</v>
      </c>
      <c r="B1160" s="3">
        <v>41233.333333333336</v>
      </c>
      <c r="C1160" s="2">
        <v>1600</v>
      </c>
      <c r="D1160" s="2" t="s">
        <v>12</v>
      </c>
      <c r="E1160" s="2">
        <v>574</v>
      </c>
    </row>
    <row r="1161" spans="1:5" x14ac:dyDescent="0.25">
      <c r="A1161" s="2" t="s">
        <v>1085</v>
      </c>
      <c r="B1161" s="3">
        <v>41236.333333333336</v>
      </c>
      <c r="C1161" s="2">
        <v>1600</v>
      </c>
      <c r="D1161" s="2" t="s">
        <v>12</v>
      </c>
      <c r="E1161" s="2">
        <v>305</v>
      </c>
    </row>
    <row r="1162" spans="1:5" x14ac:dyDescent="0.25">
      <c r="A1162" s="2" t="s">
        <v>1088</v>
      </c>
      <c r="B1162" s="3">
        <v>41237.333333333336</v>
      </c>
      <c r="C1162" s="2">
        <v>1600</v>
      </c>
      <c r="D1162" s="2" t="s">
        <v>12</v>
      </c>
      <c r="E1162" s="2">
        <v>267</v>
      </c>
    </row>
    <row r="1163" spans="1:5" x14ac:dyDescent="0.25">
      <c r="A1163" s="2" t="s">
        <v>1091</v>
      </c>
      <c r="B1163" s="3">
        <v>41238.333333333336</v>
      </c>
      <c r="C1163" s="2">
        <v>1600</v>
      </c>
      <c r="D1163" s="2" t="s">
        <v>12</v>
      </c>
      <c r="E1163" s="2">
        <v>307</v>
      </c>
    </row>
    <row r="1164" spans="1:5" x14ac:dyDescent="0.25">
      <c r="A1164" s="2" t="s">
        <v>1094</v>
      </c>
      <c r="B1164" s="3">
        <v>41239.333333333336</v>
      </c>
      <c r="C1164" s="2">
        <v>1600</v>
      </c>
      <c r="D1164" s="2" t="s">
        <v>12</v>
      </c>
      <c r="E1164" s="2">
        <v>306</v>
      </c>
    </row>
    <row r="1165" spans="1:5" x14ac:dyDescent="0.25">
      <c r="A1165" s="2" t="s">
        <v>1097</v>
      </c>
      <c r="B1165" s="3">
        <v>41240.333333333336</v>
      </c>
      <c r="C1165" s="2">
        <v>1600</v>
      </c>
      <c r="D1165" s="2" t="s">
        <v>12</v>
      </c>
      <c r="E1165" s="2">
        <v>360</v>
      </c>
    </row>
    <row r="1166" spans="1:5" x14ac:dyDescent="0.25">
      <c r="A1166" s="2" t="s">
        <v>1100</v>
      </c>
      <c r="B1166" s="3">
        <v>41241.333333333336</v>
      </c>
      <c r="C1166" s="2">
        <v>1600</v>
      </c>
      <c r="D1166" s="2" t="s">
        <v>12</v>
      </c>
      <c r="E1166" s="2">
        <v>374</v>
      </c>
    </row>
    <row r="1167" spans="1:5" x14ac:dyDescent="0.25">
      <c r="A1167" s="2" t="s">
        <v>1103</v>
      </c>
      <c r="B1167" s="3">
        <v>41242.333333333336</v>
      </c>
      <c r="C1167" s="2">
        <v>1600</v>
      </c>
      <c r="D1167" s="2" t="s">
        <v>12</v>
      </c>
      <c r="E1167" s="2">
        <v>386</v>
      </c>
    </row>
    <row r="1168" spans="1:5" x14ac:dyDescent="0.25">
      <c r="A1168" s="2" t="s">
        <v>1106</v>
      </c>
      <c r="B1168" s="3">
        <v>41243.333333333336</v>
      </c>
      <c r="C1168" s="2">
        <v>1600</v>
      </c>
      <c r="D1168" s="2" t="s">
        <v>12</v>
      </c>
      <c r="E1168" s="2">
        <v>362</v>
      </c>
    </row>
    <row r="1169" spans="1:5" x14ac:dyDescent="0.25">
      <c r="A1169" s="2" t="s">
        <v>1109</v>
      </c>
      <c r="B1169" s="3">
        <v>41244.333333333336</v>
      </c>
      <c r="C1169" s="2">
        <v>1600</v>
      </c>
      <c r="D1169" s="2" t="s">
        <v>12</v>
      </c>
      <c r="E1169" s="2"/>
    </row>
    <row r="1170" spans="1:5" x14ac:dyDescent="0.25">
      <c r="A1170" s="2" t="s">
        <v>1112</v>
      </c>
      <c r="B1170" s="3">
        <v>41245.333333333336</v>
      </c>
      <c r="C1170" s="2">
        <v>1600</v>
      </c>
      <c r="D1170" s="2" t="s">
        <v>12</v>
      </c>
      <c r="E1170" s="2">
        <v>386</v>
      </c>
    </row>
    <row r="1171" spans="1:5" x14ac:dyDescent="0.25">
      <c r="A1171" s="2" t="s">
        <v>1115</v>
      </c>
      <c r="B1171" s="3">
        <v>41246.333333333336</v>
      </c>
      <c r="C1171" s="2">
        <v>1600</v>
      </c>
      <c r="D1171" s="2" t="s">
        <v>12</v>
      </c>
      <c r="E1171" s="2">
        <v>402</v>
      </c>
    </row>
    <row r="1172" spans="1:5" x14ac:dyDescent="0.25">
      <c r="A1172" s="2" t="s">
        <v>1118</v>
      </c>
      <c r="B1172" s="3">
        <v>41247.333333333336</v>
      </c>
      <c r="C1172" s="2">
        <v>1600</v>
      </c>
      <c r="D1172" s="2" t="s">
        <v>12</v>
      </c>
      <c r="E1172" s="2">
        <v>328</v>
      </c>
    </row>
    <row r="1173" spans="1:5" x14ac:dyDescent="0.25">
      <c r="A1173" s="2" t="s">
        <v>1121</v>
      </c>
      <c r="B1173" s="3">
        <v>41248.333333333336</v>
      </c>
      <c r="C1173" s="2">
        <v>1600</v>
      </c>
      <c r="D1173" s="2" t="s">
        <v>12</v>
      </c>
      <c r="E1173" s="2">
        <v>411</v>
      </c>
    </row>
    <row r="1174" spans="1:5" x14ac:dyDescent="0.25">
      <c r="A1174" s="2" t="s">
        <v>1124</v>
      </c>
      <c r="B1174" s="3">
        <v>41249.333333333336</v>
      </c>
      <c r="C1174" s="2">
        <v>1600</v>
      </c>
      <c r="D1174" s="2" t="s">
        <v>12</v>
      </c>
      <c r="E1174" s="2">
        <v>374</v>
      </c>
    </row>
    <row r="1175" spans="1:5" x14ac:dyDescent="0.25">
      <c r="A1175" s="2" t="s">
        <v>1127</v>
      </c>
      <c r="B1175" s="3">
        <v>41250.333333333336</v>
      </c>
      <c r="C1175" s="2">
        <v>1600</v>
      </c>
      <c r="D1175" s="2" t="s">
        <v>12</v>
      </c>
      <c r="E1175" s="2">
        <v>380</v>
      </c>
    </row>
    <row r="1176" spans="1:5" x14ac:dyDescent="0.25">
      <c r="A1176" s="2" t="s">
        <v>1130</v>
      </c>
      <c r="B1176" s="3">
        <v>41251.333333333336</v>
      </c>
      <c r="C1176" s="2">
        <v>1600</v>
      </c>
      <c r="D1176" s="2" t="s">
        <v>12</v>
      </c>
      <c r="E1176" s="2">
        <v>330</v>
      </c>
    </row>
    <row r="1177" spans="1:5" x14ac:dyDescent="0.25">
      <c r="A1177" s="2" t="s">
        <v>1133</v>
      </c>
      <c r="B1177" s="3">
        <v>41252.333333333336</v>
      </c>
      <c r="C1177" s="2">
        <v>1600</v>
      </c>
      <c r="D1177" s="2" t="s">
        <v>12</v>
      </c>
      <c r="E1177" s="2">
        <v>320</v>
      </c>
    </row>
    <row r="1178" spans="1:5" x14ac:dyDescent="0.25">
      <c r="A1178" s="2" t="s">
        <v>1136</v>
      </c>
      <c r="B1178" s="3">
        <v>41253.333333333336</v>
      </c>
      <c r="C1178" s="2">
        <v>1600</v>
      </c>
      <c r="D1178" s="2" t="s">
        <v>12</v>
      </c>
      <c r="E1178" s="2">
        <v>630</v>
      </c>
    </row>
    <row r="1179" spans="1:5" x14ac:dyDescent="0.25">
      <c r="A1179" s="2" t="s">
        <v>1139</v>
      </c>
      <c r="B1179" s="3">
        <v>41254.333333333336</v>
      </c>
      <c r="C1179" s="2">
        <v>1600</v>
      </c>
      <c r="D1179" s="2" t="s">
        <v>12</v>
      </c>
      <c r="E1179" s="2">
        <v>546</v>
      </c>
    </row>
    <row r="1180" spans="1:5" x14ac:dyDescent="0.25">
      <c r="A1180" s="2" t="s">
        <v>1142</v>
      </c>
      <c r="B1180" s="3">
        <v>41255.333333333336</v>
      </c>
      <c r="C1180" s="2">
        <v>1600</v>
      </c>
      <c r="D1180" s="2" t="s">
        <v>12</v>
      </c>
      <c r="E1180" s="2">
        <v>436</v>
      </c>
    </row>
    <row r="1181" spans="1:5" x14ac:dyDescent="0.25">
      <c r="A1181" s="2" t="s">
        <v>1145</v>
      </c>
      <c r="B1181" s="3">
        <v>41256.333333333336</v>
      </c>
      <c r="C1181" s="2">
        <v>1600</v>
      </c>
      <c r="D1181" s="2" t="s">
        <v>12</v>
      </c>
      <c r="E1181" s="2">
        <v>338</v>
      </c>
    </row>
    <row r="1182" spans="1:5" x14ac:dyDescent="0.25">
      <c r="A1182" s="2" t="s">
        <v>1148</v>
      </c>
      <c r="B1182" s="3">
        <v>41257.333333333336</v>
      </c>
      <c r="C1182" s="2">
        <v>1600</v>
      </c>
      <c r="D1182" s="2" t="s">
        <v>12</v>
      </c>
      <c r="E1182" s="2">
        <v>350</v>
      </c>
    </row>
    <row r="1183" spans="1:5" x14ac:dyDescent="0.25">
      <c r="A1183" s="2" t="s">
        <v>1151</v>
      </c>
      <c r="B1183" s="3">
        <v>41258.333333333336</v>
      </c>
      <c r="C1183" s="2">
        <v>1600</v>
      </c>
      <c r="D1183" s="2" t="s">
        <v>12</v>
      </c>
      <c r="E1183" s="2">
        <v>326</v>
      </c>
    </row>
    <row r="1184" spans="1:5" x14ac:dyDescent="0.25">
      <c r="A1184" s="2" t="s">
        <v>1154</v>
      </c>
      <c r="B1184" s="3">
        <v>41259.333333333336</v>
      </c>
      <c r="C1184" s="2">
        <v>1600</v>
      </c>
      <c r="D1184" s="2" t="s">
        <v>12</v>
      </c>
      <c r="E1184" s="2">
        <v>312</v>
      </c>
    </row>
    <row r="1185" spans="1:5" x14ac:dyDescent="0.25">
      <c r="A1185" s="2" t="s">
        <v>1157</v>
      </c>
      <c r="B1185" s="3">
        <v>41260.333333333336</v>
      </c>
      <c r="C1185" s="2">
        <v>1600</v>
      </c>
      <c r="D1185" s="2" t="s">
        <v>12</v>
      </c>
      <c r="E1185" s="2">
        <v>391</v>
      </c>
    </row>
    <row r="1186" spans="1:5" x14ac:dyDescent="0.25">
      <c r="A1186" s="2" t="s">
        <v>1160</v>
      </c>
      <c r="B1186" s="3">
        <v>41261.333333333336</v>
      </c>
      <c r="C1186" s="2">
        <v>1600</v>
      </c>
      <c r="D1186" s="2" t="s">
        <v>12</v>
      </c>
      <c r="E1186" s="2">
        <v>316</v>
      </c>
    </row>
    <row r="1187" spans="1:5" x14ac:dyDescent="0.25">
      <c r="A1187" s="2" t="s">
        <v>1163</v>
      </c>
      <c r="B1187" s="3">
        <v>41262.333333333336</v>
      </c>
      <c r="C1187" s="2">
        <v>1600</v>
      </c>
      <c r="D1187" s="2" t="s">
        <v>12</v>
      </c>
      <c r="E1187" s="2">
        <v>320</v>
      </c>
    </row>
    <row r="1188" spans="1:5" x14ac:dyDescent="0.25">
      <c r="A1188" s="2" t="s">
        <v>1166</v>
      </c>
      <c r="B1188" s="3">
        <v>41263.333333333336</v>
      </c>
      <c r="C1188" s="2">
        <v>1600</v>
      </c>
      <c r="D1188" s="2" t="s">
        <v>12</v>
      </c>
      <c r="E1188" s="2">
        <v>354</v>
      </c>
    </row>
    <row r="1189" spans="1:5" x14ac:dyDescent="0.25">
      <c r="A1189" s="2" t="s">
        <v>1169</v>
      </c>
      <c r="B1189" s="3">
        <v>41264.333333333336</v>
      </c>
      <c r="C1189" s="2">
        <v>1600</v>
      </c>
      <c r="D1189" s="2" t="s">
        <v>12</v>
      </c>
      <c r="E1189" s="2">
        <v>396</v>
      </c>
    </row>
    <row r="1190" spans="1:5" x14ac:dyDescent="0.25">
      <c r="A1190" s="2" t="s">
        <v>1172</v>
      </c>
      <c r="B1190" s="3">
        <v>41265.333333333336</v>
      </c>
      <c r="C1190" s="2">
        <v>1600</v>
      </c>
      <c r="D1190" s="2" t="s">
        <v>12</v>
      </c>
      <c r="E1190" s="2">
        <v>402</v>
      </c>
    </row>
    <row r="1191" spans="1:5" x14ac:dyDescent="0.25">
      <c r="A1191" s="2" t="s">
        <v>1175</v>
      </c>
      <c r="B1191" s="3">
        <v>41266.333333333336</v>
      </c>
      <c r="C1191" s="2">
        <v>1600</v>
      </c>
      <c r="D1191" s="2" t="s">
        <v>12</v>
      </c>
      <c r="E1191" s="2">
        <v>364</v>
      </c>
    </row>
    <row r="1192" spans="1:5" x14ac:dyDescent="0.25">
      <c r="A1192" s="2" t="s">
        <v>1178</v>
      </c>
      <c r="B1192" s="3">
        <v>41268.333333333336</v>
      </c>
      <c r="C1192" s="2">
        <v>1600</v>
      </c>
      <c r="D1192" s="2" t="s">
        <v>12</v>
      </c>
      <c r="E1192" s="2">
        <v>483</v>
      </c>
    </row>
    <row r="1193" spans="1:5" x14ac:dyDescent="0.25">
      <c r="A1193" s="2" t="s">
        <v>1181</v>
      </c>
      <c r="B1193" s="3">
        <v>41269.333333333336</v>
      </c>
      <c r="C1193" s="2">
        <v>1600</v>
      </c>
      <c r="D1193" s="2" t="s">
        <v>12</v>
      </c>
      <c r="E1193" s="2">
        <v>354</v>
      </c>
    </row>
    <row r="1194" spans="1:5" x14ac:dyDescent="0.25">
      <c r="A1194" s="2" t="s">
        <v>1184</v>
      </c>
      <c r="B1194" s="3">
        <v>41270.333333333336</v>
      </c>
      <c r="C1194" s="2">
        <v>1600</v>
      </c>
      <c r="D1194" s="2" t="s">
        <v>12</v>
      </c>
      <c r="E1194" s="2">
        <v>303</v>
      </c>
    </row>
    <row r="1195" spans="1:5" x14ac:dyDescent="0.25">
      <c r="A1195" s="2" t="s">
        <v>1187</v>
      </c>
      <c r="B1195" s="3">
        <v>41271.333333333336</v>
      </c>
      <c r="C1195" s="2">
        <v>1600</v>
      </c>
      <c r="D1195" s="2" t="s">
        <v>12</v>
      </c>
      <c r="E1195" s="2">
        <v>324</v>
      </c>
    </row>
    <row r="1196" spans="1:5" x14ac:dyDescent="0.25">
      <c r="A1196" s="2" t="s">
        <v>1190</v>
      </c>
      <c r="B1196" s="3">
        <v>41272.333333333336</v>
      </c>
      <c r="C1196" s="2">
        <v>1600</v>
      </c>
      <c r="D1196" s="2" t="s">
        <v>12</v>
      </c>
      <c r="E1196" s="2">
        <v>268</v>
      </c>
    </row>
    <row r="1197" spans="1:5" x14ac:dyDescent="0.25">
      <c r="A1197" s="2" t="s">
        <v>1193</v>
      </c>
      <c r="B1197" s="3">
        <v>41273.333333333336</v>
      </c>
      <c r="C1197" s="2">
        <v>1600</v>
      </c>
      <c r="D1197" s="2" t="s">
        <v>12</v>
      </c>
      <c r="E1197" s="2">
        <v>315</v>
      </c>
    </row>
    <row r="1198" spans="1:5" x14ac:dyDescent="0.25">
      <c r="A1198" s="2" t="s">
        <v>1197</v>
      </c>
      <c r="B1198" s="3">
        <v>41275.333333333336</v>
      </c>
      <c r="C1198" s="2">
        <v>1600</v>
      </c>
      <c r="D1198" s="2" t="s">
        <v>12</v>
      </c>
      <c r="E1198" s="2">
        <v>245</v>
      </c>
    </row>
    <row r="1199" spans="1:5" x14ac:dyDescent="0.25">
      <c r="A1199" s="2" t="s">
        <v>1200</v>
      </c>
      <c r="B1199" s="3">
        <v>41276.333333333336</v>
      </c>
      <c r="C1199" s="2">
        <v>1600</v>
      </c>
      <c r="D1199" s="2" t="s">
        <v>12</v>
      </c>
      <c r="E1199" s="2">
        <v>366</v>
      </c>
    </row>
    <row r="1200" spans="1:5" x14ac:dyDescent="0.25">
      <c r="A1200" s="2" t="s">
        <v>1203</v>
      </c>
      <c r="B1200" s="3">
        <v>41277.333333333336</v>
      </c>
      <c r="C1200" s="2">
        <v>1600</v>
      </c>
      <c r="D1200" s="2" t="s">
        <v>12</v>
      </c>
      <c r="E1200" s="2">
        <v>360</v>
      </c>
    </row>
    <row r="1201" spans="1:5" x14ac:dyDescent="0.25">
      <c r="A1201" s="2" t="s">
        <v>1206</v>
      </c>
      <c r="B1201" s="3">
        <v>41278.333333333336</v>
      </c>
      <c r="C1201" s="2">
        <v>1600</v>
      </c>
      <c r="D1201" s="2" t="s">
        <v>12</v>
      </c>
      <c r="E1201" s="2">
        <v>349</v>
      </c>
    </row>
    <row r="1202" spans="1:5" x14ac:dyDescent="0.25">
      <c r="A1202" s="2" t="s">
        <v>1209</v>
      </c>
      <c r="B1202" s="3">
        <v>41279.333333333336</v>
      </c>
      <c r="C1202" s="2">
        <v>1600</v>
      </c>
      <c r="D1202" s="2" t="s">
        <v>12</v>
      </c>
      <c r="E1202" s="2">
        <v>274</v>
      </c>
    </row>
    <row r="1203" spans="1:5" x14ac:dyDescent="0.25">
      <c r="A1203" s="2" t="s">
        <v>1212</v>
      </c>
      <c r="B1203" s="3">
        <v>41280.333333333336</v>
      </c>
      <c r="C1203" s="2">
        <v>1600</v>
      </c>
      <c r="D1203" s="2" t="s">
        <v>12</v>
      </c>
      <c r="E1203" s="2">
        <v>270</v>
      </c>
    </row>
    <row r="1204" spans="1:5" x14ac:dyDescent="0.25">
      <c r="A1204" s="2" t="s">
        <v>1215</v>
      </c>
      <c r="B1204" s="3">
        <v>41281.333333333336</v>
      </c>
      <c r="C1204" s="2">
        <v>1600</v>
      </c>
      <c r="D1204" s="2" t="s">
        <v>12</v>
      </c>
      <c r="E1204" s="2">
        <v>351</v>
      </c>
    </row>
    <row r="1205" spans="1:5" x14ac:dyDescent="0.25">
      <c r="A1205" s="2" t="s">
        <v>1218</v>
      </c>
      <c r="B1205" s="3">
        <v>41282.333333333336</v>
      </c>
      <c r="C1205" s="2">
        <v>1600</v>
      </c>
      <c r="D1205" s="2" t="s">
        <v>12</v>
      </c>
      <c r="E1205" s="2">
        <v>320</v>
      </c>
    </row>
    <row r="1206" spans="1:5" x14ac:dyDescent="0.25">
      <c r="A1206" s="2" t="s">
        <v>1221</v>
      </c>
      <c r="B1206" s="3">
        <v>41283.333333333336</v>
      </c>
      <c r="C1206" s="2">
        <v>1600</v>
      </c>
      <c r="D1206" s="2" t="s">
        <v>12</v>
      </c>
      <c r="E1206" s="2">
        <v>293</v>
      </c>
    </row>
    <row r="1207" spans="1:5" x14ac:dyDescent="0.25">
      <c r="A1207" s="2" t="s">
        <v>1224</v>
      </c>
      <c r="B1207" s="3">
        <v>41284.333333333336</v>
      </c>
      <c r="C1207" s="2">
        <v>1600</v>
      </c>
      <c r="D1207" s="2" t="s">
        <v>12</v>
      </c>
      <c r="E1207" s="2">
        <v>312</v>
      </c>
    </row>
    <row r="1208" spans="1:5" x14ac:dyDescent="0.25">
      <c r="A1208" s="2" t="s">
        <v>1227</v>
      </c>
      <c r="B1208" s="3">
        <v>41285.333333333336</v>
      </c>
      <c r="C1208" s="2">
        <v>1600</v>
      </c>
      <c r="D1208" s="2" t="s">
        <v>12</v>
      </c>
      <c r="E1208" s="2">
        <v>301</v>
      </c>
    </row>
    <row r="1209" spans="1:5" x14ac:dyDescent="0.25">
      <c r="A1209" s="2" t="s">
        <v>1230</v>
      </c>
      <c r="B1209" s="3">
        <v>41286.333333333336</v>
      </c>
      <c r="C1209" s="2">
        <v>1600</v>
      </c>
      <c r="D1209" s="2" t="s">
        <v>12</v>
      </c>
      <c r="E1209" s="2">
        <v>252</v>
      </c>
    </row>
    <row r="1210" spans="1:5" x14ac:dyDescent="0.25">
      <c r="A1210" s="2" t="s">
        <v>1233</v>
      </c>
      <c r="B1210" s="3">
        <v>41287.333333333336</v>
      </c>
      <c r="C1210" s="2">
        <v>1600</v>
      </c>
      <c r="D1210" s="2" t="s">
        <v>12</v>
      </c>
      <c r="E1210" s="2">
        <v>230</v>
      </c>
    </row>
    <row r="1211" spans="1:5" x14ac:dyDescent="0.25">
      <c r="A1211" s="2" t="s">
        <v>1236</v>
      </c>
      <c r="B1211" s="3">
        <v>41288.333333333336</v>
      </c>
      <c r="C1211" s="2">
        <v>1600</v>
      </c>
      <c r="D1211" s="2" t="s">
        <v>12</v>
      </c>
      <c r="E1211" s="2">
        <v>282</v>
      </c>
    </row>
    <row r="1212" spans="1:5" x14ac:dyDescent="0.25">
      <c r="A1212" s="2" t="s">
        <v>1239</v>
      </c>
      <c r="B1212" s="3">
        <v>41289.333333333336</v>
      </c>
      <c r="C1212" s="2">
        <v>1600</v>
      </c>
      <c r="D1212" s="2" t="s">
        <v>12</v>
      </c>
      <c r="E1212" s="2">
        <v>340</v>
      </c>
    </row>
    <row r="1213" spans="1:5" x14ac:dyDescent="0.25">
      <c r="A1213" s="2" t="s">
        <v>1242</v>
      </c>
      <c r="B1213" s="3">
        <v>41290.333333333336</v>
      </c>
      <c r="C1213" s="2">
        <v>1600</v>
      </c>
      <c r="D1213" s="2" t="s">
        <v>12</v>
      </c>
      <c r="E1213" s="2">
        <v>546</v>
      </c>
    </row>
    <row r="1214" spans="1:5" x14ac:dyDescent="0.25">
      <c r="A1214" s="2" t="s">
        <v>1245</v>
      </c>
      <c r="B1214" s="3">
        <v>41291.333333333336</v>
      </c>
      <c r="C1214" s="2">
        <v>1600</v>
      </c>
      <c r="D1214" s="2" t="s">
        <v>12</v>
      </c>
      <c r="E1214" s="2">
        <v>335</v>
      </c>
    </row>
    <row r="1215" spans="1:5" x14ac:dyDescent="0.25">
      <c r="A1215" s="2" t="s">
        <v>1248</v>
      </c>
      <c r="B1215" s="3">
        <v>41292.333333333336</v>
      </c>
      <c r="C1215" s="2">
        <v>1600</v>
      </c>
      <c r="D1215" s="2" t="s">
        <v>12</v>
      </c>
      <c r="E1215" s="2">
        <v>502</v>
      </c>
    </row>
    <row r="1216" spans="1:5" x14ac:dyDescent="0.25">
      <c r="A1216" s="2" t="s">
        <v>1251</v>
      </c>
      <c r="B1216" s="3">
        <v>41293.333333333336</v>
      </c>
      <c r="C1216" s="2">
        <v>1600</v>
      </c>
      <c r="D1216" s="2" t="s">
        <v>12</v>
      </c>
      <c r="E1216" s="2">
        <v>334</v>
      </c>
    </row>
    <row r="1217" spans="1:5" x14ac:dyDescent="0.25">
      <c r="A1217" s="2" t="s">
        <v>1254</v>
      </c>
      <c r="B1217" s="3">
        <v>41294.333333333336</v>
      </c>
      <c r="C1217" s="2">
        <v>1600</v>
      </c>
      <c r="D1217" s="2" t="s">
        <v>12</v>
      </c>
      <c r="E1217" s="2"/>
    </row>
    <row r="1218" spans="1:5" x14ac:dyDescent="0.25">
      <c r="A1218" s="2" t="s">
        <v>1257</v>
      </c>
      <c r="B1218" s="3">
        <v>41295.333333333336</v>
      </c>
      <c r="C1218" s="2">
        <v>1600</v>
      </c>
      <c r="D1218" s="2" t="s">
        <v>12</v>
      </c>
      <c r="E1218" s="2">
        <v>298</v>
      </c>
    </row>
    <row r="1219" spans="1:5" x14ac:dyDescent="0.25">
      <c r="A1219" s="2" t="s">
        <v>1260</v>
      </c>
      <c r="B1219" s="3">
        <v>41296.333333333336</v>
      </c>
      <c r="C1219" s="2">
        <v>1600</v>
      </c>
      <c r="D1219" s="2" t="s">
        <v>12</v>
      </c>
      <c r="E1219" s="2">
        <v>294</v>
      </c>
    </row>
    <row r="1220" spans="1:5" x14ac:dyDescent="0.25">
      <c r="A1220" s="2" t="s">
        <v>1263</v>
      </c>
      <c r="B1220" s="3">
        <v>41297.333333333336</v>
      </c>
      <c r="C1220" s="2">
        <v>1600</v>
      </c>
      <c r="D1220" s="2" t="s">
        <v>12</v>
      </c>
      <c r="E1220" s="2">
        <v>257</v>
      </c>
    </row>
    <row r="1221" spans="1:5" x14ac:dyDescent="0.25">
      <c r="A1221" s="2" t="s">
        <v>1266</v>
      </c>
      <c r="B1221" s="3">
        <v>41298.333333333336</v>
      </c>
      <c r="C1221" s="2">
        <v>1600</v>
      </c>
      <c r="D1221" s="2" t="s">
        <v>12</v>
      </c>
      <c r="E1221" s="2">
        <v>270</v>
      </c>
    </row>
    <row r="1222" spans="1:5" x14ac:dyDescent="0.25">
      <c r="A1222" s="2" t="s">
        <v>1269</v>
      </c>
      <c r="B1222" s="3">
        <v>41299.333333333336</v>
      </c>
      <c r="C1222" s="2">
        <v>1600</v>
      </c>
      <c r="D1222" s="2" t="s">
        <v>12</v>
      </c>
      <c r="E1222" s="2"/>
    </row>
    <row r="1223" spans="1:5" x14ac:dyDescent="0.25">
      <c r="A1223" s="2" t="s">
        <v>1272</v>
      </c>
      <c r="B1223" s="3">
        <v>41300.333333333336</v>
      </c>
      <c r="C1223" s="2">
        <v>1600</v>
      </c>
      <c r="D1223" s="2" t="s">
        <v>12</v>
      </c>
      <c r="E1223" s="2">
        <v>175</v>
      </c>
    </row>
    <row r="1224" spans="1:5" x14ac:dyDescent="0.25">
      <c r="A1224" s="2" t="s">
        <v>1275</v>
      </c>
      <c r="B1224" s="3">
        <v>41301.333333333336</v>
      </c>
      <c r="C1224" s="2">
        <v>1600</v>
      </c>
      <c r="D1224" s="2" t="s">
        <v>12</v>
      </c>
      <c r="E1224" s="2"/>
    </row>
    <row r="1225" spans="1:5" x14ac:dyDescent="0.25">
      <c r="A1225" s="2" t="s">
        <v>1278</v>
      </c>
      <c r="B1225" s="3">
        <v>41302.333333333336</v>
      </c>
      <c r="C1225" s="2">
        <v>1600</v>
      </c>
      <c r="D1225" s="2" t="s">
        <v>12</v>
      </c>
      <c r="E1225" s="2">
        <v>241</v>
      </c>
    </row>
    <row r="1226" spans="1:5" x14ac:dyDescent="0.25">
      <c r="A1226" s="2" t="s">
        <v>1281</v>
      </c>
      <c r="B1226" s="3">
        <v>41303.333333333336</v>
      </c>
      <c r="C1226" s="2">
        <v>1600</v>
      </c>
      <c r="D1226" s="2" t="s">
        <v>12</v>
      </c>
      <c r="E1226" s="2">
        <v>248</v>
      </c>
    </row>
    <row r="1227" spans="1:5" x14ac:dyDescent="0.25">
      <c r="A1227" s="2" t="s">
        <v>1284</v>
      </c>
      <c r="B1227" s="3">
        <v>41304.333333333336</v>
      </c>
      <c r="C1227" s="2">
        <v>1600</v>
      </c>
      <c r="D1227" s="2" t="s">
        <v>12</v>
      </c>
      <c r="E1227" s="2">
        <v>158</v>
      </c>
    </row>
    <row r="1228" spans="1:5" x14ac:dyDescent="0.25">
      <c r="A1228" s="2" t="s">
        <v>1287</v>
      </c>
      <c r="B1228" s="3">
        <v>41305.333333333336</v>
      </c>
      <c r="C1228" s="2">
        <v>1600</v>
      </c>
      <c r="D1228" s="2" t="s">
        <v>12</v>
      </c>
      <c r="E1228" s="2"/>
    </row>
    <row r="1229" spans="1:5" x14ac:dyDescent="0.25">
      <c r="A1229" s="2" t="s">
        <v>1290</v>
      </c>
      <c r="B1229" s="3">
        <v>41306.333333333336</v>
      </c>
      <c r="C1229" s="2">
        <v>1600</v>
      </c>
      <c r="D1229" s="2" t="s">
        <v>12</v>
      </c>
      <c r="E1229" s="2"/>
    </row>
    <row r="1230" spans="1:5" x14ac:dyDescent="0.25">
      <c r="A1230" s="2" t="s">
        <v>1293</v>
      </c>
      <c r="B1230" s="3">
        <v>41307.333333333336</v>
      </c>
      <c r="C1230" s="2">
        <v>1600</v>
      </c>
      <c r="D1230" s="2" t="s">
        <v>12</v>
      </c>
      <c r="E1230" s="2"/>
    </row>
    <row r="1231" spans="1:5" x14ac:dyDescent="0.25">
      <c r="A1231" s="2" t="s">
        <v>1296</v>
      </c>
      <c r="B1231" s="3">
        <v>41308.333333333336</v>
      </c>
      <c r="C1231" s="2">
        <v>1600</v>
      </c>
      <c r="D1231" s="2" t="s">
        <v>12</v>
      </c>
      <c r="E1231" s="2">
        <v>261</v>
      </c>
    </row>
    <row r="1232" spans="1:5" x14ac:dyDescent="0.25">
      <c r="A1232" s="2" t="s">
        <v>1299</v>
      </c>
      <c r="B1232" s="3">
        <v>41309.333333333336</v>
      </c>
      <c r="C1232" s="2">
        <v>1600</v>
      </c>
      <c r="D1232" s="2" t="s">
        <v>12</v>
      </c>
      <c r="E1232" s="2"/>
    </row>
    <row r="1233" spans="1:5" x14ac:dyDescent="0.25">
      <c r="A1233" s="2" t="s">
        <v>1302</v>
      </c>
      <c r="B1233" s="3">
        <v>41310.333333333336</v>
      </c>
      <c r="C1233" s="2">
        <v>1600</v>
      </c>
      <c r="D1233" s="2" t="s">
        <v>12</v>
      </c>
      <c r="E1233" s="2"/>
    </row>
    <row r="1234" spans="1:5" x14ac:dyDescent="0.25">
      <c r="A1234" s="2" t="s">
        <v>1305</v>
      </c>
      <c r="B1234" s="3">
        <v>41311.333333333336</v>
      </c>
      <c r="C1234" s="2">
        <v>1600</v>
      </c>
      <c r="D1234" s="2" t="s">
        <v>12</v>
      </c>
      <c r="E1234" s="2"/>
    </row>
    <row r="1235" spans="1:5" x14ac:dyDescent="0.25">
      <c r="A1235" s="2" t="s">
        <v>1308</v>
      </c>
      <c r="B1235" s="3">
        <v>41312.333333333336</v>
      </c>
      <c r="C1235" s="2">
        <v>1600</v>
      </c>
      <c r="D1235" s="2" t="s">
        <v>12</v>
      </c>
      <c r="E1235" s="2"/>
    </row>
    <row r="1236" spans="1:5" x14ac:dyDescent="0.25">
      <c r="A1236" s="2" t="s">
        <v>1312</v>
      </c>
      <c r="B1236" s="3">
        <v>41313.333333333336</v>
      </c>
      <c r="C1236" s="2">
        <v>1600</v>
      </c>
      <c r="D1236" s="2" t="s">
        <v>12</v>
      </c>
      <c r="E1236" s="2"/>
    </row>
    <row r="1237" spans="1:5" x14ac:dyDescent="0.25">
      <c r="A1237" s="2" t="s">
        <v>1319</v>
      </c>
      <c r="B1237" s="3">
        <v>41315.333333333336</v>
      </c>
      <c r="C1237" s="2">
        <v>1600</v>
      </c>
      <c r="D1237" s="2" t="s">
        <v>12</v>
      </c>
      <c r="E1237" s="2"/>
    </row>
    <row r="1238" spans="1:5" x14ac:dyDescent="0.25">
      <c r="A1238" s="2" t="s">
        <v>1326</v>
      </c>
      <c r="B1238" s="3">
        <v>41317.333333333336</v>
      </c>
      <c r="C1238" s="2">
        <v>1600</v>
      </c>
      <c r="D1238" s="2" t="s">
        <v>12</v>
      </c>
      <c r="E1238" s="2"/>
    </row>
    <row r="1239" spans="1:5" x14ac:dyDescent="0.25">
      <c r="A1239" s="2" t="s">
        <v>1333</v>
      </c>
      <c r="B1239" s="3">
        <v>41319.333333333336</v>
      </c>
      <c r="C1239" s="2">
        <v>1600</v>
      </c>
      <c r="D1239" s="2" t="s">
        <v>12</v>
      </c>
      <c r="E1239" s="2"/>
    </row>
    <row r="1240" spans="1:5" x14ac:dyDescent="0.25">
      <c r="A1240" s="2" t="s">
        <v>1337</v>
      </c>
      <c r="B1240" s="3">
        <v>41320.333333333336</v>
      </c>
      <c r="C1240" s="2">
        <v>1600</v>
      </c>
      <c r="D1240" s="2" t="s">
        <v>12</v>
      </c>
      <c r="E1240" s="2">
        <v>658</v>
      </c>
    </row>
    <row r="1241" spans="1:5" x14ac:dyDescent="0.25">
      <c r="A1241" s="2" t="s">
        <v>1341</v>
      </c>
      <c r="B1241" s="3">
        <v>41321.333333333336</v>
      </c>
      <c r="C1241" s="2">
        <v>1600</v>
      </c>
      <c r="D1241" s="2" t="s">
        <v>12</v>
      </c>
      <c r="E1241" s="2">
        <v>301</v>
      </c>
    </row>
    <row r="1242" spans="1:5" x14ac:dyDescent="0.25">
      <c r="A1242" s="2" t="s">
        <v>1346</v>
      </c>
      <c r="B1242" s="3">
        <v>41323.333333333336</v>
      </c>
      <c r="C1242" s="2">
        <v>1600</v>
      </c>
      <c r="D1242" s="2" t="s">
        <v>12</v>
      </c>
      <c r="E1242" s="2">
        <v>373</v>
      </c>
    </row>
    <row r="1243" spans="1:5" x14ac:dyDescent="0.25">
      <c r="A1243" s="2" t="s">
        <v>1350</v>
      </c>
      <c r="B1243" s="3">
        <v>41324.333333333336</v>
      </c>
      <c r="C1243" s="2">
        <v>1600</v>
      </c>
      <c r="D1243" s="2" t="s">
        <v>12</v>
      </c>
      <c r="E1243" s="2">
        <v>380</v>
      </c>
    </row>
    <row r="1244" spans="1:5" x14ac:dyDescent="0.25">
      <c r="A1244" s="2" t="s">
        <v>1354</v>
      </c>
      <c r="B1244" s="3">
        <v>41325.333333333336</v>
      </c>
      <c r="C1244" s="2">
        <v>1600</v>
      </c>
      <c r="D1244" s="2" t="s">
        <v>12</v>
      </c>
      <c r="E1244" s="2">
        <v>492</v>
      </c>
    </row>
    <row r="1245" spans="1:5" x14ac:dyDescent="0.25">
      <c r="A1245" s="2" t="s">
        <v>1358</v>
      </c>
      <c r="B1245" s="3">
        <v>41326.333333333336</v>
      </c>
      <c r="C1245" s="2">
        <v>1600</v>
      </c>
      <c r="D1245" s="2" t="s">
        <v>12</v>
      </c>
      <c r="E1245" s="2">
        <v>364</v>
      </c>
    </row>
    <row r="1246" spans="1:5" x14ac:dyDescent="0.25">
      <c r="A1246" s="2" t="s">
        <v>1362</v>
      </c>
      <c r="B1246" s="3">
        <v>41327.333333333336</v>
      </c>
      <c r="C1246" s="2">
        <v>1600</v>
      </c>
      <c r="D1246" s="2" t="s">
        <v>12</v>
      </c>
      <c r="E1246" s="2">
        <v>510</v>
      </c>
    </row>
    <row r="1247" spans="1:5" x14ac:dyDescent="0.25">
      <c r="A1247" s="2" t="s">
        <v>1366</v>
      </c>
      <c r="B1247" s="3">
        <v>41328.333333333336</v>
      </c>
      <c r="C1247" s="2">
        <v>1600</v>
      </c>
      <c r="D1247" s="2" t="s">
        <v>12</v>
      </c>
      <c r="E1247" s="2">
        <v>336</v>
      </c>
    </row>
    <row r="1248" spans="1:5" x14ac:dyDescent="0.25">
      <c r="A1248" s="2" t="s">
        <v>1370</v>
      </c>
      <c r="B1248" s="3">
        <v>41329.333333333336</v>
      </c>
      <c r="C1248" s="2">
        <v>1600</v>
      </c>
      <c r="D1248" s="2" t="s">
        <v>12</v>
      </c>
      <c r="E1248" s="2">
        <v>348</v>
      </c>
    </row>
    <row r="1249" spans="1:5" x14ac:dyDescent="0.25">
      <c r="A1249" s="2" t="s">
        <v>1374</v>
      </c>
      <c r="B1249" s="3">
        <v>41330.333333333336</v>
      </c>
      <c r="C1249" s="2">
        <v>1600</v>
      </c>
      <c r="D1249" s="2" t="s">
        <v>12</v>
      </c>
      <c r="E1249" s="2">
        <v>309</v>
      </c>
    </row>
    <row r="1250" spans="1:5" x14ac:dyDescent="0.25">
      <c r="A1250" s="2" t="s">
        <v>1378</v>
      </c>
      <c r="B1250" s="3">
        <v>41331.333333333336</v>
      </c>
      <c r="C1250" s="2">
        <v>1600</v>
      </c>
      <c r="D1250" s="2" t="s">
        <v>12</v>
      </c>
      <c r="E1250" s="2">
        <v>364</v>
      </c>
    </row>
    <row r="1251" spans="1:5" x14ac:dyDescent="0.25">
      <c r="A1251" s="2" t="s">
        <v>1382</v>
      </c>
      <c r="B1251" s="3">
        <v>41332.333333333336</v>
      </c>
      <c r="C1251" s="2">
        <v>1600</v>
      </c>
      <c r="D1251" s="2" t="s">
        <v>12</v>
      </c>
      <c r="E1251" s="2">
        <v>356</v>
      </c>
    </row>
    <row r="1252" spans="1:5" x14ac:dyDescent="0.25">
      <c r="A1252" s="2" t="s">
        <v>1386</v>
      </c>
      <c r="B1252" s="3">
        <v>41333.333333333336</v>
      </c>
      <c r="C1252" s="2">
        <v>1600</v>
      </c>
      <c r="D1252" s="2" t="s">
        <v>12</v>
      </c>
      <c r="E1252" s="2">
        <v>347</v>
      </c>
    </row>
    <row r="1253" spans="1:5" x14ac:dyDescent="0.25">
      <c r="A1253" s="2" t="s">
        <v>1390</v>
      </c>
      <c r="B1253" s="3">
        <v>41334.333333333336</v>
      </c>
      <c r="C1253" s="2">
        <v>1600</v>
      </c>
      <c r="D1253" s="2" t="s">
        <v>12</v>
      </c>
      <c r="E1253" s="2">
        <v>318</v>
      </c>
    </row>
    <row r="1254" spans="1:5" x14ac:dyDescent="0.25">
      <c r="A1254" s="2" t="s">
        <v>1394</v>
      </c>
      <c r="B1254" s="3">
        <v>41335.333333333336</v>
      </c>
      <c r="C1254" s="2">
        <v>1600</v>
      </c>
      <c r="D1254" s="2" t="s">
        <v>12</v>
      </c>
      <c r="E1254" s="2">
        <v>298</v>
      </c>
    </row>
    <row r="1255" spans="1:5" x14ac:dyDescent="0.25">
      <c r="A1255" s="2" t="s">
        <v>1398</v>
      </c>
      <c r="B1255" s="3">
        <v>41336.333333333336</v>
      </c>
      <c r="C1255" s="2">
        <v>1600</v>
      </c>
      <c r="D1255" s="2" t="s">
        <v>12</v>
      </c>
      <c r="E1255" s="2">
        <v>261</v>
      </c>
    </row>
    <row r="1256" spans="1:5" x14ac:dyDescent="0.25">
      <c r="A1256" s="2" t="s">
        <v>1402</v>
      </c>
      <c r="B1256" s="3">
        <v>41337.333333333336</v>
      </c>
      <c r="C1256" s="2">
        <v>1600</v>
      </c>
      <c r="D1256" s="2" t="s">
        <v>12</v>
      </c>
      <c r="E1256" s="2">
        <v>289</v>
      </c>
    </row>
    <row r="1257" spans="1:5" x14ac:dyDescent="0.25">
      <c r="A1257" s="2" t="s">
        <v>1406</v>
      </c>
      <c r="B1257" s="3">
        <v>41338.333333333336</v>
      </c>
      <c r="C1257" s="2">
        <v>1600</v>
      </c>
      <c r="D1257" s="2" t="s">
        <v>12</v>
      </c>
      <c r="E1257" s="2">
        <v>390</v>
      </c>
    </row>
    <row r="1258" spans="1:5" x14ac:dyDescent="0.25">
      <c r="A1258" s="2" t="s">
        <v>1410</v>
      </c>
      <c r="B1258" s="3">
        <v>41339.333333333336</v>
      </c>
      <c r="C1258" s="2">
        <v>1600</v>
      </c>
      <c r="D1258" s="2" t="s">
        <v>12</v>
      </c>
      <c r="E1258" s="2">
        <v>434</v>
      </c>
    </row>
    <row r="1259" spans="1:5" x14ac:dyDescent="0.25">
      <c r="A1259" s="2" t="s">
        <v>1414</v>
      </c>
      <c r="B1259" s="3">
        <v>41340.333333333336</v>
      </c>
      <c r="C1259" s="2">
        <v>1600</v>
      </c>
      <c r="D1259" s="2" t="s">
        <v>12</v>
      </c>
      <c r="E1259" s="2">
        <v>415</v>
      </c>
    </row>
    <row r="1260" spans="1:5" x14ac:dyDescent="0.25">
      <c r="A1260" s="2" t="s">
        <v>1418</v>
      </c>
      <c r="B1260" s="3">
        <v>41341.333333333336</v>
      </c>
      <c r="C1260" s="2">
        <v>1600</v>
      </c>
      <c r="D1260" s="2" t="s">
        <v>12</v>
      </c>
      <c r="E1260" s="2">
        <v>311</v>
      </c>
    </row>
    <row r="1261" spans="1:5" x14ac:dyDescent="0.25">
      <c r="A1261" s="2" t="s">
        <v>1422</v>
      </c>
      <c r="B1261" s="3">
        <v>41342.333333333336</v>
      </c>
      <c r="C1261" s="2">
        <v>1600</v>
      </c>
      <c r="D1261" s="2" t="s">
        <v>12</v>
      </c>
      <c r="E1261" s="2">
        <v>312</v>
      </c>
    </row>
    <row r="1262" spans="1:5" x14ac:dyDescent="0.25">
      <c r="A1262" s="2" t="s">
        <v>1426</v>
      </c>
      <c r="B1262" s="3">
        <v>41343.333333333336</v>
      </c>
      <c r="C1262" s="2">
        <v>1600</v>
      </c>
      <c r="D1262" s="2" t="s">
        <v>12</v>
      </c>
      <c r="E1262" s="2">
        <v>278</v>
      </c>
    </row>
    <row r="1263" spans="1:5" x14ac:dyDescent="0.25">
      <c r="A1263" s="2" t="s">
        <v>1430</v>
      </c>
      <c r="B1263" s="3">
        <v>41344.333333333336</v>
      </c>
      <c r="C1263" s="2">
        <v>1600</v>
      </c>
      <c r="D1263" s="2" t="s">
        <v>12</v>
      </c>
      <c r="E1263" s="2">
        <v>354</v>
      </c>
    </row>
    <row r="1264" spans="1:5" x14ac:dyDescent="0.25">
      <c r="A1264" s="2" t="s">
        <v>1434</v>
      </c>
      <c r="B1264" s="3">
        <v>41345.333333333336</v>
      </c>
      <c r="C1264" s="2">
        <v>1600</v>
      </c>
      <c r="D1264" s="2" t="s">
        <v>12</v>
      </c>
      <c r="E1264" s="2"/>
    </row>
    <row r="1265" spans="1:5" x14ac:dyDescent="0.25">
      <c r="A1265" s="2" t="s">
        <v>1438</v>
      </c>
      <c r="B1265" s="3">
        <v>41346.333333333336</v>
      </c>
      <c r="C1265" s="2">
        <v>1600</v>
      </c>
      <c r="D1265" s="2" t="s">
        <v>12</v>
      </c>
      <c r="E1265" s="2"/>
    </row>
    <row r="1266" spans="1:5" x14ac:dyDescent="0.25">
      <c r="A1266" s="2" t="s">
        <v>1442</v>
      </c>
      <c r="B1266" s="3">
        <v>41347.333333333336</v>
      </c>
      <c r="C1266" s="2">
        <v>1600</v>
      </c>
      <c r="D1266" s="2" t="s">
        <v>12</v>
      </c>
      <c r="E1266" s="2"/>
    </row>
    <row r="1267" spans="1:5" x14ac:dyDescent="0.25">
      <c r="A1267" s="2" t="s">
        <v>1446</v>
      </c>
      <c r="B1267" s="3">
        <v>41348.333333333336</v>
      </c>
      <c r="C1267" s="2">
        <v>1600</v>
      </c>
      <c r="D1267" s="2" t="s">
        <v>12</v>
      </c>
      <c r="E1267" s="2"/>
    </row>
    <row r="1268" spans="1:5" x14ac:dyDescent="0.25">
      <c r="A1268" s="2" t="s">
        <v>1450</v>
      </c>
      <c r="B1268" s="3">
        <v>41349.333333333336</v>
      </c>
      <c r="C1268" s="2">
        <v>1600</v>
      </c>
      <c r="D1268" s="2" t="s">
        <v>12</v>
      </c>
      <c r="E1268" s="2"/>
    </row>
    <row r="1269" spans="1:5" x14ac:dyDescent="0.25">
      <c r="A1269" s="2" t="s">
        <v>1457</v>
      </c>
      <c r="B1269" s="3">
        <v>41351.333333333336</v>
      </c>
      <c r="C1269" s="2">
        <v>1600</v>
      </c>
      <c r="D1269" s="2" t="s">
        <v>12</v>
      </c>
      <c r="E1269" s="2"/>
    </row>
    <row r="1270" spans="1:5" x14ac:dyDescent="0.25">
      <c r="A1270" s="2" t="s">
        <v>1461</v>
      </c>
      <c r="B1270" s="3">
        <v>41352.333333333336</v>
      </c>
      <c r="C1270" s="2">
        <v>1600</v>
      </c>
      <c r="D1270" s="2" t="s">
        <v>12</v>
      </c>
      <c r="E1270" s="2"/>
    </row>
    <row r="1271" spans="1:5" x14ac:dyDescent="0.25">
      <c r="A1271" s="2" t="s">
        <v>1465</v>
      </c>
      <c r="B1271" s="3">
        <v>41353.333333333336</v>
      </c>
      <c r="C1271" s="2">
        <v>1600</v>
      </c>
      <c r="D1271" s="2" t="s">
        <v>12</v>
      </c>
      <c r="E1271" s="2"/>
    </row>
    <row r="1272" spans="1:5" x14ac:dyDescent="0.25">
      <c r="A1272" s="2" t="s">
        <v>1469</v>
      </c>
      <c r="B1272" s="3">
        <v>41354.333333333336</v>
      </c>
      <c r="C1272" s="2">
        <v>1600</v>
      </c>
      <c r="D1272" s="2" t="s">
        <v>12</v>
      </c>
      <c r="E1272" s="2"/>
    </row>
    <row r="1273" spans="1:5" x14ac:dyDescent="0.25">
      <c r="A1273" s="2" t="s">
        <v>1473</v>
      </c>
      <c r="B1273" s="3">
        <v>41355.333333333336</v>
      </c>
      <c r="C1273" s="2">
        <v>1600</v>
      </c>
      <c r="D1273" s="2" t="s">
        <v>12</v>
      </c>
      <c r="E1273" s="2"/>
    </row>
    <row r="1274" spans="1:5" x14ac:dyDescent="0.25">
      <c r="A1274" s="2" t="s">
        <v>1477</v>
      </c>
      <c r="B1274" s="3">
        <v>41356.333333333336</v>
      </c>
      <c r="C1274" s="2">
        <v>1600</v>
      </c>
      <c r="D1274" s="2" t="s">
        <v>12</v>
      </c>
      <c r="E1274" s="2"/>
    </row>
    <row r="1275" spans="1:5" x14ac:dyDescent="0.25">
      <c r="A1275" s="2" t="s">
        <v>1481</v>
      </c>
      <c r="B1275" s="3">
        <v>41357.333333333336</v>
      </c>
      <c r="C1275" s="2">
        <v>1600</v>
      </c>
      <c r="D1275" s="2" t="s">
        <v>12</v>
      </c>
      <c r="E1275" s="2"/>
    </row>
    <row r="1276" spans="1:5" x14ac:dyDescent="0.25">
      <c r="A1276" s="2" t="s">
        <v>1485</v>
      </c>
      <c r="B1276" s="3">
        <v>41358.333333333336</v>
      </c>
      <c r="C1276" s="2">
        <v>1600</v>
      </c>
      <c r="D1276" s="2" t="s">
        <v>12</v>
      </c>
      <c r="E1276" s="2"/>
    </row>
    <row r="1277" spans="1:5" x14ac:dyDescent="0.25">
      <c r="A1277" s="2" t="s">
        <v>1489</v>
      </c>
      <c r="B1277" s="3">
        <v>41359.333333333336</v>
      </c>
      <c r="C1277" s="2">
        <v>1600</v>
      </c>
      <c r="D1277" s="2" t="s">
        <v>12</v>
      </c>
      <c r="E1277" s="2"/>
    </row>
    <row r="1278" spans="1:5" x14ac:dyDescent="0.25">
      <c r="A1278" s="2" t="s">
        <v>1493</v>
      </c>
      <c r="B1278" s="3">
        <v>41360.333333333336</v>
      </c>
      <c r="C1278" s="2">
        <v>1600</v>
      </c>
      <c r="D1278" s="2" t="s">
        <v>12</v>
      </c>
      <c r="E1278" s="2"/>
    </row>
    <row r="1279" spans="1:5" x14ac:dyDescent="0.25">
      <c r="A1279" s="2" t="s">
        <v>1497</v>
      </c>
      <c r="B1279" s="3">
        <v>41361.333333333336</v>
      </c>
      <c r="C1279" s="2">
        <v>1600</v>
      </c>
      <c r="D1279" s="2" t="s">
        <v>12</v>
      </c>
      <c r="E1279" s="2"/>
    </row>
    <row r="1280" spans="1:5" x14ac:dyDescent="0.25">
      <c r="A1280" s="2" t="s">
        <v>1501</v>
      </c>
      <c r="B1280" s="3">
        <v>41362.333333333336</v>
      </c>
      <c r="C1280" s="2">
        <v>1600</v>
      </c>
      <c r="D1280" s="2" t="s">
        <v>12</v>
      </c>
      <c r="E1280" s="2"/>
    </row>
    <row r="1281" spans="1:5" x14ac:dyDescent="0.25">
      <c r="A1281" s="2" t="s">
        <v>1508</v>
      </c>
      <c r="B1281" s="3">
        <v>41364.333333333336</v>
      </c>
      <c r="C1281" s="2">
        <v>1600</v>
      </c>
      <c r="D1281" s="2" t="s">
        <v>12</v>
      </c>
      <c r="E1281" s="2"/>
    </row>
    <row r="1282" spans="1:5" x14ac:dyDescent="0.25">
      <c r="A1282" s="2" t="s">
        <v>1512</v>
      </c>
      <c r="B1282" s="3">
        <v>41365.333333333336</v>
      </c>
      <c r="C1282" s="2">
        <v>1600</v>
      </c>
      <c r="D1282" s="2" t="s">
        <v>12</v>
      </c>
      <c r="E1282" s="2"/>
    </row>
    <row r="1283" spans="1:5" x14ac:dyDescent="0.25">
      <c r="A1283" s="2" t="s">
        <v>1516</v>
      </c>
      <c r="B1283" s="3">
        <v>41366.333333333336</v>
      </c>
      <c r="C1283" s="2">
        <v>1600</v>
      </c>
      <c r="D1283" s="2" t="s">
        <v>12</v>
      </c>
      <c r="E1283" s="2"/>
    </row>
    <row r="1284" spans="1:5" x14ac:dyDescent="0.25">
      <c r="A1284" s="2" t="s">
        <v>1520</v>
      </c>
      <c r="B1284" s="3">
        <v>41367.333333333336</v>
      </c>
      <c r="C1284" s="2">
        <v>1600</v>
      </c>
      <c r="D1284" s="2" t="s">
        <v>12</v>
      </c>
      <c r="E1284" s="2"/>
    </row>
    <row r="1285" spans="1:5" x14ac:dyDescent="0.25">
      <c r="A1285" s="2" t="s">
        <v>1524</v>
      </c>
      <c r="B1285" s="3">
        <v>41368.333333333336</v>
      </c>
      <c r="C1285" s="2">
        <v>1600</v>
      </c>
      <c r="D1285" s="2" t="s">
        <v>12</v>
      </c>
      <c r="E1285" s="2"/>
    </row>
    <row r="1286" spans="1:5" x14ac:dyDescent="0.25">
      <c r="A1286" s="2" t="s">
        <v>1528</v>
      </c>
      <c r="B1286" s="3">
        <v>41369.333333333336</v>
      </c>
      <c r="C1286" s="2">
        <v>1600</v>
      </c>
      <c r="D1286" s="2" t="s">
        <v>12</v>
      </c>
      <c r="E1286" s="2"/>
    </row>
    <row r="1287" spans="1:5" x14ac:dyDescent="0.25">
      <c r="A1287" s="2" t="s">
        <v>1541</v>
      </c>
      <c r="B1287" s="3">
        <v>41373.333333333336</v>
      </c>
      <c r="C1287" s="2">
        <v>1600</v>
      </c>
      <c r="D1287" s="2" t="s">
        <v>12</v>
      </c>
      <c r="E1287" s="2"/>
    </row>
    <row r="1288" spans="1:5" x14ac:dyDescent="0.25">
      <c r="A1288" s="2" t="s">
        <v>1545</v>
      </c>
      <c r="B1288" s="3">
        <v>41374.333333333336</v>
      </c>
      <c r="C1288" s="2">
        <v>1600</v>
      </c>
      <c r="D1288" s="2" t="s">
        <v>12</v>
      </c>
      <c r="E1288" s="2"/>
    </row>
    <row r="1289" spans="1:5" x14ac:dyDescent="0.25">
      <c r="A1289" s="2" t="s">
        <v>1549</v>
      </c>
      <c r="B1289" s="3">
        <v>41375.333333333336</v>
      </c>
      <c r="C1289" s="2">
        <v>1600</v>
      </c>
      <c r="D1289" s="2" t="s">
        <v>12</v>
      </c>
      <c r="E1289" s="2"/>
    </row>
    <row r="1290" spans="1:5" x14ac:dyDescent="0.25">
      <c r="A1290" s="2" t="s">
        <v>1553</v>
      </c>
      <c r="B1290" s="3">
        <v>41376.333333333336</v>
      </c>
      <c r="C1290" s="2">
        <v>1600</v>
      </c>
      <c r="D1290" s="2" t="s">
        <v>12</v>
      </c>
      <c r="E1290" s="2"/>
    </row>
    <row r="1291" spans="1:5" x14ac:dyDescent="0.25">
      <c r="A1291" s="2" t="s">
        <v>1599</v>
      </c>
      <c r="B1291" s="3">
        <v>41391.333333333336</v>
      </c>
      <c r="C1291" s="2">
        <v>1600</v>
      </c>
      <c r="D1291" s="2" t="s">
        <v>12</v>
      </c>
      <c r="E1291" s="2"/>
    </row>
    <row r="1292" spans="1:5" x14ac:dyDescent="0.25">
      <c r="A1292" s="2" t="s">
        <v>1606</v>
      </c>
      <c r="B1292" s="3">
        <v>41393.333333333336</v>
      </c>
      <c r="C1292" s="2">
        <v>1600</v>
      </c>
      <c r="D1292" s="2" t="s">
        <v>12</v>
      </c>
      <c r="E1292" s="2"/>
    </row>
    <row r="1293" spans="1:5" x14ac:dyDescent="0.25">
      <c r="A1293" s="2" t="s">
        <v>1610</v>
      </c>
      <c r="B1293" s="3">
        <v>41394.333333333336</v>
      </c>
      <c r="C1293" s="2">
        <v>1600</v>
      </c>
      <c r="D1293" s="2" t="s">
        <v>12</v>
      </c>
      <c r="E1293" s="2"/>
    </row>
    <row r="1294" spans="1:5" x14ac:dyDescent="0.25">
      <c r="A1294" s="2" t="s">
        <v>1614</v>
      </c>
      <c r="B1294" s="3">
        <v>41395.333333333336</v>
      </c>
      <c r="C1294" s="2">
        <v>1600</v>
      </c>
      <c r="D1294" s="2" t="s">
        <v>12</v>
      </c>
      <c r="E1294" s="2"/>
    </row>
    <row r="1295" spans="1:5" x14ac:dyDescent="0.25">
      <c r="A1295" s="2" t="s">
        <v>1619</v>
      </c>
      <c r="B1295" s="3">
        <v>41397.333333333336</v>
      </c>
      <c r="C1295" s="2">
        <v>1600</v>
      </c>
      <c r="D1295" s="2" t="s">
        <v>12</v>
      </c>
      <c r="E1295" s="2"/>
    </row>
    <row r="1296" spans="1:5" x14ac:dyDescent="0.25">
      <c r="A1296" s="2" t="s">
        <v>1622</v>
      </c>
      <c r="B1296" s="3">
        <v>41398.333333333336</v>
      </c>
      <c r="C1296" s="2">
        <v>1600</v>
      </c>
      <c r="D1296" s="2" t="s">
        <v>12</v>
      </c>
      <c r="E1296" s="2"/>
    </row>
    <row r="1297" spans="1:5" x14ac:dyDescent="0.25">
      <c r="A1297" s="2" t="s">
        <v>1628</v>
      </c>
      <c r="B1297" s="3">
        <v>41400.333333333336</v>
      </c>
      <c r="C1297" s="2">
        <v>1600</v>
      </c>
      <c r="D1297" s="2" t="s">
        <v>12</v>
      </c>
      <c r="E1297" s="2"/>
    </row>
    <row r="1298" spans="1:5" x14ac:dyDescent="0.25">
      <c r="A1298" s="2" t="s">
        <v>1632</v>
      </c>
      <c r="B1298" s="3">
        <v>41401.333333333336</v>
      </c>
      <c r="C1298" s="2">
        <v>1600</v>
      </c>
      <c r="D1298" s="2" t="s">
        <v>12</v>
      </c>
      <c r="E1298" s="2"/>
    </row>
    <row r="1299" spans="1:5" x14ac:dyDescent="0.25">
      <c r="A1299" s="2" t="s">
        <v>1635</v>
      </c>
      <c r="B1299" s="3">
        <v>41402.333333333336</v>
      </c>
      <c r="C1299" s="2">
        <v>1600</v>
      </c>
      <c r="D1299" s="2" t="s">
        <v>12</v>
      </c>
      <c r="E1299" s="2"/>
    </row>
    <row r="1300" spans="1:5" x14ac:dyDescent="0.25">
      <c r="A1300" s="2" t="s">
        <v>1639</v>
      </c>
      <c r="B1300" s="3">
        <v>41403.333333333336</v>
      </c>
      <c r="C1300" s="2">
        <v>1600</v>
      </c>
      <c r="D1300" s="2" t="s">
        <v>12</v>
      </c>
      <c r="E1300" s="2"/>
    </row>
    <row r="1301" spans="1:5" x14ac:dyDescent="0.25">
      <c r="A1301" s="2" t="s">
        <v>1643</v>
      </c>
      <c r="B1301" s="3">
        <v>41404.333333333336</v>
      </c>
      <c r="C1301" s="2">
        <v>1600</v>
      </c>
      <c r="D1301" s="2" t="s">
        <v>12</v>
      </c>
      <c r="E1301" s="2"/>
    </row>
    <row r="1302" spans="1:5" x14ac:dyDescent="0.25">
      <c r="A1302" s="2" t="s">
        <v>1653</v>
      </c>
      <c r="B1302" s="3">
        <v>41407.333333333336</v>
      </c>
      <c r="C1302" s="2">
        <v>1600</v>
      </c>
      <c r="D1302" s="2" t="s">
        <v>12</v>
      </c>
      <c r="E1302" s="2"/>
    </row>
    <row r="1303" spans="1:5" x14ac:dyDescent="0.25">
      <c r="A1303" s="2" t="s">
        <v>1657</v>
      </c>
      <c r="B1303" s="3">
        <v>41408.333333333336</v>
      </c>
      <c r="C1303" s="2">
        <v>1600</v>
      </c>
      <c r="D1303" s="2" t="s">
        <v>12</v>
      </c>
      <c r="E1303" s="2"/>
    </row>
    <row r="1304" spans="1:5" x14ac:dyDescent="0.25">
      <c r="A1304" s="2" t="s">
        <v>1661</v>
      </c>
      <c r="B1304" s="3">
        <v>41409.333333333336</v>
      </c>
      <c r="C1304" s="2">
        <v>1600</v>
      </c>
      <c r="D1304" s="2" t="s">
        <v>12</v>
      </c>
      <c r="E1304" s="2"/>
    </row>
    <row r="1305" spans="1:5" x14ac:dyDescent="0.25">
      <c r="A1305" s="2" t="s">
        <v>1665</v>
      </c>
      <c r="B1305" s="3">
        <v>41410.333333333336</v>
      </c>
      <c r="C1305" s="2">
        <v>1600</v>
      </c>
      <c r="D1305" s="2" t="s">
        <v>12</v>
      </c>
      <c r="E1305" s="2"/>
    </row>
    <row r="1306" spans="1:5" x14ac:dyDescent="0.25">
      <c r="A1306" s="2" t="s">
        <v>1669</v>
      </c>
      <c r="B1306" s="3">
        <v>41411.333333333336</v>
      </c>
      <c r="C1306" s="2">
        <v>1600</v>
      </c>
      <c r="D1306" s="2" t="s">
        <v>12</v>
      </c>
      <c r="E1306" s="2"/>
    </row>
    <row r="1307" spans="1:5" x14ac:dyDescent="0.25">
      <c r="A1307" s="2" t="s">
        <v>1673</v>
      </c>
      <c r="B1307" s="3">
        <v>41412.333333333336</v>
      </c>
      <c r="C1307" s="2">
        <v>1600</v>
      </c>
      <c r="D1307" s="2" t="s">
        <v>12</v>
      </c>
      <c r="E1307" s="2"/>
    </row>
    <row r="1308" spans="1:5" x14ac:dyDescent="0.25">
      <c r="A1308" s="2" t="s">
        <v>1683</v>
      </c>
      <c r="B1308" s="3">
        <v>41415.333333333336</v>
      </c>
      <c r="C1308" s="2">
        <v>1600</v>
      </c>
      <c r="D1308" s="2" t="s">
        <v>12</v>
      </c>
      <c r="E1308" s="2"/>
    </row>
    <row r="1309" spans="1:5" x14ac:dyDescent="0.25">
      <c r="A1309" s="2" t="s">
        <v>1687</v>
      </c>
      <c r="B1309" s="3">
        <v>41416.333333333336</v>
      </c>
      <c r="C1309" s="2">
        <v>1600</v>
      </c>
      <c r="D1309" s="2" t="s">
        <v>12</v>
      </c>
      <c r="E1309" s="2"/>
    </row>
    <row r="1310" spans="1:5" x14ac:dyDescent="0.25">
      <c r="A1310" s="2" t="s">
        <v>1694</v>
      </c>
      <c r="B1310" s="3">
        <v>41418.333333333336</v>
      </c>
      <c r="C1310" s="2">
        <v>1600</v>
      </c>
      <c r="D1310" s="2" t="s">
        <v>12</v>
      </c>
      <c r="E1310" s="2"/>
    </row>
    <row r="1311" spans="1:5" x14ac:dyDescent="0.25">
      <c r="A1311" s="2" t="s">
        <v>1702</v>
      </c>
      <c r="B1311" s="3">
        <v>41421.333333333336</v>
      </c>
      <c r="C1311" s="2">
        <v>1600</v>
      </c>
      <c r="D1311" s="2" t="s">
        <v>12</v>
      </c>
      <c r="E1311" s="2"/>
    </row>
    <row r="1312" spans="1:5" x14ac:dyDescent="0.25">
      <c r="A1312" s="2" t="s">
        <v>1706</v>
      </c>
      <c r="B1312" s="3">
        <v>41422.333333333336</v>
      </c>
      <c r="C1312" s="2">
        <v>1600</v>
      </c>
      <c r="D1312" s="2" t="s">
        <v>12</v>
      </c>
      <c r="E1312" s="2"/>
    </row>
    <row r="1313" spans="1:5" x14ac:dyDescent="0.25">
      <c r="A1313" s="2" t="s">
        <v>1710</v>
      </c>
      <c r="B1313" s="3">
        <v>41423.333333333336</v>
      </c>
      <c r="C1313" s="2">
        <v>1600</v>
      </c>
      <c r="D1313" s="2" t="s">
        <v>12</v>
      </c>
      <c r="E1313" s="2"/>
    </row>
    <row r="1314" spans="1:5" x14ac:dyDescent="0.25">
      <c r="A1314" s="2" t="s">
        <v>1744</v>
      </c>
      <c r="B1314" s="3">
        <v>41434.333333333336</v>
      </c>
      <c r="C1314" s="2">
        <v>1600</v>
      </c>
      <c r="D1314" s="2" t="s">
        <v>12</v>
      </c>
      <c r="E1314" s="2"/>
    </row>
    <row r="1315" spans="1:5" x14ac:dyDescent="0.25">
      <c r="A1315" s="2" t="s">
        <v>1748</v>
      </c>
      <c r="B1315" s="3">
        <v>41435.333333333336</v>
      </c>
      <c r="C1315" s="2">
        <v>1600</v>
      </c>
      <c r="D1315" s="2" t="s">
        <v>12</v>
      </c>
      <c r="E1315" s="2"/>
    </row>
    <row r="1316" spans="1:5" x14ac:dyDescent="0.25">
      <c r="A1316" s="2" t="s">
        <v>1752</v>
      </c>
      <c r="B1316" s="3">
        <v>41436.333333333336</v>
      </c>
      <c r="C1316" s="2">
        <v>1600</v>
      </c>
      <c r="D1316" s="2" t="s">
        <v>12</v>
      </c>
      <c r="E1316" s="2"/>
    </row>
    <row r="1317" spans="1:5" x14ac:dyDescent="0.25">
      <c r="A1317" s="2" t="s">
        <v>1777</v>
      </c>
      <c r="B1317" s="3">
        <v>41444.333333333336</v>
      </c>
      <c r="C1317" s="2">
        <v>1600</v>
      </c>
      <c r="D1317" s="2" t="s">
        <v>12</v>
      </c>
      <c r="E1317" s="2"/>
    </row>
    <row r="1318" spans="1:5" x14ac:dyDescent="0.25">
      <c r="A1318" s="2" t="s">
        <v>1784</v>
      </c>
      <c r="B1318" s="3">
        <v>41446.333333333336</v>
      </c>
      <c r="C1318" s="2">
        <v>1600</v>
      </c>
      <c r="D1318" s="2" t="s">
        <v>12</v>
      </c>
      <c r="E1318" s="2"/>
    </row>
    <row r="1319" spans="1:5" x14ac:dyDescent="0.25">
      <c r="A1319" s="2" t="s">
        <v>1788</v>
      </c>
      <c r="B1319" s="3">
        <v>41447.333333333336</v>
      </c>
      <c r="C1319" s="2">
        <v>1600</v>
      </c>
      <c r="D1319" s="2" t="s">
        <v>12</v>
      </c>
      <c r="E1319" s="2"/>
    </row>
    <row r="1320" spans="1:5" x14ac:dyDescent="0.25">
      <c r="A1320" s="2" t="s">
        <v>1801</v>
      </c>
      <c r="B1320" s="3">
        <v>41451.333333333336</v>
      </c>
      <c r="C1320" s="2">
        <v>1600</v>
      </c>
      <c r="D1320" s="2" t="s">
        <v>12</v>
      </c>
      <c r="E1320" s="2"/>
    </row>
    <row r="1321" spans="1:5" x14ac:dyDescent="0.25">
      <c r="A1321" s="2" t="s">
        <v>1808</v>
      </c>
      <c r="B1321" s="3">
        <v>41453.333333333336</v>
      </c>
      <c r="C1321" s="2">
        <v>1600</v>
      </c>
      <c r="D1321" s="2" t="s">
        <v>12</v>
      </c>
      <c r="E1321" s="2"/>
    </row>
    <row r="1322" spans="1:5" x14ac:dyDescent="0.25">
      <c r="A1322" s="2" t="s">
        <v>1812</v>
      </c>
      <c r="B1322" s="3">
        <v>41454.333333333336</v>
      </c>
      <c r="C1322" s="2">
        <v>1600</v>
      </c>
      <c r="D1322" s="2" t="s">
        <v>12</v>
      </c>
      <c r="E1322" s="2"/>
    </row>
    <row r="1323" spans="1:5" x14ac:dyDescent="0.25">
      <c r="A1323" s="2" t="s">
        <v>1819</v>
      </c>
      <c r="B1323" s="3">
        <v>41456.333333333336</v>
      </c>
      <c r="C1323" s="2">
        <v>1600</v>
      </c>
      <c r="D1323" s="2" t="s">
        <v>12</v>
      </c>
      <c r="E1323" s="2"/>
    </row>
    <row r="1324" spans="1:5" x14ac:dyDescent="0.25">
      <c r="A1324" s="2" t="s">
        <v>1854</v>
      </c>
      <c r="B1324" s="3">
        <v>41468.333333333336</v>
      </c>
      <c r="C1324" s="2">
        <v>1600</v>
      </c>
      <c r="D1324" s="2" t="s">
        <v>12</v>
      </c>
      <c r="E1324" s="2"/>
    </row>
    <row r="1325" spans="1:5" x14ac:dyDescent="0.25">
      <c r="A1325" s="2" t="s">
        <v>1858</v>
      </c>
      <c r="B1325" s="3">
        <v>41469.333333333336</v>
      </c>
      <c r="C1325" s="2">
        <v>1600</v>
      </c>
      <c r="D1325" s="2" t="s">
        <v>12</v>
      </c>
      <c r="E1325" s="2"/>
    </row>
    <row r="1326" spans="1:5" x14ac:dyDescent="0.25">
      <c r="A1326" s="2" t="s">
        <v>1871</v>
      </c>
      <c r="B1326" s="3">
        <v>41473.333333333336</v>
      </c>
      <c r="C1326" s="2">
        <v>1600</v>
      </c>
      <c r="D1326" s="2" t="s">
        <v>12</v>
      </c>
      <c r="E1326" s="2"/>
    </row>
    <row r="1327" spans="1:5" x14ac:dyDescent="0.25">
      <c r="A1327" s="2" t="s">
        <v>1875</v>
      </c>
      <c r="B1327" s="3">
        <v>41474.333333333336</v>
      </c>
      <c r="C1327" s="2">
        <v>1600</v>
      </c>
      <c r="D1327" s="2" t="s">
        <v>12</v>
      </c>
      <c r="E1327" s="2"/>
    </row>
    <row r="1328" spans="1:5" x14ac:dyDescent="0.25">
      <c r="A1328" s="2" t="s">
        <v>5</v>
      </c>
      <c r="B1328" s="3">
        <v>40908.333333333336</v>
      </c>
      <c r="C1328" s="2">
        <v>171</v>
      </c>
      <c r="D1328" s="2" t="s">
        <v>6</v>
      </c>
      <c r="E1328" s="2">
        <v>304</v>
      </c>
    </row>
    <row r="1329" spans="1:5" x14ac:dyDescent="0.25">
      <c r="A1329" s="2" t="s">
        <v>13</v>
      </c>
      <c r="B1329" s="3">
        <v>40909.333333333336</v>
      </c>
      <c r="C1329" s="2">
        <v>171</v>
      </c>
      <c r="D1329" s="2" t="s">
        <v>6</v>
      </c>
      <c r="E1329" s="2">
        <v>311</v>
      </c>
    </row>
    <row r="1330" spans="1:5" x14ac:dyDescent="0.25">
      <c r="A1330" s="2" t="s">
        <v>17</v>
      </c>
      <c r="B1330" s="3">
        <v>40910.333333333336</v>
      </c>
      <c r="C1330" s="2">
        <v>171</v>
      </c>
      <c r="D1330" s="2" t="s">
        <v>6</v>
      </c>
      <c r="E1330" s="2">
        <v>311</v>
      </c>
    </row>
    <row r="1331" spans="1:5" x14ac:dyDescent="0.25">
      <c r="A1331" s="2" t="s">
        <v>21</v>
      </c>
      <c r="B1331" s="3">
        <v>40911.333333333336</v>
      </c>
      <c r="C1331" s="2">
        <v>171</v>
      </c>
      <c r="D1331" s="2" t="s">
        <v>6</v>
      </c>
      <c r="E1331" s="2">
        <v>308</v>
      </c>
    </row>
    <row r="1332" spans="1:5" x14ac:dyDescent="0.25">
      <c r="A1332" s="2" t="s">
        <v>25</v>
      </c>
      <c r="B1332" s="3">
        <v>40912.333333333336</v>
      </c>
      <c r="C1332" s="2">
        <v>171</v>
      </c>
      <c r="D1332" s="2" t="s">
        <v>6</v>
      </c>
      <c r="E1332" s="2">
        <v>320</v>
      </c>
    </row>
    <row r="1333" spans="1:5" x14ac:dyDescent="0.25">
      <c r="A1333" s="2" t="s">
        <v>29</v>
      </c>
      <c r="B1333" s="3">
        <v>40913.333333333336</v>
      </c>
      <c r="C1333" s="2">
        <v>171</v>
      </c>
      <c r="D1333" s="2" t="s">
        <v>6</v>
      </c>
      <c r="E1333" s="2">
        <v>234</v>
      </c>
    </row>
    <row r="1334" spans="1:5" x14ac:dyDescent="0.25">
      <c r="A1334" s="2" t="s">
        <v>33</v>
      </c>
      <c r="B1334" s="3">
        <v>40914.333333333336</v>
      </c>
      <c r="C1334" s="2">
        <v>171</v>
      </c>
      <c r="D1334" s="2" t="s">
        <v>6</v>
      </c>
      <c r="E1334" s="2"/>
    </row>
    <row r="1335" spans="1:5" x14ac:dyDescent="0.25">
      <c r="A1335" s="2" t="s">
        <v>37</v>
      </c>
      <c r="B1335" s="3">
        <v>40915.333333333336</v>
      </c>
      <c r="C1335" s="2">
        <v>171</v>
      </c>
      <c r="D1335" s="2" t="s">
        <v>6</v>
      </c>
      <c r="E1335" s="2"/>
    </row>
    <row r="1336" spans="1:5" x14ac:dyDescent="0.25">
      <c r="A1336" s="2" t="s">
        <v>41</v>
      </c>
      <c r="B1336" s="3">
        <v>40916.333333333336</v>
      </c>
      <c r="C1336" s="2">
        <v>171</v>
      </c>
      <c r="D1336" s="2" t="s">
        <v>6</v>
      </c>
      <c r="E1336" s="2">
        <v>411</v>
      </c>
    </row>
    <row r="1337" spans="1:5" x14ac:dyDescent="0.25">
      <c r="A1337" s="2" t="s">
        <v>45</v>
      </c>
      <c r="B1337" s="3">
        <v>40917.333333333336</v>
      </c>
      <c r="C1337" s="2">
        <v>171</v>
      </c>
      <c r="D1337" s="2" t="s">
        <v>6</v>
      </c>
      <c r="E1337" s="2">
        <v>303</v>
      </c>
    </row>
    <row r="1338" spans="1:5" x14ac:dyDescent="0.25">
      <c r="A1338" s="2" t="s">
        <v>49</v>
      </c>
      <c r="B1338" s="3">
        <v>40918.333333333336</v>
      </c>
      <c r="C1338" s="2">
        <v>171</v>
      </c>
      <c r="D1338" s="2" t="s">
        <v>6</v>
      </c>
      <c r="E1338" s="2">
        <v>342</v>
      </c>
    </row>
    <row r="1339" spans="1:5" x14ac:dyDescent="0.25">
      <c r="A1339" s="2" t="s">
        <v>53</v>
      </c>
      <c r="B1339" s="3">
        <v>40919.333333333336</v>
      </c>
      <c r="C1339" s="2">
        <v>171</v>
      </c>
      <c r="D1339" s="2" t="s">
        <v>6</v>
      </c>
      <c r="E1339" s="2">
        <v>344</v>
      </c>
    </row>
    <row r="1340" spans="1:5" x14ac:dyDescent="0.25">
      <c r="A1340" s="2" t="s">
        <v>57</v>
      </c>
      <c r="B1340" s="3">
        <v>40920.333333333336</v>
      </c>
      <c r="C1340" s="2">
        <v>171</v>
      </c>
      <c r="D1340" s="2" t="s">
        <v>6</v>
      </c>
      <c r="E1340" s="2">
        <v>318</v>
      </c>
    </row>
    <row r="1341" spans="1:5" x14ac:dyDescent="0.25">
      <c r="A1341" s="2" t="s">
        <v>61</v>
      </c>
      <c r="B1341" s="3">
        <v>40921.333333333336</v>
      </c>
      <c r="C1341" s="2">
        <v>171</v>
      </c>
      <c r="D1341" s="2" t="s">
        <v>6</v>
      </c>
      <c r="E1341" s="2">
        <v>302</v>
      </c>
    </row>
    <row r="1342" spans="1:5" x14ac:dyDescent="0.25">
      <c r="A1342" s="2" t="s">
        <v>65</v>
      </c>
      <c r="B1342" s="3">
        <v>40922.333333333336</v>
      </c>
      <c r="C1342" s="2">
        <v>171</v>
      </c>
      <c r="D1342" s="2" t="s">
        <v>6</v>
      </c>
      <c r="E1342" s="2">
        <v>339</v>
      </c>
    </row>
    <row r="1343" spans="1:5" x14ac:dyDescent="0.25">
      <c r="A1343" s="2" t="s">
        <v>69</v>
      </c>
      <c r="B1343" s="3">
        <v>40923.333333333336</v>
      </c>
      <c r="C1343" s="2">
        <v>171</v>
      </c>
      <c r="D1343" s="2" t="s">
        <v>6</v>
      </c>
      <c r="E1343" s="2">
        <v>291</v>
      </c>
    </row>
    <row r="1344" spans="1:5" x14ac:dyDescent="0.25">
      <c r="A1344" s="2" t="s">
        <v>73</v>
      </c>
      <c r="B1344" s="3">
        <v>40924.333333333336</v>
      </c>
      <c r="C1344" s="2">
        <v>171</v>
      </c>
      <c r="D1344" s="2" t="s">
        <v>6</v>
      </c>
      <c r="E1344" s="2">
        <v>288</v>
      </c>
    </row>
    <row r="1345" spans="1:5" x14ac:dyDescent="0.25">
      <c r="A1345" s="2" t="s">
        <v>77</v>
      </c>
      <c r="B1345" s="3">
        <v>40925.333333333336</v>
      </c>
      <c r="C1345" s="2">
        <v>171</v>
      </c>
      <c r="D1345" s="2" t="s">
        <v>6</v>
      </c>
      <c r="E1345" s="2">
        <v>304</v>
      </c>
    </row>
    <row r="1346" spans="1:5" x14ac:dyDescent="0.25">
      <c r="A1346" s="2" t="s">
        <v>81</v>
      </c>
      <c r="B1346" s="3">
        <v>40926.333333333336</v>
      </c>
      <c r="C1346" s="2">
        <v>171</v>
      </c>
      <c r="D1346" s="2" t="s">
        <v>6</v>
      </c>
      <c r="E1346" s="2">
        <v>331</v>
      </c>
    </row>
    <row r="1347" spans="1:5" x14ac:dyDescent="0.25">
      <c r="A1347" s="2" t="s">
        <v>85</v>
      </c>
      <c r="B1347" s="3">
        <v>40927.333333333336</v>
      </c>
      <c r="C1347" s="2">
        <v>171</v>
      </c>
      <c r="D1347" s="2" t="s">
        <v>6</v>
      </c>
      <c r="E1347" s="2">
        <v>307</v>
      </c>
    </row>
    <row r="1348" spans="1:5" x14ac:dyDescent="0.25">
      <c r="A1348" s="2" t="s">
        <v>89</v>
      </c>
      <c r="B1348" s="3">
        <v>40928.333333333336</v>
      </c>
      <c r="C1348" s="2">
        <v>171</v>
      </c>
      <c r="D1348" s="2" t="s">
        <v>6</v>
      </c>
      <c r="E1348" s="2">
        <v>289</v>
      </c>
    </row>
    <row r="1349" spans="1:5" x14ac:dyDescent="0.25">
      <c r="A1349" s="2" t="s">
        <v>93</v>
      </c>
      <c r="B1349" s="3">
        <v>40929.333333333336</v>
      </c>
      <c r="C1349" s="2">
        <v>171</v>
      </c>
      <c r="D1349" s="2" t="s">
        <v>6</v>
      </c>
      <c r="E1349" s="2">
        <v>302</v>
      </c>
    </row>
    <row r="1350" spans="1:5" x14ac:dyDescent="0.25">
      <c r="A1350" s="2" t="s">
        <v>97</v>
      </c>
      <c r="B1350" s="3">
        <v>40930.333333333336</v>
      </c>
      <c r="C1350" s="2">
        <v>171</v>
      </c>
      <c r="D1350" s="2" t="s">
        <v>6</v>
      </c>
      <c r="E1350" s="2">
        <v>277</v>
      </c>
    </row>
    <row r="1351" spans="1:5" x14ac:dyDescent="0.25">
      <c r="A1351" s="2" t="s">
        <v>101</v>
      </c>
      <c r="B1351" s="3">
        <v>40931.333333333336</v>
      </c>
      <c r="C1351" s="2">
        <v>171</v>
      </c>
      <c r="D1351" s="2" t="s">
        <v>6</v>
      </c>
      <c r="E1351" s="2">
        <v>298</v>
      </c>
    </row>
    <row r="1352" spans="1:5" x14ac:dyDescent="0.25">
      <c r="A1352" s="2" t="s">
        <v>105</v>
      </c>
      <c r="B1352" s="3">
        <v>40932.333333333336</v>
      </c>
      <c r="C1352" s="2">
        <v>171</v>
      </c>
      <c r="D1352" s="2" t="s">
        <v>6</v>
      </c>
      <c r="E1352" s="2">
        <v>344</v>
      </c>
    </row>
    <row r="1353" spans="1:5" x14ac:dyDescent="0.25">
      <c r="A1353" s="2" t="s">
        <v>109</v>
      </c>
      <c r="B1353" s="3">
        <v>40933.333333333336</v>
      </c>
      <c r="C1353" s="2">
        <v>171</v>
      </c>
      <c r="D1353" s="2" t="s">
        <v>6</v>
      </c>
      <c r="E1353" s="2">
        <v>306</v>
      </c>
    </row>
    <row r="1354" spans="1:5" x14ac:dyDescent="0.25">
      <c r="A1354" s="2" t="s">
        <v>113</v>
      </c>
      <c r="B1354" s="3">
        <v>40934.333333333336</v>
      </c>
      <c r="C1354" s="2">
        <v>171</v>
      </c>
      <c r="D1354" s="2" t="s">
        <v>6</v>
      </c>
      <c r="E1354" s="2"/>
    </row>
    <row r="1355" spans="1:5" x14ac:dyDescent="0.25">
      <c r="A1355" s="2" t="s">
        <v>117</v>
      </c>
      <c r="B1355" s="3">
        <v>40935.333333333336</v>
      </c>
      <c r="C1355" s="2">
        <v>171</v>
      </c>
      <c r="D1355" s="2" t="s">
        <v>6</v>
      </c>
      <c r="E1355" s="2">
        <v>326</v>
      </c>
    </row>
    <row r="1356" spans="1:5" x14ac:dyDescent="0.25">
      <c r="A1356" s="2" t="s">
        <v>121</v>
      </c>
      <c r="B1356" s="3">
        <v>40936.333333333336</v>
      </c>
      <c r="C1356" s="2">
        <v>171</v>
      </c>
      <c r="D1356" s="2" t="s">
        <v>6</v>
      </c>
      <c r="E1356" s="2">
        <v>320</v>
      </c>
    </row>
    <row r="1357" spans="1:5" x14ac:dyDescent="0.25">
      <c r="A1357" s="2" t="s">
        <v>125</v>
      </c>
      <c r="B1357" s="3">
        <v>40937.333333333336</v>
      </c>
      <c r="C1357" s="2">
        <v>171</v>
      </c>
      <c r="D1357" s="2" t="s">
        <v>6</v>
      </c>
      <c r="E1357" s="2">
        <v>280</v>
      </c>
    </row>
    <row r="1358" spans="1:5" x14ac:dyDescent="0.25">
      <c r="A1358" s="2" t="s">
        <v>129</v>
      </c>
      <c r="B1358" s="3">
        <v>40938.333333333336</v>
      </c>
      <c r="C1358" s="2">
        <v>171</v>
      </c>
      <c r="D1358" s="2" t="s">
        <v>6</v>
      </c>
      <c r="E1358" s="2">
        <v>307</v>
      </c>
    </row>
    <row r="1359" spans="1:5" x14ac:dyDescent="0.25">
      <c r="A1359" s="2" t="s">
        <v>133</v>
      </c>
      <c r="B1359" s="3">
        <v>40939.333333333336</v>
      </c>
      <c r="C1359" s="2">
        <v>171</v>
      </c>
      <c r="D1359" s="2" t="s">
        <v>6</v>
      </c>
      <c r="E1359" s="2">
        <v>314</v>
      </c>
    </row>
    <row r="1360" spans="1:5" x14ac:dyDescent="0.25">
      <c r="A1360" s="2" t="s">
        <v>137</v>
      </c>
      <c r="B1360" s="3">
        <v>40940.333333333336</v>
      </c>
      <c r="C1360" s="2">
        <v>171</v>
      </c>
      <c r="D1360" s="2" t="s">
        <v>6</v>
      </c>
      <c r="E1360" s="2"/>
    </row>
    <row r="1361" spans="1:5" x14ac:dyDescent="0.25">
      <c r="A1361" s="2" t="s">
        <v>141</v>
      </c>
      <c r="B1361" s="3">
        <v>40941.333333333336</v>
      </c>
      <c r="C1361" s="2">
        <v>171</v>
      </c>
      <c r="D1361" s="2" t="s">
        <v>6</v>
      </c>
      <c r="E1361" s="2">
        <v>326</v>
      </c>
    </row>
    <row r="1362" spans="1:5" x14ac:dyDescent="0.25">
      <c r="A1362" s="2" t="s">
        <v>145</v>
      </c>
      <c r="B1362" s="3">
        <v>40942.333333333336</v>
      </c>
      <c r="C1362" s="2">
        <v>171</v>
      </c>
      <c r="D1362" s="2" t="s">
        <v>6</v>
      </c>
      <c r="E1362" s="2">
        <v>304</v>
      </c>
    </row>
    <row r="1363" spans="1:5" x14ac:dyDescent="0.25">
      <c r="A1363" s="2" t="s">
        <v>149</v>
      </c>
      <c r="B1363" s="3">
        <v>40943.333333333336</v>
      </c>
      <c r="C1363" s="2">
        <v>171</v>
      </c>
      <c r="D1363" s="2" t="s">
        <v>6</v>
      </c>
      <c r="E1363" s="2">
        <v>318</v>
      </c>
    </row>
    <row r="1364" spans="1:5" x14ac:dyDescent="0.25">
      <c r="A1364" s="2" t="s">
        <v>153</v>
      </c>
      <c r="B1364" s="3">
        <v>40944.333333333336</v>
      </c>
      <c r="C1364" s="2">
        <v>171</v>
      </c>
      <c r="D1364" s="2" t="s">
        <v>6</v>
      </c>
      <c r="E1364" s="2">
        <v>294</v>
      </c>
    </row>
    <row r="1365" spans="1:5" x14ac:dyDescent="0.25">
      <c r="A1365" s="2" t="s">
        <v>157</v>
      </c>
      <c r="B1365" s="3">
        <v>40945.333333333336</v>
      </c>
      <c r="C1365" s="2">
        <v>171</v>
      </c>
      <c r="D1365" s="2" t="s">
        <v>6</v>
      </c>
      <c r="E1365" s="2">
        <v>333</v>
      </c>
    </row>
    <row r="1366" spans="1:5" x14ac:dyDescent="0.25">
      <c r="A1366" s="2" t="s">
        <v>161</v>
      </c>
      <c r="B1366" s="3">
        <v>40946.333333333336</v>
      </c>
      <c r="C1366" s="2">
        <v>171</v>
      </c>
      <c r="D1366" s="2" t="s">
        <v>6</v>
      </c>
      <c r="E1366" s="2">
        <v>294</v>
      </c>
    </row>
    <row r="1367" spans="1:5" x14ac:dyDescent="0.25">
      <c r="A1367" s="2" t="s">
        <v>165</v>
      </c>
      <c r="B1367" s="3">
        <v>40947.333333333336</v>
      </c>
      <c r="C1367" s="2">
        <v>171</v>
      </c>
      <c r="D1367" s="2" t="s">
        <v>6</v>
      </c>
      <c r="E1367" s="2">
        <v>310</v>
      </c>
    </row>
    <row r="1368" spans="1:5" x14ac:dyDescent="0.25">
      <c r="A1368" s="2" t="s">
        <v>169</v>
      </c>
      <c r="B1368" s="3">
        <v>40948.333333333336</v>
      </c>
      <c r="C1368" s="2">
        <v>171</v>
      </c>
      <c r="D1368" s="2" t="s">
        <v>6</v>
      </c>
      <c r="E1368" s="2">
        <v>320</v>
      </c>
    </row>
    <row r="1369" spans="1:5" x14ac:dyDescent="0.25">
      <c r="A1369" s="2" t="s">
        <v>173</v>
      </c>
      <c r="B1369" s="3">
        <v>40949.333333333336</v>
      </c>
      <c r="C1369" s="2">
        <v>171</v>
      </c>
      <c r="D1369" s="2" t="s">
        <v>6</v>
      </c>
      <c r="E1369" s="2">
        <v>342</v>
      </c>
    </row>
    <row r="1370" spans="1:5" x14ac:dyDescent="0.25">
      <c r="A1370" s="2" t="s">
        <v>176</v>
      </c>
      <c r="B1370" s="3">
        <v>40950.333333333336</v>
      </c>
      <c r="C1370" s="2">
        <v>171</v>
      </c>
      <c r="D1370" s="2" t="s">
        <v>6</v>
      </c>
      <c r="E1370" s="2">
        <v>286</v>
      </c>
    </row>
    <row r="1371" spans="1:5" x14ac:dyDescent="0.25">
      <c r="A1371" s="2" t="s">
        <v>179</v>
      </c>
      <c r="B1371" s="3">
        <v>40951.333333333336</v>
      </c>
      <c r="C1371" s="2">
        <v>171</v>
      </c>
      <c r="D1371" s="2" t="s">
        <v>6</v>
      </c>
      <c r="E1371" s="2">
        <v>300</v>
      </c>
    </row>
    <row r="1372" spans="1:5" x14ac:dyDescent="0.25">
      <c r="A1372" s="2" t="s">
        <v>182</v>
      </c>
      <c r="B1372" s="3">
        <v>40952.333333333336</v>
      </c>
      <c r="C1372" s="2">
        <v>171</v>
      </c>
      <c r="D1372" s="2" t="s">
        <v>6</v>
      </c>
      <c r="E1372" s="2">
        <v>312</v>
      </c>
    </row>
    <row r="1373" spans="1:5" x14ac:dyDescent="0.25">
      <c r="A1373" s="2" t="s">
        <v>186</v>
      </c>
      <c r="B1373" s="3">
        <v>40953.333333333336</v>
      </c>
      <c r="C1373" s="2">
        <v>171</v>
      </c>
      <c r="D1373" s="2" t="s">
        <v>6</v>
      </c>
      <c r="E1373" s="2">
        <v>311</v>
      </c>
    </row>
    <row r="1374" spans="1:5" x14ac:dyDescent="0.25">
      <c r="A1374" s="2" t="s">
        <v>190</v>
      </c>
      <c r="B1374" s="3">
        <v>40954.333333333336</v>
      </c>
      <c r="C1374" s="2">
        <v>171</v>
      </c>
      <c r="D1374" s="2" t="s">
        <v>6</v>
      </c>
      <c r="E1374" s="2">
        <v>314</v>
      </c>
    </row>
    <row r="1375" spans="1:5" x14ac:dyDescent="0.25">
      <c r="A1375" s="2" t="s">
        <v>194</v>
      </c>
      <c r="B1375" s="3">
        <v>40955.333333333336</v>
      </c>
      <c r="C1375" s="2">
        <v>171</v>
      </c>
      <c r="D1375" s="2" t="s">
        <v>6</v>
      </c>
      <c r="E1375" s="2">
        <v>324</v>
      </c>
    </row>
    <row r="1376" spans="1:5" x14ac:dyDescent="0.25">
      <c r="A1376" s="2" t="s">
        <v>198</v>
      </c>
      <c r="B1376" s="3">
        <v>40956.333333333336</v>
      </c>
      <c r="C1376" s="2">
        <v>171</v>
      </c>
      <c r="D1376" s="2" t="s">
        <v>6</v>
      </c>
      <c r="E1376" s="2">
        <v>284</v>
      </c>
    </row>
    <row r="1377" spans="1:5" x14ac:dyDescent="0.25">
      <c r="A1377" s="2" t="s">
        <v>202</v>
      </c>
      <c r="B1377" s="3">
        <v>40957.333333333336</v>
      </c>
      <c r="C1377" s="2">
        <v>171</v>
      </c>
      <c r="D1377" s="2" t="s">
        <v>6</v>
      </c>
      <c r="E1377" s="2">
        <v>308</v>
      </c>
    </row>
    <row r="1378" spans="1:5" x14ac:dyDescent="0.25">
      <c r="A1378" s="2" t="s">
        <v>203</v>
      </c>
      <c r="B1378" s="3">
        <v>40958.333333333336</v>
      </c>
      <c r="C1378" s="2">
        <v>171</v>
      </c>
      <c r="D1378" s="2" t="s">
        <v>6</v>
      </c>
      <c r="E1378" s="2">
        <v>260</v>
      </c>
    </row>
    <row r="1379" spans="1:5" x14ac:dyDescent="0.25">
      <c r="A1379" s="2" t="s">
        <v>207</v>
      </c>
      <c r="B1379" s="3">
        <v>40959.333333333336</v>
      </c>
      <c r="C1379" s="2">
        <v>171</v>
      </c>
      <c r="D1379" s="2" t="s">
        <v>6</v>
      </c>
      <c r="E1379" s="2">
        <v>333</v>
      </c>
    </row>
    <row r="1380" spans="1:5" x14ac:dyDescent="0.25">
      <c r="A1380" s="2" t="s">
        <v>211</v>
      </c>
      <c r="B1380" s="3">
        <v>40960.333333333336</v>
      </c>
      <c r="C1380" s="2">
        <v>171</v>
      </c>
      <c r="D1380" s="2" t="s">
        <v>6</v>
      </c>
      <c r="E1380" s="2">
        <v>298</v>
      </c>
    </row>
    <row r="1381" spans="1:5" x14ac:dyDescent="0.25">
      <c r="A1381" s="2" t="s">
        <v>215</v>
      </c>
      <c r="B1381" s="3">
        <v>40961.333333333336</v>
      </c>
      <c r="C1381" s="2">
        <v>171</v>
      </c>
      <c r="D1381" s="2" t="s">
        <v>6</v>
      </c>
      <c r="E1381" s="2">
        <v>297</v>
      </c>
    </row>
    <row r="1382" spans="1:5" x14ac:dyDescent="0.25">
      <c r="A1382" s="2" t="s">
        <v>219</v>
      </c>
      <c r="B1382" s="3">
        <v>40962.333333333336</v>
      </c>
      <c r="C1382" s="2">
        <v>171</v>
      </c>
      <c r="D1382" s="2" t="s">
        <v>6</v>
      </c>
      <c r="E1382" s="2">
        <v>296</v>
      </c>
    </row>
    <row r="1383" spans="1:5" x14ac:dyDescent="0.25">
      <c r="A1383" s="2" t="s">
        <v>223</v>
      </c>
      <c r="B1383" s="3">
        <v>40963.333333333336</v>
      </c>
      <c r="C1383" s="2">
        <v>171</v>
      </c>
      <c r="D1383" s="2" t="s">
        <v>6</v>
      </c>
      <c r="E1383" s="2">
        <v>320</v>
      </c>
    </row>
    <row r="1384" spans="1:5" x14ac:dyDescent="0.25">
      <c r="A1384" s="2" t="s">
        <v>227</v>
      </c>
      <c r="B1384" s="3">
        <v>40964.333333333336</v>
      </c>
      <c r="C1384" s="2">
        <v>171</v>
      </c>
      <c r="D1384" s="2" t="s">
        <v>6</v>
      </c>
      <c r="E1384" s="2">
        <v>272</v>
      </c>
    </row>
    <row r="1385" spans="1:5" x14ac:dyDescent="0.25">
      <c r="A1385" s="2" t="s">
        <v>231</v>
      </c>
      <c r="B1385" s="3">
        <v>40965.333333333336</v>
      </c>
      <c r="C1385" s="2">
        <v>171</v>
      </c>
      <c r="D1385" s="2" t="s">
        <v>6</v>
      </c>
      <c r="E1385" s="2">
        <v>258</v>
      </c>
    </row>
    <row r="1386" spans="1:5" x14ac:dyDescent="0.25">
      <c r="A1386" s="2" t="s">
        <v>235</v>
      </c>
      <c r="B1386" s="3">
        <v>40966.333333333336</v>
      </c>
      <c r="C1386" s="2">
        <v>171</v>
      </c>
      <c r="D1386" s="2" t="s">
        <v>6</v>
      </c>
      <c r="E1386" s="2">
        <v>296</v>
      </c>
    </row>
    <row r="1387" spans="1:5" x14ac:dyDescent="0.25">
      <c r="A1387" s="2" t="s">
        <v>239</v>
      </c>
      <c r="B1387" s="3">
        <v>40967.333333333336</v>
      </c>
      <c r="C1387" s="2">
        <v>171</v>
      </c>
      <c r="D1387" s="2" t="s">
        <v>6</v>
      </c>
      <c r="E1387" s="2">
        <v>319</v>
      </c>
    </row>
    <row r="1388" spans="1:5" x14ac:dyDescent="0.25">
      <c r="A1388" s="2" t="s">
        <v>243</v>
      </c>
      <c r="B1388" s="3">
        <v>40968.333333333336</v>
      </c>
      <c r="C1388" s="2">
        <v>171</v>
      </c>
      <c r="D1388" s="2" t="s">
        <v>6</v>
      </c>
      <c r="E1388" s="2">
        <v>317</v>
      </c>
    </row>
    <row r="1389" spans="1:5" x14ac:dyDescent="0.25">
      <c r="A1389" s="2" t="s">
        <v>247</v>
      </c>
      <c r="B1389" s="3">
        <v>40969.333333333336</v>
      </c>
      <c r="C1389" s="2">
        <v>171</v>
      </c>
      <c r="D1389" s="2" t="s">
        <v>6</v>
      </c>
      <c r="E1389" s="2">
        <v>295</v>
      </c>
    </row>
    <row r="1390" spans="1:5" x14ac:dyDescent="0.25">
      <c r="A1390" s="2" t="s">
        <v>250</v>
      </c>
      <c r="B1390" s="3">
        <v>40970.333333333336</v>
      </c>
      <c r="C1390" s="2">
        <v>171</v>
      </c>
      <c r="D1390" s="2" t="s">
        <v>6</v>
      </c>
      <c r="E1390" s="2">
        <v>280</v>
      </c>
    </row>
    <row r="1391" spans="1:5" x14ac:dyDescent="0.25">
      <c r="A1391" s="2" t="s">
        <v>254</v>
      </c>
      <c r="B1391" s="3">
        <v>40971.333333333336</v>
      </c>
      <c r="C1391" s="2">
        <v>171</v>
      </c>
      <c r="D1391" s="2" t="s">
        <v>6</v>
      </c>
      <c r="E1391" s="2">
        <v>286</v>
      </c>
    </row>
    <row r="1392" spans="1:5" x14ac:dyDescent="0.25">
      <c r="A1392" s="2" t="s">
        <v>257</v>
      </c>
      <c r="B1392" s="3">
        <v>40972.333333333336</v>
      </c>
      <c r="C1392" s="2">
        <v>171</v>
      </c>
      <c r="D1392" s="2" t="s">
        <v>6</v>
      </c>
      <c r="E1392" s="2">
        <v>257</v>
      </c>
    </row>
    <row r="1393" spans="1:5" x14ac:dyDescent="0.25">
      <c r="A1393" s="2" t="s">
        <v>261</v>
      </c>
      <c r="B1393" s="3">
        <v>40973.333333333336</v>
      </c>
      <c r="C1393" s="2">
        <v>171</v>
      </c>
      <c r="D1393" s="2" t="s">
        <v>6</v>
      </c>
      <c r="E1393" s="2">
        <v>344</v>
      </c>
    </row>
    <row r="1394" spans="1:5" x14ac:dyDescent="0.25">
      <c r="A1394" s="2" t="s">
        <v>265</v>
      </c>
      <c r="B1394" s="3">
        <v>40974.333333333336</v>
      </c>
      <c r="C1394" s="2">
        <v>171</v>
      </c>
      <c r="D1394" s="2" t="s">
        <v>6</v>
      </c>
      <c r="E1394" s="2">
        <v>307</v>
      </c>
    </row>
    <row r="1395" spans="1:5" x14ac:dyDescent="0.25">
      <c r="A1395" s="2" t="s">
        <v>268</v>
      </c>
      <c r="B1395" s="3">
        <v>40975.333333333336</v>
      </c>
      <c r="C1395" s="2">
        <v>171</v>
      </c>
      <c r="D1395" s="2" t="s">
        <v>6</v>
      </c>
      <c r="E1395" s="2">
        <v>298</v>
      </c>
    </row>
    <row r="1396" spans="1:5" x14ac:dyDescent="0.25">
      <c r="A1396" s="2" t="s">
        <v>271</v>
      </c>
      <c r="B1396" s="3">
        <v>40976.333333333336</v>
      </c>
      <c r="C1396" s="2">
        <v>171</v>
      </c>
      <c r="D1396" s="2" t="s">
        <v>6</v>
      </c>
      <c r="E1396" s="2">
        <v>298</v>
      </c>
    </row>
    <row r="1397" spans="1:5" x14ac:dyDescent="0.25">
      <c r="A1397" s="2" t="s">
        <v>274</v>
      </c>
      <c r="B1397" s="3">
        <v>40977.333333333336</v>
      </c>
      <c r="C1397" s="2">
        <v>171</v>
      </c>
      <c r="D1397" s="2" t="s">
        <v>6</v>
      </c>
      <c r="E1397" s="2">
        <v>278</v>
      </c>
    </row>
    <row r="1398" spans="1:5" x14ac:dyDescent="0.25">
      <c r="A1398" s="2" t="s">
        <v>278</v>
      </c>
      <c r="B1398" s="3">
        <v>40978.333333333336</v>
      </c>
      <c r="C1398" s="2">
        <v>171</v>
      </c>
      <c r="D1398" s="2" t="s">
        <v>6</v>
      </c>
      <c r="E1398" s="2">
        <v>300</v>
      </c>
    </row>
    <row r="1399" spans="1:5" x14ac:dyDescent="0.25">
      <c r="A1399" s="2" t="s">
        <v>280</v>
      </c>
      <c r="B1399" s="3">
        <v>40979.333333333336</v>
      </c>
      <c r="C1399" s="2">
        <v>171</v>
      </c>
      <c r="D1399" s="2" t="s">
        <v>6</v>
      </c>
      <c r="E1399" s="2">
        <v>268</v>
      </c>
    </row>
    <row r="1400" spans="1:5" x14ac:dyDescent="0.25">
      <c r="A1400" s="2" t="s">
        <v>283</v>
      </c>
      <c r="B1400" s="3">
        <v>40980.333333333336</v>
      </c>
      <c r="C1400" s="2">
        <v>171</v>
      </c>
      <c r="D1400" s="2" t="s">
        <v>6</v>
      </c>
      <c r="E1400" s="2">
        <v>322</v>
      </c>
    </row>
    <row r="1401" spans="1:5" x14ac:dyDescent="0.25">
      <c r="A1401" s="2" t="s">
        <v>286</v>
      </c>
      <c r="B1401" s="3">
        <v>40981.333333333336</v>
      </c>
      <c r="C1401" s="2">
        <v>171</v>
      </c>
      <c r="D1401" s="2" t="s">
        <v>6</v>
      </c>
      <c r="E1401" s="2">
        <v>345</v>
      </c>
    </row>
    <row r="1402" spans="1:5" x14ac:dyDescent="0.25">
      <c r="A1402" s="2" t="s">
        <v>289</v>
      </c>
      <c r="B1402" s="3">
        <v>40982.333333333336</v>
      </c>
      <c r="C1402" s="2">
        <v>171</v>
      </c>
      <c r="D1402" s="2" t="s">
        <v>6</v>
      </c>
      <c r="E1402" s="2">
        <v>314</v>
      </c>
    </row>
    <row r="1403" spans="1:5" x14ac:dyDescent="0.25">
      <c r="A1403" s="2" t="s">
        <v>292</v>
      </c>
      <c r="B1403" s="3">
        <v>40983.333333333336</v>
      </c>
      <c r="C1403" s="2">
        <v>171</v>
      </c>
      <c r="D1403" s="2" t="s">
        <v>6</v>
      </c>
      <c r="E1403" s="2">
        <v>302</v>
      </c>
    </row>
    <row r="1404" spans="1:5" x14ac:dyDescent="0.25">
      <c r="A1404" s="2" t="s">
        <v>295</v>
      </c>
      <c r="B1404" s="3">
        <v>40984.333333333336</v>
      </c>
      <c r="C1404" s="2">
        <v>171</v>
      </c>
      <c r="D1404" s="2" t="s">
        <v>6</v>
      </c>
      <c r="E1404" s="2">
        <v>278</v>
      </c>
    </row>
    <row r="1405" spans="1:5" x14ac:dyDescent="0.25">
      <c r="A1405" s="2" t="s">
        <v>299</v>
      </c>
      <c r="B1405" s="3">
        <v>40985.333333333336</v>
      </c>
      <c r="C1405" s="2">
        <v>171</v>
      </c>
      <c r="D1405" s="2" t="s">
        <v>6</v>
      </c>
      <c r="E1405" s="2">
        <v>268</v>
      </c>
    </row>
    <row r="1406" spans="1:5" x14ac:dyDescent="0.25">
      <c r="A1406" s="2" t="s">
        <v>302</v>
      </c>
      <c r="B1406" s="3">
        <v>40986.333333333336</v>
      </c>
      <c r="C1406" s="2">
        <v>171</v>
      </c>
      <c r="D1406" s="2" t="s">
        <v>6</v>
      </c>
      <c r="E1406" s="2">
        <v>280</v>
      </c>
    </row>
    <row r="1407" spans="1:5" x14ac:dyDescent="0.25">
      <c r="A1407" s="2" t="s">
        <v>306</v>
      </c>
      <c r="B1407" s="3">
        <v>40987.333333333336</v>
      </c>
      <c r="C1407" s="2">
        <v>171</v>
      </c>
      <c r="D1407" s="2" t="s">
        <v>6</v>
      </c>
      <c r="E1407" s="2">
        <v>346</v>
      </c>
    </row>
    <row r="1408" spans="1:5" x14ac:dyDescent="0.25">
      <c r="A1408" s="2" t="s">
        <v>310</v>
      </c>
      <c r="B1408" s="3">
        <v>40988.333333333336</v>
      </c>
      <c r="C1408" s="2">
        <v>171</v>
      </c>
      <c r="D1408" s="2" t="s">
        <v>6</v>
      </c>
      <c r="E1408" s="2"/>
    </row>
    <row r="1409" spans="1:5" x14ac:dyDescent="0.25">
      <c r="A1409" s="2" t="s">
        <v>314</v>
      </c>
      <c r="B1409" s="3">
        <v>40989.333333333336</v>
      </c>
      <c r="C1409" s="2">
        <v>171</v>
      </c>
      <c r="D1409" s="2" t="s">
        <v>6</v>
      </c>
      <c r="E1409" s="2">
        <v>359</v>
      </c>
    </row>
    <row r="1410" spans="1:5" x14ac:dyDescent="0.25">
      <c r="A1410" s="2" t="s">
        <v>317</v>
      </c>
      <c r="B1410" s="3">
        <v>40990.333333333336</v>
      </c>
      <c r="C1410" s="2">
        <v>171</v>
      </c>
      <c r="D1410" s="2" t="s">
        <v>6</v>
      </c>
      <c r="E1410" s="2">
        <v>319</v>
      </c>
    </row>
    <row r="1411" spans="1:5" x14ac:dyDescent="0.25">
      <c r="A1411" s="2" t="s">
        <v>320</v>
      </c>
      <c r="B1411" s="3">
        <v>40991.333333333336</v>
      </c>
      <c r="C1411" s="2">
        <v>171</v>
      </c>
      <c r="D1411" s="2" t="s">
        <v>6</v>
      </c>
      <c r="E1411" s="2">
        <v>306</v>
      </c>
    </row>
    <row r="1412" spans="1:5" x14ac:dyDescent="0.25">
      <c r="A1412" s="2" t="s">
        <v>323</v>
      </c>
      <c r="B1412" s="3">
        <v>40992.333333333336</v>
      </c>
      <c r="C1412" s="2">
        <v>171</v>
      </c>
      <c r="D1412" s="2" t="s">
        <v>6</v>
      </c>
      <c r="E1412" s="2">
        <v>292</v>
      </c>
    </row>
    <row r="1413" spans="1:5" x14ac:dyDescent="0.25">
      <c r="A1413" s="2" t="s">
        <v>326</v>
      </c>
      <c r="B1413" s="3">
        <v>40993.333333333336</v>
      </c>
      <c r="C1413" s="2">
        <v>171</v>
      </c>
      <c r="D1413" s="2" t="s">
        <v>6</v>
      </c>
      <c r="E1413" s="2">
        <v>295</v>
      </c>
    </row>
    <row r="1414" spans="1:5" x14ac:dyDescent="0.25">
      <c r="A1414" s="2" t="s">
        <v>329</v>
      </c>
      <c r="B1414" s="3">
        <v>40994.333333333336</v>
      </c>
      <c r="C1414" s="2">
        <v>171</v>
      </c>
      <c r="D1414" s="2" t="s">
        <v>6</v>
      </c>
      <c r="E1414" s="2">
        <v>318</v>
      </c>
    </row>
    <row r="1415" spans="1:5" x14ac:dyDescent="0.25">
      <c r="A1415" s="2" t="s">
        <v>332</v>
      </c>
      <c r="B1415" s="3">
        <v>40995.333333333336</v>
      </c>
      <c r="C1415" s="2">
        <v>171</v>
      </c>
      <c r="D1415" s="2" t="s">
        <v>6</v>
      </c>
      <c r="E1415" s="2">
        <v>318</v>
      </c>
    </row>
    <row r="1416" spans="1:5" x14ac:dyDescent="0.25">
      <c r="A1416" s="2" t="s">
        <v>335</v>
      </c>
      <c r="B1416" s="3">
        <v>40996.333333333336</v>
      </c>
      <c r="C1416" s="2">
        <v>171</v>
      </c>
      <c r="D1416" s="2" t="s">
        <v>6</v>
      </c>
      <c r="E1416" s="2">
        <v>310</v>
      </c>
    </row>
    <row r="1417" spans="1:5" x14ac:dyDescent="0.25">
      <c r="A1417" s="2" t="s">
        <v>338</v>
      </c>
      <c r="B1417" s="3">
        <v>40997.333333333336</v>
      </c>
      <c r="C1417" s="2">
        <v>171</v>
      </c>
      <c r="D1417" s="2" t="s">
        <v>6</v>
      </c>
      <c r="E1417" s="2">
        <v>301</v>
      </c>
    </row>
    <row r="1418" spans="1:5" x14ac:dyDescent="0.25">
      <c r="A1418" s="2" t="s">
        <v>341</v>
      </c>
      <c r="B1418" s="3">
        <v>40998.333333333336</v>
      </c>
      <c r="C1418" s="2">
        <v>171</v>
      </c>
      <c r="D1418" s="2" t="s">
        <v>6</v>
      </c>
      <c r="E1418" s="2">
        <v>309</v>
      </c>
    </row>
    <row r="1419" spans="1:5" x14ac:dyDescent="0.25">
      <c r="A1419" s="2" t="s">
        <v>344</v>
      </c>
      <c r="B1419" s="3">
        <v>40999.333333333336</v>
      </c>
      <c r="C1419" s="2">
        <v>171</v>
      </c>
      <c r="D1419" s="2" t="s">
        <v>6</v>
      </c>
      <c r="E1419" s="2">
        <v>302</v>
      </c>
    </row>
    <row r="1420" spans="1:5" x14ac:dyDescent="0.25">
      <c r="A1420" s="2" t="s">
        <v>347</v>
      </c>
      <c r="B1420" s="3">
        <v>41000.333333333336</v>
      </c>
      <c r="C1420" s="2">
        <v>171</v>
      </c>
      <c r="D1420" s="2" t="s">
        <v>6</v>
      </c>
      <c r="E1420" s="2">
        <v>350</v>
      </c>
    </row>
    <row r="1421" spans="1:5" x14ac:dyDescent="0.25">
      <c r="A1421" s="2" t="s">
        <v>350</v>
      </c>
      <c r="B1421" s="3">
        <v>41001.333333333336</v>
      </c>
      <c r="C1421" s="2">
        <v>171</v>
      </c>
      <c r="D1421" s="2" t="s">
        <v>6</v>
      </c>
      <c r="E1421" s="2">
        <v>325</v>
      </c>
    </row>
    <row r="1422" spans="1:5" x14ac:dyDescent="0.25">
      <c r="A1422" s="2" t="s">
        <v>353</v>
      </c>
      <c r="B1422" s="3">
        <v>41002.333333333336</v>
      </c>
      <c r="C1422" s="2">
        <v>171</v>
      </c>
      <c r="D1422" s="2" t="s">
        <v>6</v>
      </c>
      <c r="E1422" s="2">
        <v>321</v>
      </c>
    </row>
    <row r="1423" spans="1:5" x14ac:dyDescent="0.25">
      <c r="A1423" s="2" t="s">
        <v>356</v>
      </c>
      <c r="B1423" s="3">
        <v>41003.333333333336</v>
      </c>
      <c r="C1423" s="2">
        <v>171</v>
      </c>
      <c r="D1423" s="2" t="s">
        <v>6</v>
      </c>
      <c r="E1423" s="2">
        <v>354</v>
      </c>
    </row>
    <row r="1424" spans="1:5" x14ac:dyDescent="0.25">
      <c r="A1424" s="2" t="s">
        <v>359</v>
      </c>
      <c r="B1424" s="3">
        <v>41004.333333333336</v>
      </c>
      <c r="C1424" s="2">
        <v>171</v>
      </c>
      <c r="D1424" s="2" t="s">
        <v>6</v>
      </c>
      <c r="E1424" s="2">
        <v>332</v>
      </c>
    </row>
    <row r="1425" spans="1:5" x14ac:dyDescent="0.25">
      <c r="A1425" s="2" t="s">
        <v>362</v>
      </c>
      <c r="B1425" s="3">
        <v>41005.333333333336</v>
      </c>
      <c r="C1425" s="2">
        <v>171</v>
      </c>
      <c r="D1425" s="2" t="s">
        <v>6</v>
      </c>
      <c r="E1425" s="2">
        <v>324</v>
      </c>
    </row>
    <row r="1426" spans="1:5" x14ac:dyDescent="0.25">
      <c r="A1426" s="2" t="s">
        <v>365</v>
      </c>
      <c r="B1426" s="3">
        <v>41006.333333333336</v>
      </c>
      <c r="C1426" s="2">
        <v>171</v>
      </c>
      <c r="D1426" s="2" t="s">
        <v>6</v>
      </c>
      <c r="E1426" s="2">
        <v>298</v>
      </c>
    </row>
    <row r="1427" spans="1:5" x14ac:dyDescent="0.25">
      <c r="A1427" s="2" t="s">
        <v>368</v>
      </c>
      <c r="B1427" s="3">
        <v>41007.333333333336</v>
      </c>
      <c r="C1427" s="2">
        <v>171</v>
      </c>
      <c r="D1427" s="2" t="s">
        <v>6</v>
      </c>
      <c r="E1427" s="2">
        <v>326</v>
      </c>
    </row>
    <row r="1428" spans="1:5" x14ac:dyDescent="0.25">
      <c r="A1428" s="2" t="s">
        <v>371</v>
      </c>
      <c r="B1428" s="3">
        <v>41008.333333333336</v>
      </c>
      <c r="C1428" s="2">
        <v>171</v>
      </c>
      <c r="D1428" s="2" t="s">
        <v>6</v>
      </c>
      <c r="E1428" s="2">
        <v>367</v>
      </c>
    </row>
    <row r="1429" spans="1:5" x14ac:dyDescent="0.25">
      <c r="A1429" s="2" t="s">
        <v>373</v>
      </c>
      <c r="B1429" s="3">
        <v>41009.333333333336</v>
      </c>
      <c r="C1429" s="2">
        <v>171</v>
      </c>
      <c r="D1429" s="2" t="s">
        <v>6</v>
      </c>
      <c r="E1429" s="2">
        <v>356</v>
      </c>
    </row>
    <row r="1430" spans="1:5" x14ac:dyDescent="0.25">
      <c r="A1430" s="2" t="s">
        <v>378</v>
      </c>
      <c r="B1430" s="3">
        <v>41010.333333333336</v>
      </c>
      <c r="C1430" s="2">
        <v>171</v>
      </c>
      <c r="D1430" s="2" t="s">
        <v>6</v>
      </c>
      <c r="E1430" s="2">
        <v>428</v>
      </c>
    </row>
    <row r="1431" spans="1:5" x14ac:dyDescent="0.25">
      <c r="A1431" s="2" t="s">
        <v>382</v>
      </c>
      <c r="B1431" s="3">
        <v>41011.333333333336</v>
      </c>
      <c r="C1431" s="2">
        <v>171</v>
      </c>
      <c r="D1431" s="2" t="s">
        <v>6</v>
      </c>
      <c r="E1431" s="2">
        <v>376</v>
      </c>
    </row>
    <row r="1432" spans="1:5" x14ac:dyDescent="0.25">
      <c r="A1432" s="2" t="s">
        <v>386</v>
      </c>
      <c r="B1432" s="3">
        <v>41012.333333333336</v>
      </c>
      <c r="C1432" s="2">
        <v>171</v>
      </c>
      <c r="D1432" s="2" t="s">
        <v>6</v>
      </c>
      <c r="E1432" s="2">
        <v>360</v>
      </c>
    </row>
    <row r="1433" spans="1:5" x14ac:dyDescent="0.25">
      <c r="A1433" s="2" t="s">
        <v>389</v>
      </c>
      <c r="B1433" s="3">
        <v>41013.333333333336</v>
      </c>
      <c r="C1433" s="2">
        <v>171</v>
      </c>
      <c r="D1433" s="2" t="s">
        <v>6</v>
      </c>
      <c r="E1433" s="2">
        <v>310</v>
      </c>
    </row>
    <row r="1434" spans="1:5" x14ac:dyDescent="0.25">
      <c r="A1434" s="2" t="s">
        <v>392</v>
      </c>
      <c r="B1434" s="3">
        <v>41014.333333333336</v>
      </c>
      <c r="C1434" s="2">
        <v>171</v>
      </c>
      <c r="D1434" s="2" t="s">
        <v>6</v>
      </c>
      <c r="E1434" s="2">
        <v>304</v>
      </c>
    </row>
    <row r="1435" spans="1:5" x14ac:dyDescent="0.25">
      <c r="A1435" s="2" t="s">
        <v>396</v>
      </c>
      <c r="B1435" s="3">
        <v>41015.333333333336</v>
      </c>
      <c r="C1435" s="2">
        <v>171</v>
      </c>
      <c r="D1435" s="2" t="s">
        <v>6</v>
      </c>
      <c r="E1435" s="2">
        <v>339</v>
      </c>
    </row>
    <row r="1436" spans="1:5" x14ac:dyDescent="0.25">
      <c r="A1436" s="2" t="s">
        <v>399</v>
      </c>
      <c r="B1436" s="3">
        <v>41016.333333333336</v>
      </c>
      <c r="C1436" s="2">
        <v>171</v>
      </c>
      <c r="D1436" s="2" t="s">
        <v>6</v>
      </c>
      <c r="E1436" s="2">
        <v>350</v>
      </c>
    </row>
    <row r="1437" spans="1:5" x14ac:dyDescent="0.25">
      <c r="A1437" s="2" t="s">
        <v>403</v>
      </c>
      <c r="B1437" s="3">
        <v>41017.333333333336</v>
      </c>
      <c r="C1437" s="2">
        <v>171</v>
      </c>
      <c r="D1437" s="2" t="s">
        <v>6</v>
      </c>
      <c r="E1437" s="2">
        <v>441</v>
      </c>
    </row>
    <row r="1438" spans="1:5" x14ac:dyDescent="0.25">
      <c r="A1438" s="2" t="s">
        <v>407</v>
      </c>
      <c r="B1438" s="3">
        <v>41018.333333333336</v>
      </c>
      <c r="C1438" s="2">
        <v>171</v>
      </c>
      <c r="D1438" s="2" t="s">
        <v>6</v>
      </c>
      <c r="E1438" s="2">
        <v>336</v>
      </c>
    </row>
    <row r="1439" spans="1:5" x14ac:dyDescent="0.25">
      <c r="A1439" s="2" t="s">
        <v>411</v>
      </c>
      <c r="B1439" s="3">
        <v>41019.333333333336</v>
      </c>
      <c r="C1439" s="2">
        <v>171</v>
      </c>
      <c r="D1439" s="2" t="s">
        <v>6</v>
      </c>
      <c r="E1439" s="2">
        <v>356</v>
      </c>
    </row>
    <row r="1440" spans="1:5" x14ac:dyDescent="0.25">
      <c r="A1440" s="2" t="s">
        <v>415</v>
      </c>
      <c r="B1440" s="3">
        <v>41020.333333333336</v>
      </c>
      <c r="C1440" s="2">
        <v>171</v>
      </c>
      <c r="D1440" s="2" t="s">
        <v>6</v>
      </c>
      <c r="E1440" s="2">
        <v>348</v>
      </c>
    </row>
    <row r="1441" spans="1:5" x14ac:dyDescent="0.25">
      <c r="A1441" s="2" t="s">
        <v>418</v>
      </c>
      <c r="B1441" s="3">
        <v>41021.333333333336</v>
      </c>
      <c r="C1441" s="2">
        <v>171</v>
      </c>
      <c r="D1441" s="2" t="s">
        <v>6</v>
      </c>
      <c r="E1441" s="2">
        <v>305</v>
      </c>
    </row>
    <row r="1442" spans="1:5" x14ac:dyDescent="0.25">
      <c r="A1442" s="2" t="s">
        <v>421</v>
      </c>
      <c r="B1442" s="3">
        <v>41022.333333333336</v>
      </c>
      <c r="C1442" s="2">
        <v>171</v>
      </c>
      <c r="D1442" s="2" t="s">
        <v>6</v>
      </c>
      <c r="E1442" s="2">
        <v>375</v>
      </c>
    </row>
    <row r="1443" spans="1:5" x14ac:dyDescent="0.25">
      <c r="A1443" s="2" t="s">
        <v>425</v>
      </c>
      <c r="B1443" s="3">
        <v>41023.333333333336</v>
      </c>
      <c r="C1443" s="2">
        <v>171</v>
      </c>
      <c r="D1443" s="2" t="s">
        <v>6</v>
      </c>
      <c r="E1443" s="2">
        <v>346</v>
      </c>
    </row>
    <row r="1444" spans="1:5" x14ac:dyDescent="0.25">
      <c r="A1444" s="2" t="s">
        <v>429</v>
      </c>
      <c r="B1444" s="3">
        <v>41024.333333333336</v>
      </c>
      <c r="C1444" s="2">
        <v>171</v>
      </c>
      <c r="D1444" s="2" t="s">
        <v>6</v>
      </c>
      <c r="E1444" s="2">
        <v>436</v>
      </c>
    </row>
    <row r="1445" spans="1:5" x14ac:dyDescent="0.25">
      <c r="A1445" s="2" t="s">
        <v>433</v>
      </c>
      <c r="B1445" s="3">
        <v>41025.333333333336</v>
      </c>
      <c r="C1445" s="2">
        <v>171</v>
      </c>
      <c r="D1445" s="2" t="s">
        <v>6</v>
      </c>
      <c r="E1445" s="2">
        <v>374</v>
      </c>
    </row>
    <row r="1446" spans="1:5" x14ac:dyDescent="0.25">
      <c r="A1446" s="2" t="s">
        <v>436</v>
      </c>
      <c r="B1446" s="3">
        <v>41026.333333333336</v>
      </c>
      <c r="C1446" s="2">
        <v>171</v>
      </c>
      <c r="D1446" s="2" t="s">
        <v>6</v>
      </c>
      <c r="E1446" s="2">
        <v>382</v>
      </c>
    </row>
    <row r="1447" spans="1:5" x14ac:dyDescent="0.25">
      <c r="A1447" s="2" t="s">
        <v>439</v>
      </c>
      <c r="B1447" s="3">
        <v>41027.333333333336</v>
      </c>
      <c r="C1447" s="2">
        <v>171</v>
      </c>
      <c r="D1447" s="2" t="s">
        <v>6</v>
      </c>
      <c r="E1447" s="2">
        <v>423</v>
      </c>
    </row>
    <row r="1448" spans="1:5" x14ac:dyDescent="0.25">
      <c r="A1448" s="2" t="s">
        <v>443</v>
      </c>
      <c r="B1448" s="3">
        <v>41028.333333333336</v>
      </c>
      <c r="C1448" s="2">
        <v>171</v>
      </c>
      <c r="D1448" s="2" t="s">
        <v>6</v>
      </c>
      <c r="E1448" s="2">
        <v>368</v>
      </c>
    </row>
    <row r="1449" spans="1:5" x14ac:dyDescent="0.25">
      <c r="A1449" s="2" t="s">
        <v>446</v>
      </c>
      <c r="B1449" s="3">
        <v>41029.333333333336</v>
      </c>
      <c r="C1449" s="2">
        <v>171</v>
      </c>
      <c r="D1449" s="2" t="s">
        <v>6</v>
      </c>
      <c r="E1449" s="2">
        <v>432</v>
      </c>
    </row>
    <row r="1450" spans="1:5" x14ac:dyDescent="0.25">
      <c r="A1450" s="2" t="s">
        <v>449</v>
      </c>
      <c r="B1450" s="3">
        <v>41030.333333333336</v>
      </c>
      <c r="C1450" s="2">
        <v>171</v>
      </c>
      <c r="D1450" s="2" t="s">
        <v>6</v>
      </c>
      <c r="E1450" s="2">
        <v>384</v>
      </c>
    </row>
    <row r="1451" spans="1:5" x14ac:dyDescent="0.25">
      <c r="A1451" s="2" t="s">
        <v>452</v>
      </c>
      <c r="B1451" s="3">
        <v>41031.333333333336</v>
      </c>
      <c r="C1451" s="2">
        <v>171</v>
      </c>
      <c r="D1451" s="2" t="s">
        <v>6</v>
      </c>
      <c r="E1451" s="2">
        <v>362</v>
      </c>
    </row>
    <row r="1452" spans="1:5" x14ac:dyDescent="0.25">
      <c r="A1452" s="2" t="s">
        <v>455</v>
      </c>
      <c r="B1452" s="3">
        <v>41032.333333333336</v>
      </c>
      <c r="C1452" s="2">
        <v>171</v>
      </c>
      <c r="D1452" s="2" t="s">
        <v>6</v>
      </c>
      <c r="E1452" s="2">
        <v>338</v>
      </c>
    </row>
    <row r="1453" spans="1:5" x14ac:dyDescent="0.25">
      <c r="A1453" s="2" t="s">
        <v>458</v>
      </c>
      <c r="B1453" s="3">
        <v>41033.333333333336</v>
      </c>
      <c r="C1453" s="2">
        <v>171</v>
      </c>
      <c r="D1453" s="2" t="s">
        <v>6</v>
      </c>
      <c r="E1453" s="2">
        <v>348</v>
      </c>
    </row>
    <row r="1454" spans="1:5" x14ac:dyDescent="0.25">
      <c r="A1454" s="2" t="s">
        <v>462</v>
      </c>
      <c r="B1454" s="3">
        <v>41034.333333333336</v>
      </c>
      <c r="C1454" s="2">
        <v>171</v>
      </c>
      <c r="D1454" s="2" t="s">
        <v>6</v>
      </c>
      <c r="E1454" s="2">
        <v>334</v>
      </c>
    </row>
    <row r="1455" spans="1:5" x14ac:dyDescent="0.25">
      <c r="A1455" s="2" t="s">
        <v>465</v>
      </c>
      <c r="B1455" s="3">
        <v>41035.333333333336</v>
      </c>
      <c r="C1455" s="2">
        <v>171</v>
      </c>
      <c r="D1455" s="2" t="s">
        <v>6</v>
      </c>
      <c r="E1455" s="2">
        <v>298</v>
      </c>
    </row>
    <row r="1456" spans="1:5" x14ac:dyDescent="0.25">
      <c r="A1456" s="2" t="s">
        <v>468</v>
      </c>
      <c r="B1456" s="3">
        <v>41036.333333333336</v>
      </c>
      <c r="C1456" s="2">
        <v>171</v>
      </c>
      <c r="D1456" s="2" t="s">
        <v>6</v>
      </c>
      <c r="E1456" s="2">
        <v>356</v>
      </c>
    </row>
    <row r="1457" spans="1:5" x14ac:dyDescent="0.25">
      <c r="A1457" s="2" t="s">
        <v>472</v>
      </c>
      <c r="B1457" s="3">
        <v>41037.333333333336</v>
      </c>
      <c r="C1457" s="2">
        <v>171</v>
      </c>
      <c r="D1457" s="2" t="s">
        <v>6</v>
      </c>
      <c r="E1457" s="2">
        <v>346</v>
      </c>
    </row>
    <row r="1458" spans="1:5" x14ac:dyDescent="0.25">
      <c r="A1458" s="2" t="s">
        <v>475</v>
      </c>
      <c r="B1458" s="3">
        <v>41038.333333333336</v>
      </c>
      <c r="C1458" s="2">
        <v>171</v>
      </c>
      <c r="D1458" s="2" t="s">
        <v>6</v>
      </c>
      <c r="E1458" s="2">
        <v>410</v>
      </c>
    </row>
    <row r="1459" spans="1:5" x14ac:dyDescent="0.25">
      <c r="A1459" s="2" t="s">
        <v>478</v>
      </c>
      <c r="B1459" s="3">
        <v>41039.333333333336</v>
      </c>
      <c r="C1459" s="2">
        <v>171</v>
      </c>
      <c r="D1459" s="2" t="s">
        <v>6</v>
      </c>
      <c r="E1459" s="2">
        <v>336</v>
      </c>
    </row>
    <row r="1460" spans="1:5" x14ac:dyDescent="0.25">
      <c r="A1460" s="2" t="s">
        <v>481</v>
      </c>
      <c r="B1460" s="3">
        <v>41040.333333333336</v>
      </c>
      <c r="C1460" s="2">
        <v>171</v>
      </c>
      <c r="D1460" s="2" t="s">
        <v>6</v>
      </c>
      <c r="E1460" s="2">
        <v>314</v>
      </c>
    </row>
    <row r="1461" spans="1:5" x14ac:dyDescent="0.25">
      <c r="A1461" s="2" t="s">
        <v>484</v>
      </c>
      <c r="B1461" s="3">
        <v>41041.333333333336</v>
      </c>
      <c r="C1461" s="2">
        <v>171</v>
      </c>
      <c r="D1461" s="2" t="s">
        <v>6</v>
      </c>
      <c r="E1461" s="2">
        <v>420</v>
      </c>
    </row>
    <row r="1462" spans="1:5" x14ac:dyDescent="0.25">
      <c r="A1462" s="2" t="s">
        <v>487</v>
      </c>
      <c r="B1462" s="3">
        <v>41042.333333333336</v>
      </c>
      <c r="C1462" s="2">
        <v>171</v>
      </c>
      <c r="D1462" s="2" t="s">
        <v>6</v>
      </c>
      <c r="E1462" s="2">
        <v>374</v>
      </c>
    </row>
    <row r="1463" spans="1:5" x14ac:dyDescent="0.25">
      <c r="A1463" s="2" t="s">
        <v>490</v>
      </c>
      <c r="B1463" s="3">
        <v>41043.333333333336</v>
      </c>
      <c r="C1463" s="2">
        <v>171</v>
      </c>
      <c r="D1463" s="2" t="s">
        <v>6</v>
      </c>
      <c r="E1463" s="2">
        <v>325</v>
      </c>
    </row>
    <row r="1464" spans="1:5" x14ac:dyDescent="0.25">
      <c r="A1464" s="2" t="s">
        <v>494</v>
      </c>
      <c r="B1464" s="3">
        <v>41044.333333333336</v>
      </c>
      <c r="C1464" s="2">
        <v>171</v>
      </c>
      <c r="D1464" s="2" t="s">
        <v>6</v>
      </c>
      <c r="E1464" s="2">
        <v>342</v>
      </c>
    </row>
    <row r="1465" spans="1:5" x14ac:dyDescent="0.25">
      <c r="A1465" s="2" t="s">
        <v>497</v>
      </c>
      <c r="B1465" s="3">
        <v>41045.333333333336</v>
      </c>
      <c r="C1465" s="2">
        <v>171</v>
      </c>
      <c r="D1465" s="2" t="s">
        <v>6</v>
      </c>
      <c r="E1465" s="2">
        <v>360</v>
      </c>
    </row>
    <row r="1466" spans="1:5" x14ac:dyDescent="0.25">
      <c r="A1466" s="2" t="s">
        <v>500</v>
      </c>
      <c r="B1466" s="3">
        <v>41046.333333333336</v>
      </c>
      <c r="C1466" s="2">
        <v>171</v>
      </c>
      <c r="D1466" s="2" t="s">
        <v>6</v>
      </c>
      <c r="E1466" s="2">
        <v>141</v>
      </c>
    </row>
    <row r="1467" spans="1:5" x14ac:dyDescent="0.25">
      <c r="A1467" s="2" t="s">
        <v>503</v>
      </c>
      <c r="B1467" s="3">
        <v>41047.333333333336</v>
      </c>
      <c r="C1467" s="2">
        <v>171</v>
      </c>
      <c r="D1467" s="2" t="s">
        <v>6</v>
      </c>
      <c r="E1467" s="2"/>
    </row>
    <row r="1468" spans="1:5" x14ac:dyDescent="0.25">
      <c r="A1468" s="2" t="s">
        <v>506</v>
      </c>
      <c r="B1468" s="3">
        <v>41048.333333333336</v>
      </c>
      <c r="C1468" s="2">
        <v>171</v>
      </c>
      <c r="D1468" s="2" t="s">
        <v>6</v>
      </c>
      <c r="E1468" s="2"/>
    </row>
    <row r="1469" spans="1:5" x14ac:dyDescent="0.25">
      <c r="A1469" s="2" t="s">
        <v>509</v>
      </c>
      <c r="B1469" s="3">
        <v>41049.333333333336</v>
      </c>
      <c r="C1469" s="2">
        <v>171</v>
      </c>
      <c r="D1469" s="2" t="s">
        <v>6</v>
      </c>
      <c r="E1469" s="2">
        <v>324</v>
      </c>
    </row>
    <row r="1470" spans="1:5" x14ac:dyDescent="0.25">
      <c r="A1470" s="2" t="s">
        <v>512</v>
      </c>
      <c r="B1470" s="3">
        <v>41050.333333333336</v>
      </c>
      <c r="C1470" s="2">
        <v>171</v>
      </c>
      <c r="D1470" s="2" t="s">
        <v>6</v>
      </c>
      <c r="E1470" s="2"/>
    </row>
    <row r="1471" spans="1:5" x14ac:dyDescent="0.25">
      <c r="A1471" s="2" t="s">
        <v>515</v>
      </c>
      <c r="B1471" s="3">
        <v>41051.333333333336</v>
      </c>
      <c r="C1471" s="2">
        <v>171</v>
      </c>
      <c r="D1471" s="2" t="s">
        <v>6</v>
      </c>
      <c r="E1471" s="2">
        <v>436</v>
      </c>
    </row>
    <row r="1472" spans="1:5" x14ac:dyDescent="0.25">
      <c r="A1472" s="2" t="s">
        <v>518</v>
      </c>
      <c r="B1472" s="3">
        <v>41052.333333333336</v>
      </c>
      <c r="C1472" s="2">
        <v>171</v>
      </c>
      <c r="D1472" s="2" t="s">
        <v>6</v>
      </c>
      <c r="E1472" s="2">
        <v>344</v>
      </c>
    </row>
    <row r="1473" spans="1:5" x14ac:dyDescent="0.25">
      <c r="A1473" s="2" t="s">
        <v>521</v>
      </c>
      <c r="B1473" s="3">
        <v>41053.333333333336</v>
      </c>
      <c r="C1473" s="2">
        <v>171</v>
      </c>
      <c r="D1473" s="2" t="s">
        <v>6</v>
      </c>
      <c r="E1473" s="2">
        <v>379</v>
      </c>
    </row>
    <row r="1474" spans="1:5" x14ac:dyDescent="0.25">
      <c r="A1474" s="2" t="s">
        <v>524</v>
      </c>
      <c r="B1474" s="3">
        <v>41054.333333333336</v>
      </c>
      <c r="C1474" s="2">
        <v>171</v>
      </c>
      <c r="D1474" s="2" t="s">
        <v>6</v>
      </c>
      <c r="E1474" s="2">
        <v>380</v>
      </c>
    </row>
    <row r="1475" spans="1:5" x14ac:dyDescent="0.25">
      <c r="A1475" s="2" t="s">
        <v>527</v>
      </c>
      <c r="B1475" s="3">
        <v>41055.333333333336</v>
      </c>
      <c r="C1475" s="2">
        <v>171</v>
      </c>
      <c r="D1475" s="2" t="s">
        <v>6</v>
      </c>
      <c r="E1475" s="2">
        <v>348</v>
      </c>
    </row>
    <row r="1476" spans="1:5" x14ac:dyDescent="0.25">
      <c r="A1476" s="2" t="s">
        <v>528</v>
      </c>
      <c r="B1476" s="3">
        <v>41056.333333333336</v>
      </c>
      <c r="C1476" s="2">
        <v>171</v>
      </c>
      <c r="D1476" s="2" t="s">
        <v>6</v>
      </c>
      <c r="E1476" s="2">
        <v>365</v>
      </c>
    </row>
    <row r="1477" spans="1:5" x14ac:dyDescent="0.25">
      <c r="A1477" s="2" t="s">
        <v>531</v>
      </c>
      <c r="B1477" s="3">
        <v>41057.333333333336</v>
      </c>
      <c r="C1477" s="2">
        <v>171</v>
      </c>
      <c r="D1477" s="2" t="s">
        <v>6</v>
      </c>
      <c r="E1477" s="2">
        <v>313</v>
      </c>
    </row>
    <row r="1478" spans="1:5" x14ac:dyDescent="0.25">
      <c r="A1478" s="2" t="s">
        <v>534</v>
      </c>
      <c r="B1478" s="3">
        <v>41058.333333333336</v>
      </c>
      <c r="C1478" s="2">
        <v>171</v>
      </c>
      <c r="D1478" s="2" t="s">
        <v>6</v>
      </c>
      <c r="E1478" s="2">
        <v>322</v>
      </c>
    </row>
    <row r="1479" spans="1:5" x14ac:dyDescent="0.25">
      <c r="A1479" s="2" t="s">
        <v>537</v>
      </c>
      <c r="B1479" s="3">
        <v>41059.333333333336</v>
      </c>
      <c r="C1479" s="2">
        <v>171</v>
      </c>
      <c r="D1479" s="2" t="s">
        <v>6</v>
      </c>
      <c r="E1479" s="2">
        <v>372</v>
      </c>
    </row>
    <row r="1480" spans="1:5" x14ac:dyDescent="0.25">
      <c r="A1480" s="2" t="s">
        <v>540</v>
      </c>
      <c r="B1480" s="3">
        <v>41060.333333333336</v>
      </c>
      <c r="C1480" s="2">
        <v>171</v>
      </c>
      <c r="D1480" s="2" t="s">
        <v>6</v>
      </c>
      <c r="E1480" s="2">
        <v>332</v>
      </c>
    </row>
    <row r="1481" spans="1:5" x14ac:dyDescent="0.25">
      <c r="A1481" s="2" t="s">
        <v>543</v>
      </c>
      <c r="B1481" s="3">
        <v>41061.333333333336</v>
      </c>
      <c r="C1481" s="2">
        <v>171</v>
      </c>
      <c r="D1481" s="2" t="s">
        <v>6</v>
      </c>
      <c r="E1481" s="2">
        <v>338</v>
      </c>
    </row>
    <row r="1482" spans="1:5" x14ac:dyDescent="0.25">
      <c r="A1482" s="2" t="s">
        <v>546</v>
      </c>
      <c r="B1482" s="3">
        <v>41062.333333333336</v>
      </c>
      <c r="C1482" s="2">
        <v>171</v>
      </c>
      <c r="D1482" s="2" t="s">
        <v>6</v>
      </c>
      <c r="E1482" s="2"/>
    </row>
    <row r="1483" spans="1:5" x14ac:dyDescent="0.25">
      <c r="A1483" s="2" t="s">
        <v>549</v>
      </c>
      <c r="B1483" s="3">
        <v>41063.333333333336</v>
      </c>
      <c r="C1483" s="2">
        <v>171</v>
      </c>
      <c r="D1483" s="2" t="s">
        <v>6</v>
      </c>
      <c r="E1483" s="2">
        <v>298</v>
      </c>
    </row>
    <row r="1484" spans="1:5" x14ac:dyDescent="0.25">
      <c r="A1484" s="2" t="s">
        <v>553</v>
      </c>
      <c r="B1484" s="3">
        <v>41064.333333333336</v>
      </c>
      <c r="C1484" s="2">
        <v>171</v>
      </c>
      <c r="D1484" s="2" t="s">
        <v>6</v>
      </c>
      <c r="E1484" s="2">
        <v>390</v>
      </c>
    </row>
    <row r="1485" spans="1:5" x14ac:dyDescent="0.25">
      <c r="A1485" s="2" t="s">
        <v>556</v>
      </c>
      <c r="B1485" s="3">
        <v>41065.333333333336</v>
      </c>
      <c r="C1485" s="2">
        <v>171</v>
      </c>
      <c r="D1485" s="2" t="s">
        <v>6</v>
      </c>
      <c r="E1485" s="2">
        <v>369</v>
      </c>
    </row>
    <row r="1486" spans="1:5" x14ac:dyDescent="0.25">
      <c r="A1486" s="2" t="s">
        <v>559</v>
      </c>
      <c r="B1486" s="3">
        <v>41066.333333333336</v>
      </c>
      <c r="C1486" s="2">
        <v>171</v>
      </c>
      <c r="D1486" s="2" t="s">
        <v>6</v>
      </c>
      <c r="E1486" s="2"/>
    </row>
    <row r="1487" spans="1:5" x14ac:dyDescent="0.25">
      <c r="A1487" s="2" t="s">
        <v>562</v>
      </c>
      <c r="B1487" s="3">
        <v>41067.333333333336</v>
      </c>
      <c r="C1487" s="2">
        <v>171</v>
      </c>
      <c r="D1487" s="2" t="s">
        <v>6</v>
      </c>
      <c r="E1487" s="2">
        <v>388</v>
      </c>
    </row>
    <row r="1488" spans="1:5" x14ac:dyDescent="0.25">
      <c r="A1488" s="2" t="s">
        <v>565</v>
      </c>
      <c r="B1488" s="3">
        <v>41068.333333333336</v>
      </c>
      <c r="C1488" s="2">
        <v>171</v>
      </c>
      <c r="D1488" s="2" t="s">
        <v>6</v>
      </c>
      <c r="E1488" s="2">
        <v>340</v>
      </c>
    </row>
    <row r="1489" spans="1:5" x14ac:dyDescent="0.25">
      <c r="A1489" s="2" t="s">
        <v>568</v>
      </c>
      <c r="B1489" s="3">
        <v>41069.333333333336</v>
      </c>
      <c r="C1489" s="2">
        <v>171</v>
      </c>
      <c r="D1489" s="2" t="s">
        <v>6</v>
      </c>
      <c r="E1489" s="2">
        <v>354</v>
      </c>
    </row>
    <row r="1490" spans="1:5" x14ac:dyDescent="0.25">
      <c r="A1490" s="2" t="s">
        <v>571</v>
      </c>
      <c r="B1490" s="3">
        <v>41070.333333333336</v>
      </c>
      <c r="C1490" s="2">
        <v>171</v>
      </c>
      <c r="D1490" s="2" t="s">
        <v>6</v>
      </c>
      <c r="E1490" s="2">
        <v>316</v>
      </c>
    </row>
    <row r="1491" spans="1:5" x14ac:dyDescent="0.25">
      <c r="A1491" s="2" t="s">
        <v>574</v>
      </c>
      <c r="B1491" s="3">
        <v>41071.333333333336</v>
      </c>
      <c r="C1491" s="2">
        <v>171</v>
      </c>
      <c r="D1491" s="2" t="s">
        <v>6</v>
      </c>
      <c r="E1491" s="2">
        <v>340</v>
      </c>
    </row>
    <row r="1492" spans="1:5" x14ac:dyDescent="0.25">
      <c r="A1492" s="2" t="s">
        <v>577</v>
      </c>
      <c r="B1492" s="3">
        <v>41072.333333333336</v>
      </c>
      <c r="C1492" s="2">
        <v>171</v>
      </c>
      <c r="D1492" s="2" t="s">
        <v>6</v>
      </c>
      <c r="E1492" s="2">
        <v>308</v>
      </c>
    </row>
    <row r="1493" spans="1:5" x14ac:dyDescent="0.25">
      <c r="A1493" s="2" t="s">
        <v>580</v>
      </c>
      <c r="B1493" s="3">
        <v>41073.333333333336</v>
      </c>
      <c r="C1493" s="2">
        <v>171</v>
      </c>
      <c r="D1493" s="2" t="s">
        <v>6</v>
      </c>
      <c r="E1493" s="2">
        <v>348</v>
      </c>
    </row>
    <row r="1494" spans="1:5" x14ac:dyDescent="0.25">
      <c r="A1494" s="2" t="s">
        <v>583</v>
      </c>
      <c r="B1494" s="3">
        <v>41074.333333333336</v>
      </c>
      <c r="C1494" s="2">
        <v>171</v>
      </c>
      <c r="D1494" s="2" t="s">
        <v>6</v>
      </c>
      <c r="E1494" s="2">
        <v>344</v>
      </c>
    </row>
    <row r="1495" spans="1:5" x14ac:dyDescent="0.25">
      <c r="A1495" s="2" t="s">
        <v>586</v>
      </c>
      <c r="B1495" s="3">
        <v>41075.333333333336</v>
      </c>
      <c r="C1495" s="2">
        <v>171</v>
      </c>
      <c r="D1495" s="2" t="s">
        <v>6</v>
      </c>
      <c r="E1495" s="2">
        <v>343</v>
      </c>
    </row>
    <row r="1496" spans="1:5" x14ac:dyDescent="0.25">
      <c r="A1496" s="2" t="s">
        <v>589</v>
      </c>
      <c r="B1496" s="3">
        <v>41076.333333333336</v>
      </c>
      <c r="C1496" s="2">
        <v>171</v>
      </c>
      <c r="D1496" s="2" t="s">
        <v>6</v>
      </c>
      <c r="E1496" s="2">
        <v>296</v>
      </c>
    </row>
    <row r="1497" spans="1:5" x14ac:dyDescent="0.25">
      <c r="A1497" s="2" t="s">
        <v>592</v>
      </c>
      <c r="B1497" s="3">
        <v>41077.333333333336</v>
      </c>
      <c r="C1497" s="2">
        <v>171</v>
      </c>
      <c r="D1497" s="2" t="s">
        <v>6</v>
      </c>
      <c r="E1497" s="2">
        <v>317</v>
      </c>
    </row>
    <row r="1498" spans="1:5" x14ac:dyDescent="0.25">
      <c r="A1498" s="2" t="s">
        <v>595</v>
      </c>
      <c r="B1498" s="3">
        <v>41078.333333333336</v>
      </c>
      <c r="C1498" s="2">
        <v>171</v>
      </c>
      <c r="D1498" s="2" t="s">
        <v>6</v>
      </c>
      <c r="E1498" s="2">
        <v>319</v>
      </c>
    </row>
    <row r="1499" spans="1:5" x14ac:dyDescent="0.25">
      <c r="A1499" s="2" t="s">
        <v>598</v>
      </c>
      <c r="B1499" s="3">
        <v>41079.333333333336</v>
      </c>
      <c r="C1499" s="2">
        <v>171</v>
      </c>
      <c r="D1499" s="2" t="s">
        <v>6</v>
      </c>
      <c r="E1499" s="2">
        <v>341</v>
      </c>
    </row>
    <row r="1500" spans="1:5" x14ac:dyDescent="0.25">
      <c r="A1500" s="2" t="s">
        <v>601</v>
      </c>
      <c r="B1500" s="3">
        <v>41080.333333333336</v>
      </c>
      <c r="C1500" s="2">
        <v>171</v>
      </c>
      <c r="D1500" s="2" t="s">
        <v>6</v>
      </c>
      <c r="E1500" s="2">
        <v>350</v>
      </c>
    </row>
    <row r="1501" spans="1:5" x14ac:dyDescent="0.25">
      <c r="A1501" s="2" t="s">
        <v>604</v>
      </c>
      <c r="B1501" s="3">
        <v>41081.333333333336</v>
      </c>
      <c r="C1501" s="2">
        <v>171</v>
      </c>
      <c r="D1501" s="2" t="s">
        <v>6</v>
      </c>
      <c r="E1501" s="2">
        <v>386</v>
      </c>
    </row>
    <row r="1502" spans="1:5" x14ac:dyDescent="0.25">
      <c r="A1502" s="2" t="s">
        <v>607</v>
      </c>
      <c r="B1502" s="3">
        <v>41082.333333333336</v>
      </c>
      <c r="C1502" s="2">
        <v>171</v>
      </c>
      <c r="D1502" s="2" t="s">
        <v>6</v>
      </c>
      <c r="E1502" s="2">
        <v>382</v>
      </c>
    </row>
    <row r="1503" spans="1:5" x14ac:dyDescent="0.25">
      <c r="A1503" s="2" t="s">
        <v>610</v>
      </c>
      <c r="B1503" s="3">
        <v>41083.333333333336</v>
      </c>
      <c r="C1503" s="2">
        <v>171</v>
      </c>
      <c r="D1503" s="2" t="s">
        <v>6</v>
      </c>
      <c r="E1503" s="2">
        <v>308</v>
      </c>
    </row>
    <row r="1504" spans="1:5" x14ac:dyDescent="0.25">
      <c r="A1504" s="2" t="s">
        <v>614</v>
      </c>
      <c r="B1504" s="3">
        <v>41084.333333333336</v>
      </c>
      <c r="C1504" s="2">
        <v>171</v>
      </c>
      <c r="D1504" s="2" t="s">
        <v>6</v>
      </c>
      <c r="E1504" s="2">
        <v>291</v>
      </c>
    </row>
    <row r="1505" spans="1:5" x14ac:dyDescent="0.25">
      <c r="A1505" s="2" t="s">
        <v>618</v>
      </c>
      <c r="B1505" s="3">
        <v>41085.333333333336</v>
      </c>
      <c r="C1505" s="2">
        <v>171</v>
      </c>
      <c r="D1505" s="2" t="s">
        <v>6</v>
      </c>
      <c r="E1505" s="2">
        <v>394</v>
      </c>
    </row>
    <row r="1506" spans="1:5" x14ac:dyDescent="0.25">
      <c r="A1506" s="2" t="s">
        <v>622</v>
      </c>
      <c r="B1506" s="3">
        <v>41086.333333333336</v>
      </c>
      <c r="C1506" s="2">
        <v>171</v>
      </c>
      <c r="D1506" s="2" t="s">
        <v>6</v>
      </c>
      <c r="E1506" s="2">
        <v>355</v>
      </c>
    </row>
    <row r="1507" spans="1:5" x14ac:dyDescent="0.25">
      <c r="A1507" s="2" t="s">
        <v>625</v>
      </c>
      <c r="B1507" s="3">
        <v>41087.333333333336</v>
      </c>
      <c r="C1507" s="2">
        <v>171</v>
      </c>
      <c r="D1507" s="2" t="s">
        <v>6</v>
      </c>
      <c r="E1507" s="2">
        <v>354</v>
      </c>
    </row>
    <row r="1508" spans="1:5" x14ac:dyDescent="0.25">
      <c r="A1508" s="2" t="s">
        <v>628</v>
      </c>
      <c r="B1508" s="3">
        <v>41088.333333333336</v>
      </c>
      <c r="C1508" s="2">
        <v>171</v>
      </c>
      <c r="D1508" s="2" t="s">
        <v>6</v>
      </c>
      <c r="E1508" s="2">
        <v>408</v>
      </c>
    </row>
    <row r="1509" spans="1:5" x14ac:dyDescent="0.25">
      <c r="A1509" s="2" t="s">
        <v>631</v>
      </c>
      <c r="B1509" s="3">
        <v>41089.333333333336</v>
      </c>
      <c r="C1509" s="2">
        <v>171</v>
      </c>
      <c r="D1509" s="2" t="s">
        <v>6</v>
      </c>
      <c r="E1509" s="2">
        <v>406</v>
      </c>
    </row>
    <row r="1510" spans="1:5" x14ac:dyDescent="0.25">
      <c r="A1510" s="2" t="s">
        <v>634</v>
      </c>
      <c r="B1510" s="3">
        <v>41090.333333333336</v>
      </c>
      <c r="C1510" s="2">
        <v>171</v>
      </c>
      <c r="D1510" s="2" t="s">
        <v>6</v>
      </c>
      <c r="E1510" s="2">
        <v>358</v>
      </c>
    </row>
    <row r="1511" spans="1:5" x14ac:dyDescent="0.25">
      <c r="A1511" s="2" t="s">
        <v>636</v>
      </c>
      <c r="B1511" s="3">
        <v>41091.333333333336</v>
      </c>
      <c r="C1511" s="2">
        <v>171</v>
      </c>
      <c r="D1511" s="2" t="s">
        <v>6</v>
      </c>
      <c r="E1511" s="2">
        <v>360</v>
      </c>
    </row>
    <row r="1512" spans="1:5" x14ac:dyDescent="0.25">
      <c r="A1512" s="2" t="s">
        <v>638</v>
      </c>
      <c r="B1512" s="3">
        <v>41092.333333333336</v>
      </c>
      <c r="C1512" s="2">
        <v>171</v>
      </c>
      <c r="D1512" s="2" t="s">
        <v>6</v>
      </c>
      <c r="E1512" s="2">
        <v>349</v>
      </c>
    </row>
    <row r="1513" spans="1:5" x14ac:dyDescent="0.25">
      <c r="A1513" s="2" t="s">
        <v>640</v>
      </c>
      <c r="B1513" s="3">
        <v>41093.333333333336</v>
      </c>
      <c r="C1513" s="2">
        <v>171</v>
      </c>
      <c r="D1513" s="2" t="s">
        <v>6</v>
      </c>
      <c r="E1513" s="2"/>
    </row>
    <row r="1514" spans="1:5" x14ac:dyDescent="0.25">
      <c r="A1514" s="2" t="s">
        <v>642</v>
      </c>
      <c r="B1514" s="3">
        <v>41094.333333333336</v>
      </c>
      <c r="C1514" s="2">
        <v>171</v>
      </c>
      <c r="D1514" s="2" t="s">
        <v>6</v>
      </c>
      <c r="E1514" s="2">
        <v>393</v>
      </c>
    </row>
    <row r="1515" spans="1:5" x14ac:dyDescent="0.25">
      <c r="A1515" s="2" t="s">
        <v>644</v>
      </c>
      <c r="B1515" s="3">
        <v>41095.333333333336</v>
      </c>
      <c r="C1515" s="2">
        <v>171</v>
      </c>
      <c r="D1515" s="2" t="s">
        <v>6</v>
      </c>
      <c r="E1515" s="2">
        <v>406</v>
      </c>
    </row>
    <row r="1516" spans="1:5" x14ac:dyDescent="0.25">
      <c r="A1516" s="2" t="s">
        <v>646</v>
      </c>
      <c r="B1516" s="3">
        <v>41096.333333333336</v>
      </c>
      <c r="C1516" s="2">
        <v>171</v>
      </c>
      <c r="D1516" s="2" t="s">
        <v>6</v>
      </c>
      <c r="E1516" s="2">
        <v>344</v>
      </c>
    </row>
    <row r="1517" spans="1:5" x14ac:dyDescent="0.25">
      <c r="A1517" s="2" t="s">
        <v>649</v>
      </c>
      <c r="B1517" s="3">
        <v>41097.333333333336</v>
      </c>
      <c r="C1517" s="2">
        <v>171</v>
      </c>
      <c r="D1517" s="2" t="s">
        <v>6</v>
      </c>
      <c r="E1517" s="2">
        <v>362</v>
      </c>
    </row>
    <row r="1518" spans="1:5" x14ac:dyDescent="0.25">
      <c r="A1518" s="2" t="s">
        <v>653</v>
      </c>
      <c r="B1518" s="3">
        <v>41098.333333333336</v>
      </c>
      <c r="C1518" s="2">
        <v>171</v>
      </c>
      <c r="D1518" s="2" t="s">
        <v>6</v>
      </c>
      <c r="E1518" s="2">
        <v>328</v>
      </c>
    </row>
    <row r="1519" spans="1:5" x14ac:dyDescent="0.25">
      <c r="A1519" s="2" t="s">
        <v>657</v>
      </c>
      <c r="B1519" s="3">
        <v>41099.333333333336</v>
      </c>
      <c r="C1519" s="2">
        <v>171</v>
      </c>
      <c r="D1519" s="2" t="s">
        <v>6</v>
      </c>
      <c r="E1519" s="2">
        <v>356</v>
      </c>
    </row>
    <row r="1520" spans="1:5" x14ac:dyDescent="0.25">
      <c r="A1520" s="2" t="s">
        <v>661</v>
      </c>
      <c r="B1520" s="3">
        <v>41100.333333333336</v>
      </c>
      <c r="C1520" s="2">
        <v>171</v>
      </c>
      <c r="D1520" s="2" t="s">
        <v>6</v>
      </c>
      <c r="E1520" s="2">
        <v>360</v>
      </c>
    </row>
    <row r="1521" spans="1:5" x14ac:dyDescent="0.25">
      <c r="A1521" s="2" t="s">
        <v>665</v>
      </c>
      <c r="B1521" s="3">
        <v>41101.333333333336</v>
      </c>
      <c r="C1521" s="2">
        <v>171</v>
      </c>
      <c r="D1521" s="2" t="s">
        <v>6</v>
      </c>
      <c r="E1521" s="2">
        <v>312</v>
      </c>
    </row>
    <row r="1522" spans="1:5" x14ac:dyDescent="0.25">
      <c r="A1522" s="2" t="s">
        <v>669</v>
      </c>
      <c r="B1522" s="3">
        <v>41102.333333333336</v>
      </c>
      <c r="C1522" s="2">
        <v>171</v>
      </c>
      <c r="D1522" s="2" t="s">
        <v>6</v>
      </c>
      <c r="E1522" s="2">
        <v>360</v>
      </c>
    </row>
    <row r="1523" spans="1:5" x14ac:dyDescent="0.25">
      <c r="A1523" s="2" t="s">
        <v>673</v>
      </c>
      <c r="B1523" s="3">
        <v>41103.333333333336</v>
      </c>
      <c r="C1523" s="2">
        <v>171</v>
      </c>
      <c r="D1523" s="2" t="s">
        <v>6</v>
      </c>
      <c r="E1523" s="2">
        <v>330</v>
      </c>
    </row>
    <row r="1524" spans="1:5" x14ac:dyDescent="0.25">
      <c r="A1524" s="2" t="s">
        <v>677</v>
      </c>
      <c r="B1524" s="3">
        <v>41104.333333333336</v>
      </c>
      <c r="C1524" s="2">
        <v>171</v>
      </c>
      <c r="D1524" s="2" t="s">
        <v>6</v>
      </c>
      <c r="E1524" s="2"/>
    </row>
    <row r="1525" spans="1:5" x14ac:dyDescent="0.25">
      <c r="A1525" s="2" t="s">
        <v>681</v>
      </c>
      <c r="B1525" s="3">
        <v>41105.333333333336</v>
      </c>
      <c r="C1525" s="2">
        <v>171</v>
      </c>
      <c r="D1525" s="2" t="s">
        <v>6</v>
      </c>
      <c r="E1525" s="2">
        <v>360</v>
      </c>
    </row>
    <row r="1526" spans="1:5" x14ac:dyDescent="0.25">
      <c r="A1526" s="2" t="s">
        <v>685</v>
      </c>
      <c r="B1526" s="3">
        <v>41106.333333333336</v>
      </c>
      <c r="C1526" s="2">
        <v>171</v>
      </c>
      <c r="D1526" s="2" t="s">
        <v>6</v>
      </c>
      <c r="E1526" s="2">
        <v>366</v>
      </c>
    </row>
    <row r="1527" spans="1:5" x14ac:dyDescent="0.25">
      <c r="A1527" s="2" t="s">
        <v>689</v>
      </c>
      <c r="B1527" s="3">
        <v>41107.333333333336</v>
      </c>
      <c r="C1527" s="2">
        <v>171</v>
      </c>
      <c r="D1527" s="2" t="s">
        <v>6</v>
      </c>
      <c r="E1527" s="2">
        <v>366</v>
      </c>
    </row>
    <row r="1528" spans="1:5" x14ac:dyDescent="0.25">
      <c r="A1528" s="2" t="s">
        <v>693</v>
      </c>
      <c r="B1528" s="3">
        <v>41108.333333333336</v>
      </c>
      <c r="C1528" s="2">
        <v>171</v>
      </c>
      <c r="D1528" s="2" t="s">
        <v>6</v>
      </c>
      <c r="E1528" s="2">
        <v>350</v>
      </c>
    </row>
    <row r="1529" spans="1:5" x14ac:dyDescent="0.25">
      <c r="A1529" s="2" t="s">
        <v>697</v>
      </c>
      <c r="B1529" s="3">
        <v>41109.333333333336</v>
      </c>
      <c r="C1529" s="2">
        <v>171</v>
      </c>
      <c r="D1529" s="2" t="s">
        <v>6</v>
      </c>
      <c r="E1529" s="2">
        <v>331</v>
      </c>
    </row>
    <row r="1530" spans="1:5" x14ac:dyDescent="0.25">
      <c r="A1530" s="2" t="s">
        <v>701</v>
      </c>
      <c r="B1530" s="3">
        <v>41110.333333333336</v>
      </c>
      <c r="C1530" s="2">
        <v>171</v>
      </c>
      <c r="D1530" s="2" t="s">
        <v>6</v>
      </c>
      <c r="E1530" s="2"/>
    </row>
    <row r="1531" spans="1:5" x14ac:dyDescent="0.25">
      <c r="A1531" s="2" t="s">
        <v>705</v>
      </c>
      <c r="B1531" s="3">
        <v>41111.333333333336</v>
      </c>
      <c r="C1531" s="2">
        <v>171</v>
      </c>
      <c r="D1531" s="2" t="s">
        <v>6</v>
      </c>
      <c r="E1531" s="2">
        <v>253</v>
      </c>
    </row>
    <row r="1532" spans="1:5" x14ac:dyDescent="0.25">
      <c r="A1532" s="2" t="s">
        <v>709</v>
      </c>
      <c r="B1532" s="3">
        <v>41112.333333333336</v>
      </c>
      <c r="C1532" s="2">
        <v>171</v>
      </c>
      <c r="D1532" s="2" t="s">
        <v>6</v>
      </c>
      <c r="E1532" s="2">
        <v>400</v>
      </c>
    </row>
    <row r="1533" spans="1:5" x14ac:dyDescent="0.25">
      <c r="A1533" s="2" t="s">
        <v>712</v>
      </c>
      <c r="B1533" s="3">
        <v>41113.333333333336</v>
      </c>
      <c r="C1533" s="2">
        <v>171</v>
      </c>
      <c r="D1533" s="2" t="s">
        <v>6</v>
      </c>
      <c r="E1533" s="2">
        <v>330</v>
      </c>
    </row>
    <row r="1534" spans="1:5" x14ac:dyDescent="0.25">
      <c r="A1534" s="2" t="s">
        <v>715</v>
      </c>
      <c r="B1534" s="3">
        <v>41114.333333333336</v>
      </c>
      <c r="C1534" s="2">
        <v>171</v>
      </c>
      <c r="D1534" s="2" t="s">
        <v>6</v>
      </c>
      <c r="E1534" s="2">
        <v>309</v>
      </c>
    </row>
    <row r="1535" spans="1:5" x14ac:dyDescent="0.25">
      <c r="A1535" s="2" t="s">
        <v>719</v>
      </c>
      <c r="B1535" s="3">
        <v>41115.333333333336</v>
      </c>
      <c r="C1535" s="2">
        <v>171</v>
      </c>
      <c r="D1535" s="2" t="s">
        <v>6</v>
      </c>
      <c r="E1535" s="2">
        <v>318</v>
      </c>
    </row>
    <row r="1536" spans="1:5" x14ac:dyDescent="0.25">
      <c r="A1536" s="2" t="s">
        <v>723</v>
      </c>
      <c r="B1536" s="3">
        <v>41116.333333333336</v>
      </c>
      <c r="C1536" s="2">
        <v>171</v>
      </c>
      <c r="D1536" s="2" t="s">
        <v>6</v>
      </c>
      <c r="E1536" s="2">
        <v>304</v>
      </c>
    </row>
    <row r="1537" spans="1:5" x14ac:dyDescent="0.25">
      <c r="A1537" s="2" t="s">
        <v>727</v>
      </c>
      <c r="B1537" s="3">
        <v>41117.333333333336</v>
      </c>
      <c r="C1537" s="2">
        <v>171</v>
      </c>
      <c r="D1537" s="2" t="s">
        <v>6</v>
      </c>
      <c r="E1537" s="2">
        <v>304</v>
      </c>
    </row>
    <row r="1538" spans="1:5" x14ac:dyDescent="0.25">
      <c r="A1538" s="2" t="s">
        <v>731</v>
      </c>
      <c r="B1538" s="3">
        <v>41118.333333333336</v>
      </c>
      <c r="C1538" s="2">
        <v>171</v>
      </c>
      <c r="D1538" s="2" t="s">
        <v>6</v>
      </c>
      <c r="E1538" s="2">
        <v>276</v>
      </c>
    </row>
    <row r="1539" spans="1:5" x14ac:dyDescent="0.25">
      <c r="A1539" s="2" t="s">
        <v>734</v>
      </c>
      <c r="B1539" s="3">
        <v>41119.333333333336</v>
      </c>
      <c r="C1539" s="2">
        <v>171</v>
      </c>
      <c r="D1539" s="2" t="s">
        <v>6</v>
      </c>
      <c r="E1539" s="2">
        <v>296</v>
      </c>
    </row>
    <row r="1540" spans="1:5" x14ac:dyDescent="0.25">
      <c r="A1540" s="2" t="s">
        <v>737</v>
      </c>
      <c r="B1540" s="3">
        <v>41120.333333333336</v>
      </c>
      <c r="C1540" s="2">
        <v>171</v>
      </c>
      <c r="D1540" s="2" t="s">
        <v>6</v>
      </c>
      <c r="E1540" s="2">
        <v>344</v>
      </c>
    </row>
    <row r="1541" spans="1:5" x14ac:dyDescent="0.25">
      <c r="A1541" s="2" t="s">
        <v>741</v>
      </c>
      <c r="B1541" s="3">
        <v>41121.333333333336</v>
      </c>
      <c r="C1541" s="2">
        <v>171</v>
      </c>
      <c r="D1541" s="2" t="s">
        <v>6</v>
      </c>
      <c r="E1541" s="2">
        <v>337</v>
      </c>
    </row>
    <row r="1542" spans="1:5" x14ac:dyDescent="0.25">
      <c r="A1542" s="2" t="s">
        <v>745</v>
      </c>
      <c r="B1542" s="3">
        <v>41122.333333333336</v>
      </c>
      <c r="C1542" s="2">
        <v>171</v>
      </c>
      <c r="D1542" s="2" t="s">
        <v>6</v>
      </c>
      <c r="E1542" s="2">
        <v>316</v>
      </c>
    </row>
    <row r="1543" spans="1:5" x14ac:dyDescent="0.25">
      <c r="A1543" s="2" t="s">
        <v>749</v>
      </c>
      <c r="B1543" s="3">
        <v>41123.333333333336</v>
      </c>
      <c r="C1543" s="2">
        <v>171</v>
      </c>
      <c r="D1543" s="2" t="s">
        <v>6</v>
      </c>
      <c r="E1543" s="2">
        <v>310</v>
      </c>
    </row>
    <row r="1544" spans="1:5" x14ac:dyDescent="0.25">
      <c r="A1544" s="2" t="s">
        <v>753</v>
      </c>
      <c r="B1544" s="3">
        <v>41124.333333333336</v>
      </c>
      <c r="C1544" s="2">
        <v>171</v>
      </c>
      <c r="D1544" s="2" t="s">
        <v>6</v>
      </c>
      <c r="E1544" s="2">
        <v>307</v>
      </c>
    </row>
    <row r="1545" spans="1:5" x14ac:dyDescent="0.25">
      <c r="A1545" s="2" t="s">
        <v>757</v>
      </c>
      <c r="B1545" s="3">
        <v>41125.333333333336</v>
      </c>
      <c r="C1545" s="2">
        <v>171</v>
      </c>
      <c r="D1545" s="2" t="s">
        <v>6</v>
      </c>
      <c r="E1545" s="2">
        <v>288</v>
      </c>
    </row>
    <row r="1546" spans="1:5" x14ac:dyDescent="0.25">
      <c r="A1546" s="2" t="s">
        <v>761</v>
      </c>
      <c r="B1546" s="3">
        <v>41126.333333333336</v>
      </c>
      <c r="C1546" s="2">
        <v>171</v>
      </c>
      <c r="D1546" s="2" t="s">
        <v>6</v>
      </c>
      <c r="E1546" s="2">
        <v>307</v>
      </c>
    </row>
    <row r="1547" spans="1:5" x14ac:dyDescent="0.25">
      <c r="A1547" s="2" t="s">
        <v>764</v>
      </c>
      <c r="B1547" s="3">
        <v>41127.333333333336</v>
      </c>
      <c r="C1547" s="2">
        <v>171</v>
      </c>
      <c r="D1547" s="2" t="s">
        <v>6</v>
      </c>
      <c r="E1547" s="2">
        <v>330</v>
      </c>
    </row>
    <row r="1548" spans="1:5" x14ac:dyDescent="0.25">
      <c r="A1548" s="2" t="s">
        <v>768</v>
      </c>
      <c r="B1548" s="3">
        <v>41128.333333333336</v>
      </c>
      <c r="C1548" s="2">
        <v>171</v>
      </c>
      <c r="D1548" s="2" t="s">
        <v>6</v>
      </c>
      <c r="E1548" s="2"/>
    </row>
    <row r="1549" spans="1:5" x14ac:dyDescent="0.25">
      <c r="A1549" s="2" t="s">
        <v>771</v>
      </c>
      <c r="B1549" s="3">
        <v>41129.333333333336</v>
      </c>
      <c r="C1549" s="2">
        <v>171</v>
      </c>
      <c r="D1549" s="2" t="s">
        <v>6</v>
      </c>
      <c r="E1549" s="2">
        <v>351</v>
      </c>
    </row>
    <row r="1550" spans="1:5" x14ac:dyDescent="0.25">
      <c r="A1550" s="2" t="s">
        <v>774</v>
      </c>
      <c r="B1550" s="3">
        <v>41130.333333333336</v>
      </c>
      <c r="C1550" s="2">
        <v>171</v>
      </c>
      <c r="D1550" s="2" t="s">
        <v>6</v>
      </c>
      <c r="E1550" s="2">
        <v>313</v>
      </c>
    </row>
    <row r="1551" spans="1:5" x14ac:dyDescent="0.25">
      <c r="A1551" s="2" t="s">
        <v>778</v>
      </c>
      <c r="B1551" s="3">
        <v>41131.333333333336</v>
      </c>
      <c r="C1551" s="2">
        <v>171</v>
      </c>
      <c r="D1551" s="2" t="s">
        <v>6</v>
      </c>
      <c r="E1551" s="2">
        <v>302</v>
      </c>
    </row>
    <row r="1552" spans="1:5" x14ac:dyDescent="0.25">
      <c r="A1552" s="2" t="s">
        <v>782</v>
      </c>
      <c r="B1552" s="3">
        <v>41132.333333333336</v>
      </c>
      <c r="C1552" s="2">
        <v>171</v>
      </c>
      <c r="D1552" s="2" t="s">
        <v>6</v>
      </c>
      <c r="E1552" s="2">
        <v>308</v>
      </c>
    </row>
    <row r="1553" spans="1:5" x14ac:dyDescent="0.25">
      <c r="A1553" s="2" t="s">
        <v>786</v>
      </c>
      <c r="B1553" s="3">
        <v>41133.333333333336</v>
      </c>
      <c r="C1553" s="2">
        <v>171</v>
      </c>
      <c r="D1553" s="2" t="s">
        <v>6</v>
      </c>
      <c r="E1553" s="2">
        <v>283</v>
      </c>
    </row>
    <row r="1554" spans="1:5" x14ac:dyDescent="0.25">
      <c r="A1554" s="2" t="s">
        <v>790</v>
      </c>
      <c r="B1554" s="3">
        <v>41134.333333333336</v>
      </c>
      <c r="C1554" s="2">
        <v>171</v>
      </c>
      <c r="D1554" s="2" t="s">
        <v>6</v>
      </c>
      <c r="E1554" s="2">
        <v>353</v>
      </c>
    </row>
    <row r="1555" spans="1:5" x14ac:dyDescent="0.25">
      <c r="A1555" s="2" t="s">
        <v>794</v>
      </c>
      <c r="B1555" s="3">
        <v>41135.333333333336</v>
      </c>
      <c r="C1555" s="2">
        <v>171</v>
      </c>
      <c r="D1555" s="2" t="s">
        <v>6</v>
      </c>
      <c r="E1555" s="2">
        <v>314</v>
      </c>
    </row>
    <row r="1556" spans="1:5" x14ac:dyDescent="0.25">
      <c r="A1556" s="2" t="s">
        <v>798</v>
      </c>
      <c r="B1556" s="3">
        <v>41136.333333333336</v>
      </c>
      <c r="C1556" s="2">
        <v>171</v>
      </c>
      <c r="D1556" s="2" t="s">
        <v>6</v>
      </c>
      <c r="E1556" s="2">
        <v>314</v>
      </c>
    </row>
    <row r="1557" spans="1:5" x14ac:dyDescent="0.25">
      <c r="A1557" s="2" t="s">
        <v>802</v>
      </c>
      <c r="B1557" s="3">
        <v>41137.333333333336</v>
      </c>
      <c r="C1557" s="2">
        <v>171</v>
      </c>
      <c r="D1557" s="2" t="s">
        <v>6</v>
      </c>
      <c r="E1557" s="2">
        <v>326</v>
      </c>
    </row>
    <row r="1558" spans="1:5" x14ac:dyDescent="0.25">
      <c r="A1558" s="2" t="s">
        <v>805</v>
      </c>
      <c r="B1558" s="3">
        <v>41138.333333333336</v>
      </c>
      <c r="C1558" s="2">
        <v>171</v>
      </c>
      <c r="D1558" s="2" t="s">
        <v>6</v>
      </c>
      <c r="E1558" s="2">
        <v>317</v>
      </c>
    </row>
    <row r="1559" spans="1:5" x14ac:dyDescent="0.25">
      <c r="A1559" s="2" t="s">
        <v>808</v>
      </c>
      <c r="B1559" s="3">
        <v>41139.333333333336</v>
      </c>
      <c r="C1559" s="2">
        <v>171</v>
      </c>
      <c r="D1559" s="2" t="s">
        <v>6</v>
      </c>
      <c r="E1559" s="2">
        <v>379</v>
      </c>
    </row>
    <row r="1560" spans="1:5" x14ac:dyDescent="0.25">
      <c r="A1560" s="2" t="s">
        <v>811</v>
      </c>
      <c r="B1560" s="3">
        <v>41140.333333333336</v>
      </c>
      <c r="C1560" s="2">
        <v>171</v>
      </c>
      <c r="D1560" s="2" t="s">
        <v>6</v>
      </c>
      <c r="E1560" s="2">
        <v>320</v>
      </c>
    </row>
    <row r="1561" spans="1:5" x14ac:dyDescent="0.25">
      <c r="A1561" s="2" t="s">
        <v>814</v>
      </c>
      <c r="B1561" s="3">
        <v>41141.333333333336</v>
      </c>
      <c r="C1561" s="2">
        <v>171</v>
      </c>
      <c r="D1561" s="2" t="s">
        <v>6</v>
      </c>
      <c r="E1561" s="2">
        <v>332</v>
      </c>
    </row>
    <row r="1562" spans="1:5" x14ac:dyDescent="0.25">
      <c r="A1562" s="2" t="s">
        <v>817</v>
      </c>
      <c r="B1562" s="3">
        <v>41142.333333333336</v>
      </c>
      <c r="C1562" s="2">
        <v>171</v>
      </c>
      <c r="D1562" s="2" t="s">
        <v>6</v>
      </c>
      <c r="E1562" s="2">
        <v>310</v>
      </c>
    </row>
    <row r="1563" spans="1:5" x14ac:dyDescent="0.25">
      <c r="A1563" s="2" t="s">
        <v>820</v>
      </c>
      <c r="B1563" s="3">
        <v>41143.333333333336</v>
      </c>
      <c r="C1563" s="2">
        <v>171</v>
      </c>
      <c r="D1563" s="2" t="s">
        <v>6</v>
      </c>
      <c r="E1563" s="2">
        <v>340</v>
      </c>
    </row>
    <row r="1564" spans="1:5" x14ac:dyDescent="0.25">
      <c r="A1564" s="2" t="s">
        <v>823</v>
      </c>
      <c r="B1564" s="3">
        <v>41144.333333333336</v>
      </c>
      <c r="C1564" s="2">
        <v>171</v>
      </c>
      <c r="D1564" s="2" t="s">
        <v>6</v>
      </c>
      <c r="E1564" s="2">
        <v>386</v>
      </c>
    </row>
    <row r="1565" spans="1:5" x14ac:dyDescent="0.25">
      <c r="A1565" s="2" t="s">
        <v>826</v>
      </c>
      <c r="B1565" s="3">
        <v>41145.333333333336</v>
      </c>
      <c r="C1565" s="2">
        <v>171</v>
      </c>
      <c r="D1565" s="2" t="s">
        <v>6</v>
      </c>
      <c r="E1565" s="2">
        <v>285</v>
      </c>
    </row>
    <row r="1566" spans="1:5" x14ac:dyDescent="0.25">
      <c r="A1566" s="2" t="s">
        <v>829</v>
      </c>
      <c r="B1566" s="3">
        <v>41146.333333333336</v>
      </c>
      <c r="C1566" s="2">
        <v>171</v>
      </c>
      <c r="D1566" s="2" t="s">
        <v>6</v>
      </c>
      <c r="E1566" s="2">
        <v>296</v>
      </c>
    </row>
    <row r="1567" spans="1:5" x14ac:dyDescent="0.25">
      <c r="A1567" s="2" t="s">
        <v>832</v>
      </c>
      <c r="B1567" s="3">
        <v>41147.333333333336</v>
      </c>
      <c r="C1567" s="2">
        <v>171</v>
      </c>
      <c r="D1567" s="2" t="s">
        <v>6</v>
      </c>
      <c r="E1567" s="2">
        <v>314</v>
      </c>
    </row>
    <row r="1568" spans="1:5" x14ac:dyDescent="0.25">
      <c r="A1568" s="2" t="s">
        <v>835</v>
      </c>
      <c r="B1568" s="3">
        <v>41148.333333333336</v>
      </c>
      <c r="C1568" s="2">
        <v>171</v>
      </c>
      <c r="D1568" s="2" t="s">
        <v>6</v>
      </c>
      <c r="E1568" s="2">
        <v>310</v>
      </c>
    </row>
    <row r="1569" spans="1:5" x14ac:dyDescent="0.25">
      <c r="A1569" s="2" t="s">
        <v>838</v>
      </c>
      <c r="B1569" s="3">
        <v>41149.333333333336</v>
      </c>
      <c r="C1569" s="2">
        <v>171</v>
      </c>
      <c r="D1569" s="2" t="s">
        <v>6</v>
      </c>
      <c r="E1569" s="2">
        <v>344</v>
      </c>
    </row>
    <row r="1570" spans="1:5" x14ac:dyDescent="0.25">
      <c r="A1570" s="2" t="s">
        <v>841</v>
      </c>
      <c r="B1570" s="3">
        <v>41150.333333333336</v>
      </c>
      <c r="C1570" s="2">
        <v>171</v>
      </c>
      <c r="D1570" s="2" t="s">
        <v>6</v>
      </c>
      <c r="E1570" s="2">
        <v>310</v>
      </c>
    </row>
    <row r="1571" spans="1:5" x14ac:dyDescent="0.25">
      <c r="A1571" s="2" t="s">
        <v>844</v>
      </c>
      <c r="B1571" s="3">
        <v>41151.333333333336</v>
      </c>
      <c r="C1571" s="2">
        <v>171</v>
      </c>
      <c r="D1571" s="2" t="s">
        <v>6</v>
      </c>
      <c r="E1571" s="2">
        <v>330</v>
      </c>
    </row>
    <row r="1572" spans="1:5" x14ac:dyDescent="0.25">
      <c r="A1572" s="2" t="s">
        <v>847</v>
      </c>
      <c r="B1572" s="3">
        <v>41152.333333333336</v>
      </c>
      <c r="C1572" s="2">
        <v>171</v>
      </c>
      <c r="D1572" s="2" t="s">
        <v>6</v>
      </c>
      <c r="E1572" s="2">
        <v>337</v>
      </c>
    </row>
    <row r="1573" spans="1:5" x14ac:dyDescent="0.25">
      <c r="A1573" s="2" t="s">
        <v>850</v>
      </c>
      <c r="B1573" s="3">
        <v>41153.333333333336</v>
      </c>
      <c r="C1573" s="2">
        <v>171</v>
      </c>
      <c r="D1573" s="2" t="s">
        <v>6</v>
      </c>
      <c r="E1573" s="2">
        <v>335</v>
      </c>
    </row>
    <row r="1574" spans="1:5" x14ac:dyDescent="0.25">
      <c r="A1574" s="2" t="s">
        <v>851</v>
      </c>
      <c r="B1574" s="3">
        <v>41154.333333333336</v>
      </c>
      <c r="C1574" s="2">
        <v>171</v>
      </c>
      <c r="D1574" s="2" t="s">
        <v>6</v>
      </c>
      <c r="E1574" s="2">
        <v>276</v>
      </c>
    </row>
    <row r="1575" spans="1:5" x14ac:dyDescent="0.25">
      <c r="A1575" s="2" t="s">
        <v>854</v>
      </c>
      <c r="B1575" s="3">
        <v>41155.333333333336</v>
      </c>
      <c r="C1575" s="2">
        <v>171</v>
      </c>
      <c r="D1575" s="2" t="s">
        <v>6</v>
      </c>
      <c r="E1575" s="2">
        <v>298</v>
      </c>
    </row>
    <row r="1576" spans="1:5" x14ac:dyDescent="0.25">
      <c r="A1576" s="2" t="s">
        <v>857</v>
      </c>
      <c r="B1576" s="3">
        <v>41156.333333333336</v>
      </c>
      <c r="C1576" s="2">
        <v>171</v>
      </c>
      <c r="D1576" s="2" t="s">
        <v>6</v>
      </c>
      <c r="E1576" s="2">
        <v>360</v>
      </c>
    </row>
    <row r="1577" spans="1:5" x14ac:dyDescent="0.25">
      <c r="A1577" s="2" t="s">
        <v>860</v>
      </c>
      <c r="B1577" s="3">
        <v>41157.333333333336</v>
      </c>
      <c r="C1577" s="2">
        <v>171</v>
      </c>
      <c r="D1577" s="2" t="s">
        <v>6</v>
      </c>
      <c r="E1577" s="2">
        <v>306</v>
      </c>
    </row>
    <row r="1578" spans="1:5" x14ac:dyDescent="0.25">
      <c r="A1578" s="2" t="s">
        <v>863</v>
      </c>
      <c r="B1578" s="3">
        <v>41158.333333333336</v>
      </c>
      <c r="C1578" s="2">
        <v>171</v>
      </c>
      <c r="D1578" s="2" t="s">
        <v>6</v>
      </c>
      <c r="E1578" s="2">
        <v>315</v>
      </c>
    </row>
    <row r="1579" spans="1:5" x14ac:dyDescent="0.25">
      <c r="A1579" s="2" t="s">
        <v>866</v>
      </c>
      <c r="B1579" s="3">
        <v>41159.333333333336</v>
      </c>
      <c r="C1579" s="2">
        <v>171</v>
      </c>
      <c r="D1579" s="2" t="s">
        <v>6</v>
      </c>
      <c r="E1579" s="2">
        <v>319</v>
      </c>
    </row>
    <row r="1580" spans="1:5" x14ac:dyDescent="0.25">
      <c r="A1580" s="2" t="s">
        <v>869</v>
      </c>
      <c r="B1580" s="3">
        <v>41160.333333333336</v>
      </c>
      <c r="C1580" s="2">
        <v>171</v>
      </c>
      <c r="D1580" s="2" t="s">
        <v>6</v>
      </c>
      <c r="E1580" s="2">
        <v>296</v>
      </c>
    </row>
    <row r="1581" spans="1:5" x14ac:dyDescent="0.25">
      <c r="A1581" s="2" t="s">
        <v>872</v>
      </c>
      <c r="B1581" s="3">
        <v>41161.333333333336</v>
      </c>
      <c r="C1581" s="2">
        <v>171</v>
      </c>
      <c r="D1581" s="2" t="s">
        <v>6</v>
      </c>
      <c r="E1581" s="2">
        <v>311</v>
      </c>
    </row>
    <row r="1582" spans="1:5" x14ac:dyDescent="0.25">
      <c r="A1582" s="2" t="s">
        <v>875</v>
      </c>
      <c r="B1582" s="3">
        <v>41162.333333333336</v>
      </c>
      <c r="C1582" s="2">
        <v>171</v>
      </c>
      <c r="D1582" s="2" t="s">
        <v>6</v>
      </c>
      <c r="E1582" s="2">
        <v>343</v>
      </c>
    </row>
    <row r="1583" spans="1:5" x14ac:dyDescent="0.25">
      <c r="A1583" s="2" t="s">
        <v>878</v>
      </c>
      <c r="B1583" s="3">
        <v>41163.333333333336</v>
      </c>
      <c r="C1583" s="2">
        <v>171</v>
      </c>
      <c r="D1583" s="2" t="s">
        <v>6</v>
      </c>
      <c r="E1583" s="2">
        <v>374</v>
      </c>
    </row>
    <row r="1584" spans="1:5" x14ac:dyDescent="0.25">
      <c r="A1584" s="2" t="s">
        <v>881</v>
      </c>
      <c r="B1584" s="3">
        <v>41164.333333333336</v>
      </c>
      <c r="C1584" s="2">
        <v>171</v>
      </c>
      <c r="D1584" s="2" t="s">
        <v>6</v>
      </c>
      <c r="E1584" s="2">
        <v>318</v>
      </c>
    </row>
    <row r="1585" spans="1:5" x14ac:dyDescent="0.25">
      <c r="A1585" s="2" t="s">
        <v>884</v>
      </c>
      <c r="B1585" s="3">
        <v>41165.333333333336</v>
      </c>
      <c r="C1585" s="2">
        <v>171</v>
      </c>
      <c r="D1585" s="2" t="s">
        <v>6</v>
      </c>
      <c r="E1585" s="2">
        <v>334</v>
      </c>
    </row>
    <row r="1586" spans="1:5" x14ac:dyDescent="0.25">
      <c r="A1586" s="2" t="s">
        <v>887</v>
      </c>
      <c r="B1586" s="3">
        <v>41166.333333333336</v>
      </c>
      <c r="C1586" s="2">
        <v>171</v>
      </c>
      <c r="D1586" s="2" t="s">
        <v>6</v>
      </c>
      <c r="E1586" s="2">
        <v>322</v>
      </c>
    </row>
    <row r="1587" spans="1:5" x14ac:dyDescent="0.25">
      <c r="A1587" s="2" t="s">
        <v>890</v>
      </c>
      <c r="B1587" s="3">
        <v>41167.333333333336</v>
      </c>
      <c r="C1587" s="2">
        <v>171</v>
      </c>
      <c r="D1587" s="2" t="s">
        <v>6</v>
      </c>
      <c r="E1587" s="2">
        <v>296</v>
      </c>
    </row>
    <row r="1588" spans="1:5" x14ac:dyDescent="0.25">
      <c r="A1588" s="2" t="s">
        <v>893</v>
      </c>
      <c r="B1588" s="3">
        <v>41168.333333333336</v>
      </c>
      <c r="C1588" s="2">
        <v>171</v>
      </c>
      <c r="D1588" s="2" t="s">
        <v>6</v>
      </c>
      <c r="E1588" s="2">
        <v>318</v>
      </c>
    </row>
    <row r="1589" spans="1:5" x14ac:dyDescent="0.25">
      <c r="A1589" s="2" t="s">
        <v>896</v>
      </c>
      <c r="B1589" s="3">
        <v>41169.333333333336</v>
      </c>
      <c r="C1589" s="2">
        <v>171</v>
      </c>
      <c r="D1589" s="2" t="s">
        <v>6</v>
      </c>
      <c r="E1589" s="2">
        <v>486</v>
      </c>
    </row>
    <row r="1590" spans="1:5" x14ac:dyDescent="0.25">
      <c r="A1590" s="2" t="s">
        <v>899</v>
      </c>
      <c r="B1590" s="3">
        <v>41170.333333333336</v>
      </c>
      <c r="C1590" s="2">
        <v>171</v>
      </c>
      <c r="D1590" s="2" t="s">
        <v>6</v>
      </c>
      <c r="E1590" s="2">
        <v>453</v>
      </c>
    </row>
    <row r="1591" spans="1:5" x14ac:dyDescent="0.25">
      <c r="A1591" s="2" t="s">
        <v>902</v>
      </c>
      <c r="B1591" s="3">
        <v>41171.333333333336</v>
      </c>
      <c r="C1591" s="2">
        <v>171</v>
      </c>
      <c r="D1591" s="2" t="s">
        <v>6</v>
      </c>
      <c r="E1591" s="2">
        <v>326</v>
      </c>
    </row>
    <row r="1592" spans="1:5" x14ac:dyDescent="0.25">
      <c r="A1592" s="2" t="s">
        <v>905</v>
      </c>
      <c r="B1592" s="3">
        <v>41172.333333333336</v>
      </c>
      <c r="C1592" s="2">
        <v>171</v>
      </c>
      <c r="D1592" s="2" t="s">
        <v>6</v>
      </c>
      <c r="E1592" s="2">
        <v>324</v>
      </c>
    </row>
    <row r="1593" spans="1:5" x14ac:dyDescent="0.25">
      <c r="A1593" s="2" t="s">
        <v>907</v>
      </c>
      <c r="B1593" s="3">
        <v>41173.333333333336</v>
      </c>
      <c r="C1593" s="2">
        <v>171</v>
      </c>
      <c r="D1593" s="2" t="s">
        <v>6</v>
      </c>
      <c r="E1593" s="2">
        <v>336</v>
      </c>
    </row>
    <row r="1594" spans="1:5" x14ac:dyDescent="0.25">
      <c r="A1594" s="2" t="s">
        <v>909</v>
      </c>
      <c r="B1594" s="3">
        <v>41174.333333333336</v>
      </c>
      <c r="C1594" s="2">
        <v>171</v>
      </c>
      <c r="D1594" s="2" t="s">
        <v>6</v>
      </c>
      <c r="E1594" s="2">
        <v>294</v>
      </c>
    </row>
    <row r="1595" spans="1:5" x14ac:dyDescent="0.25">
      <c r="A1595" s="2" t="s">
        <v>911</v>
      </c>
      <c r="B1595" s="3">
        <v>41175.333333333336</v>
      </c>
      <c r="C1595" s="2">
        <v>171</v>
      </c>
      <c r="D1595" s="2" t="s">
        <v>6</v>
      </c>
      <c r="E1595" s="2">
        <v>296</v>
      </c>
    </row>
    <row r="1596" spans="1:5" x14ac:dyDescent="0.25">
      <c r="A1596" s="2" t="s">
        <v>913</v>
      </c>
      <c r="B1596" s="3">
        <v>41176.333333333336</v>
      </c>
      <c r="C1596" s="2">
        <v>171</v>
      </c>
      <c r="D1596" s="2" t="s">
        <v>6</v>
      </c>
      <c r="E1596" s="2">
        <v>334</v>
      </c>
    </row>
    <row r="1597" spans="1:5" x14ac:dyDescent="0.25">
      <c r="A1597" s="2" t="s">
        <v>916</v>
      </c>
      <c r="B1597" s="3">
        <v>41177.333333333336</v>
      </c>
      <c r="C1597" s="2">
        <v>171</v>
      </c>
      <c r="D1597" s="2" t="s">
        <v>6</v>
      </c>
      <c r="E1597" s="2">
        <v>355</v>
      </c>
    </row>
    <row r="1598" spans="1:5" x14ac:dyDescent="0.25">
      <c r="A1598" s="2" t="s">
        <v>919</v>
      </c>
      <c r="B1598" s="3">
        <v>41178.333333333336</v>
      </c>
      <c r="C1598" s="2">
        <v>171</v>
      </c>
      <c r="D1598" s="2" t="s">
        <v>6</v>
      </c>
      <c r="E1598" s="2">
        <v>338</v>
      </c>
    </row>
    <row r="1599" spans="1:5" x14ac:dyDescent="0.25">
      <c r="A1599" s="2" t="s">
        <v>922</v>
      </c>
      <c r="B1599" s="3">
        <v>41179.333333333336</v>
      </c>
      <c r="C1599" s="2">
        <v>171</v>
      </c>
      <c r="D1599" s="2" t="s">
        <v>6</v>
      </c>
      <c r="E1599" s="2">
        <v>294</v>
      </c>
    </row>
    <row r="1600" spans="1:5" x14ac:dyDescent="0.25">
      <c r="A1600" s="2" t="s">
        <v>925</v>
      </c>
      <c r="B1600" s="3">
        <v>41180.333333333336</v>
      </c>
      <c r="C1600" s="2">
        <v>171</v>
      </c>
      <c r="D1600" s="2" t="s">
        <v>6</v>
      </c>
      <c r="E1600" s="2">
        <v>334</v>
      </c>
    </row>
    <row r="1601" spans="1:5" x14ac:dyDescent="0.25">
      <c r="A1601" s="2" t="s">
        <v>928</v>
      </c>
      <c r="B1601" s="3">
        <v>41181.333333333336</v>
      </c>
      <c r="C1601" s="2">
        <v>171</v>
      </c>
      <c r="D1601" s="2" t="s">
        <v>6</v>
      </c>
      <c r="E1601" s="2">
        <v>324</v>
      </c>
    </row>
    <row r="1602" spans="1:5" x14ac:dyDescent="0.25">
      <c r="A1602" s="2" t="s">
        <v>931</v>
      </c>
      <c r="B1602" s="3">
        <v>41182.333333333336</v>
      </c>
      <c r="C1602" s="2">
        <v>171</v>
      </c>
      <c r="D1602" s="2" t="s">
        <v>6</v>
      </c>
      <c r="E1602" s="2">
        <v>292</v>
      </c>
    </row>
    <row r="1603" spans="1:5" x14ac:dyDescent="0.25">
      <c r="A1603" s="2" t="s">
        <v>934</v>
      </c>
      <c r="B1603" s="3">
        <v>41183.333333333336</v>
      </c>
      <c r="C1603" s="2">
        <v>171</v>
      </c>
      <c r="D1603" s="2" t="s">
        <v>6</v>
      </c>
      <c r="E1603" s="2">
        <v>352</v>
      </c>
    </row>
    <row r="1604" spans="1:5" x14ac:dyDescent="0.25">
      <c r="A1604" s="2" t="s">
        <v>937</v>
      </c>
      <c r="B1604" s="3">
        <v>41184.333333333336</v>
      </c>
      <c r="C1604" s="2">
        <v>171</v>
      </c>
      <c r="D1604" s="2" t="s">
        <v>6</v>
      </c>
      <c r="E1604" s="2">
        <v>277</v>
      </c>
    </row>
    <row r="1605" spans="1:5" x14ac:dyDescent="0.25">
      <c r="A1605" s="2" t="s">
        <v>940</v>
      </c>
      <c r="B1605" s="3">
        <v>41185.333333333336</v>
      </c>
      <c r="C1605" s="2">
        <v>171</v>
      </c>
      <c r="D1605" s="2" t="s">
        <v>6</v>
      </c>
      <c r="E1605" s="2">
        <v>297</v>
      </c>
    </row>
    <row r="1606" spans="1:5" x14ac:dyDescent="0.25">
      <c r="A1606" s="2" t="s">
        <v>943</v>
      </c>
      <c r="B1606" s="3">
        <v>41186.333333333336</v>
      </c>
      <c r="C1606" s="2">
        <v>171</v>
      </c>
      <c r="D1606" s="2" t="s">
        <v>6</v>
      </c>
      <c r="E1606" s="2">
        <v>352</v>
      </c>
    </row>
    <row r="1607" spans="1:5" x14ac:dyDescent="0.25">
      <c r="A1607" s="2" t="s">
        <v>946</v>
      </c>
      <c r="B1607" s="3">
        <v>41187.333333333336</v>
      </c>
      <c r="C1607" s="2">
        <v>171</v>
      </c>
      <c r="D1607" s="2" t="s">
        <v>6</v>
      </c>
      <c r="E1607" s="2">
        <v>312</v>
      </c>
    </row>
    <row r="1608" spans="1:5" x14ac:dyDescent="0.25">
      <c r="A1608" s="2" t="s">
        <v>949</v>
      </c>
      <c r="B1608" s="3">
        <v>41188.333333333336</v>
      </c>
      <c r="C1608" s="2">
        <v>171</v>
      </c>
      <c r="D1608" s="2" t="s">
        <v>6</v>
      </c>
      <c r="E1608" s="2">
        <v>392</v>
      </c>
    </row>
    <row r="1609" spans="1:5" x14ac:dyDescent="0.25">
      <c r="A1609" s="2" t="s">
        <v>952</v>
      </c>
      <c r="B1609" s="3">
        <v>41189.333333333336</v>
      </c>
      <c r="C1609" s="2">
        <v>171</v>
      </c>
      <c r="D1609" s="2" t="s">
        <v>6</v>
      </c>
      <c r="E1609" s="2">
        <v>330</v>
      </c>
    </row>
    <row r="1610" spans="1:5" x14ac:dyDescent="0.25">
      <c r="A1610" s="2" t="s">
        <v>955</v>
      </c>
      <c r="B1610" s="3">
        <v>41190.333333333336</v>
      </c>
      <c r="C1610" s="2">
        <v>171</v>
      </c>
      <c r="D1610" s="2" t="s">
        <v>6</v>
      </c>
      <c r="E1610" s="2">
        <v>324</v>
      </c>
    </row>
    <row r="1611" spans="1:5" x14ac:dyDescent="0.25">
      <c r="A1611" s="2" t="s">
        <v>958</v>
      </c>
      <c r="B1611" s="3">
        <v>41191.333333333336</v>
      </c>
      <c r="C1611" s="2">
        <v>171</v>
      </c>
      <c r="D1611" s="2" t="s">
        <v>6</v>
      </c>
      <c r="E1611" s="2"/>
    </row>
    <row r="1612" spans="1:5" x14ac:dyDescent="0.25">
      <c r="A1612" s="2" t="s">
        <v>961</v>
      </c>
      <c r="B1612" s="3">
        <v>41192.333333333336</v>
      </c>
      <c r="C1612" s="2">
        <v>171</v>
      </c>
      <c r="D1612" s="2" t="s">
        <v>6</v>
      </c>
      <c r="E1612" s="2">
        <v>383</v>
      </c>
    </row>
    <row r="1613" spans="1:5" x14ac:dyDescent="0.25">
      <c r="A1613" s="2" t="s">
        <v>964</v>
      </c>
      <c r="B1613" s="3">
        <v>41193.333333333336</v>
      </c>
      <c r="C1613" s="2">
        <v>171</v>
      </c>
      <c r="D1613" s="2" t="s">
        <v>6</v>
      </c>
      <c r="E1613" s="2">
        <v>320</v>
      </c>
    </row>
    <row r="1614" spans="1:5" x14ac:dyDescent="0.25">
      <c r="A1614" s="2" t="s">
        <v>967</v>
      </c>
      <c r="B1614" s="3">
        <v>41194.333333333336</v>
      </c>
      <c r="C1614" s="2">
        <v>171</v>
      </c>
      <c r="D1614" s="2" t="s">
        <v>6</v>
      </c>
      <c r="E1614" s="2">
        <v>345</v>
      </c>
    </row>
    <row r="1615" spans="1:5" x14ac:dyDescent="0.25">
      <c r="A1615" s="2" t="s">
        <v>970</v>
      </c>
      <c r="B1615" s="3">
        <v>41195.333333333336</v>
      </c>
      <c r="C1615" s="2">
        <v>171</v>
      </c>
      <c r="D1615" s="2" t="s">
        <v>6</v>
      </c>
      <c r="E1615" s="2"/>
    </row>
    <row r="1616" spans="1:5" x14ac:dyDescent="0.25">
      <c r="A1616" s="2" t="s">
        <v>973</v>
      </c>
      <c r="B1616" s="3">
        <v>41196.333333333336</v>
      </c>
      <c r="C1616" s="2">
        <v>171</v>
      </c>
      <c r="D1616" s="2" t="s">
        <v>6</v>
      </c>
      <c r="E1616" s="2">
        <v>328</v>
      </c>
    </row>
    <row r="1617" spans="1:5" x14ac:dyDescent="0.25">
      <c r="A1617" s="2" t="s">
        <v>976</v>
      </c>
      <c r="B1617" s="3">
        <v>41197.333333333336</v>
      </c>
      <c r="C1617" s="2">
        <v>171</v>
      </c>
      <c r="D1617" s="2" t="s">
        <v>6</v>
      </c>
      <c r="E1617" s="2">
        <v>310</v>
      </c>
    </row>
    <row r="1618" spans="1:5" x14ac:dyDescent="0.25">
      <c r="A1618" s="2" t="s">
        <v>979</v>
      </c>
      <c r="B1618" s="3">
        <v>41198.333333333336</v>
      </c>
      <c r="C1618" s="2">
        <v>171</v>
      </c>
      <c r="D1618" s="2" t="s">
        <v>6</v>
      </c>
      <c r="E1618" s="2">
        <v>300</v>
      </c>
    </row>
    <row r="1619" spans="1:5" x14ac:dyDescent="0.25">
      <c r="A1619" s="2" t="s">
        <v>982</v>
      </c>
      <c r="B1619" s="3">
        <v>41199.333333333336</v>
      </c>
      <c r="C1619" s="2">
        <v>171</v>
      </c>
      <c r="D1619" s="2" t="s">
        <v>6</v>
      </c>
      <c r="E1619" s="2">
        <v>274</v>
      </c>
    </row>
    <row r="1620" spans="1:5" x14ac:dyDescent="0.25">
      <c r="A1620" s="2" t="s">
        <v>985</v>
      </c>
      <c r="B1620" s="3">
        <v>41200.333333333336</v>
      </c>
      <c r="C1620" s="2">
        <v>171</v>
      </c>
      <c r="D1620" s="2" t="s">
        <v>6</v>
      </c>
      <c r="E1620" s="2">
        <v>281</v>
      </c>
    </row>
    <row r="1621" spans="1:5" x14ac:dyDescent="0.25">
      <c r="A1621" s="2" t="s">
        <v>988</v>
      </c>
      <c r="B1621" s="3">
        <v>41201.333333333336</v>
      </c>
      <c r="C1621" s="2">
        <v>171</v>
      </c>
      <c r="D1621" s="2" t="s">
        <v>6</v>
      </c>
      <c r="E1621" s="2">
        <v>318</v>
      </c>
    </row>
    <row r="1622" spans="1:5" x14ac:dyDescent="0.25">
      <c r="A1622" s="2" t="s">
        <v>991</v>
      </c>
      <c r="B1622" s="3">
        <v>41202.333333333336</v>
      </c>
      <c r="C1622" s="2">
        <v>171</v>
      </c>
      <c r="D1622" s="2" t="s">
        <v>6</v>
      </c>
      <c r="E1622" s="2"/>
    </row>
    <row r="1623" spans="1:5" x14ac:dyDescent="0.25">
      <c r="A1623" s="2" t="s">
        <v>994</v>
      </c>
      <c r="B1623" s="3">
        <v>41203.333333333336</v>
      </c>
      <c r="C1623" s="2">
        <v>171</v>
      </c>
      <c r="D1623" s="2" t="s">
        <v>6</v>
      </c>
      <c r="E1623" s="2">
        <v>219</v>
      </c>
    </row>
    <row r="1624" spans="1:5" x14ac:dyDescent="0.25">
      <c r="A1624" s="2" t="s">
        <v>997</v>
      </c>
      <c r="B1624" s="3">
        <v>41204.333333333336</v>
      </c>
      <c r="C1624" s="2">
        <v>171</v>
      </c>
      <c r="D1624" s="2" t="s">
        <v>6</v>
      </c>
      <c r="E1624" s="2">
        <v>249</v>
      </c>
    </row>
    <row r="1625" spans="1:5" x14ac:dyDescent="0.25">
      <c r="A1625" s="2" t="s">
        <v>1000</v>
      </c>
      <c r="B1625" s="3">
        <v>41205.333333333336</v>
      </c>
      <c r="C1625" s="2">
        <v>171</v>
      </c>
      <c r="D1625" s="2" t="s">
        <v>6</v>
      </c>
      <c r="E1625" s="2">
        <v>259</v>
      </c>
    </row>
    <row r="1626" spans="1:5" x14ac:dyDescent="0.25">
      <c r="A1626" s="2" t="s">
        <v>1003</v>
      </c>
      <c r="B1626" s="3">
        <v>41206.333333333336</v>
      </c>
      <c r="C1626" s="2">
        <v>171</v>
      </c>
      <c r="D1626" s="2" t="s">
        <v>6</v>
      </c>
      <c r="E1626" s="2">
        <v>304</v>
      </c>
    </row>
    <row r="1627" spans="1:5" x14ac:dyDescent="0.25">
      <c r="A1627" s="2" t="s">
        <v>1006</v>
      </c>
      <c r="B1627" s="3">
        <v>41207.333333333336</v>
      </c>
      <c r="C1627" s="2">
        <v>171</v>
      </c>
      <c r="D1627" s="2" t="s">
        <v>6</v>
      </c>
      <c r="E1627" s="2">
        <v>290</v>
      </c>
    </row>
    <row r="1628" spans="1:5" x14ac:dyDescent="0.25">
      <c r="A1628" s="2" t="s">
        <v>1009</v>
      </c>
      <c r="B1628" s="3">
        <v>41208.333333333336</v>
      </c>
      <c r="C1628" s="2">
        <v>171</v>
      </c>
      <c r="D1628" s="2" t="s">
        <v>6</v>
      </c>
      <c r="E1628" s="2">
        <v>307</v>
      </c>
    </row>
    <row r="1629" spans="1:5" x14ac:dyDescent="0.25">
      <c r="A1629" s="2" t="s">
        <v>1011</v>
      </c>
      <c r="B1629" s="3">
        <v>41209.333333333336</v>
      </c>
      <c r="C1629" s="2">
        <v>171</v>
      </c>
      <c r="D1629" s="2" t="s">
        <v>6</v>
      </c>
      <c r="E1629" s="2">
        <v>274</v>
      </c>
    </row>
    <row r="1630" spans="1:5" x14ac:dyDescent="0.25">
      <c r="A1630" s="2" t="s">
        <v>1013</v>
      </c>
      <c r="B1630" s="3">
        <v>41210.333333333336</v>
      </c>
      <c r="C1630" s="2">
        <v>171</v>
      </c>
      <c r="D1630" s="2" t="s">
        <v>6</v>
      </c>
      <c r="E1630" s="2">
        <v>279</v>
      </c>
    </row>
    <row r="1631" spans="1:5" x14ac:dyDescent="0.25">
      <c r="A1631" s="2" t="s">
        <v>1015</v>
      </c>
      <c r="B1631" s="3">
        <v>41211.333333333336</v>
      </c>
      <c r="C1631" s="2">
        <v>171</v>
      </c>
      <c r="D1631" s="2" t="s">
        <v>6</v>
      </c>
      <c r="E1631" s="2">
        <v>291</v>
      </c>
    </row>
    <row r="1632" spans="1:5" x14ac:dyDescent="0.25">
      <c r="A1632" s="2" t="s">
        <v>1018</v>
      </c>
      <c r="B1632" s="3">
        <v>41212.333333333336</v>
      </c>
      <c r="C1632" s="2">
        <v>171</v>
      </c>
      <c r="D1632" s="2" t="s">
        <v>6</v>
      </c>
      <c r="E1632" s="2">
        <v>302</v>
      </c>
    </row>
    <row r="1633" spans="1:5" x14ac:dyDescent="0.25">
      <c r="A1633" s="2" t="s">
        <v>1021</v>
      </c>
      <c r="B1633" s="3">
        <v>41213.333333333336</v>
      </c>
      <c r="C1633" s="2">
        <v>171</v>
      </c>
      <c r="D1633" s="2" t="s">
        <v>6</v>
      </c>
      <c r="E1633" s="2">
        <v>302</v>
      </c>
    </row>
    <row r="1634" spans="1:5" x14ac:dyDescent="0.25">
      <c r="A1634" s="2" t="s">
        <v>1024</v>
      </c>
      <c r="B1634" s="3">
        <v>41214.333333333336</v>
      </c>
      <c r="C1634" s="2">
        <v>171</v>
      </c>
      <c r="D1634" s="2" t="s">
        <v>6</v>
      </c>
      <c r="E1634" s="2">
        <v>307</v>
      </c>
    </row>
    <row r="1635" spans="1:5" x14ac:dyDescent="0.25">
      <c r="A1635" s="2" t="s">
        <v>1027</v>
      </c>
      <c r="B1635" s="3">
        <v>41215.333333333336</v>
      </c>
      <c r="C1635" s="2">
        <v>171</v>
      </c>
      <c r="D1635" s="2" t="s">
        <v>6</v>
      </c>
      <c r="E1635" s="2">
        <v>304</v>
      </c>
    </row>
    <row r="1636" spans="1:5" x14ac:dyDescent="0.25">
      <c r="A1636" s="2" t="s">
        <v>1030</v>
      </c>
      <c r="B1636" s="3">
        <v>41216.333333333336</v>
      </c>
      <c r="C1636" s="2">
        <v>171</v>
      </c>
      <c r="D1636" s="2" t="s">
        <v>6</v>
      </c>
      <c r="E1636" s="2">
        <v>273</v>
      </c>
    </row>
    <row r="1637" spans="1:5" x14ac:dyDescent="0.25">
      <c r="A1637" s="2" t="s">
        <v>1033</v>
      </c>
      <c r="B1637" s="3">
        <v>41217.333333333336</v>
      </c>
      <c r="C1637" s="2">
        <v>171</v>
      </c>
      <c r="D1637" s="2" t="s">
        <v>6</v>
      </c>
      <c r="E1637" s="2">
        <v>268</v>
      </c>
    </row>
    <row r="1638" spans="1:5" x14ac:dyDescent="0.25">
      <c r="A1638" s="2" t="s">
        <v>1036</v>
      </c>
      <c r="B1638" s="3">
        <v>41218.333333333336</v>
      </c>
      <c r="C1638" s="2">
        <v>171</v>
      </c>
      <c r="D1638" s="2" t="s">
        <v>6</v>
      </c>
      <c r="E1638" s="2">
        <v>303</v>
      </c>
    </row>
    <row r="1639" spans="1:5" x14ac:dyDescent="0.25">
      <c r="A1639" s="2" t="s">
        <v>1039</v>
      </c>
      <c r="B1639" s="3">
        <v>41219.333333333336</v>
      </c>
      <c r="C1639" s="2">
        <v>171</v>
      </c>
      <c r="D1639" s="2" t="s">
        <v>6</v>
      </c>
      <c r="E1639" s="2">
        <v>303</v>
      </c>
    </row>
    <row r="1640" spans="1:5" x14ac:dyDescent="0.25">
      <c r="A1640" s="2" t="s">
        <v>1042</v>
      </c>
      <c r="B1640" s="3">
        <v>41220.333333333336</v>
      </c>
      <c r="C1640" s="2">
        <v>171</v>
      </c>
      <c r="D1640" s="2" t="s">
        <v>6</v>
      </c>
      <c r="E1640" s="2">
        <v>320</v>
      </c>
    </row>
    <row r="1641" spans="1:5" x14ac:dyDescent="0.25">
      <c r="A1641" s="2" t="s">
        <v>1045</v>
      </c>
      <c r="B1641" s="3">
        <v>41221.333333333336</v>
      </c>
      <c r="C1641" s="2">
        <v>171</v>
      </c>
      <c r="D1641" s="2" t="s">
        <v>6</v>
      </c>
      <c r="E1641" s="2">
        <v>296</v>
      </c>
    </row>
    <row r="1642" spans="1:5" x14ac:dyDescent="0.25">
      <c r="A1642" s="2" t="s">
        <v>1048</v>
      </c>
      <c r="B1642" s="3">
        <v>41222.333333333336</v>
      </c>
      <c r="C1642" s="2">
        <v>171</v>
      </c>
      <c r="D1642" s="2" t="s">
        <v>6</v>
      </c>
      <c r="E1642" s="2">
        <v>282</v>
      </c>
    </row>
    <row r="1643" spans="1:5" x14ac:dyDescent="0.25">
      <c r="A1643" s="2" t="s">
        <v>1051</v>
      </c>
      <c r="B1643" s="3">
        <v>41223.333333333336</v>
      </c>
      <c r="C1643" s="2">
        <v>171</v>
      </c>
      <c r="D1643" s="2" t="s">
        <v>6</v>
      </c>
      <c r="E1643" s="2">
        <v>262</v>
      </c>
    </row>
    <row r="1644" spans="1:5" x14ac:dyDescent="0.25">
      <c r="A1644" s="2" t="s">
        <v>1054</v>
      </c>
      <c r="B1644" s="3">
        <v>41224.333333333336</v>
      </c>
      <c r="C1644" s="2">
        <v>171</v>
      </c>
      <c r="D1644" s="2" t="s">
        <v>6</v>
      </c>
      <c r="E1644" s="2">
        <v>287</v>
      </c>
    </row>
    <row r="1645" spans="1:5" x14ac:dyDescent="0.25">
      <c r="A1645" s="2" t="s">
        <v>1057</v>
      </c>
      <c r="B1645" s="3">
        <v>41225.333333333336</v>
      </c>
      <c r="C1645" s="2">
        <v>171</v>
      </c>
      <c r="D1645" s="2" t="s">
        <v>6</v>
      </c>
      <c r="E1645" s="2">
        <v>324</v>
      </c>
    </row>
    <row r="1646" spans="1:5" x14ac:dyDescent="0.25">
      <c r="A1646" s="2" t="s">
        <v>1060</v>
      </c>
      <c r="B1646" s="3">
        <v>41226.333333333336</v>
      </c>
      <c r="C1646" s="2">
        <v>171</v>
      </c>
      <c r="D1646" s="2" t="s">
        <v>6</v>
      </c>
      <c r="E1646" s="2">
        <v>292</v>
      </c>
    </row>
    <row r="1647" spans="1:5" x14ac:dyDescent="0.25">
      <c r="A1647" s="2" t="s">
        <v>1063</v>
      </c>
      <c r="B1647" s="3">
        <v>41227.333333333336</v>
      </c>
      <c r="C1647" s="2">
        <v>171</v>
      </c>
      <c r="D1647" s="2" t="s">
        <v>6</v>
      </c>
      <c r="E1647" s="2">
        <v>317</v>
      </c>
    </row>
    <row r="1648" spans="1:5" x14ac:dyDescent="0.25">
      <c r="A1648" s="2" t="s">
        <v>1066</v>
      </c>
      <c r="B1648" s="3">
        <v>41228.333333333336</v>
      </c>
      <c r="C1648" s="2">
        <v>171</v>
      </c>
      <c r="D1648" s="2" t="s">
        <v>6</v>
      </c>
      <c r="E1648" s="2">
        <v>331</v>
      </c>
    </row>
    <row r="1649" spans="1:5" x14ac:dyDescent="0.25">
      <c r="A1649" s="2" t="s">
        <v>1069</v>
      </c>
      <c r="B1649" s="3">
        <v>41229.333333333336</v>
      </c>
      <c r="C1649" s="2">
        <v>171</v>
      </c>
      <c r="D1649" s="2" t="s">
        <v>6</v>
      </c>
      <c r="E1649" s="2">
        <v>326</v>
      </c>
    </row>
    <row r="1650" spans="1:5" x14ac:dyDescent="0.25">
      <c r="A1650" s="2" t="s">
        <v>1072</v>
      </c>
      <c r="B1650" s="3">
        <v>41230.333333333336</v>
      </c>
      <c r="C1650" s="2">
        <v>171</v>
      </c>
      <c r="D1650" s="2" t="s">
        <v>6</v>
      </c>
      <c r="E1650" s="2">
        <v>311</v>
      </c>
    </row>
    <row r="1651" spans="1:5" x14ac:dyDescent="0.25">
      <c r="A1651" s="2" t="s">
        <v>1075</v>
      </c>
      <c r="B1651" s="3">
        <v>41231.333333333336</v>
      </c>
      <c r="C1651" s="2">
        <v>171</v>
      </c>
      <c r="D1651" s="2" t="s">
        <v>6</v>
      </c>
      <c r="E1651" s="2">
        <v>342</v>
      </c>
    </row>
    <row r="1652" spans="1:5" x14ac:dyDescent="0.25">
      <c r="A1652" s="2" t="s">
        <v>1078</v>
      </c>
      <c r="B1652" s="3">
        <v>41232.333333333336</v>
      </c>
      <c r="C1652" s="2">
        <v>171</v>
      </c>
      <c r="D1652" s="2" t="s">
        <v>6</v>
      </c>
      <c r="E1652" s="2">
        <v>312</v>
      </c>
    </row>
    <row r="1653" spans="1:5" x14ac:dyDescent="0.25">
      <c r="A1653" s="2" t="s">
        <v>1081</v>
      </c>
      <c r="B1653" s="3">
        <v>41233.333333333336</v>
      </c>
      <c r="C1653" s="2">
        <v>171</v>
      </c>
      <c r="D1653" s="2" t="s">
        <v>6</v>
      </c>
      <c r="E1653" s="2">
        <v>345</v>
      </c>
    </row>
    <row r="1654" spans="1:5" x14ac:dyDescent="0.25">
      <c r="A1654" s="2" t="s">
        <v>1082</v>
      </c>
      <c r="B1654" s="3">
        <v>41234.333333333336</v>
      </c>
      <c r="C1654" s="2">
        <v>171</v>
      </c>
      <c r="D1654" s="2" t="s">
        <v>6</v>
      </c>
      <c r="E1654" s="2">
        <v>316</v>
      </c>
    </row>
    <row r="1655" spans="1:5" x14ac:dyDescent="0.25">
      <c r="A1655" s="2" t="s">
        <v>1083</v>
      </c>
      <c r="B1655" s="3">
        <v>41235.333333333336</v>
      </c>
      <c r="C1655" s="2">
        <v>171</v>
      </c>
      <c r="D1655" s="2" t="s">
        <v>6</v>
      </c>
      <c r="E1655" s="2">
        <v>384</v>
      </c>
    </row>
    <row r="1656" spans="1:5" x14ac:dyDescent="0.25">
      <c r="A1656" s="2" t="s">
        <v>1086</v>
      </c>
      <c r="B1656" s="3">
        <v>41236.333333333336</v>
      </c>
      <c r="C1656" s="2">
        <v>171</v>
      </c>
      <c r="D1656" s="2" t="s">
        <v>6</v>
      </c>
      <c r="E1656" s="2">
        <v>322</v>
      </c>
    </row>
    <row r="1657" spans="1:5" x14ac:dyDescent="0.25">
      <c r="A1657" s="2" t="s">
        <v>1089</v>
      </c>
      <c r="B1657" s="3">
        <v>41237.333333333336</v>
      </c>
      <c r="C1657" s="2">
        <v>171</v>
      </c>
      <c r="D1657" s="2" t="s">
        <v>6</v>
      </c>
      <c r="E1657" s="2">
        <v>288</v>
      </c>
    </row>
    <row r="1658" spans="1:5" x14ac:dyDescent="0.25">
      <c r="A1658" s="2" t="s">
        <v>1092</v>
      </c>
      <c r="B1658" s="3">
        <v>41238.333333333336</v>
      </c>
      <c r="C1658" s="2">
        <v>171</v>
      </c>
      <c r="D1658" s="2" t="s">
        <v>6</v>
      </c>
      <c r="E1658" s="2">
        <v>368</v>
      </c>
    </row>
    <row r="1659" spans="1:5" x14ac:dyDescent="0.25">
      <c r="A1659" s="2" t="s">
        <v>1095</v>
      </c>
      <c r="B1659" s="3">
        <v>41239.333333333336</v>
      </c>
      <c r="C1659" s="2">
        <v>171</v>
      </c>
      <c r="D1659" s="2" t="s">
        <v>6</v>
      </c>
      <c r="E1659" s="2">
        <v>346</v>
      </c>
    </row>
    <row r="1660" spans="1:5" x14ac:dyDescent="0.25">
      <c r="A1660" s="2" t="s">
        <v>1098</v>
      </c>
      <c r="B1660" s="3">
        <v>41240.333333333336</v>
      </c>
      <c r="C1660" s="2">
        <v>171</v>
      </c>
      <c r="D1660" s="2" t="s">
        <v>6</v>
      </c>
      <c r="E1660" s="2">
        <v>314</v>
      </c>
    </row>
    <row r="1661" spans="1:5" x14ac:dyDescent="0.25">
      <c r="A1661" s="2" t="s">
        <v>1101</v>
      </c>
      <c r="B1661" s="3">
        <v>41241.333333333336</v>
      </c>
      <c r="C1661" s="2">
        <v>171</v>
      </c>
      <c r="D1661" s="2" t="s">
        <v>6</v>
      </c>
      <c r="E1661" s="2">
        <v>352</v>
      </c>
    </row>
    <row r="1662" spans="1:5" x14ac:dyDescent="0.25">
      <c r="A1662" s="2" t="s">
        <v>1104</v>
      </c>
      <c r="B1662" s="3">
        <v>41242.333333333336</v>
      </c>
      <c r="C1662" s="2">
        <v>171</v>
      </c>
      <c r="D1662" s="2" t="s">
        <v>6</v>
      </c>
      <c r="E1662" s="2">
        <v>292</v>
      </c>
    </row>
    <row r="1663" spans="1:5" x14ac:dyDescent="0.25">
      <c r="A1663" s="2" t="s">
        <v>1107</v>
      </c>
      <c r="B1663" s="3">
        <v>41243.333333333336</v>
      </c>
      <c r="C1663" s="2">
        <v>171</v>
      </c>
      <c r="D1663" s="2" t="s">
        <v>6</v>
      </c>
      <c r="E1663" s="2">
        <v>280</v>
      </c>
    </row>
    <row r="1664" spans="1:5" x14ac:dyDescent="0.25">
      <c r="A1664" s="2" t="s">
        <v>1110</v>
      </c>
      <c r="B1664" s="3">
        <v>41244.333333333336</v>
      </c>
      <c r="C1664" s="2">
        <v>171</v>
      </c>
      <c r="D1664" s="2" t="s">
        <v>6</v>
      </c>
      <c r="E1664" s="2">
        <v>306</v>
      </c>
    </row>
    <row r="1665" spans="1:5" x14ac:dyDescent="0.25">
      <c r="A1665" s="2" t="s">
        <v>1113</v>
      </c>
      <c r="B1665" s="3">
        <v>41245.333333333336</v>
      </c>
      <c r="C1665" s="2">
        <v>171</v>
      </c>
      <c r="D1665" s="2" t="s">
        <v>6</v>
      </c>
      <c r="E1665" s="2">
        <v>298</v>
      </c>
    </row>
    <row r="1666" spans="1:5" x14ac:dyDescent="0.25">
      <c r="A1666" s="2" t="s">
        <v>1116</v>
      </c>
      <c r="B1666" s="3">
        <v>41246.333333333336</v>
      </c>
      <c r="C1666" s="2">
        <v>171</v>
      </c>
      <c r="D1666" s="2" t="s">
        <v>6</v>
      </c>
      <c r="E1666" s="2">
        <v>332</v>
      </c>
    </row>
    <row r="1667" spans="1:5" x14ac:dyDescent="0.25">
      <c r="A1667" s="2" t="s">
        <v>1119</v>
      </c>
      <c r="B1667" s="3">
        <v>41247.333333333336</v>
      </c>
      <c r="C1667" s="2">
        <v>171</v>
      </c>
      <c r="D1667" s="2" t="s">
        <v>6</v>
      </c>
      <c r="E1667" s="2">
        <v>314</v>
      </c>
    </row>
    <row r="1668" spans="1:5" x14ac:dyDescent="0.25">
      <c r="A1668" s="2" t="s">
        <v>1122</v>
      </c>
      <c r="B1668" s="3">
        <v>41248.333333333336</v>
      </c>
      <c r="C1668" s="2">
        <v>171</v>
      </c>
      <c r="D1668" s="2" t="s">
        <v>6</v>
      </c>
      <c r="E1668" s="2">
        <v>340</v>
      </c>
    </row>
    <row r="1669" spans="1:5" x14ac:dyDescent="0.25">
      <c r="A1669" s="2" t="s">
        <v>1125</v>
      </c>
      <c r="B1669" s="3">
        <v>41249.333333333336</v>
      </c>
      <c r="C1669" s="2">
        <v>171</v>
      </c>
      <c r="D1669" s="2" t="s">
        <v>6</v>
      </c>
      <c r="E1669" s="2">
        <v>296</v>
      </c>
    </row>
    <row r="1670" spans="1:5" x14ac:dyDescent="0.25">
      <c r="A1670" s="2" t="s">
        <v>1128</v>
      </c>
      <c r="B1670" s="3">
        <v>41250.333333333336</v>
      </c>
      <c r="C1670" s="2">
        <v>171</v>
      </c>
      <c r="D1670" s="2" t="s">
        <v>6</v>
      </c>
      <c r="E1670" s="2">
        <v>354</v>
      </c>
    </row>
    <row r="1671" spans="1:5" x14ac:dyDescent="0.25">
      <c r="A1671" s="2" t="s">
        <v>1131</v>
      </c>
      <c r="B1671" s="3">
        <v>41251.333333333336</v>
      </c>
      <c r="C1671" s="2">
        <v>171</v>
      </c>
      <c r="D1671" s="2" t="s">
        <v>6</v>
      </c>
      <c r="E1671" s="2">
        <v>305</v>
      </c>
    </row>
    <row r="1672" spans="1:5" x14ac:dyDescent="0.25">
      <c r="A1672" s="2" t="s">
        <v>1134</v>
      </c>
      <c r="B1672" s="3">
        <v>41252.333333333336</v>
      </c>
      <c r="C1672" s="2">
        <v>171</v>
      </c>
      <c r="D1672" s="2" t="s">
        <v>6</v>
      </c>
      <c r="E1672" s="2">
        <v>326</v>
      </c>
    </row>
    <row r="1673" spans="1:5" x14ac:dyDescent="0.25">
      <c r="A1673" s="2" t="s">
        <v>1137</v>
      </c>
      <c r="B1673" s="3">
        <v>41253.333333333336</v>
      </c>
      <c r="C1673" s="2">
        <v>171</v>
      </c>
      <c r="D1673" s="2" t="s">
        <v>6</v>
      </c>
      <c r="E1673" s="2">
        <v>403</v>
      </c>
    </row>
    <row r="1674" spans="1:5" x14ac:dyDescent="0.25">
      <c r="A1674" s="2" t="s">
        <v>1140</v>
      </c>
      <c r="B1674" s="3">
        <v>41254.333333333336</v>
      </c>
      <c r="C1674" s="2">
        <v>171</v>
      </c>
      <c r="D1674" s="2" t="s">
        <v>6</v>
      </c>
      <c r="E1674" s="2">
        <v>315</v>
      </c>
    </row>
    <row r="1675" spans="1:5" x14ac:dyDescent="0.25">
      <c r="A1675" s="2" t="s">
        <v>1143</v>
      </c>
      <c r="B1675" s="3">
        <v>41255.333333333336</v>
      </c>
      <c r="C1675" s="2">
        <v>171</v>
      </c>
      <c r="D1675" s="2" t="s">
        <v>6</v>
      </c>
      <c r="E1675" s="2">
        <v>320</v>
      </c>
    </row>
    <row r="1676" spans="1:5" x14ac:dyDescent="0.25">
      <c r="A1676" s="2" t="s">
        <v>1146</v>
      </c>
      <c r="B1676" s="3">
        <v>41256.333333333336</v>
      </c>
      <c r="C1676" s="2">
        <v>171</v>
      </c>
      <c r="D1676" s="2" t="s">
        <v>6</v>
      </c>
      <c r="E1676" s="2">
        <v>304</v>
      </c>
    </row>
    <row r="1677" spans="1:5" x14ac:dyDescent="0.25">
      <c r="A1677" s="2" t="s">
        <v>1149</v>
      </c>
      <c r="B1677" s="3">
        <v>41257.333333333336</v>
      </c>
      <c r="C1677" s="2">
        <v>171</v>
      </c>
      <c r="D1677" s="2" t="s">
        <v>6</v>
      </c>
      <c r="E1677" s="2">
        <v>312</v>
      </c>
    </row>
    <row r="1678" spans="1:5" x14ac:dyDescent="0.25">
      <c r="A1678" s="2" t="s">
        <v>1152</v>
      </c>
      <c r="B1678" s="3">
        <v>41258.333333333336</v>
      </c>
      <c r="C1678" s="2">
        <v>171</v>
      </c>
      <c r="D1678" s="2" t="s">
        <v>6</v>
      </c>
      <c r="E1678" s="2"/>
    </row>
    <row r="1679" spans="1:5" x14ac:dyDescent="0.25">
      <c r="A1679" s="2" t="s">
        <v>1155</v>
      </c>
      <c r="B1679" s="3">
        <v>41259.333333333336</v>
      </c>
      <c r="C1679" s="2">
        <v>171</v>
      </c>
      <c r="D1679" s="2" t="s">
        <v>6</v>
      </c>
      <c r="E1679" s="2">
        <v>346</v>
      </c>
    </row>
    <row r="1680" spans="1:5" x14ac:dyDescent="0.25">
      <c r="A1680" s="2" t="s">
        <v>1158</v>
      </c>
      <c r="B1680" s="3">
        <v>41260.333333333336</v>
      </c>
      <c r="C1680" s="2">
        <v>171</v>
      </c>
      <c r="D1680" s="2" t="s">
        <v>6</v>
      </c>
      <c r="E1680" s="2">
        <v>304</v>
      </c>
    </row>
    <row r="1681" spans="1:5" x14ac:dyDescent="0.25">
      <c r="A1681" s="2" t="s">
        <v>1161</v>
      </c>
      <c r="B1681" s="3">
        <v>41261.333333333336</v>
      </c>
      <c r="C1681" s="2">
        <v>171</v>
      </c>
      <c r="D1681" s="2" t="s">
        <v>6</v>
      </c>
      <c r="E1681" s="2">
        <v>327</v>
      </c>
    </row>
    <row r="1682" spans="1:5" x14ac:dyDescent="0.25">
      <c r="A1682" s="2" t="s">
        <v>1164</v>
      </c>
      <c r="B1682" s="3">
        <v>41262.333333333336</v>
      </c>
      <c r="C1682" s="2">
        <v>171</v>
      </c>
      <c r="D1682" s="2" t="s">
        <v>6</v>
      </c>
      <c r="E1682" s="2">
        <v>341</v>
      </c>
    </row>
    <row r="1683" spans="1:5" x14ac:dyDescent="0.25">
      <c r="A1683" s="2" t="s">
        <v>1167</v>
      </c>
      <c r="B1683" s="3">
        <v>41263.333333333336</v>
      </c>
      <c r="C1683" s="2">
        <v>171</v>
      </c>
      <c r="D1683" s="2" t="s">
        <v>6</v>
      </c>
      <c r="E1683" s="2">
        <v>332</v>
      </c>
    </row>
    <row r="1684" spans="1:5" x14ac:dyDescent="0.25">
      <c r="A1684" s="2" t="s">
        <v>1170</v>
      </c>
      <c r="B1684" s="3">
        <v>41264.333333333336</v>
      </c>
      <c r="C1684" s="2">
        <v>171</v>
      </c>
      <c r="D1684" s="2" t="s">
        <v>6</v>
      </c>
      <c r="E1684" s="2">
        <v>340</v>
      </c>
    </row>
    <row r="1685" spans="1:5" x14ac:dyDescent="0.25">
      <c r="A1685" s="2" t="s">
        <v>1173</v>
      </c>
      <c r="B1685" s="3">
        <v>41265.333333333336</v>
      </c>
      <c r="C1685" s="2">
        <v>171</v>
      </c>
      <c r="D1685" s="2" t="s">
        <v>6</v>
      </c>
      <c r="E1685" s="2">
        <v>318</v>
      </c>
    </row>
    <row r="1686" spans="1:5" x14ac:dyDescent="0.25">
      <c r="A1686" s="2" t="s">
        <v>1176</v>
      </c>
      <c r="B1686" s="3">
        <v>41266.333333333336</v>
      </c>
      <c r="C1686" s="2">
        <v>171</v>
      </c>
      <c r="D1686" s="2" t="s">
        <v>6</v>
      </c>
      <c r="E1686" s="2">
        <v>306</v>
      </c>
    </row>
    <row r="1687" spans="1:5" x14ac:dyDescent="0.25">
      <c r="A1687" s="2" t="s">
        <v>1177</v>
      </c>
      <c r="B1687" s="3">
        <v>41267.333333333336</v>
      </c>
      <c r="C1687" s="2">
        <v>171</v>
      </c>
      <c r="D1687" s="2" t="s">
        <v>6</v>
      </c>
      <c r="E1687" s="2">
        <v>308</v>
      </c>
    </row>
    <row r="1688" spans="1:5" x14ac:dyDescent="0.25">
      <c r="A1688" s="2" t="s">
        <v>1179</v>
      </c>
      <c r="B1688" s="3">
        <v>41268.333333333336</v>
      </c>
      <c r="C1688" s="2">
        <v>171</v>
      </c>
      <c r="D1688" s="2" t="s">
        <v>6</v>
      </c>
      <c r="E1688" s="2">
        <v>330</v>
      </c>
    </row>
    <row r="1689" spans="1:5" x14ac:dyDescent="0.25">
      <c r="A1689" s="2" t="s">
        <v>1182</v>
      </c>
      <c r="B1689" s="3">
        <v>41269.333333333336</v>
      </c>
      <c r="C1689" s="2">
        <v>171</v>
      </c>
      <c r="D1689" s="2" t="s">
        <v>6</v>
      </c>
      <c r="E1689" s="2"/>
    </row>
    <row r="1690" spans="1:5" x14ac:dyDescent="0.25">
      <c r="A1690" s="2" t="s">
        <v>1185</v>
      </c>
      <c r="B1690" s="3">
        <v>41270.333333333336</v>
      </c>
      <c r="C1690" s="2">
        <v>171</v>
      </c>
      <c r="D1690" s="2" t="s">
        <v>6</v>
      </c>
      <c r="E1690" s="2">
        <v>366</v>
      </c>
    </row>
    <row r="1691" spans="1:5" x14ac:dyDescent="0.25">
      <c r="A1691" s="2" t="s">
        <v>1188</v>
      </c>
      <c r="B1691" s="3">
        <v>41271.333333333336</v>
      </c>
      <c r="C1691" s="2">
        <v>171</v>
      </c>
      <c r="D1691" s="2" t="s">
        <v>6</v>
      </c>
      <c r="E1691" s="2">
        <v>305</v>
      </c>
    </row>
    <row r="1692" spans="1:5" x14ac:dyDescent="0.25">
      <c r="A1692" s="2" t="s">
        <v>1191</v>
      </c>
      <c r="B1692" s="3">
        <v>41272.333333333336</v>
      </c>
      <c r="C1692" s="2">
        <v>171</v>
      </c>
      <c r="D1692" s="2" t="s">
        <v>6</v>
      </c>
      <c r="E1692" s="2">
        <v>304</v>
      </c>
    </row>
    <row r="1693" spans="1:5" x14ac:dyDescent="0.25">
      <c r="A1693" s="2" t="s">
        <v>1194</v>
      </c>
      <c r="B1693" s="3">
        <v>41273.333333333336</v>
      </c>
      <c r="C1693" s="2">
        <v>171</v>
      </c>
      <c r="D1693" s="2" t="s">
        <v>6</v>
      </c>
      <c r="E1693" s="2">
        <v>284</v>
      </c>
    </row>
    <row r="1694" spans="1:5" x14ac:dyDescent="0.25">
      <c r="A1694" s="2" t="s">
        <v>1195</v>
      </c>
      <c r="B1694" s="3">
        <v>41274.333333333336</v>
      </c>
      <c r="C1694" s="2">
        <v>171</v>
      </c>
      <c r="D1694" s="2" t="s">
        <v>6</v>
      </c>
      <c r="E1694" s="2">
        <v>395</v>
      </c>
    </row>
    <row r="1695" spans="1:5" x14ac:dyDescent="0.25">
      <c r="A1695" s="2" t="s">
        <v>1198</v>
      </c>
      <c r="B1695" s="3">
        <v>41275.333333333336</v>
      </c>
      <c r="C1695" s="2">
        <v>171</v>
      </c>
      <c r="D1695" s="2" t="s">
        <v>6</v>
      </c>
      <c r="E1695" s="2">
        <v>306</v>
      </c>
    </row>
    <row r="1696" spans="1:5" x14ac:dyDescent="0.25">
      <c r="A1696" s="2" t="s">
        <v>1201</v>
      </c>
      <c r="B1696" s="3">
        <v>41276.333333333336</v>
      </c>
      <c r="C1696" s="2">
        <v>171</v>
      </c>
      <c r="D1696" s="2" t="s">
        <v>6</v>
      </c>
      <c r="E1696" s="2">
        <v>337</v>
      </c>
    </row>
    <row r="1697" spans="1:5" x14ac:dyDescent="0.25">
      <c r="A1697" s="2" t="s">
        <v>1204</v>
      </c>
      <c r="B1697" s="3">
        <v>41277.333333333336</v>
      </c>
      <c r="C1697" s="2">
        <v>171</v>
      </c>
      <c r="D1697" s="2" t="s">
        <v>6</v>
      </c>
      <c r="E1697" s="2">
        <v>306</v>
      </c>
    </row>
    <row r="1698" spans="1:5" x14ac:dyDescent="0.25">
      <c r="A1698" s="2" t="s">
        <v>1207</v>
      </c>
      <c r="B1698" s="3">
        <v>41278.333333333336</v>
      </c>
      <c r="C1698" s="2">
        <v>171</v>
      </c>
      <c r="D1698" s="2" t="s">
        <v>6</v>
      </c>
      <c r="E1698" s="2">
        <v>279</v>
      </c>
    </row>
    <row r="1699" spans="1:5" x14ac:dyDescent="0.25">
      <c r="A1699" s="2" t="s">
        <v>1210</v>
      </c>
      <c r="B1699" s="3">
        <v>41279.333333333336</v>
      </c>
      <c r="C1699" s="2">
        <v>171</v>
      </c>
      <c r="D1699" s="2" t="s">
        <v>6</v>
      </c>
      <c r="E1699" s="2">
        <v>297</v>
      </c>
    </row>
    <row r="1700" spans="1:5" x14ac:dyDescent="0.25">
      <c r="A1700" s="2" t="s">
        <v>1213</v>
      </c>
      <c r="B1700" s="3">
        <v>41280.333333333336</v>
      </c>
      <c r="C1700" s="2">
        <v>171</v>
      </c>
      <c r="D1700" s="2" t="s">
        <v>6</v>
      </c>
      <c r="E1700" s="2">
        <v>276</v>
      </c>
    </row>
    <row r="1701" spans="1:5" x14ac:dyDescent="0.25">
      <c r="A1701" s="2" t="s">
        <v>1216</v>
      </c>
      <c r="B1701" s="3">
        <v>41281.333333333336</v>
      </c>
      <c r="C1701" s="2">
        <v>171</v>
      </c>
      <c r="D1701" s="2" t="s">
        <v>6</v>
      </c>
      <c r="E1701" s="2">
        <v>288</v>
      </c>
    </row>
    <row r="1702" spans="1:5" x14ac:dyDescent="0.25">
      <c r="A1702" s="2" t="s">
        <v>1219</v>
      </c>
      <c r="B1702" s="3">
        <v>41282.333333333336</v>
      </c>
      <c r="C1702" s="2">
        <v>171</v>
      </c>
      <c r="D1702" s="2" t="s">
        <v>6</v>
      </c>
      <c r="E1702" s="2">
        <v>296</v>
      </c>
    </row>
    <row r="1703" spans="1:5" x14ac:dyDescent="0.25">
      <c r="A1703" s="2" t="s">
        <v>1222</v>
      </c>
      <c r="B1703" s="3">
        <v>41283.333333333336</v>
      </c>
      <c r="C1703" s="2">
        <v>171</v>
      </c>
      <c r="D1703" s="2" t="s">
        <v>6</v>
      </c>
      <c r="E1703" s="2">
        <v>303</v>
      </c>
    </row>
    <row r="1704" spans="1:5" x14ac:dyDescent="0.25">
      <c r="A1704" s="2" t="s">
        <v>1225</v>
      </c>
      <c r="B1704" s="3">
        <v>41284.333333333336</v>
      </c>
      <c r="C1704" s="2">
        <v>171</v>
      </c>
      <c r="D1704" s="2" t="s">
        <v>6</v>
      </c>
      <c r="E1704" s="2">
        <v>311</v>
      </c>
    </row>
    <row r="1705" spans="1:5" x14ac:dyDescent="0.25">
      <c r="A1705" s="2" t="s">
        <v>1228</v>
      </c>
      <c r="B1705" s="3">
        <v>41285.333333333336</v>
      </c>
      <c r="C1705" s="2">
        <v>171</v>
      </c>
      <c r="D1705" s="2" t="s">
        <v>6</v>
      </c>
      <c r="E1705" s="2">
        <v>317</v>
      </c>
    </row>
    <row r="1706" spans="1:5" x14ac:dyDescent="0.25">
      <c r="A1706" s="2" t="s">
        <v>1231</v>
      </c>
      <c r="B1706" s="3">
        <v>41286.333333333336</v>
      </c>
      <c r="C1706" s="2">
        <v>171</v>
      </c>
      <c r="D1706" s="2" t="s">
        <v>6</v>
      </c>
      <c r="E1706" s="2">
        <v>277</v>
      </c>
    </row>
    <row r="1707" spans="1:5" x14ac:dyDescent="0.25">
      <c r="A1707" s="2" t="s">
        <v>1234</v>
      </c>
      <c r="B1707" s="3">
        <v>41287.333333333336</v>
      </c>
      <c r="C1707" s="2">
        <v>171</v>
      </c>
      <c r="D1707" s="2" t="s">
        <v>6</v>
      </c>
      <c r="E1707" s="2">
        <v>278</v>
      </c>
    </row>
    <row r="1708" spans="1:5" x14ac:dyDescent="0.25">
      <c r="A1708" s="2" t="s">
        <v>1237</v>
      </c>
      <c r="B1708" s="3">
        <v>41288.333333333336</v>
      </c>
      <c r="C1708" s="2">
        <v>171</v>
      </c>
      <c r="D1708" s="2" t="s">
        <v>6</v>
      </c>
      <c r="E1708" s="2">
        <v>288</v>
      </c>
    </row>
    <row r="1709" spans="1:5" x14ac:dyDescent="0.25">
      <c r="A1709" s="2" t="s">
        <v>1240</v>
      </c>
      <c r="B1709" s="3">
        <v>41289.333333333336</v>
      </c>
      <c r="C1709" s="2">
        <v>171</v>
      </c>
      <c r="D1709" s="2" t="s">
        <v>6</v>
      </c>
      <c r="E1709" s="2">
        <v>302</v>
      </c>
    </row>
    <row r="1710" spans="1:5" x14ac:dyDescent="0.25">
      <c r="A1710" s="2" t="s">
        <v>1243</v>
      </c>
      <c r="B1710" s="3">
        <v>41290.333333333336</v>
      </c>
      <c r="C1710" s="2">
        <v>171</v>
      </c>
      <c r="D1710" s="2" t="s">
        <v>6</v>
      </c>
      <c r="E1710" s="2">
        <v>306</v>
      </c>
    </row>
    <row r="1711" spans="1:5" x14ac:dyDescent="0.25">
      <c r="A1711" s="2" t="s">
        <v>1246</v>
      </c>
      <c r="B1711" s="3">
        <v>41291.333333333336</v>
      </c>
      <c r="C1711" s="2">
        <v>171</v>
      </c>
      <c r="D1711" s="2" t="s">
        <v>6</v>
      </c>
      <c r="E1711" s="2">
        <v>314</v>
      </c>
    </row>
    <row r="1712" spans="1:5" x14ac:dyDescent="0.25">
      <c r="A1712" s="2" t="s">
        <v>1249</v>
      </c>
      <c r="B1712" s="3">
        <v>41292.333333333336</v>
      </c>
      <c r="C1712" s="2">
        <v>171</v>
      </c>
      <c r="D1712" s="2" t="s">
        <v>6</v>
      </c>
      <c r="E1712" s="2">
        <v>358</v>
      </c>
    </row>
    <row r="1713" spans="1:5" x14ac:dyDescent="0.25">
      <c r="A1713" s="2" t="s">
        <v>1252</v>
      </c>
      <c r="B1713" s="3">
        <v>41293.333333333336</v>
      </c>
      <c r="C1713" s="2">
        <v>171</v>
      </c>
      <c r="D1713" s="2" t="s">
        <v>6</v>
      </c>
      <c r="E1713" s="2">
        <v>334</v>
      </c>
    </row>
    <row r="1714" spans="1:5" x14ac:dyDescent="0.25">
      <c r="A1714" s="2" t="s">
        <v>1255</v>
      </c>
      <c r="B1714" s="3">
        <v>41294.333333333336</v>
      </c>
      <c r="C1714" s="2">
        <v>171</v>
      </c>
      <c r="D1714" s="2" t="s">
        <v>6</v>
      </c>
      <c r="E1714" s="2">
        <v>268</v>
      </c>
    </row>
    <row r="1715" spans="1:5" x14ac:dyDescent="0.25">
      <c r="A1715" s="2" t="s">
        <v>1258</v>
      </c>
      <c r="B1715" s="3">
        <v>41295.333333333336</v>
      </c>
      <c r="C1715" s="2">
        <v>171</v>
      </c>
      <c r="D1715" s="2" t="s">
        <v>6</v>
      </c>
      <c r="E1715" s="2">
        <v>301</v>
      </c>
    </row>
    <row r="1716" spans="1:5" x14ac:dyDescent="0.25">
      <c r="A1716" s="2" t="s">
        <v>1261</v>
      </c>
      <c r="B1716" s="3">
        <v>41296.333333333336</v>
      </c>
      <c r="C1716" s="2">
        <v>171</v>
      </c>
      <c r="D1716" s="2" t="s">
        <v>6</v>
      </c>
      <c r="E1716" s="2">
        <v>290</v>
      </c>
    </row>
    <row r="1717" spans="1:5" x14ac:dyDescent="0.25">
      <c r="A1717" s="2" t="s">
        <v>1264</v>
      </c>
      <c r="B1717" s="3">
        <v>41297.333333333336</v>
      </c>
      <c r="C1717" s="2">
        <v>171</v>
      </c>
      <c r="D1717" s="2" t="s">
        <v>6</v>
      </c>
      <c r="E1717" s="2">
        <v>286</v>
      </c>
    </row>
    <row r="1718" spans="1:5" x14ac:dyDescent="0.25">
      <c r="A1718" s="2" t="s">
        <v>1267</v>
      </c>
      <c r="B1718" s="3">
        <v>41298.333333333336</v>
      </c>
      <c r="C1718" s="2">
        <v>171</v>
      </c>
      <c r="D1718" s="2" t="s">
        <v>6</v>
      </c>
      <c r="E1718" s="2">
        <v>322</v>
      </c>
    </row>
    <row r="1719" spans="1:5" x14ac:dyDescent="0.25">
      <c r="A1719" s="2" t="s">
        <v>1270</v>
      </c>
      <c r="B1719" s="3">
        <v>41299.333333333336</v>
      </c>
      <c r="C1719" s="2">
        <v>171</v>
      </c>
      <c r="D1719" s="2" t="s">
        <v>6</v>
      </c>
      <c r="E1719" s="2">
        <v>299</v>
      </c>
    </row>
    <row r="1720" spans="1:5" x14ac:dyDescent="0.25">
      <c r="A1720" s="2" t="s">
        <v>1273</v>
      </c>
      <c r="B1720" s="3">
        <v>41300.333333333336</v>
      </c>
      <c r="C1720" s="2">
        <v>171</v>
      </c>
      <c r="D1720" s="2" t="s">
        <v>6</v>
      </c>
      <c r="E1720" s="2">
        <v>293</v>
      </c>
    </row>
    <row r="1721" spans="1:5" x14ac:dyDescent="0.25">
      <c r="A1721" s="2" t="s">
        <v>1276</v>
      </c>
      <c r="B1721" s="3">
        <v>41301.333333333336</v>
      </c>
      <c r="C1721" s="2">
        <v>171</v>
      </c>
      <c r="D1721" s="2" t="s">
        <v>6</v>
      </c>
      <c r="E1721" s="2">
        <v>286</v>
      </c>
    </row>
    <row r="1722" spans="1:5" x14ac:dyDescent="0.25">
      <c r="A1722" s="2" t="s">
        <v>1279</v>
      </c>
      <c r="B1722" s="3">
        <v>41302.333333333336</v>
      </c>
      <c r="C1722" s="2">
        <v>171</v>
      </c>
      <c r="D1722" s="2" t="s">
        <v>6</v>
      </c>
      <c r="E1722" s="2">
        <v>288</v>
      </c>
    </row>
    <row r="1723" spans="1:5" x14ac:dyDescent="0.25">
      <c r="A1723" s="2" t="s">
        <v>1282</v>
      </c>
      <c r="B1723" s="3">
        <v>41303.333333333336</v>
      </c>
      <c r="C1723" s="2">
        <v>171</v>
      </c>
      <c r="D1723" s="2" t="s">
        <v>6</v>
      </c>
      <c r="E1723" s="2">
        <v>289</v>
      </c>
    </row>
    <row r="1724" spans="1:5" x14ac:dyDescent="0.25">
      <c r="A1724" s="2" t="s">
        <v>1285</v>
      </c>
      <c r="B1724" s="3">
        <v>41304.333333333336</v>
      </c>
      <c r="C1724" s="2">
        <v>171</v>
      </c>
      <c r="D1724" s="2" t="s">
        <v>6</v>
      </c>
      <c r="E1724" s="2">
        <v>314</v>
      </c>
    </row>
    <row r="1725" spans="1:5" x14ac:dyDescent="0.25">
      <c r="A1725" s="2" t="s">
        <v>1288</v>
      </c>
      <c r="B1725" s="3">
        <v>41305.333333333336</v>
      </c>
      <c r="C1725" s="2">
        <v>171</v>
      </c>
      <c r="D1725" s="2" t="s">
        <v>6</v>
      </c>
      <c r="E1725" s="2">
        <v>316</v>
      </c>
    </row>
    <row r="1726" spans="1:5" x14ac:dyDescent="0.25">
      <c r="A1726" s="2" t="s">
        <v>1291</v>
      </c>
      <c r="B1726" s="3">
        <v>41306.333333333336</v>
      </c>
      <c r="C1726" s="2">
        <v>171</v>
      </c>
      <c r="D1726" s="2" t="s">
        <v>6</v>
      </c>
      <c r="E1726" s="2">
        <v>306</v>
      </c>
    </row>
    <row r="1727" spans="1:5" x14ac:dyDescent="0.25">
      <c r="A1727" s="2" t="s">
        <v>1294</v>
      </c>
      <c r="B1727" s="3">
        <v>41307.333333333336</v>
      </c>
      <c r="C1727" s="2">
        <v>171</v>
      </c>
      <c r="D1727" s="2" t="s">
        <v>6</v>
      </c>
      <c r="E1727" s="2">
        <v>312</v>
      </c>
    </row>
    <row r="1728" spans="1:5" x14ac:dyDescent="0.25">
      <c r="A1728" s="2" t="s">
        <v>1297</v>
      </c>
      <c r="B1728" s="3">
        <v>41308.333333333336</v>
      </c>
      <c r="C1728" s="2">
        <v>171</v>
      </c>
      <c r="D1728" s="2" t="s">
        <v>6</v>
      </c>
      <c r="E1728" s="2">
        <v>298</v>
      </c>
    </row>
    <row r="1729" spans="1:5" x14ac:dyDescent="0.25">
      <c r="A1729" s="2" t="s">
        <v>1300</v>
      </c>
      <c r="B1729" s="3">
        <v>41309.333333333336</v>
      </c>
      <c r="C1729" s="2">
        <v>171</v>
      </c>
      <c r="D1729" s="2" t="s">
        <v>6</v>
      </c>
      <c r="E1729" s="2">
        <v>314</v>
      </c>
    </row>
    <row r="1730" spans="1:5" x14ac:dyDescent="0.25">
      <c r="A1730" s="2" t="s">
        <v>1303</v>
      </c>
      <c r="B1730" s="3">
        <v>41310.333333333336</v>
      </c>
      <c r="C1730" s="2">
        <v>171</v>
      </c>
      <c r="D1730" s="2" t="s">
        <v>6</v>
      </c>
      <c r="E1730" s="2">
        <v>328</v>
      </c>
    </row>
    <row r="1731" spans="1:5" x14ac:dyDescent="0.25">
      <c r="A1731" s="2" t="s">
        <v>1306</v>
      </c>
      <c r="B1731" s="3">
        <v>41311.333333333336</v>
      </c>
      <c r="C1731" s="2">
        <v>171</v>
      </c>
      <c r="D1731" s="2" t="s">
        <v>6</v>
      </c>
      <c r="E1731" s="2">
        <v>322</v>
      </c>
    </row>
    <row r="1732" spans="1:5" x14ac:dyDescent="0.25">
      <c r="A1732" s="2" t="s">
        <v>1309</v>
      </c>
      <c r="B1732" s="3">
        <v>41312.333333333336</v>
      </c>
      <c r="C1732" s="2">
        <v>171</v>
      </c>
      <c r="D1732" s="2" t="s">
        <v>6</v>
      </c>
      <c r="E1732" s="2">
        <v>324</v>
      </c>
    </row>
    <row r="1733" spans="1:5" x14ac:dyDescent="0.25">
      <c r="A1733" s="2" t="s">
        <v>1313</v>
      </c>
      <c r="B1733" s="3">
        <v>41313.333333333336</v>
      </c>
      <c r="C1733" s="2">
        <v>171</v>
      </c>
      <c r="D1733" s="2" t="s">
        <v>6</v>
      </c>
      <c r="E1733" s="2">
        <v>273</v>
      </c>
    </row>
    <row r="1734" spans="1:5" x14ac:dyDescent="0.25">
      <c r="A1734" s="2" t="s">
        <v>1316</v>
      </c>
      <c r="B1734" s="3">
        <v>41314.333333333336</v>
      </c>
      <c r="C1734" s="2">
        <v>171</v>
      </c>
      <c r="D1734" s="2" t="s">
        <v>6</v>
      </c>
      <c r="E1734" s="2">
        <v>285</v>
      </c>
    </row>
    <row r="1735" spans="1:5" x14ac:dyDescent="0.25">
      <c r="A1735" s="2" t="s">
        <v>1320</v>
      </c>
      <c r="B1735" s="3">
        <v>41315.333333333336</v>
      </c>
      <c r="C1735" s="2">
        <v>171</v>
      </c>
      <c r="D1735" s="2" t="s">
        <v>6</v>
      </c>
      <c r="E1735" s="2">
        <v>286</v>
      </c>
    </row>
    <row r="1736" spans="1:5" x14ac:dyDescent="0.25">
      <c r="A1736" s="2" t="s">
        <v>1323</v>
      </c>
      <c r="B1736" s="3">
        <v>41316.333333333336</v>
      </c>
      <c r="C1736" s="2">
        <v>171</v>
      </c>
      <c r="D1736" s="2" t="s">
        <v>6</v>
      </c>
      <c r="E1736" s="2">
        <v>280</v>
      </c>
    </row>
    <row r="1737" spans="1:5" x14ac:dyDescent="0.25">
      <c r="A1737" s="2" t="s">
        <v>1327</v>
      </c>
      <c r="B1737" s="3">
        <v>41317.333333333336</v>
      </c>
      <c r="C1737" s="2">
        <v>171</v>
      </c>
      <c r="D1737" s="2" t="s">
        <v>6</v>
      </c>
      <c r="E1737" s="2">
        <v>324</v>
      </c>
    </row>
    <row r="1738" spans="1:5" x14ac:dyDescent="0.25">
      <c r="A1738" s="2" t="s">
        <v>1330</v>
      </c>
      <c r="B1738" s="3">
        <v>41318.333333333336</v>
      </c>
      <c r="C1738" s="2">
        <v>171</v>
      </c>
      <c r="D1738" s="2" t="s">
        <v>6</v>
      </c>
      <c r="E1738" s="2">
        <v>308</v>
      </c>
    </row>
    <row r="1739" spans="1:5" x14ac:dyDescent="0.25">
      <c r="A1739" s="2" t="s">
        <v>1334</v>
      </c>
      <c r="B1739" s="3">
        <v>41319.333333333336</v>
      </c>
      <c r="C1739" s="2">
        <v>171</v>
      </c>
      <c r="D1739" s="2" t="s">
        <v>6</v>
      </c>
      <c r="E1739" s="2">
        <v>316</v>
      </c>
    </row>
    <row r="1740" spans="1:5" x14ac:dyDescent="0.25">
      <c r="A1740" s="2" t="s">
        <v>1338</v>
      </c>
      <c r="B1740" s="3">
        <v>41320.333333333336</v>
      </c>
      <c r="C1740" s="2">
        <v>171</v>
      </c>
      <c r="D1740" s="2" t="s">
        <v>6</v>
      </c>
      <c r="E1740" s="2">
        <v>300</v>
      </c>
    </row>
    <row r="1741" spans="1:5" x14ac:dyDescent="0.25">
      <c r="A1741" s="2" t="s">
        <v>1342</v>
      </c>
      <c r="B1741" s="3">
        <v>41321.333333333336</v>
      </c>
      <c r="C1741" s="2">
        <v>171</v>
      </c>
      <c r="D1741" s="2" t="s">
        <v>6</v>
      </c>
      <c r="E1741" s="2">
        <v>296</v>
      </c>
    </row>
    <row r="1742" spans="1:5" x14ac:dyDescent="0.25">
      <c r="A1742" s="2" t="s">
        <v>1343</v>
      </c>
      <c r="B1742" s="3">
        <v>41322.333333333336</v>
      </c>
      <c r="C1742" s="2">
        <v>171</v>
      </c>
      <c r="D1742" s="2" t="s">
        <v>6</v>
      </c>
      <c r="E1742" s="2">
        <v>312</v>
      </c>
    </row>
    <row r="1743" spans="1:5" x14ac:dyDescent="0.25">
      <c r="A1743" s="2" t="s">
        <v>1347</v>
      </c>
      <c r="B1743" s="3">
        <v>41323.333333333336</v>
      </c>
      <c r="C1743" s="2">
        <v>171</v>
      </c>
      <c r="D1743" s="2" t="s">
        <v>6</v>
      </c>
      <c r="E1743" s="2">
        <v>306</v>
      </c>
    </row>
    <row r="1744" spans="1:5" x14ac:dyDescent="0.25">
      <c r="A1744" s="2" t="s">
        <v>1351</v>
      </c>
      <c r="B1744" s="3">
        <v>41324.333333333336</v>
      </c>
      <c r="C1744" s="2">
        <v>171</v>
      </c>
      <c r="D1744" s="2" t="s">
        <v>6</v>
      </c>
      <c r="E1744" s="2">
        <v>323</v>
      </c>
    </row>
    <row r="1745" spans="1:5" x14ac:dyDescent="0.25">
      <c r="A1745" s="2" t="s">
        <v>1355</v>
      </c>
      <c r="B1745" s="3">
        <v>41325.333333333336</v>
      </c>
      <c r="C1745" s="2">
        <v>171</v>
      </c>
      <c r="D1745" s="2" t="s">
        <v>6</v>
      </c>
      <c r="E1745" s="2">
        <v>323</v>
      </c>
    </row>
    <row r="1746" spans="1:5" x14ac:dyDescent="0.25">
      <c r="A1746" s="2" t="s">
        <v>1359</v>
      </c>
      <c r="B1746" s="3">
        <v>41326.333333333336</v>
      </c>
      <c r="C1746" s="2">
        <v>171</v>
      </c>
      <c r="D1746" s="2" t="s">
        <v>6</v>
      </c>
      <c r="E1746" s="2">
        <v>338</v>
      </c>
    </row>
    <row r="1747" spans="1:5" x14ac:dyDescent="0.25">
      <c r="A1747" s="2" t="s">
        <v>1363</v>
      </c>
      <c r="B1747" s="3">
        <v>41327.333333333336</v>
      </c>
      <c r="C1747" s="2">
        <v>171</v>
      </c>
      <c r="D1747" s="2" t="s">
        <v>6</v>
      </c>
      <c r="E1747" s="2"/>
    </row>
    <row r="1748" spans="1:5" x14ac:dyDescent="0.25">
      <c r="A1748" s="2" t="s">
        <v>1367</v>
      </c>
      <c r="B1748" s="3">
        <v>41328.333333333336</v>
      </c>
      <c r="C1748" s="2">
        <v>171</v>
      </c>
      <c r="D1748" s="2" t="s">
        <v>6</v>
      </c>
      <c r="E1748" s="2">
        <v>340</v>
      </c>
    </row>
    <row r="1749" spans="1:5" x14ac:dyDescent="0.25">
      <c r="A1749" s="2" t="s">
        <v>1371</v>
      </c>
      <c r="B1749" s="3">
        <v>41329.333333333336</v>
      </c>
      <c r="C1749" s="2">
        <v>171</v>
      </c>
      <c r="D1749" s="2" t="s">
        <v>6</v>
      </c>
      <c r="E1749" s="2">
        <v>322</v>
      </c>
    </row>
    <row r="1750" spans="1:5" x14ac:dyDescent="0.25">
      <c r="A1750" s="2" t="s">
        <v>1375</v>
      </c>
      <c r="B1750" s="3">
        <v>41330.333333333336</v>
      </c>
      <c r="C1750" s="2">
        <v>171</v>
      </c>
      <c r="D1750" s="2" t="s">
        <v>6</v>
      </c>
      <c r="E1750" s="2">
        <v>320</v>
      </c>
    </row>
    <row r="1751" spans="1:5" x14ac:dyDescent="0.25">
      <c r="A1751" s="2" t="s">
        <v>1379</v>
      </c>
      <c r="B1751" s="3">
        <v>41331.333333333336</v>
      </c>
      <c r="C1751" s="2">
        <v>171</v>
      </c>
      <c r="D1751" s="2" t="s">
        <v>6</v>
      </c>
      <c r="E1751" s="2">
        <v>358</v>
      </c>
    </row>
    <row r="1752" spans="1:5" x14ac:dyDescent="0.25">
      <c r="A1752" s="2" t="s">
        <v>1383</v>
      </c>
      <c r="B1752" s="3">
        <v>41332.333333333336</v>
      </c>
      <c r="C1752" s="2">
        <v>171</v>
      </c>
      <c r="D1752" s="2" t="s">
        <v>6</v>
      </c>
      <c r="E1752" s="2">
        <v>467</v>
      </c>
    </row>
    <row r="1753" spans="1:5" x14ac:dyDescent="0.25">
      <c r="A1753" s="2" t="s">
        <v>1387</v>
      </c>
      <c r="B1753" s="3">
        <v>41333.333333333336</v>
      </c>
      <c r="C1753" s="2">
        <v>171</v>
      </c>
      <c r="D1753" s="2" t="s">
        <v>6</v>
      </c>
      <c r="E1753" s="2">
        <v>408</v>
      </c>
    </row>
    <row r="1754" spans="1:5" x14ac:dyDescent="0.25">
      <c r="A1754" s="2" t="s">
        <v>1391</v>
      </c>
      <c r="B1754" s="3">
        <v>41334.333333333336</v>
      </c>
      <c r="C1754" s="2">
        <v>171</v>
      </c>
      <c r="D1754" s="2" t="s">
        <v>6</v>
      </c>
      <c r="E1754" s="2">
        <v>304</v>
      </c>
    </row>
    <row r="1755" spans="1:5" x14ac:dyDescent="0.25">
      <c r="A1755" s="2" t="s">
        <v>1395</v>
      </c>
      <c r="B1755" s="3">
        <v>41335.333333333336</v>
      </c>
      <c r="C1755" s="2">
        <v>171</v>
      </c>
      <c r="D1755" s="2" t="s">
        <v>6</v>
      </c>
      <c r="E1755" s="2">
        <v>308</v>
      </c>
    </row>
    <row r="1756" spans="1:5" x14ac:dyDescent="0.25">
      <c r="A1756" s="2" t="s">
        <v>1399</v>
      </c>
      <c r="B1756" s="3">
        <v>41336.333333333336</v>
      </c>
      <c r="C1756" s="2">
        <v>171</v>
      </c>
      <c r="D1756" s="2" t="s">
        <v>6</v>
      </c>
      <c r="E1756" s="2">
        <v>300</v>
      </c>
    </row>
    <row r="1757" spans="1:5" x14ac:dyDescent="0.25">
      <c r="A1757" s="2" t="s">
        <v>1403</v>
      </c>
      <c r="B1757" s="3">
        <v>41337.333333333336</v>
      </c>
      <c r="C1757" s="2">
        <v>171</v>
      </c>
      <c r="D1757" s="2" t="s">
        <v>6</v>
      </c>
      <c r="E1757" s="2">
        <v>340</v>
      </c>
    </row>
    <row r="1758" spans="1:5" x14ac:dyDescent="0.25">
      <c r="A1758" s="2" t="s">
        <v>1407</v>
      </c>
      <c r="B1758" s="3">
        <v>41338.333333333336</v>
      </c>
      <c r="C1758" s="2">
        <v>171</v>
      </c>
      <c r="D1758" s="2" t="s">
        <v>6</v>
      </c>
      <c r="E1758" s="2">
        <v>347</v>
      </c>
    </row>
    <row r="1759" spans="1:5" x14ac:dyDescent="0.25">
      <c r="A1759" s="2" t="s">
        <v>1411</v>
      </c>
      <c r="B1759" s="3">
        <v>41339.333333333336</v>
      </c>
      <c r="C1759" s="2">
        <v>171</v>
      </c>
      <c r="D1759" s="2" t="s">
        <v>6</v>
      </c>
      <c r="E1759" s="2">
        <v>372</v>
      </c>
    </row>
    <row r="1760" spans="1:5" x14ac:dyDescent="0.25">
      <c r="A1760" s="2" t="s">
        <v>1415</v>
      </c>
      <c r="B1760" s="3">
        <v>41340.333333333336</v>
      </c>
      <c r="C1760" s="2">
        <v>171</v>
      </c>
      <c r="D1760" s="2" t="s">
        <v>6</v>
      </c>
      <c r="E1760" s="2">
        <v>374</v>
      </c>
    </row>
    <row r="1761" spans="1:5" x14ac:dyDescent="0.25">
      <c r="A1761" s="2" t="s">
        <v>1419</v>
      </c>
      <c r="B1761" s="3">
        <v>41341.333333333336</v>
      </c>
      <c r="C1761" s="2">
        <v>171</v>
      </c>
      <c r="D1761" s="2" t="s">
        <v>6</v>
      </c>
      <c r="E1761" s="2">
        <v>388</v>
      </c>
    </row>
    <row r="1762" spans="1:5" x14ac:dyDescent="0.25">
      <c r="A1762" s="2" t="s">
        <v>1423</v>
      </c>
      <c r="B1762" s="3">
        <v>41342.333333333336</v>
      </c>
      <c r="C1762" s="2">
        <v>171</v>
      </c>
      <c r="D1762" s="2" t="s">
        <v>6</v>
      </c>
      <c r="E1762" s="2">
        <v>502</v>
      </c>
    </row>
    <row r="1763" spans="1:5" x14ac:dyDescent="0.25">
      <c r="A1763" s="2" t="s">
        <v>1427</v>
      </c>
      <c r="B1763" s="3">
        <v>41343.333333333336</v>
      </c>
      <c r="C1763" s="2">
        <v>171</v>
      </c>
      <c r="D1763" s="2" t="s">
        <v>6</v>
      </c>
      <c r="E1763" s="2">
        <v>382</v>
      </c>
    </row>
    <row r="1764" spans="1:5" x14ac:dyDescent="0.25">
      <c r="A1764" s="2" t="s">
        <v>1431</v>
      </c>
      <c r="B1764" s="3">
        <v>41344.333333333336</v>
      </c>
      <c r="C1764" s="2">
        <v>171</v>
      </c>
      <c r="D1764" s="2" t="s">
        <v>6</v>
      </c>
      <c r="E1764" s="2">
        <v>374</v>
      </c>
    </row>
    <row r="1765" spans="1:5" x14ac:dyDescent="0.25">
      <c r="A1765" s="2" t="s">
        <v>1435</v>
      </c>
      <c r="B1765" s="3">
        <v>41345.333333333336</v>
      </c>
      <c r="C1765" s="2">
        <v>171</v>
      </c>
      <c r="D1765" s="2" t="s">
        <v>6</v>
      </c>
      <c r="E1765" s="2">
        <v>366</v>
      </c>
    </row>
    <row r="1766" spans="1:5" x14ac:dyDescent="0.25">
      <c r="A1766" s="2" t="s">
        <v>1439</v>
      </c>
      <c r="B1766" s="3">
        <v>41346.333333333336</v>
      </c>
      <c r="C1766" s="2">
        <v>171</v>
      </c>
      <c r="D1766" s="2" t="s">
        <v>6</v>
      </c>
      <c r="E1766" s="2">
        <v>315</v>
      </c>
    </row>
    <row r="1767" spans="1:5" x14ac:dyDescent="0.25">
      <c r="A1767" s="2" t="s">
        <v>1443</v>
      </c>
      <c r="B1767" s="3">
        <v>41347.333333333336</v>
      </c>
      <c r="C1767" s="2">
        <v>171</v>
      </c>
      <c r="D1767" s="2" t="s">
        <v>6</v>
      </c>
      <c r="E1767" s="2">
        <v>298</v>
      </c>
    </row>
    <row r="1768" spans="1:5" x14ac:dyDescent="0.25">
      <c r="A1768" s="2" t="s">
        <v>1447</v>
      </c>
      <c r="B1768" s="3">
        <v>41348.333333333336</v>
      </c>
      <c r="C1768" s="2">
        <v>171</v>
      </c>
      <c r="D1768" s="2" t="s">
        <v>6</v>
      </c>
      <c r="E1768" s="2">
        <v>341</v>
      </c>
    </row>
    <row r="1769" spans="1:5" x14ac:dyDescent="0.25">
      <c r="A1769" s="2" t="s">
        <v>1451</v>
      </c>
      <c r="B1769" s="3">
        <v>41349.333333333336</v>
      </c>
      <c r="C1769" s="2">
        <v>171</v>
      </c>
      <c r="D1769" s="2" t="s">
        <v>6</v>
      </c>
      <c r="E1769" s="2">
        <v>328</v>
      </c>
    </row>
    <row r="1770" spans="1:5" x14ac:dyDescent="0.25">
      <c r="A1770" s="2" t="s">
        <v>1454</v>
      </c>
      <c r="B1770" s="3">
        <v>41350.333333333336</v>
      </c>
      <c r="C1770" s="2">
        <v>171</v>
      </c>
      <c r="D1770" s="2" t="s">
        <v>6</v>
      </c>
      <c r="E1770" s="2">
        <v>362</v>
      </c>
    </row>
    <row r="1771" spans="1:5" x14ac:dyDescent="0.25">
      <c r="A1771" s="2" t="s">
        <v>1458</v>
      </c>
      <c r="B1771" s="3">
        <v>41351.333333333336</v>
      </c>
      <c r="C1771" s="2">
        <v>171</v>
      </c>
      <c r="D1771" s="2" t="s">
        <v>6</v>
      </c>
      <c r="E1771" s="2">
        <v>339</v>
      </c>
    </row>
    <row r="1772" spans="1:5" x14ac:dyDescent="0.25">
      <c r="A1772" s="2" t="s">
        <v>1462</v>
      </c>
      <c r="B1772" s="3">
        <v>41352.333333333336</v>
      </c>
      <c r="C1772" s="2">
        <v>171</v>
      </c>
      <c r="D1772" s="2" t="s">
        <v>6</v>
      </c>
      <c r="E1772" s="2">
        <v>449</v>
      </c>
    </row>
    <row r="1773" spans="1:5" x14ac:dyDescent="0.25">
      <c r="A1773" s="2" t="s">
        <v>1466</v>
      </c>
      <c r="B1773" s="3">
        <v>41353.333333333336</v>
      </c>
      <c r="C1773" s="2">
        <v>171</v>
      </c>
      <c r="D1773" s="2" t="s">
        <v>6</v>
      </c>
      <c r="E1773" s="2">
        <v>343</v>
      </c>
    </row>
    <row r="1774" spans="1:5" x14ac:dyDescent="0.25">
      <c r="A1774" s="2" t="s">
        <v>1470</v>
      </c>
      <c r="B1774" s="3">
        <v>41354.333333333336</v>
      </c>
      <c r="C1774" s="2">
        <v>171</v>
      </c>
      <c r="D1774" s="2" t="s">
        <v>6</v>
      </c>
      <c r="E1774" s="2">
        <v>326</v>
      </c>
    </row>
    <row r="1775" spans="1:5" x14ac:dyDescent="0.25">
      <c r="A1775" s="2" t="s">
        <v>1474</v>
      </c>
      <c r="B1775" s="3">
        <v>41355.333333333336</v>
      </c>
      <c r="C1775" s="2">
        <v>171</v>
      </c>
      <c r="D1775" s="2" t="s">
        <v>6</v>
      </c>
      <c r="E1775" s="2">
        <v>351</v>
      </c>
    </row>
    <row r="1776" spans="1:5" x14ac:dyDescent="0.25">
      <c r="A1776" s="2" t="s">
        <v>1478</v>
      </c>
      <c r="B1776" s="3">
        <v>41356.333333333336</v>
      </c>
      <c r="C1776" s="2">
        <v>171</v>
      </c>
      <c r="D1776" s="2" t="s">
        <v>6</v>
      </c>
      <c r="E1776" s="2">
        <v>360</v>
      </c>
    </row>
    <row r="1777" spans="1:5" x14ac:dyDescent="0.25">
      <c r="A1777" s="2" t="s">
        <v>1482</v>
      </c>
      <c r="B1777" s="3">
        <v>41357.333333333336</v>
      </c>
      <c r="C1777" s="2">
        <v>171</v>
      </c>
      <c r="D1777" s="2" t="s">
        <v>6</v>
      </c>
      <c r="E1777" s="2">
        <v>349</v>
      </c>
    </row>
    <row r="1778" spans="1:5" x14ac:dyDescent="0.25">
      <c r="A1778" s="2" t="s">
        <v>1486</v>
      </c>
      <c r="B1778" s="3">
        <v>41358.333333333336</v>
      </c>
      <c r="C1778" s="2">
        <v>171</v>
      </c>
      <c r="D1778" s="2" t="s">
        <v>6</v>
      </c>
      <c r="E1778" s="2">
        <v>341</v>
      </c>
    </row>
    <row r="1779" spans="1:5" x14ac:dyDescent="0.25">
      <c r="A1779" s="2" t="s">
        <v>1490</v>
      </c>
      <c r="B1779" s="3">
        <v>41359.333333333336</v>
      </c>
      <c r="C1779" s="2">
        <v>171</v>
      </c>
      <c r="D1779" s="2" t="s">
        <v>6</v>
      </c>
      <c r="E1779" s="2">
        <v>363</v>
      </c>
    </row>
    <row r="1780" spans="1:5" x14ac:dyDescent="0.25">
      <c r="A1780" s="2" t="s">
        <v>1494</v>
      </c>
      <c r="B1780" s="3">
        <v>41360.333333333336</v>
      </c>
      <c r="C1780" s="2">
        <v>171</v>
      </c>
      <c r="D1780" s="2" t="s">
        <v>6</v>
      </c>
      <c r="E1780" s="2">
        <v>347</v>
      </c>
    </row>
    <row r="1781" spans="1:5" x14ac:dyDescent="0.25">
      <c r="A1781" s="2" t="s">
        <v>1498</v>
      </c>
      <c r="B1781" s="3">
        <v>41361.333333333336</v>
      </c>
      <c r="C1781" s="2">
        <v>171</v>
      </c>
      <c r="D1781" s="2" t="s">
        <v>6</v>
      </c>
      <c r="E1781" s="2"/>
    </row>
    <row r="1782" spans="1:5" x14ac:dyDescent="0.25">
      <c r="A1782" s="2" t="s">
        <v>1502</v>
      </c>
      <c r="B1782" s="3">
        <v>41362.333333333336</v>
      </c>
      <c r="C1782" s="2">
        <v>171</v>
      </c>
      <c r="D1782" s="2" t="s">
        <v>6</v>
      </c>
      <c r="E1782" s="2">
        <v>372</v>
      </c>
    </row>
    <row r="1783" spans="1:5" x14ac:dyDescent="0.25">
      <c r="A1783" s="2" t="s">
        <v>1505</v>
      </c>
      <c r="B1783" s="3">
        <v>41363.333333333336</v>
      </c>
      <c r="C1783" s="2">
        <v>171</v>
      </c>
      <c r="D1783" s="2" t="s">
        <v>6</v>
      </c>
      <c r="E1783" s="2">
        <v>448</v>
      </c>
    </row>
    <row r="1784" spans="1:5" x14ac:dyDescent="0.25">
      <c r="A1784" s="2" t="s">
        <v>1509</v>
      </c>
      <c r="B1784" s="3">
        <v>41364.333333333336</v>
      </c>
      <c r="C1784" s="2">
        <v>171</v>
      </c>
      <c r="D1784" s="2" t="s">
        <v>6</v>
      </c>
      <c r="E1784" s="2">
        <v>356</v>
      </c>
    </row>
    <row r="1785" spans="1:5" x14ac:dyDescent="0.25">
      <c r="A1785" s="2" t="s">
        <v>1513</v>
      </c>
      <c r="B1785" s="3">
        <v>41365.333333333336</v>
      </c>
      <c r="C1785" s="2">
        <v>171</v>
      </c>
      <c r="D1785" s="2" t="s">
        <v>6</v>
      </c>
      <c r="E1785" s="2">
        <v>366</v>
      </c>
    </row>
    <row r="1786" spans="1:5" x14ac:dyDescent="0.25">
      <c r="A1786" s="2" t="s">
        <v>1517</v>
      </c>
      <c r="B1786" s="3">
        <v>41366.333333333336</v>
      </c>
      <c r="C1786" s="2">
        <v>171</v>
      </c>
      <c r="D1786" s="2" t="s">
        <v>6</v>
      </c>
      <c r="E1786" s="2">
        <v>368</v>
      </c>
    </row>
    <row r="1787" spans="1:5" x14ac:dyDescent="0.25">
      <c r="A1787" s="2" t="s">
        <v>1521</v>
      </c>
      <c r="B1787" s="3">
        <v>41367.333333333336</v>
      </c>
      <c r="C1787" s="2">
        <v>171</v>
      </c>
      <c r="D1787" s="2" t="s">
        <v>6</v>
      </c>
      <c r="E1787" s="2">
        <v>388</v>
      </c>
    </row>
    <row r="1788" spans="1:5" x14ac:dyDescent="0.25">
      <c r="A1788" s="2" t="s">
        <v>1525</v>
      </c>
      <c r="B1788" s="3">
        <v>41368.333333333336</v>
      </c>
      <c r="C1788" s="2">
        <v>171</v>
      </c>
      <c r="D1788" s="2" t="s">
        <v>6</v>
      </c>
      <c r="E1788" s="2">
        <v>344</v>
      </c>
    </row>
    <row r="1789" spans="1:5" x14ac:dyDescent="0.25">
      <c r="A1789" s="2" t="s">
        <v>1529</v>
      </c>
      <c r="B1789" s="3">
        <v>41369.333333333336</v>
      </c>
      <c r="C1789" s="2">
        <v>171</v>
      </c>
      <c r="D1789" s="2" t="s">
        <v>6</v>
      </c>
      <c r="E1789" s="2">
        <v>420</v>
      </c>
    </row>
    <row r="1790" spans="1:5" x14ac:dyDescent="0.25">
      <c r="A1790" s="2" t="s">
        <v>1532</v>
      </c>
      <c r="B1790" s="3">
        <v>41370.333333333336</v>
      </c>
      <c r="C1790" s="2">
        <v>171</v>
      </c>
      <c r="D1790" s="2" t="s">
        <v>6</v>
      </c>
      <c r="E1790" s="2">
        <v>384</v>
      </c>
    </row>
    <row r="1791" spans="1:5" x14ac:dyDescent="0.25">
      <c r="A1791" s="2" t="s">
        <v>1535</v>
      </c>
      <c r="B1791" s="3">
        <v>41371.333333333336</v>
      </c>
      <c r="C1791" s="2">
        <v>171</v>
      </c>
      <c r="D1791" s="2" t="s">
        <v>6</v>
      </c>
      <c r="E1791" s="2">
        <v>330</v>
      </c>
    </row>
    <row r="1792" spans="1:5" x14ac:dyDescent="0.25">
      <c r="A1792" s="2" t="s">
        <v>1538</v>
      </c>
      <c r="B1792" s="3">
        <v>41372.333333333336</v>
      </c>
      <c r="C1792" s="2">
        <v>171</v>
      </c>
      <c r="D1792" s="2" t="s">
        <v>6</v>
      </c>
      <c r="E1792" s="2">
        <v>298</v>
      </c>
    </row>
    <row r="1793" spans="1:5" x14ac:dyDescent="0.25">
      <c r="A1793" s="2" t="s">
        <v>1542</v>
      </c>
      <c r="B1793" s="3">
        <v>41373.333333333336</v>
      </c>
      <c r="C1793" s="2">
        <v>171</v>
      </c>
      <c r="D1793" s="2" t="s">
        <v>6</v>
      </c>
      <c r="E1793" s="2">
        <v>290</v>
      </c>
    </row>
    <row r="1794" spans="1:5" x14ac:dyDescent="0.25">
      <c r="A1794" s="2" t="s">
        <v>1546</v>
      </c>
      <c r="B1794" s="3">
        <v>41374.333333333336</v>
      </c>
      <c r="C1794" s="2">
        <v>171</v>
      </c>
      <c r="D1794" s="2" t="s">
        <v>6</v>
      </c>
      <c r="E1794" s="2">
        <v>358</v>
      </c>
    </row>
    <row r="1795" spans="1:5" x14ac:dyDescent="0.25">
      <c r="A1795" s="2" t="s">
        <v>1550</v>
      </c>
      <c r="B1795" s="3">
        <v>41375.333333333336</v>
      </c>
      <c r="C1795" s="2">
        <v>171</v>
      </c>
      <c r="D1795" s="2" t="s">
        <v>6</v>
      </c>
      <c r="E1795" s="2">
        <v>319</v>
      </c>
    </row>
    <row r="1796" spans="1:5" x14ac:dyDescent="0.25">
      <c r="A1796" s="2" t="s">
        <v>1554</v>
      </c>
      <c r="B1796" s="3">
        <v>41376.333333333336</v>
      </c>
      <c r="C1796" s="2">
        <v>171</v>
      </c>
      <c r="D1796" s="2" t="s">
        <v>6</v>
      </c>
      <c r="E1796" s="2">
        <v>313</v>
      </c>
    </row>
    <row r="1797" spans="1:5" x14ac:dyDescent="0.25">
      <c r="A1797" s="2" t="s">
        <v>1557</v>
      </c>
      <c r="B1797" s="3">
        <v>41377.333333333336</v>
      </c>
      <c r="C1797" s="2">
        <v>171</v>
      </c>
      <c r="D1797" s="2" t="s">
        <v>6</v>
      </c>
      <c r="E1797" s="2">
        <v>277</v>
      </c>
    </row>
    <row r="1798" spans="1:5" x14ac:dyDescent="0.25">
      <c r="A1798" s="2" t="s">
        <v>1560</v>
      </c>
      <c r="B1798" s="3">
        <v>41378.333333333336</v>
      </c>
      <c r="C1798" s="2">
        <v>171</v>
      </c>
      <c r="D1798" s="2" t="s">
        <v>6</v>
      </c>
      <c r="E1798" s="2">
        <v>282</v>
      </c>
    </row>
    <row r="1799" spans="1:5" x14ac:dyDescent="0.25">
      <c r="A1799" s="2" t="s">
        <v>1563</v>
      </c>
      <c r="B1799" s="3">
        <v>41379.333333333336</v>
      </c>
      <c r="C1799" s="2">
        <v>171</v>
      </c>
      <c r="D1799" s="2" t="s">
        <v>6</v>
      </c>
      <c r="E1799" s="2">
        <v>303</v>
      </c>
    </row>
    <row r="1800" spans="1:5" x14ac:dyDescent="0.25">
      <c r="A1800" s="2" t="s">
        <v>1566</v>
      </c>
      <c r="B1800" s="3">
        <v>41380.333333333336</v>
      </c>
      <c r="C1800" s="2">
        <v>171</v>
      </c>
      <c r="D1800" s="2" t="s">
        <v>6</v>
      </c>
      <c r="E1800" s="2">
        <v>320</v>
      </c>
    </row>
    <row r="1801" spans="1:5" x14ac:dyDescent="0.25">
      <c r="A1801" s="2" t="s">
        <v>1569</v>
      </c>
      <c r="B1801" s="3">
        <v>41381.333333333336</v>
      </c>
      <c r="C1801" s="2">
        <v>171</v>
      </c>
      <c r="D1801" s="2" t="s">
        <v>6</v>
      </c>
      <c r="E1801" s="2">
        <v>337</v>
      </c>
    </row>
    <row r="1802" spans="1:5" x14ac:dyDescent="0.25">
      <c r="A1802" s="2" t="s">
        <v>1572</v>
      </c>
      <c r="B1802" s="3">
        <v>41382.333333333336</v>
      </c>
      <c r="C1802" s="2">
        <v>171</v>
      </c>
      <c r="D1802" s="2" t="s">
        <v>6</v>
      </c>
      <c r="E1802" s="2">
        <v>337</v>
      </c>
    </row>
    <row r="1803" spans="1:5" x14ac:dyDescent="0.25">
      <c r="A1803" s="2" t="s">
        <v>1575</v>
      </c>
      <c r="B1803" s="3">
        <v>41383.333333333336</v>
      </c>
      <c r="C1803" s="2">
        <v>171</v>
      </c>
      <c r="D1803" s="2" t="s">
        <v>6</v>
      </c>
      <c r="E1803" s="2">
        <v>328</v>
      </c>
    </row>
    <row r="1804" spans="1:5" x14ac:dyDescent="0.25">
      <c r="A1804" s="2" t="s">
        <v>1578</v>
      </c>
      <c r="B1804" s="3">
        <v>41384.333333333336</v>
      </c>
      <c r="C1804" s="2">
        <v>171</v>
      </c>
      <c r="D1804" s="2" t="s">
        <v>6</v>
      </c>
      <c r="E1804" s="2">
        <v>320</v>
      </c>
    </row>
    <row r="1805" spans="1:5" x14ac:dyDescent="0.25">
      <c r="A1805" s="2" t="s">
        <v>1581</v>
      </c>
      <c r="B1805" s="3">
        <v>41385.333333333336</v>
      </c>
      <c r="C1805" s="2">
        <v>171</v>
      </c>
      <c r="D1805" s="2" t="s">
        <v>6</v>
      </c>
      <c r="E1805" s="2">
        <v>302</v>
      </c>
    </row>
    <row r="1806" spans="1:5" x14ac:dyDescent="0.25">
      <c r="A1806" s="2" t="s">
        <v>1584</v>
      </c>
      <c r="B1806" s="3">
        <v>41386.333333333336</v>
      </c>
      <c r="C1806" s="2">
        <v>171</v>
      </c>
      <c r="D1806" s="2" t="s">
        <v>6</v>
      </c>
      <c r="E1806" s="2">
        <v>332</v>
      </c>
    </row>
    <row r="1807" spans="1:5" x14ac:dyDescent="0.25">
      <c r="A1807" s="2" t="s">
        <v>1587</v>
      </c>
      <c r="B1807" s="3">
        <v>41387.333333333336</v>
      </c>
      <c r="C1807" s="2">
        <v>171</v>
      </c>
      <c r="D1807" s="2" t="s">
        <v>6</v>
      </c>
      <c r="E1807" s="2">
        <v>345</v>
      </c>
    </row>
    <row r="1808" spans="1:5" x14ac:dyDescent="0.25">
      <c r="A1808" s="2" t="s">
        <v>1590</v>
      </c>
      <c r="B1808" s="3">
        <v>41388.333333333336</v>
      </c>
      <c r="C1808" s="2">
        <v>171</v>
      </c>
      <c r="D1808" s="2" t="s">
        <v>6</v>
      </c>
      <c r="E1808" s="2">
        <v>361</v>
      </c>
    </row>
    <row r="1809" spans="1:5" x14ac:dyDescent="0.25">
      <c r="A1809" s="2" t="s">
        <v>1593</v>
      </c>
      <c r="B1809" s="3">
        <v>41389.333333333336</v>
      </c>
      <c r="C1809" s="2">
        <v>171</v>
      </c>
      <c r="D1809" s="2" t="s">
        <v>6</v>
      </c>
      <c r="E1809" s="2">
        <v>336</v>
      </c>
    </row>
    <row r="1810" spans="1:5" x14ac:dyDescent="0.25">
      <c r="A1810" s="2" t="s">
        <v>1596</v>
      </c>
      <c r="B1810" s="3">
        <v>41390.333333333336</v>
      </c>
      <c r="C1810" s="2">
        <v>171</v>
      </c>
      <c r="D1810" s="2" t="s">
        <v>6</v>
      </c>
      <c r="E1810" s="2">
        <v>344</v>
      </c>
    </row>
    <row r="1811" spans="1:5" x14ac:dyDescent="0.25">
      <c r="A1811" s="2" t="s">
        <v>1600</v>
      </c>
      <c r="B1811" s="3">
        <v>41391.333333333336</v>
      </c>
      <c r="C1811" s="2">
        <v>171</v>
      </c>
      <c r="D1811" s="2" t="s">
        <v>6</v>
      </c>
      <c r="E1811" s="2">
        <v>352</v>
      </c>
    </row>
    <row r="1812" spans="1:5" x14ac:dyDescent="0.25">
      <c r="A1812" s="2" t="s">
        <v>1603</v>
      </c>
      <c r="B1812" s="3">
        <v>41392.333333333336</v>
      </c>
      <c r="C1812" s="2">
        <v>171</v>
      </c>
      <c r="D1812" s="2" t="s">
        <v>6</v>
      </c>
      <c r="E1812" s="2">
        <v>327</v>
      </c>
    </row>
    <row r="1813" spans="1:5" x14ac:dyDescent="0.25">
      <c r="A1813" s="2" t="s">
        <v>1607</v>
      </c>
      <c r="B1813" s="3">
        <v>41393.333333333336</v>
      </c>
      <c r="C1813" s="2">
        <v>171</v>
      </c>
      <c r="D1813" s="2" t="s">
        <v>6</v>
      </c>
      <c r="E1813" s="2">
        <v>338</v>
      </c>
    </row>
    <row r="1814" spans="1:5" x14ac:dyDescent="0.25">
      <c r="A1814" s="2" t="s">
        <v>1611</v>
      </c>
      <c r="B1814" s="3">
        <v>41394.333333333336</v>
      </c>
      <c r="C1814" s="2">
        <v>171</v>
      </c>
      <c r="D1814" s="2" t="s">
        <v>6</v>
      </c>
      <c r="E1814" s="2">
        <v>312</v>
      </c>
    </row>
    <row r="1815" spans="1:5" x14ac:dyDescent="0.25">
      <c r="A1815" s="2" t="s">
        <v>1615</v>
      </c>
      <c r="B1815" s="3">
        <v>41395.333333333336</v>
      </c>
      <c r="C1815" s="2">
        <v>171</v>
      </c>
      <c r="D1815" s="2" t="s">
        <v>6</v>
      </c>
      <c r="E1815" s="2"/>
    </row>
    <row r="1816" spans="1:5" x14ac:dyDescent="0.25">
      <c r="A1816" s="2" t="s">
        <v>1617</v>
      </c>
      <c r="B1816" s="3">
        <v>41396.333333333336</v>
      </c>
      <c r="C1816" s="2">
        <v>171</v>
      </c>
      <c r="D1816" s="2" t="s">
        <v>6</v>
      </c>
      <c r="E1816" s="2">
        <v>340</v>
      </c>
    </row>
    <row r="1817" spans="1:5" x14ac:dyDescent="0.25">
      <c r="A1817" s="2" t="s">
        <v>1620</v>
      </c>
      <c r="B1817" s="3">
        <v>41397.333333333336</v>
      </c>
      <c r="C1817" s="2">
        <v>171</v>
      </c>
      <c r="D1817" s="2" t="s">
        <v>6</v>
      </c>
      <c r="E1817" s="2">
        <v>300</v>
      </c>
    </row>
    <row r="1818" spans="1:5" x14ac:dyDescent="0.25">
      <c r="A1818" s="2" t="s">
        <v>1623</v>
      </c>
      <c r="B1818" s="3">
        <v>41398.333333333336</v>
      </c>
      <c r="C1818" s="2">
        <v>171</v>
      </c>
      <c r="D1818" s="2" t="s">
        <v>6</v>
      </c>
      <c r="E1818" s="2">
        <v>308</v>
      </c>
    </row>
    <row r="1819" spans="1:5" x14ac:dyDescent="0.25">
      <c r="A1819" s="2" t="s">
        <v>1625</v>
      </c>
      <c r="B1819" s="3">
        <v>41399.333333333336</v>
      </c>
      <c r="C1819" s="2">
        <v>171</v>
      </c>
      <c r="D1819" s="2" t="s">
        <v>6</v>
      </c>
      <c r="E1819" s="2">
        <v>309</v>
      </c>
    </row>
    <row r="1820" spans="1:5" x14ac:dyDescent="0.25">
      <c r="A1820" s="2" t="s">
        <v>1629</v>
      </c>
      <c r="B1820" s="3">
        <v>41400.333333333336</v>
      </c>
      <c r="C1820" s="2">
        <v>171</v>
      </c>
      <c r="D1820" s="2" t="s">
        <v>6</v>
      </c>
      <c r="E1820" s="2">
        <v>364</v>
      </c>
    </row>
    <row r="1821" spans="1:5" x14ac:dyDescent="0.25">
      <c r="A1821" s="2" t="s">
        <v>1633</v>
      </c>
      <c r="B1821" s="3">
        <v>41401.333333333336</v>
      </c>
      <c r="C1821" s="2">
        <v>171</v>
      </c>
      <c r="D1821" s="2" t="s">
        <v>6</v>
      </c>
      <c r="E1821" s="2">
        <v>382</v>
      </c>
    </row>
    <row r="1822" spans="1:5" x14ac:dyDescent="0.25">
      <c r="A1822" s="2" t="s">
        <v>1636</v>
      </c>
      <c r="B1822" s="3">
        <v>41402.333333333336</v>
      </c>
      <c r="C1822" s="2">
        <v>171</v>
      </c>
      <c r="D1822" s="2" t="s">
        <v>6</v>
      </c>
      <c r="E1822" s="2">
        <v>372</v>
      </c>
    </row>
    <row r="1823" spans="1:5" x14ac:dyDescent="0.25">
      <c r="A1823" s="2" t="s">
        <v>1640</v>
      </c>
      <c r="B1823" s="3">
        <v>41403.333333333336</v>
      </c>
      <c r="C1823" s="2">
        <v>171</v>
      </c>
      <c r="D1823" s="2" t="s">
        <v>6</v>
      </c>
      <c r="E1823" s="2">
        <v>411</v>
      </c>
    </row>
    <row r="1824" spans="1:5" x14ac:dyDescent="0.25">
      <c r="A1824" s="2" t="s">
        <v>1644</v>
      </c>
      <c r="B1824" s="3">
        <v>41404.333333333336</v>
      </c>
      <c r="C1824" s="2">
        <v>171</v>
      </c>
      <c r="D1824" s="2" t="s">
        <v>6</v>
      </c>
      <c r="E1824" s="2">
        <v>376</v>
      </c>
    </row>
    <row r="1825" spans="1:5" x14ac:dyDescent="0.25">
      <c r="A1825" s="2" t="s">
        <v>1647</v>
      </c>
      <c r="B1825" s="3">
        <v>41405.333333333336</v>
      </c>
      <c r="C1825" s="2">
        <v>171</v>
      </c>
      <c r="D1825" s="2" t="s">
        <v>6</v>
      </c>
      <c r="E1825" s="2">
        <v>367</v>
      </c>
    </row>
    <row r="1826" spans="1:5" x14ac:dyDescent="0.25">
      <c r="A1826" s="2" t="s">
        <v>1650</v>
      </c>
      <c r="B1826" s="3">
        <v>41406.333333333336</v>
      </c>
      <c r="C1826" s="2">
        <v>171</v>
      </c>
      <c r="D1826" s="2" t="s">
        <v>6</v>
      </c>
      <c r="E1826" s="2">
        <v>332</v>
      </c>
    </row>
    <row r="1827" spans="1:5" x14ac:dyDescent="0.25">
      <c r="A1827" s="2" t="s">
        <v>1654</v>
      </c>
      <c r="B1827" s="3">
        <v>41407.333333333336</v>
      </c>
      <c r="C1827" s="2">
        <v>171</v>
      </c>
      <c r="D1827" s="2" t="s">
        <v>6</v>
      </c>
      <c r="E1827" s="2">
        <v>384</v>
      </c>
    </row>
    <row r="1828" spans="1:5" x14ac:dyDescent="0.25">
      <c r="A1828" s="2" t="s">
        <v>1658</v>
      </c>
      <c r="B1828" s="3">
        <v>41408.333333333336</v>
      </c>
      <c r="C1828" s="2">
        <v>171</v>
      </c>
      <c r="D1828" s="2" t="s">
        <v>6</v>
      </c>
      <c r="E1828" s="2">
        <v>340</v>
      </c>
    </row>
    <row r="1829" spans="1:5" x14ac:dyDescent="0.25">
      <c r="A1829" s="2" t="s">
        <v>1662</v>
      </c>
      <c r="B1829" s="3">
        <v>41409.333333333336</v>
      </c>
      <c r="C1829" s="2">
        <v>171</v>
      </c>
      <c r="D1829" s="2" t="s">
        <v>6</v>
      </c>
      <c r="E1829" s="2">
        <v>373</v>
      </c>
    </row>
    <row r="1830" spans="1:5" x14ac:dyDescent="0.25">
      <c r="A1830" s="2" t="s">
        <v>1666</v>
      </c>
      <c r="B1830" s="3">
        <v>41410.333333333336</v>
      </c>
      <c r="C1830" s="2">
        <v>171</v>
      </c>
      <c r="D1830" s="2" t="s">
        <v>6</v>
      </c>
      <c r="E1830" s="2">
        <v>349</v>
      </c>
    </row>
    <row r="1831" spans="1:5" x14ac:dyDescent="0.25">
      <c r="A1831" s="2" t="s">
        <v>1670</v>
      </c>
      <c r="B1831" s="3">
        <v>41411.333333333336</v>
      </c>
      <c r="C1831" s="2">
        <v>171</v>
      </c>
      <c r="D1831" s="2" t="s">
        <v>6</v>
      </c>
      <c r="E1831" s="2">
        <v>346</v>
      </c>
    </row>
    <row r="1832" spans="1:5" x14ac:dyDescent="0.25">
      <c r="A1832" s="2" t="s">
        <v>1674</v>
      </c>
      <c r="B1832" s="3">
        <v>41412.333333333336</v>
      </c>
      <c r="C1832" s="2">
        <v>171</v>
      </c>
      <c r="D1832" s="2" t="s">
        <v>6</v>
      </c>
      <c r="E1832" s="2">
        <v>327</v>
      </c>
    </row>
    <row r="1833" spans="1:5" x14ac:dyDescent="0.25">
      <c r="A1833" s="2" t="s">
        <v>1677</v>
      </c>
      <c r="B1833" s="3">
        <v>41413.333333333336</v>
      </c>
      <c r="C1833" s="2">
        <v>171</v>
      </c>
      <c r="D1833" s="2" t="s">
        <v>6</v>
      </c>
      <c r="E1833" s="2">
        <v>338</v>
      </c>
    </row>
    <row r="1834" spans="1:5" x14ac:dyDescent="0.25">
      <c r="A1834" s="2" t="s">
        <v>1680</v>
      </c>
      <c r="B1834" s="3">
        <v>41414.333333333336</v>
      </c>
      <c r="C1834" s="2">
        <v>171</v>
      </c>
      <c r="D1834" s="2" t="s">
        <v>6</v>
      </c>
      <c r="E1834" s="2">
        <v>360</v>
      </c>
    </row>
    <row r="1835" spans="1:5" x14ac:dyDescent="0.25">
      <c r="A1835" s="2" t="s">
        <v>1684</v>
      </c>
      <c r="B1835" s="3">
        <v>41415.333333333336</v>
      </c>
      <c r="C1835" s="2">
        <v>171</v>
      </c>
      <c r="D1835" s="2" t="s">
        <v>6</v>
      </c>
      <c r="E1835" s="2">
        <v>389</v>
      </c>
    </row>
    <row r="1836" spans="1:5" x14ac:dyDescent="0.25">
      <c r="A1836" s="2" t="s">
        <v>1688</v>
      </c>
      <c r="B1836" s="3">
        <v>41416.333333333336</v>
      </c>
      <c r="C1836" s="2">
        <v>171</v>
      </c>
      <c r="D1836" s="2" t="s">
        <v>6</v>
      </c>
      <c r="E1836" s="2">
        <v>331</v>
      </c>
    </row>
    <row r="1837" spans="1:5" x14ac:dyDescent="0.25">
      <c r="A1837" s="2" t="s">
        <v>1691</v>
      </c>
      <c r="B1837" s="3">
        <v>41417.333333333336</v>
      </c>
      <c r="C1837" s="2">
        <v>171</v>
      </c>
      <c r="D1837" s="2" t="s">
        <v>6</v>
      </c>
      <c r="E1837" s="2">
        <v>320</v>
      </c>
    </row>
    <row r="1838" spans="1:5" x14ac:dyDescent="0.25">
      <c r="A1838" s="2" t="s">
        <v>1695</v>
      </c>
      <c r="B1838" s="3">
        <v>41418.333333333336</v>
      </c>
      <c r="C1838" s="2">
        <v>171</v>
      </c>
      <c r="D1838" s="2" t="s">
        <v>6</v>
      </c>
      <c r="E1838" s="2">
        <v>328</v>
      </c>
    </row>
    <row r="1839" spans="1:5" x14ac:dyDescent="0.25">
      <c r="A1839" s="2" t="s">
        <v>1698</v>
      </c>
      <c r="B1839" s="3">
        <v>41419.333333333336</v>
      </c>
      <c r="C1839" s="2">
        <v>171</v>
      </c>
      <c r="D1839" s="2" t="s">
        <v>6</v>
      </c>
      <c r="E1839" s="2">
        <v>274</v>
      </c>
    </row>
    <row r="1840" spans="1:5" x14ac:dyDescent="0.25">
      <c r="A1840" s="2" t="s">
        <v>1699</v>
      </c>
      <c r="B1840" s="3">
        <v>41420.333333333336</v>
      </c>
      <c r="C1840" s="2">
        <v>171</v>
      </c>
      <c r="D1840" s="2" t="s">
        <v>6</v>
      </c>
      <c r="E1840" s="2">
        <v>287</v>
      </c>
    </row>
    <row r="1841" spans="1:5" x14ac:dyDescent="0.25">
      <c r="A1841" s="2" t="s">
        <v>1703</v>
      </c>
      <c r="B1841" s="3">
        <v>41421.333333333336</v>
      </c>
      <c r="C1841" s="2">
        <v>171</v>
      </c>
      <c r="D1841" s="2" t="s">
        <v>6</v>
      </c>
      <c r="E1841" s="2">
        <v>300</v>
      </c>
    </row>
    <row r="1842" spans="1:5" x14ac:dyDescent="0.25">
      <c r="A1842" s="2" t="s">
        <v>1707</v>
      </c>
      <c r="B1842" s="3">
        <v>41422.333333333336</v>
      </c>
      <c r="C1842" s="2">
        <v>171</v>
      </c>
      <c r="D1842" s="2" t="s">
        <v>6</v>
      </c>
      <c r="E1842" s="2">
        <v>310</v>
      </c>
    </row>
    <row r="1843" spans="1:5" x14ac:dyDescent="0.25">
      <c r="A1843" s="2" t="s">
        <v>1711</v>
      </c>
      <c r="B1843" s="3">
        <v>41423.333333333336</v>
      </c>
      <c r="C1843" s="2">
        <v>171</v>
      </c>
      <c r="D1843" s="2" t="s">
        <v>6</v>
      </c>
      <c r="E1843" s="2">
        <v>362</v>
      </c>
    </row>
    <row r="1844" spans="1:5" x14ac:dyDescent="0.25">
      <c r="A1844" s="2" t="s">
        <v>1714</v>
      </c>
      <c r="B1844" s="3">
        <v>41424.333333333336</v>
      </c>
      <c r="C1844" s="2">
        <v>171</v>
      </c>
      <c r="D1844" s="2" t="s">
        <v>6</v>
      </c>
      <c r="E1844" s="2">
        <v>318</v>
      </c>
    </row>
    <row r="1845" spans="1:5" x14ac:dyDescent="0.25">
      <c r="A1845" s="2" t="s">
        <v>1717</v>
      </c>
      <c r="B1845" s="3">
        <v>41425.333333333336</v>
      </c>
      <c r="C1845" s="2">
        <v>171</v>
      </c>
      <c r="D1845" s="2" t="s">
        <v>6</v>
      </c>
      <c r="E1845" s="2">
        <v>335</v>
      </c>
    </row>
    <row r="1846" spans="1:5" x14ac:dyDescent="0.25">
      <c r="A1846" s="2" t="s">
        <v>1720</v>
      </c>
      <c r="B1846" s="3">
        <v>41426.333333333336</v>
      </c>
      <c r="C1846" s="2">
        <v>171</v>
      </c>
      <c r="D1846" s="2" t="s">
        <v>6</v>
      </c>
      <c r="E1846" s="2">
        <v>309</v>
      </c>
    </row>
    <row r="1847" spans="1:5" x14ac:dyDescent="0.25">
      <c r="A1847" s="2" t="s">
        <v>1723</v>
      </c>
      <c r="B1847" s="3">
        <v>41427.333333333336</v>
      </c>
      <c r="C1847" s="2">
        <v>171</v>
      </c>
      <c r="D1847" s="2" t="s">
        <v>6</v>
      </c>
      <c r="E1847" s="2">
        <v>290</v>
      </c>
    </row>
    <row r="1848" spans="1:5" x14ac:dyDescent="0.25">
      <c r="A1848" s="2" t="s">
        <v>1726</v>
      </c>
      <c r="B1848" s="3">
        <v>41428.333333333336</v>
      </c>
      <c r="C1848" s="2">
        <v>171</v>
      </c>
      <c r="D1848" s="2" t="s">
        <v>6</v>
      </c>
      <c r="E1848" s="2">
        <v>357</v>
      </c>
    </row>
    <row r="1849" spans="1:5" x14ac:dyDescent="0.25">
      <c r="A1849" s="2" t="s">
        <v>1729</v>
      </c>
      <c r="B1849" s="3">
        <v>41429.333333333336</v>
      </c>
      <c r="C1849" s="2">
        <v>171</v>
      </c>
      <c r="D1849" s="2" t="s">
        <v>6</v>
      </c>
      <c r="E1849" s="2">
        <v>352</v>
      </c>
    </row>
    <row r="1850" spans="1:5" x14ac:dyDescent="0.25">
      <c r="A1850" s="2" t="s">
        <v>1732</v>
      </c>
      <c r="B1850" s="3">
        <v>41430.333333333336</v>
      </c>
      <c r="C1850" s="2">
        <v>171</v>
      </c>
      <c r="D1850" s="2" t="s">
        <v>6</v>
      </c>
      <c r="E1850" s="2">
        <v>368</v>
      </c>
    </row>
    <row r="1851" spans="1:5" x14ac:dyDescent="0.25">
      <c r="A1851" s="2" t="s">
        <v>1735</v>
      </c>
      <c r="B1851" s="3">
        <v>41431.333333333336</v>
      </c>
      <c r="C1851" s="2">
        <v>171</v>
      </c>
      <c r="D1851" s="2" t="s">
        <v>6</v>
      </c>
      <c r="E1851" s="2">
        <v>328</v>
      </c>
    </row>
    <row r="1852" spans="1:5" x14ac:dyDescent="0.25">
      <c r="A1852" s="2" t="s">
        <v>1738</v>
      </c>
      <c r="B1852" s="3">
        <v>41432.333333333336</v>
      </c>
      <c r="C1852" s="2">
        <v>171</v>
      </c>
      <c r="D1852" s="2" t="s">
        <v>6</v>
      </c>
      <c r="E1852" s="2">
        <v>336</v>
      </c>
    </row>
    <row r="1853" spans="1:5" x14ac:dyDescent="0.25">
      <c r="A1853" s="2" t="s">
        <v>1741</v>
      </c>
      <c r="B1853" s="3">
        <v>41433.333333333336</v>
      </c>
      <c r="C1853" s="2">
        <v>171</v>
      </c>
      <c r="D1853" s="2" t="s">
        <v>6</v>
      </c>
      <c r="E1853" s="2">
        <v>293</v>
      </c>
    </row>
    <row r="1854" spans="1:5" x14ac:dyDescent="0.25">
      <c r="A1854" s="2" t="s">
        <v>1745</v>
      </c>
      <c r="B1854" s="3">
        <v>41434.333333333336</v>
      </c>
      <c r="C1854" s="2">
        <v>171</v>
      </c>
      <c r="D1854" s="2" t="s">
        <v>6</v>
      </c>
      <c r="E1854" s="2">
        <v>322</v>
      </c>
    </row>
    <row r="1855" spans="1:5" x14ac:dyDescent="0.25">
      <c r="A1855" s="2" t="s">
        <v>1749</v>
      </c>
      <c r="B1855" s="3">
        <v>41435.333333333336</v>
      </c>
      <c r="C1855" s="2">
        <v>171</v>
      </c>
      <c r="D1855" s="2" t="s">
        <v>6</v>
      </c>
      <c r="E1855" s="2"/>
    </row>
    <row r="1856" spans="1:5" x14ac:dyDescent="0.25">
      <c r="A1856" s="2" t="s">
        <v>1753</v>
      </c>
      <c r="B1856" s="3">
        <v>41436.333333333336</v>
      </c>
      <c r="C1856" s="2">
        <v>171</v>
      </c>
      <c r="D1856" s="2" t="s">
        <v>6</v>
      </c>
      <c r="E1856" s="2">
        <v>336</v>
      </c>
    </row>
    <row r="1857" spans="1:5" x14ac:dyDescent="0.25">
      <c r="A1857" s="2" t="s">
        <v>1756</v>
      </c>
      <c r="B1857" s="3">
        <v>41437.333333333336</v>
      </c>
      <c r="C1857" s="2">
        <v>171</v>
      </c>
      <c r="D1857" s="2" t="s">
        <v>6</v>
      </c>
      <c r="E1857" s="2">
        <v>370</v>
      </c>
    </row>
    <row r="1858" spans="1:5" x14ac:dyDescent="0.25">
      <c r="A1858" s="2" t="s">
        <v>1759</v>
      </c>
      <c r="B1858" s="3">
        <v>41438.333333333336</v>
      </c>
      <c r="C1858" s="2">
        <v>171</v>
      </c>
      <c r="D1858" s="2" t="s">
        <v>6</v>
      </c>
      <c r="E1858" s="2">
        <v>336</v>
      </c>
    </row>
    <row r="1859" spans="1:5" x14ac:dyDescent="0.25">
      <c r="A1859" s="2" t="s">
        <v>1762</v>
      </c>
      <c r="B1859" s="3">
        <v>41439.333333333336</v>
      </c>
      <c r="C1859" s="2">
        <v>171</v>
      </c>
      <c r="D1859" s="2" t="s">
        <v>6</v>
      </c>
      <c r="E1859" s="2">
        <v>350</v>
      </c>
    </row>
    <row r="1860" spans="1:5" x14ac:dyDescent="0.25">
      <c r="A1860" s="2" t="s">
        <v>1765</v>
      </c>
      <c r="B1860" s="3">
        <v>41440.333333333336</v>
      </c>
      <c r="C1860" s="2">
        <v>171</v>
      </c>
      <c r="D1860" s="2" t="s">
        <v>6</v>
      </c>
      <c r="E1860" s="2">
        <v>323</v>
      </c>
    </row>
    <row r="1861" spans="1:5" x14ac:dyDescent="0.25">
      <c r="A1861" s="2" t="s">
        <v>1768</v>
      </c>
      <c r="B1861" s="3">
        <v>41441.333333333336</v>
      </c>
      <c r="C1861" s="2">
        <v>171</v>
      </c>
      <c r="D1861" s="2" t="s">
        <v>6</v>
      </c>
      <c r="E1861" s="2">
        <v>394</v>
      </c>
    </row>
    <row r="1862" spans="1:5" x14ac:dyDescent="0.25">
      <c r="A1862" s="2" t="s">
        <v>1771</v>
      </c>
      <c r="B1862" s="3">
        <v>41442.333333333336</v>
      </c>
      <c r="C1862" s="2">
        <v>171</v>
      </c>
      <c r="D1862" s="2" t="s">
        <v>6</v>
      </c>
      <c r="E1862" s="2">
        <v>366</v>
      </c>
    </row>
    <row r="1863" spans="1:5" x14ac:dyDescent="0.25">
      <c r="A1863" s="2" t="s">
        <v>1774</v>
      </c>
      <c r="B1863" s="3">
        <v>41443.333333333336</v>
      </c>
      <c r="C1863" s="2">
        <v>171</v>
      </c>
      <c r="D1863" s="2" t="s">
        <v>6</v>
      </c>
      <c r="E1863" s="2">
        <v>361</v>
      </c>
    </row>
    <row r="1864" spans="1:5" x14ac:dyDescent="0.25">
      <c r="A1864" s="2" t="s">
        <v>1778</v>
      </c>
      <c r="B1864" s="3">
        <v>41444.333333333336</v>
      </c>
      <c r="C1864" s="2">
        <v>171</v>
      </c>
      <c r="D1864" s="2" t="s">
        <v>6</v>
      </c>
      <c r="E1864" s="2"/>
    </row>
    <row r="1865" spans="1:5" x14ac:dyDescent="0.25">
      <c r="A1865" s="2" t="s">
        <v>1781</v>
      </c>
      <c r="B1865" s="3">
        <v>41445.333333333336</v>
      </c>
      <c r="C1865" s="2">
        <v>171</v>
      </c>
      <c r="D1865" s="2" t="s">
        <v>6</v>
      </c>
      <c r="E1865" s="2">
        <v>360</v>
      </c>
    </row>
    <row r="1866" spans="1:5" x14ac:dyDescent="0.25">
      <c r="A1866" s="2" t="s">
        <v>1785</v>
      </c>
      <c r="B1866" s="3">
        <v>41446.333333333336</v>
      </c>
      <c r="C1866" s="2">
        <v>171</v>
      </c>
      <c r="D1866" s="2" t="s">
        <v>6</v>
      </c>
      <c r="E1866" s="2">
        <v>372</v>
      </c>
    </row>
    <row r="1867" spans="1:5" x14ac:dyDescent="0.25">
      <c r="A1867" s="2" t="s">
        <v>1789</v>
      </c>
      <c r="B1867" s="3">
        <v>41447.333333333336</v>
      </c>
      <c r="C1867" s="2">
        <v>171</v>
      </c>
      <c r="D1867" s="2" t="s">
        <v>6</v>
      </c>
      <c r="E1867" s="2">
        <v>356</v>
      </c>
    </row>
    <row r="1868" spans="1:5" x14ac:dyDescent="0.25">
      <c r="A1868" s="2" t="s">
        <v>1792</v>
      </c>
      <c r="B1868" s="3">
        <v>41448.333333333336</v>
      </c>
      <c r="C1868" s="2">
        <v>171</v>
      </c>
      <c r="D1868" s="2" t="s">
        <v>6</v>
      </c>
      <c r="E1868" s="2">
        <v>405</v>
      </c>
    </row>
    <row r="1869" spans="1:5" x14ac:dyDescent="0.25">
      <c r="A1869" s="2" t="s">
        <v>1795</v>
      </c>
      <c r="B1869" s="3">
        <v>41449.333333333336</v>
      </c>
      <c r="C1869" s="2">
        <v>171</v>
      </c>
      <c r="D1869" s="2" t="s">
        <v>6</v>
      </c>
      <c r="E1869" s="2">
        <v>358</v>
      </c>
    </row>
    <row r="1870" spans="1:5" x14ac:dyDescent="0.25">
      <c r="A1870" s="2" t="s">
        <v>1798</v>
      </c>
      <c r="B1870" s="3">
        <v>41450.333333333336</v>
      </c>
      <c r="C1870" s="2">
        <v>171</v>
      </c>
      <c r="D1870" s="2" t="s">
        <v>6</v>
      </c>
      <c r="E1870" s="2">
        <v>362</v>
      </c>
    </row>
    <row r="1871" spans="1:5" x14ac:dyDescent="0.25">
      <c r="A1871" s="2" t="s">
        <v>1802</v>
      </c>
      <c r="B1871" s="3">
        <v>41451.333333333336</v>
      </c>
      <c r="C1871" s="2">
        <v>171</v>
      </c>
      <c r="D1871" s="2" t="s">
        <v>6</v>
      </c>
      <c r="E1871" s="2">
        <v>328</v>
      </c>
    </row>
    <row r="1872" spans="1:5" x14ac:dyDescent="0.25">
      <c r="A1872" s="2" t="s">
        <v>1805</v>
      </c>
      <c r="B1872" s="3">
        <v>41452.333333333336</v>
      </c>
      <c r="C1872" s="2">
        <v>171</v>
      </c>
      <c r="D1872" s="2" t="s">
        <v>6</v>
      </c>
      <c r="E1872" s="2">
        <v>365</v>
      </c>
    </row>
    <row r="1873" spans="1:5" x14ac:dyDescent="0.25">
      <c r="A1873" s="2" t="s">
        <v>1809</v>
      </c>
      <c r="B1873" s="3">
        <v>41453.333333333336</v>
      </c>
      <c r="C1873" s="2">
        <v>171</v>
      </c>
      <c r="D1873" s="2" t="s">
        <v>6</v>
      </c>
      <c r="E1873" s="2">
        <v>270</v>
      </c>
    </row>
    <row r="1874" spans="1:5" x14ac:dyDescent="0.25">
      <c r="A1874" s="2" t="s">
        <v>1813</v>
      </c>
      <c r="B1874" s="3">
        <v>41454.333333333336</v>
      </c>
      <c r="C1874" s="2">
        <v>171</v>
      </c>
      <c r="D1874" s="2" t="s">
        <v>6</v>
      </c>
      <c r="E1874" s="2"/>
    </row>
    <row r="1875" spans="1:5" x14ac:dyDescent="0.25">
      <c r="A1875" s="2" t="s">
        <v>1816</v>
      </c>
      <c r="B1875" s="3">
        <v>41455.333333333336</v>
      </c>
      <c r="C1875" s="2">
        <v>171</v>
      </c>
      <c r="D1875" s="2" t="s">
        <v>6</v>
      </c>
      <c r="E1875" s="2">
        <v>240</v>
      </c>
    </row>
    <row r="1876" spans="1:5" x14ac:dyDescent="0.25">
      <c r="A1876" s="2" t="s">
        <v>1820</v>
      </c>
      <c r="B1876" s="3">
        <v>41456.333333333336</v>
      </c>
      <c r="C1876" s="2">
        <v>171</v>
      </c>
      <c r="D1876" s="2" t="s">
        <v>6</v>
      </c>
      <c r="E1876" s="2">
        <v>382</v>
      </c>
    </row>
    <row r="1877" spans="1:5" x14ac:dyDescent="0.25">
      <c r="A1877" s="2" t="s">
        <v>1823</v>
      </c>
      <c r="B1877" s="3">
        <v>41457.333333333336</v>
      </c>
      <c r="C1877" s="2">
        <v>171</v>
      </c>
      <c r="D1877" s="2" t="s">
        <v>6</v>
      </c>
      <c r="E1877" s="2">
        <v>371</v>
      </c>
    </row>
    <row r="1878" spans="1:5" x14ac:dyDescent="0.25">
      <c r="A1878" s="2" t="s">
        <v>1824</v>
      </c>
      <c r="B1878" s="3">
        <v>41458.333333333336</v>
      </c>
      <c r="C1878" s="2">
        <v>171</v>
      </c>
      <c r="D1878" s="2" t="s">
        <v>6</v>
      </c>
      <c r="E1878" s="2">
        <v>304</v>
      </c>
    </row>
    <row r="1879" spans="1:5" x14ac:dyDescent="0.25">
      <c r="A1879" s="2" t="s">
        <v>1827</v>
      </c>
      <c r="B1879" s="3">
        <v>41459.333333333336</v>
      </c>
      <c r="C1879" s="2">
        <v>171</v>
      </c>
      <c r="D1879" s="2" t="s">
        <v>6</v>
      </c>
      <c r="E1879" s="2">
        <v>322</v>
      </c>
    </row>
    <row r="1880" spans="1:5" x14ac:dyDescent="0.25">
      <c r="A1880" s="2" t="s">
        <v>1830</v>
      </c>
      <c r="B1880" s="3">
        <v>41460.333333333336</v>
      </c>
      <c r="C1880" s="2">
        <v>171</v>
      </c>
      <c r="D1880" s="2" t="s">
        <v>6</v>
      </c>
      <c r="E1880" s="2">
        <v>323</v>
      </c>
    </row>
    <row r="1881" spans="1:5" x14ac:dyDescent="0.25">
      <c r="A1881" s="2" t="s">
        <v>1833</v>
      </c>
      <c r="B1881" s="3">
        <v>41461.333333333336</v>
      </c>
      <c r="C1881" s="2">
        <v>171</v>
      </c>
      <c r="D1881" s="2" t="s">
        <v>6</v>
      </c>
      <c r="E1881" s="2">
        <v>338</v>
      </c>
    </row>
    <row r="1882" spans="1:5" x14ac:dyDescent="0.25">
      <c r="A1882" s="2" t="s">
        <v>1836</v>
      </c>
      <c r="B1882" s="3">
        <v>41462.333333333336</v>
      </c>
      <c r="C1882" s="2">
        <v>171</v>
      </c>
      <c r="D1882" s="2" t="s">
        <v>6</v>
      </c>
      <c r="E1882" s="2">
        <v>336</v>
      </c>
    </row>
    <row r="1883" spans="1:5" x14ac:dyDescent="0.25">
      <c r="A1883" s="2" t="s">
        <v>1839</v>
      </c>
      <c r="B1883" s="3">
        <v>41463.333333333336</v>
      </c>
      <c r="C1883" s="2">
        <v>171</v>
      </c>
      <c r="D1883" s="2" t="s">
        <v>6</v>
      </c>
      <c r="E1883" s="2">
        <v>304</v>
      </c>
    </row>
    <row r="1884" spans="1:5" x14ac:dyDescent="0.25">
      <c r="A1884" s="2" t="s">
        <v>1842</v>
      </c>
      <c r="B1884" s="3">
        <v>41464.333333333336</v>
      </c>
      <c r="C1884" s="2">
        <v>171</v>
      </c>
      <c r="D1884" s="2" t="s">
        <v>6</v>
      </c>
      <c r="E1884" s="2">
        <v>319</v>
      </c>
    </row>
    <row r="1885" spans="1:5" x14ac:dyDescent="0.25">
      <c r="A1885" s="2" t="s">
        <v>1845</v>
      </c>
      <c r="B1885" s="3">
        <v>41465.333333333336</v>
      </c>
      <c r="C1885" s="2">
        <v>171</v>
      </c>
      <c r="D1885" s="2" t="s">
        <v>6</v>
      </c>
      <c r="E1885" s="2">
        <v>329</v>
      </c>
    </row>
    <row r="1886" spans="1:5" x14ac:dyDescent="0.25">
      <c r="A1886" s="2" t="s">
        <v>1848</v>
      </c>
      <c r="B1886" s="3">
        <v>41466.333333333336</v>
      </c>
      <c r="C1886" s="2">
        <v>171</v>
      </c>
      <c r="D1886" s="2" t="s">
        <v>6</v>
      </c>
      <c r="E1886" s="2">
        <v>341</v>
      </c>
    </row>
    <row r="1887" spans="1:5" x14ac:dyDescent="0.25">
      <c r="A1887" s="2" t="s">
        <v>1851</v>
      </c>
      <c r="B1887" s="3">
        <v>41467.333333333336</v>
      </c>
      <c r="C1887" s="2">
        <v>171</v>
      </c>
      <c r="D1887" s="2" t="s">
        <v>6</v>
      </c>
      <c r="E1887" s="2">
        <v>319</v>
      </c>
    </row>
    <row r="1888" spans="1:5" x14ac:dyDescent="0.25">
      <c r="A1888" s="2" t="s">
        <v>1855</v>
      </c>
      <c r="B1888" s="3">
        <v>41468.333333333336</v>
      </c>
      <c r="C1888" s="2">
        <v>171</v>
      </c>
      <c r="D1888" s="2" t="s">
        <v>6</v>
      </c>
      <c r="E1888" s="2">
        <v>334</v>
      </c>
    </row>
    <row r="1889" spans="1:5" x14ac:dyDescent="0.25">
      <c r="A1889" s="2" t="s">
        <v>1859</v>
      </c>
      <c r="B1889" s="3">
        <v>41469.333333333336</v>
      </c>
      <c r="C1889" s="2">
        <v>171</v>
      </c>
      <c r="D1889" s="2" t="s">
        <v>6</v>
      </c>
      <c r="E1889" s="2">
        <v>310</v>
      </c>
    </row>
    <row r="1890" spans="1:5" x14ac:dyDescent="0.25">
      <c r="A1890" s="2" t="s">
        <v>1862</v>
      </c>
      <c r="B1890" s="3">
        <v>41470.333333333336</v>
      </c>
      <c r="C1890" s="2">
        <v>171</v>
      </c>
      <c r="D1890" s="2" t="s">
        <v>6</v>
      </c>
      <c r="E1890" s="2">
        <v>356</v>
      </c>
    </row>
    <row r="1891" spans="1:5" x14ac:dyDescent="0.25">
      <c r="A1891" s="2" t="s">
        <v>1865</v>
      </c>
      <c r="B1891" s="3">
        <v>41471.333333333336</v>
      </c>
      <c r="C1891" s="2">
        <v>171</v>
      </c>
      <c r="D1891" s="2" t="s">
        <v>6</v>
      </c>
      <c r="E1891" s="2">
        <v>299</v>
      </c>
    </row>
    <row r="1892" spans="1:5" x14ac:dyDescent="0.25">
      <c r="A1892" s="2" t="s">
        <v>1868</v>
      </c>
      <c r="B1892" s="3">
        <v>41472.333333333336</v>
      </c>
      <c r="C1892" s="2">
        <v>171</v>
      </c>
      <c r="D1892" s="2" t="s">
        <v>6</v>
      </c>
      <c r="E1892" s="2">
        <v>323</v>
      </c>
    </row>
    <row r="1893" spans="1:5" x14ac:dyDescent="0.25">
      <c r="A1893" s="2" t="s">
        <v>1872</v>
      </c>
      <c r="B1893" s="3">
        <v>41473.333333333336</v>
      </c>
      <c r="C1893" s="2">
        <v>171</v>
      </c>
      <c r="D1893" s="2" t="s">
        <v>6</v>
      </c>
      <c r="E1893" s="2">
        <v>337</v>
      </c>
    </row>
    <row r="1894" spans="1:5" x14ac:dyDescent="0.25">
      <c r="A1894" s="2" t="s">
        <v>1876</v>
      </c>
      <c r="B1894" s="3">
        <v>41474.333333333336</v>
      </c>
      <c r="C1894" s="2">
        <v>171</v>
      </c>
      <c r="D1894" s="2" t="s">
        <v>6</v>
      </c>
      <c r="E1894" s="2">
        <v>312</v>
      </c>
    </row>
    <row r="1895" spans="1:5" x14ac:dyDescent="0.25">
      <c r="A1895" s="2" t="s">
        <v>1879</v>
      </c>
      <c r="B1895" s="3">
        <v>41475.333333333336</v>
      </c>
      <c r="C1895" s="2">
        <v>171</v>
      </c>
      <c r="D1895" s="2" t="s">
        <v>6</v>
      </c>
      <c r="E1895" s="2">
        <v>317</v>
      </c>
    </row>
    <row r="1896" spans="1:5" x14ac:dyDescent="0.25">
      <c r="A1896" s="2" t="s">
        <v>1882</v>
      </c>
      <c r="B1896" s="3">
        <v>41476.333333333336</v>
      </c>
      <c r="C1896" s="2">
        <v>171</v>
      </c>
      <c r="D1896" s="2" t="s">
        <v>6</v>
      </c>
      <c r="E1896" s="2">
        <v>324</v>
      </c>
    </row>
    <row r="1897" spans="1:5" x14ac:dyDescent="0.25">
      <c r="A1897" s="2" t="s">
        <v>1885</v>
      </c>
      <c r="B1897" s="3">
        <v>41477.333333333336</v>
      </c>
      <c r="C1897" s="2">
        <v>171</v>
      </c>
      <c r="D1897" s="2" t="s">
        <v>6</v>
      </c>
      <c r="E1897" s="2">
        <v>297</v>
      </c>
    </row>
    <row r="1898" spans="1:5" x14ac:dyDescent="0.25">
      <c r="A1898" s="2" t="s">
        <v>1888</v>
      </c>
      <c r="B1898" s="3">
        <v>41478.333333333336</v>
      </c>
      <c r="C1898" s="2">
        <v>171</v>
      </c>
      <c r="D1898" s="2" t="s">
        <v>6</v>
      </c>
      <c r="E1898" s="2">
        <v>314</v>
      </c>
    </row>
    <row r="1899" spans="1:5" x14ac:dyDescent="0.25">
      <c r="A1899" s="2" t="s">
        <v>1891</v>
      </c>
      <c r="B1899" s="3">
        <v>41479.333333333336</v>
      </c>
      <c r="C1899" s="2">
        <v>171</v>
      </c>
      <c r="D1899" s="2" t="s">
        <v>6</v>
      </c>
      <c r="E1899" s="2">
        <v>308</v>
      </c>
    </row>
    <row r="1900" spans="1:5" x14ac:dyDescent="0.25">
      <c r="A1900" s="2" t="s">
        <v>1894</v>
      </c>
      <c r="B1900" s="3">
        <v>41480.333333333336</v>
      </c>
      <c r="C1900" s="2">
        <v>171</v>
      </c>
      <c r="D1900" s="2" t="s">
        <v>6</v>
      </c>
      <c r="E1900" s="2">
        <v>318</v>
      </c>
    </row>
    <row r="1901" spans="1:5" x14ac:dyDescent="0.25">
      <c r="A1901" s="2" t="s">
        <v>1897</v>
      </c>
      <c r="B1901" s="3">
        <v>41481.333333333336</v>
      </c>
      <c r="C1901" s="2">
        <v>171</v>
      </c>
      <c r="D1901" s="2" t="s">
        <v>6</v>
      </c>
      <c r="E1901" s="2">
        <v>332</v>
      </c>
    </row>
    <row r="1902" spans="1:5" x14ac:dyDescent="0.25">
      <c r="A1902" s="2" t="s">
        <v>1900</v>
      </c>
      <c r="B1902" s="3">
        <v>41482.333333333336</v>
      </c>
      <c r="C1902" s="2">
        <v>171</v>
      </c>
      <c r="D1902" s="2" t="s">
        <v>6</v>
      </c>
      <c r="E1902" s="2">
        <v>280</v>
      </c>
    </row>
    <row r="1903" spans="1:5" x14ac:dyDescent="0.25">
      <c r="A1903" s="2" t="s">
        <v>1903</v>
      </c>
      <c r="B1903" s="3">
        <v>41483.333333333336</v>
      </c>
      <c r="C1903" s="2">
        <v>171</v>
      </c>
      <c r="D1903" s="2" t="s">
        <v>6</v>
      </c>
      <c r="E1903" s="2">
        <v>350</v>
      </c>
    </row>
    <row r="1904" spans="1:5" x14ac:dyDescent="0.25">
      <c r="A1904" s="2" t="s">
        <v>1906</v>
      </c>
      <c r="B1904" s="3">
        <v>41484.333333333336</v>
      </c>
      <c r="C1904" s="2">
        <v>171</v>
      </c>
      <c r="D1904" s="2" t="s">
        <v>6</v>
      </c>
      <c r="E1904" s="2">
        <v>401</v>
      </c>
    </row>
    <row r="1905" spans="1:5" x14ac:dyDescent="0.25">
      <c r="A1905" s="2" t="s">
        <v>1909</v>
      </c>
      <c r="B1905" s="3">
        <v>41485.333333333336</v>
      </c>
      <c r="C1905" s="2">
        <v>171</v>
      </c>
      <c r="D1905" s="2" t="s">
        <v>6</v>
      </c>
      <c r="E1905" s="2">
        <v>318</v>
      </c>
    </row>
    <row r="1906" spans="1:5" x14ac:dyDescent="0.25">
      <c r="A1906" s="2" t="s">
        <v>1912</v>
      </c>
      <c r="B1906" s="3">
        <v>41486.333333333336</v>
      </c>
      <c r="C1906" s="2">
        <v>171</v>
      </c>
      <c r="D1906" s="2" t="s">
        <v>6</v>
      </c>
      <c r="E1906" s="2">
        <v>326</v>
      </c>
    </row>
    <row r="1907" spans="1:5" x14ac:dyDescent="0.25">
      <c r="A1907" s="2"/>
      <c r="B1907" s="3"/>
      <c r="C1907" s="2"/>
      <c r="D1907" s="2"/>
      <c r="E1907" s="2"/>
    </row>
    <row r="1908" spans="1:5" x14ac:dyDescent="0.25">
      <c r="A1908" s="2"/>
      <c r="B1908" s="3"/>
      <c r="C1908" s="2"/>
      <c r="D1908" s="2"/>
      <c r="E1908" s="2"/>
    </row>
    <row r="1909" spans="1:5" x14ac:dyDescent="0.25">
      <c r="A1909" s="2"/>
      <c r="B1909" s="3"/>
      <c r="C1909" s="2"/>
      <c r="D1909" s="2"/>
      <c r="E1909" s="2"/>
    </row>
    <row r="1910" spans="1:5" x14ac:dyDescent="0.25">
      <c r="A1910" s="2"/>
      <c r="B1910" s="3"/>
      <c r="C1910" s="2"/>
      <c r="D1910" s="2"/>
      <c r="E1910" s="2"/>
    </row>
    <row r="1911" spans="1:5" x14ac:dyDescent="0.25">
      <c r="A1911" s="2"/>
      <c r="B1911" s="3"/>
      <c r="C1911" s="2"/>
      <c r="D1911" s="2"/>
      <c r="E1911" s="2"/>
    </row>
    <row r="1912" spans="1:5" x14ac:dyDescent="0.25">
      <c r="A1912" s="2"/>
      <c r="B1912" s="3"/>
      <c r="C1912" s="2"/>
      <c r="D1912" s="2"/>
      <c r="E1912" s="2"/>
    </row>
    <row r="1913" spans="1:5" x14ac:dyDescent="0.25">
      <c r="A1913" s="2"/>
      <c r="B1913" s="3"/>
      <c r="C1913" s="2"/>
      <c r="D1913" s="2"/>
      <c r="E1913" s="2"/>
    </row>
    <row r="1914" spans="1:5" x14ac:dyDescent="0.25">
      <c r="A1914" s="2"/>
      <c r="B1914" s="3"/>
      <c r="C1914" s="2"/>
      <c r="D1914" s="2"/>
      <c r="E1914" s="2"/>
    </row>
    <row r="1915" spans="1:5" x14ac:dyDescent="0.25">
      <c r="A1915" s="2"/>
      <c r="B1915" s="3"/>
      <c r="C1915" s="2"/>
      <c r="D1915" s="2"/>
      <c r="E1915" s="2"/>
    </row>
    <row r="1916" spans="1:5" x14ac:dyDescent="0.25">
      <c r="A1916" s="2"/>
      <c r="B1916" s="3"/>
      <c r="C1916" s="2"/>
      <c r="D1916" s="2"/>
      <c r="E1916" s="2"/>
    </row>
    <row r="1917" spans="1:5" x14ac:dyDescent="0.25">
      <c r="A1917" s="2"/>
      <c r="B1917" s="3"/>
      <c r="C1917" s="2"/>
      <c r="D1917" s="2"/>
      <c r="E1917" s="2"/>
    </row>
    <row r="1918" spans="1:5" x14ac:dyDescent="0.25">
      <c r="A1918" s="2"/>
      <c r="B1918" s="3"/>
      <c r="C1918" s="2"/>
      <c r="D1918" s="2"/>
      <c r="E1918" s="2"/>
    </row>
    <row r="1919" spans="1:5" x14ac:dyDescent="0.25">
      <c r="A1919" s="2"/>
      <c r="B1919" s="3"/>
      <c r="C1919" s="2"/>
      <c r="D1919" s="2"/>
      <c r="E1919" s="2"/>
    </row>
    <row r="1920" spans="1:5" x14ac:dyDescent="0.25">
      <c r="A1920" s="2"/>
      <c r="B1920" s="3"/>
      <c r="C1920" s="2"/>
      <c r="D1920" s="2"/>
      <c r="E1920" s="2"/>
    </row>
    <row r="1921" spans="1:5" x14ac:dyDescent="0.25">
      <c r="A1921" s="2"/>
      <c r="B1921" s="3"/>
      <c r="C1921" s="2"/>
      <c r="D1921" s="2"/>
      <c r="E1921" s="2"/>
    </row>
    <row r="1922" spans="1:5" x14ac:dyDescent="0.25">
      <c r="A1922" s="2"/>
      <c r="B1922" s="3"/>
      <c r="C1922" s="2"/>
      <c r="D1922" s="2"/>
      <c r="E1922" s="2"/>
    </row>
    <row r="1923" spans="1:5" x14ac:dyDescent="0.25">
      <c r="A1923" s="2"/>
      <c r="B1923" s="3"/>
      <c r="C1923" s="2"/>
      <c r="D1923" s="2"/>
      <c r="E1923" s="2"/>
    </row>
    <row r="1924" spans="1:5" x14ac:dyDescent="0.25">
      <c r="A1924" s="2"/>
      <c r="B1924" s="3"/>
      <c r="C1924" s="2"/>
      <c r="D1924" s="2"/>
      <c r="E1924" s="2"/>
    </row>
    <row r="1925" spans="1:5" x14ac:dyDescent="0.25">
      <c r="A1925" s="2"/>
      <c r="B1925" s="3"/>
      <c r="C1925" s="2"/>
      <c r="D1925" s="2"/>
      <c r="E1925" s="2"/>
    </row>
    <row r="1926" spans="1:5" x14ac:dyDescent="0.25">
      <c r="A1926" s="2"/>
      <c r="B1926" s="3"/>
      <c r="C1926" s="2"/>
      <c r="D1926" s="2"/>
      <c r="E1926" s="2"/>
    </row>
    <row r="1927" spans="1:5" x14ac:dyDescent="0.25">
      <c r="A1927" s="2"/>
      <c r="B1927" s="3"/>
      <c r="C1927" s="2"/>
      <c r="D1927" s="2"/>
      <c r="E1927" s="2"/>
    </row>
    <row r="1928" spans="1:5" x14ac:dyDescent="0.25">
      <c r="A1928" s="2"/>
      <c r="B1928" s="3"/>
      <c r="C1928" s="2"/>
      <c r="D1928" s="2"/>
      <c r="E1928" s="2"/>
    </row>
    <row r="1929" spans="1:5" x14ac:dyDescent="0.25">
      <c r="A1929" s="2"/>
      <c r="B1929" s="3"/>
      <c r="C1929" s="2"/>
      <c r="D1929" s="2"/>
      <c r="E1929" s="2"/>
    </row>
    <row r="1930" spans="1:5" x14ac:dyDescent="0.25">
      <c r="A1930" s="2"/>
      <c r="B1930" s="3"/>
      <c r="C1930" s="2"/>
      <c r="D1930" s="2"/>
      <c r="E1930" s="2"/>
    </row>
    <row r="1931" spans="1:5" x14ac:dyDescent="0.25">
      <c r="A1931" s="2"/>
      <c r="B1931" s="3"/>
      <c r="C1931" s="2"/>
      <c r="D1931" s="2"/>
      <c r="E1931" s="2"/>
    </row>
    <row r="1932" spans="1:5" x14ac:dyDescent="0.25">
      <c r="A1932" s="2"/>
      <c r="B1932" s="3"/>
      <c r="C1932" s="2"/>
      <c r="D1932" s="2"/>
      <c r="E1932" s="2"/>
    </row>
    <row r="1933" spans="1:5" x14ac:dyDescent="0.25">
      <c r="A1933" s="2"/>
      <c r="B1933" s="3"/>
      <c r="C1933" s="2"/>
      <c r="D1933" s="2"/>
      <c r="E1933" s="2"/>
    </row>
    <row r="1934" spans="1:5" x14ac:dyDescent="0.25">
      <c r="A1934" s="2"/>
      <c r="B1934" s="3"/>
      <c r="C1934" s="2"/>
      <c r="D1934" s="2"/>
      <c r="E1934" s="2"/>
    </row>
    <row r="1935" spans="1:5" x14ac:dyDescent="0.25">
      <c r="A1935" s="2"/>
      <c r="B1935" s="3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</sheetData>
  <sortState ref="A2:E1929">
    <sortCondition ref="D2:D1929"/>
    <sortCondition ref="B2:B1929"/>
  </sortState>
  <mergeCells count="2">
    <mergeCell ref="A1:E1"/>
    <mergeCell ref="G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1"/>
  <sheetViews>
    <sheetView topLeftCell="N1" zoomScale="85" zoomScaleNormal="85" workbookViewId="0">
      <selection activeCell="S3" sqref="S3"/>
    </sheetView>
  </sheetViews>
  <sheetFormatPr defaultRowHeight="15" x14ac:dyDescent="0.25"/>
  <cols>
    <col min="1" max="1" width="16.42578125" bestFit="1" customWidth="1"/>
    <col min="4" max="4" width="15.7109375" bestFit="1" customWidth="1"/>
    <col min="5" max="5" width="13.5703125" style="5" customWidth="1"/>
    <col min="6" max="6" width="13.5703125" customWidth="1"/>
    <col min="7" max="13" width="13.5703125" style="8" customWidth="1"/>
    <col min="14" max="14" width="10.140625" style="46" bestFit="1" customWidth="1"/>
    <col min="15" max="15" width="11.42578125" bestFit="1" customWidth="1"/>
    <col min="16" max="16" width="6.42578125" style="8" bestFit="1" customWidth="1"/>
    <col min="17" max="17" width="14.28515625" customWidth="1"/>
    <col min="19" max="20" width="13.5703125" bestFit="1" customWidth="1"/>
    <col min="23" max="23" width="11.7109375" customWidth="1"/>
    <col min="32" max="32" width="10.140625" style="46" bestFit="1" customWidth="1"/>
    <col min="33" max="33" width="11.42578125" bestFit="1" customWidth="1"/>
    <col min="34" max="34" width="18.140625" style="8" bestFit="1" customWidth="1"/>
    <col min="35" max="35" width="14.28515625" customWidth="1"/>
    <col min="37" max="37" width="13.5703125" bestFit="1" customWidth="1"/>
    <col min="38" max="39" width="13.5703125" customWidth="1"/>
    <col min="40" max="40" width="13.5703125" bestFit="1" customWidth="1"/>
  </cols>
  <sheetData>
    <row r="1" spans="1:41" x14ac:dyDescent="0.25">
      <c r="A1" s="38" t="s">
        <v>2498</v>
      </c>
      <c r="B1" s="39">
        <v>86.711430601251664</v>
      </c>
      <c r="E1" s="40" t="s">
        <v>2496</v>
      </c>
      <c r="F1" s="41">
        <f>SUM(F3:F541)</f>
        <v>6109.4920184063394</v>
      </c>
      <c r="G1" s="27"/>
      <c r="H1" s="27"/>
      <c r="I1" s="27"/>
      <c r="J1" s="27"/>
      <c r="K1" s="27"/>
      <c r="L1" s="27"/>
      <c r="M1" s="27"/>
      <c r="N1" s="38" t="s">
        <v>2497</v>
      </c>
      <c r="O1" s="42" t="s">
        <v>2490</v>
      </c>
      <c r="P1" s="48">
        <v>0.71674445077956184</v>
      </c>
      <c r="Q1" s="20" t="s">
        <v>2487</v>
      </c>
      <c r="R1" s="22"/>
      <c r="T1" s="40" t="s">
        <v>2496</v>
      </c>
      <c r="U1" s="45">
        <f>SUM(U3:U541)</f>
        <v>2.8447410638278265</v>
      </c>
      <c r="Y1" s="22"/>
      <c r="Z1" s="22"/>
      <c r="AA1" s="22"/>
      <c r="AB1" s="22"/>
      <c r="AC1" s="11"/>
      <c r="AD1" s="22"/>
      <c r="AE1" s="22"/>
      <c r="AF1" s="38" t="s">
        <v>2497</v>
      </c>
      <c r="AG1" s="42" t="s">
        <v>2490</v>
      </c>
      <c r="AH1" s="48">
        <v>0.69675272330739335</v>
      </c>
      <c r="AI1" s="20" t="s">
        <v>2487</v>
      </c>
      <c r="AJ1" s="22"/>
      <c r="AN1" s="40" t="s">
        <v>2496</v>
      </c>
      <c r="AO1" s="45">
        <f>SUM(AO3:AO541)</f>
        <v>1.2185204956405893</v>
      </c>
    </row>
    <row r="2" spans="1:41" x14ac:dyDescent="0.25">
      <c r="A2" s="14">
        <f>A3-1</f>
        <v>40908.333333333336</v>
      </c>
      <c r="B2" s="17" t="s">
        <v>2481</v>
      </c>
      <c r="C2" s="17" t="s">
        <v>2482</v>
      </c>
      <c r="D2" s="17" t="s">
        <v>2483</v>
      </c>
      <c r="E2" s="6" t="s">
        <v>2493</v>
      </c>
      <c r="F2" s="6" t="s">
        <v>2494</v>
      </c>
      <c r="G2" s="25"/>
      <c r="H2" s="25"/>
      <c r="I2" s="25"/>
      <c r="J2" s="25"/>
      <c r="K2" s="25"/>
      <c r="L2" s="25"/>
      <c r="M2" s="25"/>
      <c r="N2" s="38" t="s">
        <v>2497</v>
      </c>
      <c r="O2" s="43" t="s">
        <v>2495</v>
      </c>
      <c r="P2" s="44">
        <v>2112.2054727747854</v>
      </c>
      <c r="Q2" s="17" t="s">
        <v>2488</v>
      </c>
      <c r="R2" s="17" t="s">
        <v>2489</v>
      </c>
      <c r="S2" s="17" t="s">
        <v>2491</v>
      </c>
      <c r="T2" s="17" t="s">
        <v>2484</v>
      </c>
      <c r="U2" s="17" t="s">
        <v>2492</v>
      </c>
      <c r="Y2" s="21"/>
      <c r="Z2" s="21"/>
      <c r="AA2" s="21"/>
      <c r="AB2" s="19"/>
      <c r="AC2" s="12"/>
      <c r="AD2" s="12"/>
      <c r="AE2" s="12"/>
      <c r="AF2" s="38" t="s">
        <v>2497</v>
      </c>
      <c r="AG2" s="43" t="s">
        <v>2495</v>
      </c>
      <c r="AH2" s="44">
        <v>12764.454892938436</v>
      </c>
      <c r="AI2" s="17" t="s">
        <v>2488</v>
      </c>
      <c r="AJ2" s="17" t="s">
        <v>2489</v>
      </c>
      <c r="AK2" s="17" t="s">
        <v>2491</v>
      </c>
      <c r="AL2" s="17" t="s">
        <v>2499</v>
      </c>
      <c r="AM2" s="17" t="s">
        <v>2500</v>
      </c>
      <c r="AN2" s="17" t="s">
        <v>2484</v>
      </c>
      <c r="AO2" s="17" t="s">
        <v>2492</v>
      </c>
    </row>
    <row r="3" spans="1:41" x14ac:dyDescent="0.25">
      <c r="A3" s="14">
        <v>40909.333333333336</v>
      </c>
      <c r="B3" s="13">
        <f>VLOOKUP(A3,'Raw data'!$B$3:$E$541,4)</f>
        <v>256</v>
      </c>
      <c r="C3" s="13">
        <f>VLOOKUP(A3,'Raw data'!$H$3:$K$541,4)</f>
        <v>71</v>
      </c>
      <c r="D3" s="15">
        <f t="shared" ref="D3:D34" si="0">(B3-C3)/B3*100</f>
        <v>72.265625</v>
      </c>
      <c r="E3" s="24">
        <f t="shared" ref="E3:E66" si="1">(1-$B$1/B3)*100</f>
        <v>66.128347421386067</v>
      </c>
      <c r="F3" s="23">
        <f t="shared" ref="F3:F34" si="2">(D3-E3)^2</f>
        <v>37.666176076957299</v>
      </c>
      <c r="G3" s="28"/>
      <c r="H3" s="28"/>
      <c r="I3" s="28"/>
      <c r="J3" s="28"/>
      <c r="K3" s="28"/>
      <c r="L3" s="28"/>
      <c r="M3" s="28"/>
      <c r="O3" s="46"/>
      <c r="P3" s="7"/>
      <c r="Q3" s="19">
        <f>_xll.PIAdvCalcVal(Calculations!$Q$1,Calculations!$A2,Calculations!$A3,"average (time-weighted)","time-weighted",0,1,0,"")</f>
        <v>33.937450091049058</v>
      </c>
      <c r="R3" s="19">
        <f>Q3*10^6/(PI()*(158^2)/4*3)</f>
        <v>576.9708847860868</v>
      </c>
      <c r="S3" s="4">
        <f t="shared" ref="S3:S35" si="3">(1-EXP(-$P$2/R3))*$P$1</f>
        <v>0.69831653690440332</v>
      </c>
      <c r="T3" s="16">
        <f t="shared" ref="T3:T34" si="4">1-C3/B3</f>
        <v>0.72265625</v>
      </c>
      <c r="U3" s="4">
        <f t="shared" ref="U3:U35" si="5">(T3-S3)^2</f>
        <v>5.9242163357596067E-4</v>
      </c>
      <c r="Y3" s="19"/>
      <c r="Z3" s="19"/>
      <c r="AA3" s="19"/>
      <c r="AB3" s="19"/>
      <c r="AD3" s="19"/>
      <c r="AE3" s="19"/>
      <c r="AG3" s="46"/>
      <c r="AH3" s="49">
        <f t="array" ref="AH3:AI192">_xll.PISampDat(Calculations!$AI$1,"1/1/19","*","1d",1,"")</f>
        <v>43466</v>
      </c>
      <c r="AI3" s="19">
        <v>29.549674987792969</v>
      </c>
      <c r="AJ3" s="19">
        <f>AI3*10^6/(PI()*(158^2)/4*3)</f>
        <v>502.37428201315953</v>
      </c>
      <c r="AK3" s="4">
        <f>(1-EXP(-$AH$2/AJ3))*$AH$1</f>
        <v>0.69675272330096039</v>
      </c>
      <c r="AL3" s="19">
        <f t="array" ref="AL3:AL192">_xll.PISampDat("TSS_FC24",Calculations!$AH$3,"*","1d",0,"\\APPLEPI_AF\MWRD_Production\Labworks Data\1620-NPRIC 1-3 Inf")</f>
        <v>275</v>
      </c>
      <c r="AM3" s="19">
        <f t="array" ref="AM3:AM192">_xll.PISampDat("TSS_FC24",Calculations!$AH$3,"*","1d",0,"\\APPLEPI_AF\MWRD_Production\Labworks Data\1920-NPRIC 1-3 Eff")</f>
        <v>67</v>
      </c>
      <c r="AN3" s="16">
        <f>1-AM3/AL3</f>
        <v>0.75636363636363635</v>
      </c>
      <c r="AO3" s="4">
        <f t="shared" ref="AO3:AO66" si="6">(AN3-AK3)^2</f>
        <v>3.5534609561659117E-3</v>
      </c>
    </row>
    <row r="4" spans="1:41" x14ac:dyDescent="0.25">
      <c r="A4" s="14">
        <v>40910.333333333336</v>
      </c>
      <c r="B4" s="13">
        <f>VLOOKUP(A4,'Raw data'!$B$3:$E$541,4)</f>
        <v>318</v>
      </c>
      <c r="C4" s="13">
        <f>VLOOKUP(A4,'Raw data'!$H$3:$K$541,4)</f>
        <v>92</v>
      </c>
      <c r="D4" s="15">
        <f t="shared" si="0"/>
        <v>71.069182389937097</v>
      </c>
      <c r="E4" s="24">
        <f t="shared" si="1"/>
        <v>72.732254527908282</v>
      </c>
      <c r="F4" s="23">
        <f t="shared" si="2"/>
        <v>2.7658089360960463</v>
      </c>
      <c r="G4" s="28"/>
      <c r="H4" s="28"/>
      <c r="I4" s="28"/>
      <c r="J4" s="28"/>
      <c r="K4" s="28"/>
      <c r="L4" s="28"/>
      <c r="M4" s="28"/>
      <c r="O4" s="46"/>
      <c r="P4" s="7"/>
      <c r="Q4" s="19">
        <f>_xll.PIAdvCalcVal(Calculations!$Q$1,Calculations!$A3,Calculations!$A4,"average (time-weighted)","time-weighted",0,1,0,"")</f>
        <v>30.021826480503769</v>
      </c>
      <c r="R4" s="19">
        <f t="shared" ref="R4:R67" si="7">Q4*10^6/(PI()*(158^2)/4*3)</f>
        <v>510.40133365586007</v>
      </c>
      <c r="S4" s="4">
        <f t="shared" si="3"/>
        <v>0.70531267794652208</v>
      </c>
      <c r="T4" s="16">
        <f t="shared" si="4"/>
        <v>0.71069182389937113</v>
      </c>
      <c r="U4" s="4">
        <f t="shared" si="5"/>
        <v>2.8935211182052331E-5</v>
      </c>
      <c r="AG4" s="46"/>
      <c r="AH4" s="49">
        <v>43467</v>
      </c>
      <c r="AI4" s="19">
        <v>32.114635467529297</v>
      </c>
      <c r="AJ4" s="19">
        <f t="shared" ref="AJ4:AJ67" si="8">AI4*10^6/(PI()*(158^2)/4*3)</f>
        <v>545.98119748454724</v>
      </c>
      <c r="AK4" s="4">
        <f t="shared" ref="AK4:AK67" si="9">(1-EXP(-$AH$2/AJ4))*$AH$1</f>
        <v>0.69675272325844484</v>
      </c>
      <c r="AL4" s="19">
        <v>275</v>
      </c>
      <c r="AM4" s="19">
        <v>98</v>
      </c>
      <c r="AN4" s="16">
        <f t="shared" ref="AN4:AN67" si="10">1-AM4/AL4</f>
        <v>0.64363636363636356</v>
      </c>
      <c r="AO4" s="4">
        <f t="shared" si="6"/>
        <v>2.8213476595022663E-3</v>
      </c>
    </row>
    <row r="5" spans="1:41" x14ac:dyDescent="0.25">
      <c r="A5" s="14">
        <v>40911.333333333336</v>
      </c>
      <c r="B5" s="13">
        <f>VLOOKUP(A5,'Raw data'!$B$3:$E$541,4)</f>
        <v>270</v>
      </c>
      <c r="C5" s="13">
        <f>VLOOKUP(A5,'Raw data'!$H$3:$K$541,4)</f>
        <v>88</v>
      </c>
      <c r="D5" s="15">
        <f t="shared" si="0"/>
        <v>67.407407407407405</v>
      </c>
      <c r="E5" s="24">
        <f t="shared" si="1"/>
        <v>67.884655332869755</v>
      </c>
      <c r="F5" s="23">
        <f t="shared" si="2"/>
        <v>0.22776558235811728</v>
      </c>
      <c r="G5" s="28"/>
      <c r="H5" s="28"/>
      <c r="I5" s="28"/>
      <c r="J5" s="28"/>
      <c r="K5" s="28"/>
      <c r="L5" s="28"/>
      <c r="M5" s="28"/>
      <c r="O5" s="46"/>
      <c r="P5" s="7"/>
      <c r="Q5" s="19">
        <f>_xll.PIAdvCalcVal(Calculations!$Q$1,Calculations!$A4,Calculations!$A5,"average (time-weighted)","time-weighted",0,1,0,"")</f>
        <v>33.410937740810162</v>
      </c>
      <c r="R5" s="19">
        <f t="shared" si="7"/>
        <v>568.01964373075896</v>
      </c>
      <c r="S5" s="4">
        <f t="shared" si="3"/>
        <v>0.69934956299177398</v>
      </c>
      <c r="T5" s="16">
        <f t="shared" si="4"/>
        <v>0.67407407407407405</v>
      </c>
      <c r="U5" s="4">
        <f t="shared" si="5"/>
        <v>6.388503400287719E-4</v>
      </c>
      <c r="AG5" s="46"/>
      <c r="AH5" s="49">
        <v>43468</v>
      </c>
      <c r="AI5" s="19">
        <v>35.470111846923828</v>
      </c>
      <c r="AJ5" s="19">
        <f t="shared" si="8"/>
        <v>603.02768065591249</v>
      </c>
      <c r="AK5" s="4">
        <f t="shared" si="9"/>
        <v>0.69675272286045631</v>
      </c>
      <c r="AL5" s="19">
        <v>275</v>
      </c>
      <c r="AM5" s="19">
        <v>83</v>
      </c>
      <c r="AN5" s="16">
        <f t="shared" si="10"/>
        <v>0.69818181818181824</v>
      </c>
      <c r="AO5" s="4">
        <f t="shared" si="6"/>
        <v>2.0423134375385536E-6</v>
      </c>
    </row>
    <row r="6" spans="1:41" x14ac:dyDescent="0.25">
      <c r="A6" s="14">
        <v>40912.333333333336</v>
      </c>
      <c r="B6" s="13">
        <f>VLOOKUP(A6,'Raw data'!$B$3:$E$541,4)</f>
        <v>273</v>
      </c>
      <c r="C6" s="13">
        <f>VLOOKUP(A6,'Raw data'!$H$3:$K$541,4)</f>
        <v>88</v>
      </c>
      <c r="D6" s="15">
        <f t="shared" si="0"/>
        <v>67.765567765567766</v>
      </c>
      <c r="E6" s="24">
        <f t="shared" si="1"/>
        <v>68.237571208332724</v>
      </c>
      <c r="F6" s="23">
        <f t="shared" si="2"/>
        <v>0.22278724998197297</v>
      </c>
      <c r="G6" s="28"/>
      <c r="H6" s="28"/>
      <c r="I6" s="28"/>
      <c r="J6" s="28"/>
      <c r="K6" s="28"/>
      <c r="L6" s="28"/>
      <c r="M6" s="28"/>
      <c r="O6" s="46"/>
      <c r="P6" s="7"/>
      <c r="Q6" s="19">
        <f>_xll.PIAdvCalcVal(Calculations!$Q$1,Calculations!$A5,Calculations!$A6,"average (time-weighted)","time-weighted",0,1,0,"")</f>
        <v>33.594129206841195</v>
      </c>
      <c r="R6" s="19">
        <f t="shared" si="7"/>
        <v>571.13408344139179</v>
      </c>
      <c r="S6" s="4">
        <f t="shared" si="3"/>
        <v>0.69899323746478059</v>
      </c>
      <c r="T6" s="16">
        <f t="shared" si="4"/>
        <v>0.67765567765567769</v>
      </c>
      <c r="U6" s="4">
        <f t="shared" si="5"/>
        <v>4.5529145860704348E-4</v>
      </c>
      <c r="AG6" s="46"/>
      <c r="AH6" s="49">
        <v>43469</v>
      </c>
      <c r="AI6" s="19">
        <v>35.221157073974609</v>
      </c>
      <c r="AJ6" s="19">
        <f t="shared" si="8"/>
        <v>598.79519839119121</v>
      </c>
      <c r="AK6" s="4">
        <f t="shared" si="9"/>
        <v>0.69675272292256374</v>
      </c>
      <c r="AL6" s="19">
        <v>275</v>
      </c>
      <c r="AM6" s="19">
        <v>85</v>
      </c>
      <c r="AN6" s="16">
        <f t="shared" si="10"/>
        <v>0.69090909090909092</v>
      </c>
      <c r="AO6" s="4">
        <f t="shared" si="6"/>
        <v>3.414803510888442E-5</v>
      </c>
    </row>
    <row r="7" spans="1:41" x14ac:dyDescent="0.25">
      <c r="A7" s="14">
        <v>40913.333333333336</v>
      </c>
      <c r="B7" s="13">
        <f>VLOOKUP(A7,'Raw data'!$B$3:$E$541,4)</f>
        <v>264</v>
      </c>
      <c r="C7" s="13">
        <f>VLOOKUP(A7,'Raw data'!$H$3:$K$541,4)</f>
        <v>76</v>
      </c>
      <c r="D7" s="15">
        <f t="shared" si="0"/>
        <v>71.212121212121218</v>
      </c>
      <c r="E7" s="24">
        <f t="shared" si="1"/>
        <v>67.154761135889515</v>
      </c>
      <c r="F7" s="23">
        <f t="shared" si="2"/>
        <v>16.462170788198929</v>
      </c>
      <c r="G7" s="28"/>
      <c r="H7" s="28"/>
      <c r="I7" s="28"/>
      <c r="J7" s="28"/>
      <c r="K7" s="28"/>
      <c r="L7" s="28"/>
      <c r="M7" s="28"/>
      <c r="O7" s="46"/>
      <c r="P7" s="7"/>
      <c r="Q7" s="19">
        <f>_xll.PIAdvCalcVal(Calculations!$Q$1,Calculations!$A6,Calculations!$A7,"average (time-weighted)","time-weighted",0,1,0,"")</f>
        <v>32.566258888924914</v>
      </c>
      <c r="R7" s="19">
        <f t="shared" si="7"/>
        <v>553.65925120790212</v>
      </c>
      <c r="S7" s="4">
        <f t="shared" si="3"/>
        <v>0.70094891084180166</v>
      </c>
      <c r="T7" s="16">
        <f t="shared" si="4"/>
        <v>0.71212121212121215</v>
      </c>
      <c r="U7" s="4">
        <f t="shared" si="5"/>
        <v>1.2482031587791729E-4</v>
      </c>
      <c r="AG7" s="46"/>
      <c r="AH7" s="49">
        <v>43470</v>
      </c>
      <c r="AI7" s="19">
        <v>33.418106079101563</v>
      </c>
      <c r="AJ7" s="19">
        <f t="shared" si="8"/>
        <v>568.14151271252797</v>
      </c>
      <c r="AK7" s="4">
        <f t="shared" si="9"/>
        <v>0.69675272318555903</v>
      </c>
      <c r="AL7" s="19">
        <v>275</v>
      </c>
      <c r="AM7" s="19">
        <v>68</v>
      </c>
      <c r="AN7" s="16">
        <f t="shared" si="10"/>
        <v>0.75272727272727269</v>
      </c>
      <c r="AO7" s="4">
        <f t="shared" si="6"/>
        <v>3.1331501963977569E-3</v>
      </c>
    </row>
    <row r="8" spans="1:41" x14ac:dyDescent="0.25">
      <c r="A8" s="14">
        <v>40914.333333333336</v>
      </c>
      <c r="B8" s="13">
        <f>VLOOKUP(A8,'Raw data'!$B$3:$E$541,4)</f>
        <v>264</v>
      </c>
      <c r="C8" s="13">
        <f>VLOOKUP(A8,'Raw data'!$H$3:$K$541,4)</f>
        <v>82</v>
      </c>
      <c r="D8" s="15">
        <f t="shared" si="0"/>
        <v>68.939393939393938</v>
      </c>
      <c r="E8" s="24">
        <f t="shared" si="1"/>
        <v>67.154761135889515</v>
      </c>
      <c r="F8" s="23">
        <f t="shared" si="2"/>
        <v>3.1849142433440543</v>
      </c>
      <c r="G8" s="28"/>
      <c r="H8" s="28"/>
      <c r="I8" s="28"/>
      <c r="J8" s="28"/>
      <c r="K8" s="28"/>
      <c r="L8" s="28"/>
      <c r="M8" s="28"/>
      <c r="O8" s="46"/>
      <c r="P8" s="7"/>
      <c r="Q8" s="19">
        <f>_xll.PIAdvCalcVal(Calculations!$Q$1,Calculations!$A7,Calculations!$A8,"average (time-weighted)","time-weighted",0,1,0,"")</f>
        <v>32.242050248006223</v>
      </c>
      <c r="R8" s="19">
        <f t="shared" si="7"/>
        <v>548.14737727794261</v>
      </c>
      <c r="S8" s="4">
        <f t="shared" si="3"/>
        <v>0.7015433761974601</v>
      </c>
      <c r="T8" s="16">
        <f t="shared" si="4"/>
        <v>0.68939393939393945</v>
      </c>
      <c r="U8" s="4">
        <f t="shared" si="5"/>
        <v>1.4760881464274213E-4</v>
      </c>
      <c r="AG8" s="46"/>
      <c r="AH8" s="49">
        <v>43471</v>
      </c>
      <c r="AI8" s="19">
        <v>30.799922943115234</v>
      </c>
      <c r="AJ8" s="19">
        <f t="shared" si="8"/>
        <v>523.62975839836213</v>
      </c>
      <c r="AK8" s="4">
        <f t="shared" si="9"/>
        <v>0.69675272328934912</v>
      </c>
      <c r="AL8" s="19">
        <v>275</v>
      </c>
      <c r="AM8" s="19">
        <v>82</v>
      </c>
      <c r="AN8" s="16">
        <f t="shared" si="10"/>
        <v>0.7018181818181819</v>
      </c>
      <c r="AO8" s="4">
        <f t="shared" si="6"/>
        <v>2.5658870107324733E-5</v>
      </c>
    </row>
    <row r="9" spans="1:41" x14ac:dyDescent="0.25">
      <c r="A9" s="14">
        <v>40915.333333333336</v>
      </c>
      <c r="B9" s="13">
        <f>VLOOKUP(A9,'Raw data'!$B$3:$E$541,4)</f>
        <v>299</v>
      </c>
      <c r="C9" s="13">
        <f>VLOOKUP(A9,'Raw data'!$H$3:$K$541,4)</f>
        <v>80</v>
      </c>
      <c r="D9" s="15">
        <f t="shared" si="0"/>
        <v>73.244147157190625</v>
      </c>
      <c r="E9" s="24">
        <f t="shared" si="1"/>
        <v>70.999521538042927</v>
      </c>
      <c r="F9" s="23">
        <f t="shared" si="2"/>
        <v>5.0383441701341853</v>
      </c>
      <c r="G9" s="28"/>
      <c r="H9" s="28"/>
      <c r="I9" s="28"/>
      <c r="J9" s="28"/>
      <c r="K9" s="28"/>
      <c r="L9" s="28"/>
      <c r="M9" s="28"/>
      <c r="N9" s="47"/>
      <c r="O9" s="47"/>
      <c r="P9" s="26"/>
      <c r="Q9" s="19">
        <f>_xll.PIAdvCalcVal(Calculations!$Q$1,Calculations!$A8,Calculations!$A9,"average (time-weighted)","time-weighted",0,1,0,"")</f>
        <v>31.889713870097854</v>
      </c>
      <c r="R9" s="19">
        <f t="shared" si="7"/>
        <v>542.15730344626922</v>
      </c>
      <c r="S9" s="4">
        <f t="shared" si="3"/>
        <v>0.70217696562494381</v>
      </c>
      <c r="T9" s="16">
        <f t="shared" si="4"/>
        <v>0.73244147157190631</v>
      </c>
      <c r="U9" s="4">
        <f t="shared" si="5"/>
        <v>9.1594032021372887E-4</v>
      </c>
      <c r="AF9" s="47"/>
      <c r="AG9" s="47"/>
      <c r="AH9" s="49">
        <v>43472</v>
      </c>
      <c r="AI9" s="19">
        <v>39.167636871337891</v>
      </c>
      <c r="AJ9" s="19">
        <f t="shared" si="8"/>
        <v>665.8893358224434</v>
      </c>
      <c r="AK9" s="4">
        <f t="shared" si="9"/>
        <v>0.69675272001074007</v>
      </c>
      <c r="AL9" s="19">
        <v>275</v>
      </c>
      <c r="AM9" s="19">
        <v>81</v>
      </c>
      <c r="AN9" s="16">
        <f t="shared" si="10"/>
        <v>0.70545454545454545</v>
      </c>
      <c r="AO9" s="4">
        <f t="shared" si="6"/>
        <v>7.5721766054458653E-5</v>
      </c>
    </row>
    <row r="10" spans="1:41" x14ac:dyDescent="0.25">
      <c r="A10" s="14">
        <v>40916.333333333336</v>
      </c>
      <c r="B10" s="13">
        <f>VLOOKUP(A10,'Raw data'!$B$3:$E$541,4)</f>
        <v>261</v>
      </c>
      <c r="C10" s="13">
        <f>VLOOKUP(A10,'Raw data'!$H$3:$K$541,4)</f>
        <v>84</v>
      </c>
      <c r="D10" s="15">
        <f t="shared" si="0"/>
        <v>67.81609195402298</v>
      </c>
      <c r="E10" s="24">
        <f t="shared" si="1"/>
        <v>66.777229654692846</v>
      </c>
      <c r="F10" s="23">
        <f t="shared" si="2"/>
        <v>1.0792348769694928</v>
      </c>
      <c r="G10" s="28"/>
      <c r="H10" s="28"/>
      <c r="I10" s="28"/>
      <c r="J10" s="28"/>
      <c r="K10" s="28"/>
      <c r="L10" s="28"/>
      <c r="M10" s="28"/>
      <c r="N10" s="47"/>
      <c r="O10" s="47"/>
      <c r="P10" s="26"/>
      <c r="Q10" s="19">
        <f>_xll.PIAdvCalcVal(Calculations!$Q$1,Calculations!$A9,Calculations!$A10,"average (time-weighted)","time-weighted",0,1,0,"")</f>
        <v>33.384792480641785</v>
      </c>
      <c r="R10" s="19">
        <f t="shared" si="7"/>
        <v>567.57514793476253</v>
      </c>
      <c r="S10" s="4">
        <f t="shared" si="3"/>
        <v>0.69940014621620195</v>
      </c>
      <c r="T10" s="16">
        <f t="shared" si="4"/>
        <v>0.67816091954022983</v>
      </c>
      <c r="U10" s="4">
        <f t="shared" si="5"/>
        <v>4.5110474979332532E-4</v>
      </c>
      <c r="AF10" s="47"/>
      <c r="AG10" s="47"/>
      <c r="AH10" s="49">
        <v>43473</v>
      </c>
      <c r="AI10" s="19">
        <v>37.554603576660156</v>
      </c>
      <c r="AJ10" s="19">
        <f t="shared" si="8"/>
        <v>638.46614272093541</v>
      </c>
      <c r="AK10" s="4">
        <f t="shared" si="9"/>
        <v>0.69675272186028747</v>
      </c>
      <c r="AL10" s="19">
        <v>275</v>
      </c>
      <c r="AM10" s="19">
        <v>81</v>
      </c>
      <c r="AN10" s="16">
        <f t="shared" si="10"/>
        <v>0.70545454545454545</v>
      </c>
      <c r="AO10" s="4">
        <f t="shared" si="6"/>
        <v>7.5721733865584758E-5</v>
      </c>
    </row>
    <row r="11" spans="1:41" x14ac:dyDescent="0.25">
      <c r="A11" s="14">
        <v>40917.333333333336</v>
      </c>
      <c r="B11" s="13">
        <f>VLOOKUP(A11,'Raw data'!$B$3:$E$541,4)</f>
        <v>266</v>
      </c>
      <c r="C11" s="13">
        <f>VLOOKUP(A11,'Raw data'!$H$3:$K$541,4)</f>
        <v>71</v>
      </c>
      <c r="D11" s="15">
        <f t="shared" si="0"/>
        <v>73.308270676691734</v>
      </c>
      <c r="E11" s="24">
        <f t="shared" si="1"/>
        <v>67.401717819078328</v>
      </c>
      <c r="F11" s="23">
        <f t="shared" si="2"/>
        <v>34.887366659781087</v>
      </c>
      <c r="G11" s="28"/>
      <c r="H11" s="28"/>
      <c r="I11" s="28"/>
      <c r="J11" s="28"/>
      <c r="K11" s="28"/>
      <c r="L11" s="28"/>
      <c r="M11" s="28"/>
      <c r="N11" s="47"/>
      <c r="O11" s="47"/>
      <c r="P11" s="26"/>
      <c r="Q11" s="19">
        <f>_xll.PIAdvCalcVal(Calculations!$Q$1,Calculations!$A10,Calculations!$A11,"average (time-weighted)","time-weighted",0,1,0,"")</f>
        <v>33.902380104205974</v>
      </c>
      <c r="R11" s="19">
        <f t="shared" si="7"/>
        <v>576.37465963410853</v>
      </c>
      <c r="S11" s="4">
        <f t="shared" si="3"/>
        <v>0.69838619021942427</v>
      </c>
      <c r="T11" s="16">
        <f t="shared" si="4"/>
        <v>0.73308270676691722</v>
      </c>
      <c r="U11" s="4">
        <f t="shared" si="5"/>
        <v>1.2038482605304522E-3</v>
      </c>
      <c r="AF11" s="47"/>
      <c r="AG11" s="47"/>
      <c r="AH11" s="49">
        <v>43474</v>
      </c>
      <c r="AI11" s="19">
        <v>38.096332550048828</v>
      </c>
      <c r="AJ11" s="19">
        <f t="shared" si="8"/>
        <v>647.6760817190559</v>
      </c>
      <c r="AK11" s="4">
        <f t="shared" si="9"/>
        <v>0.69675272138445055</v>
      </c>
      <c r="AL11" s="19">
        <v>275</v>
      </c>
      <c r="AM11" s="19">
        <v>80</v>
      </c>
      <c r="AN11" s="16">
        <f t="shared" si="10"/>
        <v>0.70909090909090911</v>
      </c>
      <c r="AO11" s="4">
        <f t="shared" si="6"/>
        <v>1.5223087587980512E-4</v>
      </c>
    </row>
    <row r="12" spans="1:41" x14ac:dyDescent="0.25">
      <c r="A12" s="14">
        <v>40918.333333333336</v>
      </c>
      <c r="B12" s="13">
        <f>VLOOKUP(A12,'Raw data'!$B$3:$E$541,4)</f>
        <v>252</v>
      </c>
      <c r="C12" s="13">
        <f>VLOOKUP(A12,'Raw data'!$H$3:$K$541,4)</f>
        <v>80</v>
      </c>
      <c r="D12" s="15">
        <f t="shared" si="0"/>
        <v>68.253968253968253</v>
      </c>
      <c r="E12" s="24">
        <f t="shared" si="1"/>
        <v>65.590702142360442</v>
      </c>
      <c r="F12" s="23">
        <f t="shared" si="2"/>
        <v>7.0929863812385898</v>
      </c>
      <c r="G12" s="28"/>
      <c r="H12" s="28"/>
      <c r="I12" s="28"/>
      <c r="J12" s="28"/>
      <c r="K12" s="28"/>
      <c r="L12" s="28"/>
      <c r="M12" s="28"/>
      <c r="N12" s="47"/>
      <c r="O12" s="47"/>
      <c r="P12" s="26"/>
      <c r="Q12" s="19">
        <f>_xll.PIAdvCalcVal(Calculations!$Q$1,Calculations!$A11,Calculations!$A12,"average (time-weighted)","time-weighted",0,1,0,"")</f>
        <v>32.876992881601744</v>
      </c>
      <c r="R12" s="19">
        <f t="shared" si="7"/>
        <v>558.94204252566078</v>
      </c>
      <c r="S12" s="4">
        <f t="shared" si="3"/>
        <v>0.70036897764062545</v>
      </c>
      <c r="T12" s="16">
        <f t="shared" si="4"/>
        <v>0.68253968253968256</v>
      </c>
      <c r="U12" s="4">
        <f t="shared" si="5"/>
        <v>3.1788376379650606E-4</v>
      </c>
      <c r="AF12" s="47"/>
      <c r="AG12" s="47"/>
      <c r="AH12" s="49">
        <v>43475</v>
      </c>
      <c r="AI12" s="19">
        <v>38.680763244628906</v>
      </c>
      <c r="AJ12" s="19">
        <f t="shared" si="8"/>
        <v>657.61199305132629</v>
      </c>
      <c r="AK12" s="4">
        <f t="shared" si="9"/>
        <v>0.69675272071747152</v>
      </c>
      <c r="AL12" s="19">
        <v>275</v>
      </c>
      <c r="AM12" s="19">
        <v>78</v>
      </c>
      <c r="AN12" s="16">
        <f t="shared" si="10"/>
        <v>0.71636363636363631</v>
      </c>
      <c r="AO12" s="4">
        <f t="shared" si="6"/>
        <v>3.8458801248099117E-4</v>
      </c>
    </row>
    <row r="13" spans="1:41" x14ac:dyDescent="0.25">
      <c r="A13" s="14">
        <v>40919.333333333336</v>
      </c>
      <c r="B13" s="13">
        <f>VLOOKUP(A13,'Raw data'!$B$3:$E$541,4)</f>
        <v>310</v>
      </c>
      <c r="C13" s="13">
        <f>VLOOKUP(A13,'Raw data'!$H$3:$K$541,4)</f>
        <v>86</v>
      </c>
      <c r="D13" s="15">
        <f t="shared" si="0"/>
        <v>72.258064516129025</v>
      </c>
      <c r="E13" s="24">
        <f t="shared" si="1"/>
        <v>72.028570773789795</v>
      </c>
      <c r="F13" s="23">
        <f t="shared" si="2"/>
        <v>5.2667377772864801E-2</v>
      </c>
      <c r="G13" s="28"/>
      <c r="H13" s="28"/>
      <c r="I13" s="28"/>
      <c r="J13" s="28"/>
      <c r="K13" s="28"/>
      <c r="L13" s="28"/>
      <c r="M13" s="28"/>
      <c r="N13" s="47"/>
      <c r="O13" s="47"/>
      <c r="P13" s="26"/>
      <c r="Q13" s="19">
        <f>_xll.PIAdvCalcVal(Calculations!$Q$1,Calculations!$A12,Calculations!$A13,"average (time-weighted)","time-weighted",0,1,0,"")</f>
        <v>36.204911729769726</v>
      </c>
      <c r="R13" s="19">
        <f t="shared" si="7"/>
        <v>615.52001986846074</v>
      </c>
      <c r="S13" s="4">
        <f t="shared" si="3"/>
        <v>0.69356791153854958</v>
      </c>
      <c r="T13" s="16">
        <f t="shared" si="4"/>
        <v>0.72258064516129039</v>
      </c>
      <c r="U13" s="4">
        <f t="shared" si="5"/>
        <v>8.4173871226411539E-4</v>
      </c>
      <c r="AF13" s="47"/>
      <c r="AG13" s="47"/>
      <c r="AH13" s="49">
        <v>43476</v>
      </c>
      <c r="AI13" s="19">
        <v>36.225543975830078</v>
      </c>
      <c r="AJ13" s="19">
        <f t="shared" si="8"/>
        <v>615.87078886355698</v>
      </c>
      <c r="AK13" s="4">
        <f t="shared" si="9"/>
        <v>0.69675272261244925</v>
      </c>
      <c r="AL13" s="19">
        <v>275</v>
      </c>
      <c r="AM13" s="19">
        <v>83</v>
      </c>
      <c r="AN13" s="16">
        <f t="shared" si="10"/>
        <v>0.69818181818181824</v>
      </c>
      <c r="AO13" s="4">
        <f t="shared" si="6"/>
        <v>2.0423141463900711E-6</v>
      </c>
    </row>
    <row r="14" spans="1:41" x14ac:dyDescent="0.25">
      <c r="A14" s="14">
        <v>40920.333333333336</v>
      </c>
      <c r="B14" s="13">
        <f>VLOOKUP(A14,'Raw data'!$B$3:$E$541,4)</f>
        <v>275</v>
      </c>
      <c r="C14" s="13">
        <f>VLOOKUP(A14,'Raw data'!$H$3:$K$541,4)</f>
        <v>78</v>
      </c>
      <c r="D14" s="15">
        <f t="shared" si="0"/>
        <v>71.636363636363626</v>
      </c>
      <c r="E14" s="24">
        <f t="shared" si="1"/>
        <v>68.46857069045393</v>
      </c>
      <c r="F14" s="23">
        <f t="shared" si="2"/>
        <v>10.034912148155229</v>
      </c>
      <c r="G14" s="28"/>
      <c r="H14" s="28"/>
      <c r="I14" s="28"/>
      <c r="J14" s="28"/>
      <c r="K14" s="28"/>
      <c r="L14" s="28"/>
      <c r="M14" s="28"/>
      <c r="N14" s="47"/>
      <c r="O14" s="47"/>
      <c r="P14" s="26"/>
      <c r="Q14" s="19">
        <f>_xll.PIAdvCalcVal(Calculations!$Q$1,Calculations!$A13,Calculations!$A14,"average (time-weighted)","time-weighted",0,1,0,"")</f>
        <v>32.411434608826738</v>
      </c>
      <c r="R14" s="19">
        <f t="shared" si="7"/>
        <v>551.02708227255323</v>
      </c>
      <c r="S14" s="4">
        <f t="shared" si="3"/>
        <v>0.70123415561569891</v>
      </c>
      <c r="T14" s="16">
        <f t="shared" si="4"/>
        <v>0.71636363636363631</v>
      </c>
      <c r="U14" s="4">
        <f t="shared" si="5"/>
        <v>2.2890118770220864E-4</v>
      </c>
      <c r="AF14" s="47"/>
      <c r="AG14" s="47"/>
      <c r="AH14" s="49">
        <v>43477</v>
      </c>
      <c r="AI14" s="19">
        <v>34.028835296630859</v>
      </c>
      <c r="AJ14" s="19">
        <f t="shared" si="8"/>
        <v>578.52452546266773</v>
      </c>
      <c r="AK14" s="4">
        <f t="shared" si="9"/>
        <v>0.69675272312505088</v>
      </c>
      <c r="AL14" s="19">
        <v>275</v>
      </c>
      <c r="AM14" s="19">
        <v>71</v>
      </c>
      <c r="AN14" s="16">
        <f t="shared" si="10"/>
        <v>0.74181818181818182</v>
      </c>
      <c r="AO14" s="4">
        <f t="shared" si="6"/>
        <v>2.0308955672222913E-3</v>
      </c>
    </row>
    <row r="15" spans="1:41" x14ac:dyDescent="0.25">
      <c r="A15" s="14">
        <v>40921.333333333336</v>
      </c>
      <c r="B15" s="13">
        <f>VLOOKUP(A15,'Raw data'!$B$3:$E$541,4)</f>
        <v>319</v>
      </c>
      <c r="C15" s="13">
        <f>VLOOKUP(A15,'Raw data'!$H$3:$K$541,4)</f>
        <v>82</v>
      </c>
      <c r="D15" s="15">
        <f t="shared" si="0"/>
        <v>74.294670846394979</v>
      </c>
      <c r="E15" s="24">
        <f t="shared" si="1"/>
        <v>72.817733353839614</v>
      </c>
      <c r="F15" s="23">
        <f t="shared" si="2"/>
        <v>2.1813443569157287</v>
      </c>
      <c r="G15" s="28"/>
      <c r="H15" s="28"/>
      <c r="I15" s="28"/>
      <c r="J15" s="28"/>
      <c r="K15" s="28"/>
      <c r="L15" s="28"/>
      <c r="M15" s="28"/>
      <c r="N15" s="47"/>
      <c r="O15" s="47"/>
      <c r="P15" s="26"/>
      <c r="Q15" s="19">
        <f>_xll.PIAdvCalcVal(Calculations!$Q$1,Calculations!$A14,Calculations!$A15,"average (time-weighted)","time-weighted",0,1,0,"")</f>
        <v>32.467514781836456</v>
      </c>
      <c r="R15" s="19">
        <f t="shared" si="7"/>
        <v>551.98050178266863</v>
      </c>
      <c r="S15" s="4">
        <f t="shared" si="3"/>
        <v>0.7011311212493615</v>
      </c>
      <c r="T15" s="16">
        <f t="shared" si="4"/>
        <v>0.74294670846394983</v>
      </c>
      <c r="U15" s="4">
        <f t="shared" si="5"/>
        <v>1.7485433341008433E-3</v>
      </c>
      <c r="AF15" s="47"/>
      <c r="AG15" s="47"/>
      <c r="AH15" s="49">
        <v>43478</v>
      </c>
      <c r="AI15" s="19">
        <v>33.747230529785156</v>
      </c>
      <c r="AJ15" s="19">
        <f t="shared" si="8"/>
        <v>573.73696036714523</v>
      </c>
      <c r="AK15" s="4">
        <f t="shared" si="9"/>
        <v>0.69675272315571313</v>
      </c>
      <c r="AL15" s="19">
        <v>275</v>
      </c>
      <c r="AM15" s="19">
        <v>71</v>
      </c>
      <c r="AN15" s="16">
        <f t="shared" si="10"/>
        <v>0.74181818181818182</v>
      </c>
      <c r="AO15" s="4">
        <f t="shared" si="6"/>
        <v>2.0308955644586747E-3</v>
      </c>
    </row>
    <row r="16" spans="1:41" x14ac:dyDescent="0.25">
      <c r="A16" s="14">
        <v>40922.333333333336</v>
      </c>
      <c r="B16" s="13">
        <f>VLOOKUP(A16,'Raw data'!$B$3:$E$541,4)</f>
        <v>286</v>
      </c>
      <c r="C16" s="13">
        <f>VLOOKUP(A16,'Raw data'!$H$3:$K$541,4)</f>
        <v>84</v>
      </c>
      <c r="D16" s="15">
        <f t="shared" si="0"/>
        <v>70.629370629370626</v>
      </c>
      <c r="E16" s="24">
        <f t="shared" si="1"/>
        <v>69.681317971590332</v>
      </c>
      <c r="F16" s="23">
        <f t="shared" si="2"/>
        <v>0.89880384192428076</v>
      </c>
      <c r="G16" s="28"/>
      <c r="H16" s="28"/>
      <c r="I16" s="28"/>
      <c r="J16" s="28"/>
      <c r="K16" s="28"/>
      <c r="L16" s="28"/>
      <c r="M16" s="28"/>
      <c r="N16" s="47"/>
      <c r="O16" s="47"/>
      <c r="P16" s="26"/>
      <c r="Q16" s="19">
        <f>_xll.PIAdvCalcVal(Calculations!$Q$1,Calculations!$A15,Calculations!$A16,"average (time-weighted)","time-weighted",0,1,0,"")</f>
        <v>34.10114008780355</v>
      </c>
      <c r="R16" s="19">
        <f t="shared" si="7"/>
        <v>579.75377984758052</v>
      </c>
      <c r="S16" s="4">
        <f t="shared" si="3"/>
        <v>0.69798984896217231</v>
      </c>
      <c r="T16" s="16">
        <f t="shared" si="4"/>
        <v>0.70629370629370625</v>
      </c>
      <c r="U16" s="4">
        <f t="shared" si="5"/>
        <v>6.8954046582469914E-5</v>
      </c>
      <c r="AF16" s="47"/>
      <c r="AG16" s="47"/>
      <c r="AH16" s="49">
        <v>43479</v>
      </c>
      <c r="AI16" s="19">
        <v>38.352424621582031</v>
      </c>
      <c r="AJ16" s="19">
        <f t="shared" si="8"/>
        <v>652.02990525920995</v>
      </c>
      <c r="AK16" s="4">
        <f t="shared" si="9"/>
        <v>0.69675272111399023</v>
      </c>
      <c r="AL16" s="19">
        <v>275</v>
      </c>
      <c r="AM16" s="19">
        <v>71</v>
      </c>
      <c r="AN16" s="16">
        <f t="shared" si="10"/>
        <v>0.74181818181818182</v>
      </c>
      <c r="AO16" s="4">
        <f t="shared" si="6"/>
        <v>2.0308957484810367E-3</v>
      </c>
    </row>
    <row r="17" spans="1:41" x14ac:dyDescent="0.25">
      <c r="A17" s="14">
        <v>40923.333333333336</v>
      </c>
      <c r="B17" s="13">
        <f>VLOOKUP(A17,'Raw data'!$B$3:$E$541,4)</f>
        <v>247</v>
      </c>
      <c r="C17" s="13">
        <f>VLOOKUP(A17,'Raw data'!$H$3:$K$541,4)</f>
        <v>83</v>
      </c>
      <c r="D17" s="15">
        <f t="shared" si="0"/>
        <v>66.396761133603249</v>
      </c>
      <c r="E17" s="24">
        <f t="shared" si="1"/>
        <v>64.894157651315126</v>
      </c>
      <c r="F17" s="23">
        <f t="shared" si="2"/>
        <v>2.2578172249843931</v>
      </c>
      <c r="G17" s="28"/>
      <c r="H17" s="28"/>
      <c r="I17" s="28"/>
      <c r="J17" s="28"/>
      <c r="K17" s="28"/>
      <c r="L17" s="28"/>
      <c r="M17" s="28"/>
      <c r="N17" s="47"/>
      <c r="O17" s="47"/>
      <c r="P17" s="26"/>
      <c r="Q17" s="19">
        <f>_xll.PIAdvCalcVal(Calculations!$Q$1,Calculations!$A16,Calculations!$A17,"average (time-weighted)","time-weighted",0,1,0,"")</f>
        <v>32.63094138868879</v>
      </c>
      <c r="R17" s="19">
        <f t="shared" si="7"/>
        <v>554.75891895014013</v>
      </c>
      <c r="S17" s="4">
        <f t="shared" si="3"/>
        <v>0.70082900828983707</v>
      </c>
      <c r="T17" s="16">
        <f t="shared" si="4"/>
        <v>0.66396761133603244</v>
      </c>
      <c r="U17" s="4">
        <f t="shared" si="5"/>
        <v>1.3587625853859577E-3</v>
      </c>
      <c r="AF17" s="47"/>
      <c r="AG17" s="47"/>
      <c r="AH17" s="49">
        <v>43480</v>
      </c>
      <c r="AI17" s="19">
        <v>35.804363250732422</v>
      </c>
      <c r="AJ17" s="19">
        <f t="shared" si="8"/>
        <v>608.71029168529265</v>
      </c>
      <c r="AK17" s="4">
        <f t="shared" si="9"/>
        <v>0.69675272276280797</v>
      </c>
      <c r="AL17" s="19">
        <v>275</v>
      </c>
      <c r="AM17" s="19">
        <v>71</v>
      </c>
      <c r="AN17" s="16">
        <f t="shared" si="10"/>
        <v>0.74181818181818182</v>
      </c>
      <c r="AO17" s="4">
        <f t="shared" si="6"/>
        <v>2.0308955998715765E-3</v>
      </c>
    </row>
    <row r="18" spans="1:41" x14ac:dyDescent="0.25">
      <c r="A18" s="14">
        <v>40924.333333333336</v>
      </c>
      <c r="B18" s="13">
        <f>VLOOKUP(A18,'Raw data'!$B$3:$E$541,4)</f>
        <v>262</v>
      </c>
      <c r="C18" s="13">
        <f>VLOOKUP(A18,'Raw data'!$H$3:$K$541,4)</f>
        <v>86</v>
      </c>
      <c r="D18" s="15">
        <f t="shared" si="0"/>
        <v>67.175572519083971</v>
      </c>
      <c r="E18" s="24">
        <f t="shared" si="1"/>
        <v>66.904034121659677</v>
      </c>
      <c r="F18" s="23">
        <f t="shared" si="2"/>
        <v>7.3733101275753818E-2</v>
      </c>
      <c r="G18" s="28"/>
      <c r="H18" s="28"/>
      <c r="I18" s="28"/>
      <c r="J18" s="28"/>
      <c r="K18" s="28"/>
      <c r="L18" s="28"/>
      <c r="M18" s="28"/>
      <c r="N18" s="47"/>
      <c r="O18" s="47"/>
      <c r="P18" s="26"/>
      <c r="Q18" s="19">
        <f>_xll.PIAdvCalcVal(Calculations!$Q$1,Calculations!$A17,Calculations!$A18,"average (time-weighted)","time-weighted",0,1,0,"")</f>
        <v>31.963484473432381</v>
      </c>
      <c r="R18" s="19">
        <f t="shared" si="7"/>
        <v>543.41147811652093</v>
      </c>
      <c r="S18" s="4">
        <f t="shared" si="3"/>
        <v>0.70204538903364966</v>
      </c>
      <c r="T18" s="16">
        <f t="shared" si="4"/>
        <v>0.6717557251908397</v>
      </c>
      <c r="U18" s="4">
        <f t="shared" si="5"/>
        <v>9.1746373571042876E-4</v>
      </c>
      <c r="AF18" s="47"/>
      <c r="AG18" s="47"/>
      <c r="AH18" s="49">
        <v>43481</v>
      </c>
      <c r="AI18" s="19">
        <v>35.249576568603516</v>
      </c>
      <c r="AJ18" s="19">
        <f t="shared" si="8"/>
        <v>599.27835846707262</v>
      </c>
      <c r="AK18" s="4">
        <f t="shared" si="9"/>
        <v>0.69675272291589274</v>
      </c>
      <c r="AL18" s="19">
        <v>306</v>
      </c>
      <c r="AM18" s="19">
        <v>71</v>
      </c>
      <c r="AN18" s="16">
        <f t="shared" si="10"/>
        <v>0.76797385620915026</v>
      </c>
      <c r="AO18" s="4">
        <f t="shared" si="6"/>
        <v>5.0724498275759554E-3</v>
      </c>
    </row>
    <row r="19" spans="1:41" x14ac:dyDescent="0.25">
      <c r="A19" s="14">
        <v>40925.333333333336</v>
      </c>
      <c r="B19" s="13">
        <f>VLOOKUP(A19,'Raw data'!$B$3:$E$541,4)</f>
        <v>270</v>
      </c>
      <c r="C19" s="13">
        <f>VLOOKUP(A19,'Raw data'!$H$3:$K$541,4)</f>
        <v>92</v>
      </c>
      <c r="D19" s="15">
        <f t="shared" si="0"/>
        <v>65.925925925925924</v>
      </c>
      <c r="E19" s="24">
        <f t="shared" si="1"/>
        <v>67.884655332869755</v>
      </c>
      <c r="F19" s="23">
        <f t="shared" si="2"/>
        <v>3.8366208896265337</v>
      </c>
      <c r="G19" s="28"/>
      <c r="H19" s="28"/>
      <c r="I19" s="28"/>
      <c r="J19" s="28"/>
      <c r="K19" s="28"/>
      <c r="L19" s="28"/>
      <c r="M19" s="28"/>
      <c r="N19" s="47"/>
      <c r="O19" s="47"/>
      <c r="P19" s="26"/>
      <c r="Q19" s="19">
        <f>_xll.PIAdvCalcVal(Calculations!$Q$1,Calculations!$A18,Calculations!$A19,"average (time-weighted)","time-weighted",0,1,0,"")</f>
        <v>32.751141300383104</v>
      </c>
      <c r="R19" s="19">
        <f t="shared" si="7"/>
        <v>556.80243869647984</v>
      </c>
      <c r="S19" s="4">
        <f t="shared" si="3"/>
        <v>0.70060505050211941</v>
      </c>
      <c r="T19" s="16">
        <f t="shared" si="4"/>
        <v>0.65925925925925921</v>
      </c>
      <c r="U19" s="4">
        <f t="shared" si="5"/>
        <v>1.7094744534981749E-3</v>
      </c>
      <c r="AF19" s="47"/>
      <c r="AG19" s="47"/>
      <c r="AH19" s="49">
        <v>43482</v>
      </c>
      <c r="AI19" s="19">
        <v>35.3170166015625</v>
      </c>
      <c r="AJ19" s="19">
        <f t="shared" si="8"/>
        <v>600.42490705519447</v>
      </c>
      <c r="AK19" s="4">
        <f t="shared" si="9"/>
        <v>0.69675272289964096</v>
      </c>
      <c r="AL19" s="19">
        <v>306</v>
      </c>
      <c r="AM19" s="19">
        <v>71</v>
      </c>
      <c r="AN19" s="16">
        <f t="shared" si="10"/>
        <v>0.76797385620915026</v>
      </c>
      <c r="AO19" s="4">
        <f t="shared" si="6"/>
        <v>5.0724498298908953E-3</v>
      </c>
    </row>
    <row r="20" spans="1:41" x14ac:dyDescent="0.25">
      <c r="A20" s="14">
        <v>40926.333333333336</v>
      </c>
      <c r="B20" s="13">
        <f>VLOOKUP(A20,'Raw data'!$B$3:$E$541,4)</f>
        <v>256</v>
      </c>
      <c r="C20" s="13">
        <f>VLOOKUP(A20,'Raw data'!$H$3:$K$541,4)</f>
        <v>87</v>
      </c>
      <c r="D20" s="15">
        <f t="shared" si="0"/>
        <v>66.015625</v>
      </c>
      <c r="E20" s="24">
        <f t="shared" si="1"/>
        <v>66.128347421386067</v>
      </c>
      <c r="F20" s="23">
        <f t="shared" si="2"/>
        <v>1.2706344283138087E-2</v>
      </c>
      <c r="G20" s="28"/>
      <c r="H20" s="28"/>
      <c r="I20" s="28"/>
      <c r="J20" s="28"/>
      <c r="K20" s="28"/>
      <c r="L20" s="28"/>
      <c r="M20" s="28"/>
      <c r="N20" s="47"/>
      <c r="O20" s="47"/>
      <c r="P20" s="26"/>
      <c r="Q20" s="19">
        <f>_xll.PIAdvCalcVal(Calculations!$Q$1,Calculations!$A19,Calculations!$A20,"average (time-weighted)","time-weighted",0,1,0,"")</f>
        <v>31.1177523800649</v>
      </c>
      <c r="R20" s="19">
        <f t="shared" si="7"/>
        <v>529.03317942604497</v>
      </c>
      <c r="S20" s="4">
        <f t="shared" si="3"/>
        <v>0.70351900346753504</v>
      </c>
      <c r="T20" s="16">
        <f t="shared" si="4"/>
        <v>0.66015625</v>
      </c>
      <c r="U20" s="4">
        <f t="shared" si="5"/>
        <v>1.8803283882862223E-3</v>
      </c>
      <c r="AF20" s="47"/>
      <c r="AG20" s="47"/>
      <c r="AH20" s="49">
        <v>43483</v>
      </c>
      <c r="AI20" s="19">
        <v>34.092296600341797</v>
      </c>
      <c r="AJ20" s="19">
        <f t="shared" si="8"/>
        <v>579.60343164016615</v>
      </c>
      <c r="AK20" s="4">
        <f t="shared" si="9"/>
        <v>0.69675272311740588</v>
      </c>
      <c r="AL20" s="19">
        <v>306</v>
      </c>
      <c r="AM20" s="19">
        <v>91</v>
      </c>
      <c r="AN20" s="16">
        <f t="shared" si="10"/>
        <v>0.70261437908496727</v>
      </c>
      <c r="AO20" s="4">
        <f t="shared" si="6"/>
        <v>3.4359010682048E-5</v>
      </c>
    </row>
    <row r="21" spans="1:41" x14ac:dyDescent="0.25">
      <c r="A21" s="14">
        <v>40927.333333333336</v>
      </c>
      <c r="B21" s="13">
        <f>VLOOKUP(A21,'Raw data'!$B$3:$E$541,4)</f>
        <v>295</v>
      </c>
      <c r="C21" s="13">
        <f>VLOOKUP(A21,'Raw data'!$H$3:$K$541,4)</f>
        <v>92</v>
      </c>
      <c r="D21" s="15">
        <f t="shared" si="0"/>
        <v>68.813559322033896</v>
      </c>
      <c r="E21" s="24">
        <f t="shared" si="1"/>
        <v>70.606294711440114</v>
      </c>
      <c r="F21" s="23">
        <f t="shared" si="2"/>
        <v>3.2139001764294637</v>
      </c>
      <c r="G21" s="28"/>
      <c r="H21" s="28"/>
      <c r="I21" s="28"/>
      <c r="J21" s="28"/>
      <c r="K21" s="28"/>
      <c r="L21" s="28"/>
      <c r="M21" s="28"/>
      <c r="N21" s="47"/>
      <c r="O21" s="47"/>
      <c r="P21" s="26"/>
      <c r="Q21" s="19">
        <f>_xll.PIAdvCalcVal(Calculations!$Q$1,Calculations!$A20,Calculations!$A21,"average (time-weighted)","time-weighted",0,1,0,"")</f>
        <v>31.851417090700544</v>
      </c>
      <c r="R21" s="19">
        <f t="shared" si="7"/>
        <v>541.50621956595285</v>
      </c>
      <c r="S21" s="4">
        <f t="shared" si="3"/>
        <v>0.70224504446448055</v>
      </c>
      <c r="T21" s="16">
        <f t="shared" si="4"/>
        <v>0.68813559322033901</v>
      </c>
      <c r="U21" s="4">
        <f t="shared" si="5"/>
        <v>1.9907661441080713E-4</v>
      </c>
      <c r="AF21" s="47"/>
      <c r="AG21" s="47"/>
      <c r="AH21" s="49">
        <v>43484</v>
      </c>
      <c r="AI21" s="19">
        <v>29.202508926391602</v>
      </c>
      <c r="AJ21" s="19">
        <f t="shared" si="8"/>
        <v>496.47210877748449</v>
      </c>
      <c r="AK21" s="4">
        <f t="shared" si="9"/>
        <v>0.69675272330263749</v>
      </c>
      <c r="AL21" s="19">
        <v>306</v>
      </c>
      <c r="AM21" s="19">
        <v>72</v>
      </c>
      <c r="AN21" s="16">
        <f t="shared" si="10"/>
        <v>0.76470588235294112</v>
      </c>
      <c r="AO21" s="4">
        <f t="shared" si="6"/>
        <v>4.6176318249158627E-3</v>
      </c>
    </row>
    <row r="22" spans="1:41" x14ac:dyDescent="0.25">
      <c r="A22" s="14">
        <v>40928.333333333336</v>
      </c>
      <c r="B22" s="13">
        <f>VLOOKUP(A22,'Raw data'!$B$3:$E$541,4)</f>
        <v>268</v>
      </c>
      <c r="C22" s="13">
        <f>VLOOKUP(A22,'Raw data'!$H$3:$K$541,4)</f>
        <v>82</v>
      </c>
      <c r="D22" s="15">
        <f t="shared" si="0"/>
        <v>69.402985074626869</v>
      </c>
      <c r="E22" s="24">
        <f t="shared" si="1"/>
        <v>67.644988581622513</v>
      </c>
      <c r="F22" s="23">
        <f t="shared" si="2"/>
        <v>3.0905516694156145</v>
      </c>
      <c r="G22" s="28"/>
      <c r="H22" s="28"/>
      <c r="I22" s="28"/>
      <c r="J22" s="28"/>
      <c r="K22" s="28"/>
      <c r="L22" s="28"/>
      <c r="M22" s="28"/>
      <c r="N22" s="47"/>
      <c r="O22" s="47"/>
      <c r="P22" s="26"/>
      <c r="Q22" s="19">
        <f>_xll.PIAdvCalcVal(Calculations!$Q$1,Calculations!$A21,Calculations!$A22,"average (time-weighted)","time-weighted",0,1,0,"")</f>
        <v>31.882203504228059</v>
      </c>
      <c r="R22" s="19">
        <f t="shared" si="7"/>
        <v>542.0296196506589</v>
      </c>
      <c r="S22" s="4">
        <f t="shared" si="3"/>
        <v>0.70219032877756815</v>
      </c>
      <c r="T22" s="16">
        <f t="shared" si="4"/>
        <v>0.69402985074626866</v>
      </c>
      <c r="U22" s="4">
        <f t="shared" si="5"/>
        <v>6.6593401699321597E-5</v>
      </c>
      <c r="AF22" s="47"/>
      <c r="AG22" s="47"/>
      <c r="AH22" s="49">
        <v>43485</v>
      </c>
      <c r="AI22" s="19">
        <v>30.404190063476563</v>
      </c>
      <c r="AJ22" s="19">
        <f t="shared" si="8"/>
        <v>516.90190026254152</v>
      </c>
      <c r="AK22" s="4">
        <f t="shared" si="9"/>
        <v>0.69675272329425486</v>
      </c>
      <c r="AL22" s="19">
        <v>306</v>
      </c>
      <c r="AM22" s="19">
        <v>84</v>
      </c>
      <c r="AN22" s="16">
        <f t="shared" si="10"/>
        <v>0.72549019607843135</v>
      </c>
      <c r="AO22" s="4">
        <f t="shared" si="6"/>
        <v>8.2584234202128437E-4</v>
      </c>
    </row>
    <row r="23" spans="1:41" x14ac:dyDescent="0.25">
      <c r="A23" s="14">
        <v>40929.333333333336</v>
      </c>
      <c r="B23" s="13">
        <f>VLOOKUP(A23,'Raw data'!$B$3:$E$541,4)</f>
        <v>280</v>
      </c>
      <c r="C23" s="13">
        <f>VLOOKUP(A23,'Raw data'!$H$3:$K$541,4)</f>
        <v>84</v>
      </c>
      <c r="D23" s="15">
        <f t="shared" si="0"/>
        <v>70</v>
      </c>
      <c r="E23" s="24">
        <f t="shared" si="1"/>
        <v>69.031631928124398</v>
      </c>
      <c r="F23" s="23">
        <f t="shared" si="2"/>
        <v>0.93773672262807162</v>
      </c>
      <c r="G23" s="28"/>
      <c r="H23" s="28"/>
      <c r="I23" s="28"/>
      <c r="J23" s="28"/>
      <c r="K23" s="28"/>
      <c r="L23" s="28"/>
      <c r="M23" s="28"/>
      <c r="N23" s="47"/>
      <c r="O23" s="47"/>
      <c r="P23" s="26"/>
      <c r="Q23" s="19">
        <f>_xll.PIAdvCalcVal(Calculations!$Q$1,Calculations!$A22,Calculations!$A23,"average (time-weighted)","time-weighted",0,1,0,"")</f>
        <v>30.887368985651232</v>
      </c>
      <c r="R23" s="19">
        <f t="shared" si="7"/>
        <v>525.1164293296689</v>
      </c>
      <c r="S23" s="4">
        <f t="shared" si="3"/>
        <v>0.70390704954683792</v>
      </c>
      <c r="T23" s="16">
        <f t="shared" si="4"/>
        <v>0.7</v>
      </c>
      <c r="U23" s="4">
        <f t="shared" si="5"/>
        <v>1.5265036161446705E-5</v>
      </c>
      <c r="AF23" s="47"/>
      <c r="AG23" s="47"/>
      <c r="AH23" s="49">
        <v>43486</v>
      </c>
      <c r="AI23" s="19">
        <v>31.928508758544922</v>
      </c>
      <c r="AJ23" s="19">
        <f t="shared" si="8"/>
        <v>542.81685568288196</v>
      </c>
      <c r="AK23" s="4">
        <f t="shared" si="9"/>
        <v>0.6967527232646813</v>
      </c>
      <c r="AL23" s="19">
        <v>306</v>
      </c>
      <c r="AM23" s="19">
        <v>82</v>
      </c>
      <c r="AN23" s="16">
        <f t="shared" si="10"/>
        <v>0.73202614379084974</v>
      </c>
      <c r="AO23" s="4">
        <f t="shared" si="6"/>
        <v>1.2442141956159212E-3</v>
      </c>
    </row>
    <row r="24" spans="1:41" x14ac:dyDescent="0.25">
      <c r="A24" s="14">
        <v>40930.333333333336</v>
      </c>
      <c r="B24" s="13">
        <f>VLOOKUP(A24,'Raw data'!$B$3:$E$541,4)</f>
        <v>240</v>
      </c>
      <c r="C24" s="13">
        <f>VLOOKUP(A24,'Raw data'!$H$3:$K$541,4)</f>
        <v>82</v>
      </c>
      <c r="D24" s="15">
        <f t="shared" si="0"/>
        <v>65.833333333333329</v>
      </c>
      <c r="E24" s="24">
        <f t="shared" si="1"/>
        <v>63.870237249478464</v>
      </c>
      <c r="F24" s="23">
        <f t="shared" si="2"/>
        <v>3.8537462344463056</v>
      </c>
      <c r="G24" s="28"/>
      <c r="H24" s="28"/>
      <c r="I24" s="28"/>
      <c r="J24" s="28"/>
      <c r="K24" s="28"/>
      <c r="L24" s="28"/>
      <c r="M24" s="28"/>
      <c r="N24" s="47"/>
      <c r="O24" s="47"/>
      <c r="P24" s="26"/>
      <c r="Q24" s="19">
        <f>_xll.PIAdvCalcVal(Calculations!$Q$1,Calculations!$A23,Calculations!$A24,"average (time-weighted)","time-weighted",0,1,0,"")</f>
        <v>32.012916843820179</v>
      </c>
      <c r="R24" s="19">
        <f t="shared" si="7"/>
        <v>544.25187827632089</v>
      </c>
      <c r="S24" s="4">
        <f t="shared" si="3"/>
        <v>0.70195690047474868</v>
      </c>
      <c r="T24" s="16">
        <f t="shared" si="4"/>
        <v>0.65833333333333333</v>
      </c>
      <c r="U24" s="4">
        <f t="shared" si="5"/>
        <v>1.9030156101415734E-3</v>
      </c>
      <c r="AF24" s="47"/>
      <c r="AG24" s="47"/>
      <c r="AH24" s="49">
        <v>43487</v>
      </c>
      <c r="AI24" s="19">
        <v>36.876728057861328</v>
      </c>
      <c r="AJ24" s="19">
        <f t="shared" si="8"/>
        <v>626.94157511768628</v>
      </c>
      <c r="AK24" s="4">
        <f t="shared" si="9"/>
        <v>0.69675272230532959</v>
      </c>
      <c r="AL24" s="19">
        <v>306</v>
      </c>
      <c r="AM24" s="19">
        <v>74</v>
      </c>
      <c r="AN24" s="16">
        <f t="shared" si="10"/>
        <v>0.75816993464052285</v>
      </c>
      <c r="AO24" s="4">
        <f t="shared" si="6"/>
        <v>3.7720739710262151E-3</v>
      </c>
    </row>
    <row r="25" spans="1:41" x14ac:dyDescent="0.25">
      <c r="A25" s="14">
        <v>40931.333333333336</v>
      </c>
      <c r="B25" s="13">
        <f>VLOOKUP(A25,'Raw data'!$B$3:$E$541,4)</f>
        <v>247</v>
      </c>
      <c r="C25" s="13">
        <f>VLOOKUP(A25,'Raw data'!$H$3:$K$541,4)</f>
        <v>86</v>
      </c>
      <c r="D25" s="15">
        <f t="shared" si="0"/>
        <v>65.18218623481782</v>
      </c>
      <c r="E25" s="24">
        <f t="shared" si="1"/>
        <v>64.894157651315126</v>
      </c>
      <c r="F25" s="23">
        <f t="shared" si="2"/>
        <v>8.2960464914568308E-2</v>
      </c>
      <c r="G25" s="28"/>
      <c r="H25" s="28"/>
      <c r="I25" s="28"/>
      <c r="J25" s="28"/>
      <c r="K25" s="28"/>
      <c r="L25" s="28"/>
      <c r="M25" s="28"/>
      <c r="N25" s="47"/>
      <c r="O25" s="47"/>
      <c r="P25" s="26"/>
      <c r="Q25" s="19">
        <f>_xll.PIAdvCalcVal(Calculations!$Q$1,Calculations!$A24,Calculations!$A25,"average (time-weighted)","time-weighted",0,1,0,"")</f>
        <v>32.083847914919339</v>
      </c>
      <c r="R25" s="19">
        <f t="shared" si="7"/>
        <v>545.45777803429075</v>
      </c>
      <c r="S25" s="4">
        <f t="shared" si="3"/>
        <v>0.70182947772222892</v>
      </c>
      <c r="T25" s="16">
        <f t="shared" si="4"/>
        <v>0.65182186234817818</v>
      </c>
      <c r="U25" s="4">
        <f t="shared" si="5"/>
        <v>2.5007615953989959E-3</v>
      </c>
      <c r="AF25" s="47"/>
      <c r="AG25" s="47"/>
      <c r="AH25" s="49">
        <v>43488</v>
      </c>
      <c r="AI25" s="19">
        <v>34.599159240722656</v>
      </c>
      <c r="AJ25" s="19">
        <f t="shared" si="8"/>
        <v>588.22060780693687</v>
      </c>
      <c r="AK25" s="4">
        <f t="shared" si="9"/>
        <v>0.69675272304506908</v>
      </c>
      <c r="AL25" s="19">
        <v>295</v>
      </c>
      <c r="AM25" s="19">
        <v>82</v>
      </c>
      <c r="AN25" s="16">
        <f t="shared" si="10"/>
        <v>0.72203389830508469</v>
      </c>
      <c r="AO25" s="4">
        <f t="shared" si="6"/>
        <v>6.3913782252762535E-4</v>
      </c>
    </row>
    <row r="26" spans="1:41" x14ac:dyDescent="0.25">
      <c r="A26" s="14">
        <v>40932.333333333336</v>
      </c>
      <c r="B26" s="13">
        <f>VLOOKUP(A26,'Raw data'!$B$3:$E$541,4)</f>
        <v>290</v>
      </c>
      <c r="C26" s="13">
        <f>VLOOKUP(A26,'Raw data'!$H$3:$K$541,4)</f>
        <v>86</v>
      </c>
      <c r="D26" s="15">
        <f t="shared" si="0"/>
        <v>70.34482758620689</v>
      </c>
      <c r="E26" s="24">
        <f t="shared" si="1"/>
        <v>70.09950668922356</v>
      </c>
      <c r="F26" s="23">
        <f t="shared" si="2"/>
        <v>6.0182342496705524E-2</v>
      </c>
      <c r="G26" s="28"/>
      <c r="H26" s="28"/>
      <c r="I26" s="28"/>
      <c r="J26" s="28"/>
      <c r="K26" s="28"/>
      <c r="L26" s="28"/>
      <c r="M26" s="28"/>
      <c r="N26" s="47"/>
      <c r="O26" s="47"/>
      <c r="P26" s="26"/>
      <c r="Q26" s="19">
        <f>_xll.PIAdvCalcVal(Calculations!$Q$1,Calculations!$A25,Calculations!$A26,"average (time-weighted)","time-weighted",0,1,0,"")</f>
        <v>31.348957871529237</v>
      </c>
      <c r="R26" s="19">
        <f t="shared" si="7"/>
        <v>532.96390600154461</v>
      </c>
      <c r="S26" s="4">
        <f t="shared" si="3"/>
        <v>0.70312377474702514</v>
      </c>
      <c r="T26" s="16">
        <f t="shared" si="4"/>
        <v>0.70344827586206904</v>
      </c>
      <c r="U26" s="4">
        <f t="shared" si="5"/>
        <v>1.0530097366473176E-7</v>
      </c>
      <c r="AF26" s="47"/>
      <c r="AG26" s="47"/>
      <c r="AH26" s="49">
        <v>43489</v>
      </c>
      <c r="AI26" s="19">
        <v>35.910221099853516</v>
      </c>
      <c r="AJ26" s="19">
        <f t="shared" si="8"/>
        <v>610.50998190082419</v>
      </c>
      <c r="AK26" s="4">
        <f t="shared" si="9"/>
        <v>0.69675272272808197</v>
      </c>
      <c r="AL26" s="19">
        <v>295</v>
      </c>
      <c r="AM26" s="19">
        <v>77</v>
      </c>
      <c r="AN26" s="16">
        <f t="shared" si="10"/>
        <v>0.73898305084745763</v>
      </c>
      <c r="AO26" s="4">
        <f t="shared" si="6"/>
        <v>1.7834006130701306E-3</v>
      </c>
    </row>
    <row r="27" spans="1:41" x14ac:dyDescent="0.25">
      <c r="A27" s="14">
        <v>40933.333333333336</v>
      </c>
      <c r="B27" s="13">
        <f>VLOOKUP(A27,'Raw data'!$B$3:$E$541,4)</f>
        <v>250</v>
      </c>
      <c r="C27" s="13">
        <f>VLOOKUP(A27,'Raw data'!$H$3:$K$541,4)</f>
        <v>82</v>
      </c>
      <c r="D27" s="15">
        <f t="shared" si="0"/>
        <v>67.2</v>
      </c>
      <c r="E27" s="24">
        <f t="shared" si="1"/>
        <v>65.315427759499329</v>
      </c>
      <c r="F27" s="23">
        <f t="shared" si="2"/>
        <v>3.5516125296657299</v>
      </c>
      <c r="G27" s="28"/>
      <c r="H27" s="28"/>
      <c r="I27" s="28"/>
      <c r="J27" s="28"/>
      <c r="K27" s="28"/>
      <c r="L27" s="28"/>
      <c r="M27" s="28"/>
      <c r="N27" s="47"/>
      <c r="O27" s="47"/>
      <c r="P27" s="26"/>
      <c r="Q27" s="19">
        <f>_xll.PIAdvCalcVal(Calculations!$Q$1,Calculations!$A26,Calculations!$A27,"average (time-weighted)","time-weighted",0,1,0,"")</f>
        <v>31.370530953250736</v>
      </c>
      <c r="R27" s="19">
        <f t="shared" si="7"/>
        <v>533.33067015191602</v>
      </c>
      <c r="S27" s="4">
        <f t="shared" si="3"/>
        <v>0.703086602459014</v>
      </c>
      <c r="T27" s="16">
        <f t="shared" si="4"/>
        <v>0.67199999999999993</v>
      </c>
      <c r="U27" s="4">
        <f t="shared" si="5"/>
        <v>9.663768524447795E-4</v>
      </c>
      <c r="AF27" s="47"/>
      <c r="AG27" s="47"/>
      <c r="AH27" s="49">
        <v>43490</v>
      </c>
      <c r="AI27" s="19">
        <v>35.675861358642578</v>
      </c>
      <c r="AJ27" s="19">
        <f t="shared" si="8"/>
        <v>606.52562989789112</v>
      </c>
      <c r="AK27" s="4">
        <f t="shared" si="9"/>
        <v>0.69675272280242617</v>
      </c>
      <c r="AL27" s="19">
        <v>295</v>
      </c>
      <c r="AM27" s="19">
        <v>74</v>
      </c>
      <c r="AN27" s="16">
        <f t="shared" si="10"/>
        <v>0.74915254237288131</v>
      </c>
      <c r="AO27" s="4">
        <f t="shared" si="6"/>
        <v>2.7457410910162539E-3</v>
      </c>
    </row>
    <row r="28" spans="1:41" x14ac:dyDescent="0.25">
      <c r="A28" s="14">
        <v>40934.333333333336</v>
      </c>
      <c r="B28" s="13">
        <f>VLOOKUP(A28,'Raw data'!$B$3:$E$541,4)</f>
        <v>286</v>
      </c>
      <c r="C28" s="13">
        <f>VLOOKUP(A28,'Raw data'!$H$3:$K$541,4)</f>
        <v>86</v>
      </c>
      <c r="D28" s="15">
        <f t="shared" si="0"/>
        <v>69.930069930069934</v>
      </c>
      <c r="E28" s="24">
        <f t="shared" si="1"/>
        <v>69.681317971590332</v>
      </c>
      <c r="F28" s="23">
        <f t="shared" si="2"/>
        <v>6.1877536847437561E-2</v>
      </c>
      <c r="G28" s="28"/>
      <c r="H28" s="28"/>
      <c r="I28" s="28"/>
      <c r="J28" s="28"/>
      <c r="K28" s="28"/>
      <c r="L28" s="28"/>
      <c r="M28" s="28"/>
      <c r="N28" s="47"/>
      <c r="O28" s="47"/>
      <c r="P28" s="26"/>
      <c r="Q28" s="19">
        <f>_xll.PIAdvCalcVal(Calculations!$Q$1,Calculations!$A27,Calculations!$A28,"average (time-weighted)","time-weighted",0,1,0,"")</f>
        <v>32.737249486737426</v>
      </c>
      <c r="R28" s="19">
        <f t="shared" si="7"/>
        <v>556.56626385161303</v>
      </c>
      <c r="S28" s="4">
        <f t="shared" si="3"/>
        <v>0.70063100960548164</v>
      </c>
      <c r="T28" s="16">
        <f t="shared" si="4"/>
        <v>0.69930069930069938</v>
      </c>
      <c r="U28" s="4">
        <f t="shared" si="5"/>
        <v>1.7697255070098593E-6</v>
      </c>
      <c r="AF28" s="47"/>
      <c r="AG28" s="47"/>
      <c r="AH28" s="49">
        <v>43491</v>
      </c>
      <c r="AI28" s="19">
        <v>31.945980072021484</v>
      </c>
      <c r="AJ28" s="19">
        <f t="shared" si="8"/>
        <v>543.11388563557148</v>
      </c>
      <c r="AK28" s="4">
        <f t="shared" si="9"/>
        <v>0.6967527232641284</v>
      </c>
      <c r="AL28" s="19">
        <v>277</v>
      </c>
      <c r="AM28" s="19">
        <v>74</v>
      </c>
      <c r="AN28" s="16">
        <f t="shared" si="10"/>
        <v>0.73285198555956677</v>
      </c>
      <c r="AO28" s="4">
        <f t="shared" si="6"/>
        <v>1.3031567382748577E-3</v>
      </c>
    </row>
    <row r="29" spans="1:41" x14ac:dyDescent="0.25">
      <c r="A29" s="14">
        <v>40935.333333333336</v>
      </c>
      <c r="B29" s="13">
        <f>VLOOKUP(A29,'Raw data'!$B$3:$E$541,4)</f>
        <v>252</v>
      </c>
      <c r="C29" s="13">
        <f>VLOOKUP(A29,'Raw data'!$H$3:$K$541,4)</f>
        <v>76</v>
      </c>
      <c r="D29" s="15">
        <f t="shared" si="0"/>
        <v>69.841269841269835</v>
      </c>
      <c r="E29" s="24">
        <f t="shared" si="1"/>
        <v>65.590702142360442</v>
      </c>
      <c r="F29" s="23">
        <f t="shared" si="2"/>
        <v>18.06732576301189</v>
      </c>
      <c r="G29" s="28"/>
      <c r="H29" s="28"/>
      <c r="I29" s="28"/>
      <c r="J29" s="28"/>
      <c r="K29" s="28"/>
      <c r="L29" s="28"/>
      <c r="M29" s="28"/>
      <c r="N29" s="47"/>
      <c r="O29" s="47"/>
      <c r="P29" s="26"/>
      <c r="Q29" s="19">
        <f>_xll.PIAdvCalcVal(Calculations!$Q$1,Calculations!$A28,Calculations!$A29,"average (time-weighted)","time-weighted",0,1,0,"")</f>
        <v>31.860445555188047</v>
      </c>
      <c r="R29" s="19">
        <f t="shared" si="7"/>
        <v>541.65971256939417</v>
      </c>
      <c r="S29" s="4">
        <f t="shared" si="3"/>
        <v>0.7022290088714086</v>
      </c>
      <c r="T29" s="16">
        <f t="shared" si="4"/>
        <v>0.69841269841269837</v>
      </c>
      <c r="U29" s="4">
        <f t="shared" si="5"/>
        <v>1.4564225517261054E-5</v>
      </c>
      <c r="AF29" s="47"/>
      <c r="AG29" s="47"/>
      <c r="AH29" s="49">
        <v>43492</v>
      </c>
      <c r="AI29" s="19">
        <v>32.073280334472656</v>
      </c>
      <c r="AJ29" s="19">
        <f t="shared" si="8"/>
        <v>545.27811850701289</v>
      </c>
      <c r="AK29" s="4">
        <f t="shared" si="9"/>
        <v>0.69675272325989834</v>
      </c>
      <c r="AL29" s="19">
        <v>294</v>
      </c>
      <c r="AM29" s="19">
        <v>74</v>
      </c>
      <c r="AN29" s="16">
        <f t="shared" si="10"/>
        <v>0.7482993197278911</v>
      </c>
      <c r="AO29" s="4">
        <f t="shared" si="6"/>
        <v>2.6570516074340832E-3</v>
      </c>
    </row>
    <row r="30" spans="1:41" x14ac:dyDescent="0.25">
      <c r="A30" s="14">
        <v>40936.333333333336</v>
      </c>
      <c r="B30" s="13">
        <f>VLOOKUP(A30,'Raw data'!$B$3:$E$541,4)</f>
        <v>291</v>
      </c>
      <c r="C30" s="13">
        <f>VLOOKUP(A30,'Raw data'!$H$3:$K$541,4)</f>
        <v>81</v>
      </c>
      <c r="D30" s="15">
        <f t="shared" si="0"/>
        <v>72.164948453608247</v>
      </c>
      <c r="E30" s="24">
        <f t="shared" si="1"/>
        <v>70.202257525343072</v>
      </c>
      <c r="F30" s="23">
        <f t="shared" si="2"/>
        <v>3.8521556798944152</v>
      </c>
      <c r="G30" s="28"/>
      <c r="H30" s="28"/>
      <c r="I30" s="28"/>
      <c r="J30" s="28"/>
      <c r="K30" s="28"/>
      <c r="L30" s="28"/>
      <c r="M30" s="28"/>
      <c r="N30" s="47"/>
      <c r="O30" s="47"/>
      <c r="P30" s="26"/>
      <c r="Q30" s="19">
        <f>_xll.PIAdvCalcVal(Calculations!$Q$1,Calculations!$A29,Calculations!$A30,"average (time-weighted)","time-weighted",0,1,0,"")</f>
        <v>31.329445746080449</v>
      </c>
      <c r="R30" s="19">
        <f t="shared" si="7"/>
        <v>532.63218018672819</v>
      </c>
      <c r="S30" s="4">
        <f t="shared" si="3"/>
        <v>0.7031573526083883</v>
      </c>
      <c r="T30" s="16">
        <f t="shared" si="4"/>
        <v>0.72164948453608246</v>
      </c>
      <c r="U30" s="4">
        <f t="shared" si="5"/>
        <v>3.4195894323124599E-4</v>
      </c>
      <c r="AF30" s="47"/>
      <c r="AG30" s="47"/>
      <c r="AH30" s="49">
        <v>43493</v>
      </c>
      <c r="AI30" s="19">
        <v>38.113147735595703</v>
      </c>
      <c r="AJ30" s="19">
        <f t="shared" si="8"/>
        <v>647.96195683509416</v>
      </c>
      <c r="AK30" s="4">
        <f t="shared" si="9"/>
        <v>0.69675272136765753</v>
      </c>
      <c r="AL30" s="19">
        <v>315</v>
      </c>
      <c r="AM30" s="19">
        <v>74</v>
      </c>
      <c r="AN30" s="16">
        <f t="shared" si="10"/>
        <v>0.76507936507936503</v>
      </c>
      <c r="AO30" s="4">
        <f t="shared" si="6"/>
        <v>4.6685302409066164E-3</v>
      </c>
    </row>
    <row r="31" spans="1:41" x14ac:dyDescent="0.25">
      <c r="A31" s="14">
        <v>40937.333333333336</v>
      </c>
      <c r="B31" s="13">
        <f>VLOOKUP(A31,'Raw data'!$B$3:$E$541,4)</f>
        <v>266</v>
      </c>
      <c r="C31" s="13">
        <f>VLOOKUP(A31,'Raw data'!$H$3:$K$541,4)</f>
        <v>82</v>
      </c>
      <c r="D31" s="15">
        <f t="shared" si="0"/>
        <v>69.172932330827066</v>
      </c>
      <c r="E31" s="24">
        <f t="shared" si="1"/>
        <v>67.401717819078328</v>
      </c>
      <c r="F31" s="23">
        <f t="shared" si="2"/>
        <v>3.1372008466293209</v>
      </c>
      <c r="G31" s="28"/>
      <c r="H31" s="28"/>
      <c r="I31" s="28"/>
      <c r="J31" s="28"/>
      <c r="K31" s="28"/>
      <c r="L31" s="28"/>
      <c r="M31" s="28"/>
      <c r="N31" s="47"/>
      <c r="O31" s="47"/>
      <c r="P31" s="26"/>
      <c r="Q31" s="19">
        <f>_xll.PIAdvCalcVal(Calculations!$Q$1,Calculations!$A30,Calculations!$A31,"average (time-weighted)","time-weighted",0,1,0,"")</f>
        <v>31.837870348460775</v>
      </c>
      <c r="R31" s="19">
        <f t="shared" si="7"/>
        <v>541.2759112830654</v>
      </c>
      <c r="S31" s="4">
        <f t="shared" si="3"/>
        <v>0.70226908883698924</v>
      </c>
      <c r="T31" s="16">
        <f t="shared" si="4"/>
        <v>0.69172932330827064</v>
      </c>
      <c r="U31" s="4">
        <f t="shared" si="5"/>
        <v>1.1108665740036494E-4</v>
      </c>
      <c r="AF31" s="47"/>
      <c r="AG31" s="47"/>
      <c r="AH31" s="49">
        <v>43494</v>
      </c>
      <c r="AI31" s="19">
        <v>36.670127868652344</v>
      </c>
      <c r="AJ31" s="19">
        <f t="shared" si="8"/>
        <v>623.4291635002819</v>
      </c>
      <c r="AK31" s="4">
        <f t="shared" si="9"/>
        <v>0.69675272241392672</v>
      </c>
      <c r="AL31" s="19">
        <v>315</v>
      </c>
      <c r="AM31" s="19">
        <v>74</v>
      </c>
      <c r="AN31" s="16">
        <f t="shared" si="10"/>
        <v>0.76507936507936503</v>
      </c>
      <c r="AO31" s="4">
        <f t="shared" si="6"/>
        <v>4.668530097930495E-3</v>
      </c>
    </row>
    <row r="32" spans="1:41" x14ac:dyDescent="0.25">
      <c r="A32" s="14">
        <v>40938.333333333336</v>
      </c>
      <c r="B32" s="13">
        <f>VLOOKUP(A32,'Raw data'!$B$3:$E$541,4)</f>
        <v>314</v>
      </c>
      <c r="C32" s="13">
        <f>VLOOKUP(A32,'Raw data'!$H$3:$K$541,4)</f>
        <v>83</v>
      </c>
      <c r="D32" s="15">
        <f t="shared" si="0"/>
        <v>73.566878980891715</v>
      </c>
      <c r="E32" s="24">
        <f t="shared" si="1"/>
        <v>72.384894712977172</v>
      </c>
      <c r="F32" s="23">
        <f t="shared" si="2"/>
        <v>1.39708680959748</v>
      </c>
      <c r="G32" s="28"/>
      <c r="H32" s="28"/>
      <c r="I32" s="28"/>
      <c r="J32" s="28"/>
      <c r="K32" s="28"/>
      <c r="L32" s="28"/>
      <c r="M32" s="28"/>
      <c r="N32" s="47"/>
      <c r="O32" s="47"/>
      <c r="P32" s="26"/>
      <c r="Q32" s="19">
        <f>_xll.PIAdvCalcVal(Calculations!$Q$1,Calculations!$A31,Calculations!$A32,"average (time-weighted)","time-weighted",0,1,0,"")</f>
        <v>33.16139450023708</v>
      </c>
      <c r="R32" s="19">
        <f t="shared" si="7"/>
        <v>563.77715692283539</v>
      </c>
      <c r="S32" s="4">
        <f t="shared" si="3"/>
        <v>0.69982956750544789</v>
      </c>
      <c r="T32" s="16">
        <f t="shared" si="4"/>
        <v>0.73566878980891715</v>
      </c>
      <c r="U32" s="4">
        <f t="shared" si="5"/>
        <v>1.2844498553174881E-3</v>
      </c>
      <c r="AF32" s="47"/>
      <c r="AG32" s="47"/>
      <c r="AH32" s="49">
        <v>43495</v>
      </c>
      <c r="AI32" s="19">
        <v>37.971179962158203</v>
      </c>
      <c r="AJ32" s="19">
        <f t="shared" si="8"/>
        <v>645.54836148153663</v>
      </c>
      <c r="AK32" s="4">
        <f t="shared" si="9"/>
        <v>0.69675272150538992</v>
      </c>
      <c r="AL32" s="19">
        <v>300</v>
      </c>
      <c r="AM32" s="19">
        <v>88</v>
      </c>
      <c r="AN32" s="16">
        <f t="shared" si="10"/>
        <v>0.70666666666666667</v>
      </c>
      <c r="AO32" s="4">
        <f t="shared" si="6"/>
        <v>9.8286308660802674E-5</v>
      </c>
    </row>
    <row r="33" spans="1:41" x14ac:dyDescent="0.25">
      <c r="A33" s="14">
        <v>40939.333333333336</v>
      </c>
      <c r="B33" s="13">
        <f>VLOOKUP(A33,'Raw data'!$B$3:$E$541,4)</f>
        <v>261</v>
      </c>
      <c r="C33" s="13">
        <f>VLOOKUP(A33,'Raw data'!$H$3:$K$541,4)</f>
        <v>82</v>
      </c>
      <c r="D33" s="15">
        <f t="shared" si="0"/>
        <v>68.582375478927204</v>
      </c>
      <c r="E33" s="24">
        <f t="shared" si="1"/>
        <v>66.777229654692846</v>
      </c>
      <c r="F33" s="23">
        <f t="shared" si="2"/>
        <v>3.2585514467507415</v>
      </c>
      <c r="G33" s="28"/>
      <c r="H33" s="28"/>
      <c r="I33" s="28"/>
      <c r="J33" s="28"/>
      <c r="K33" s="28"/>
      <c r="L33" s="28"/>
      <c r="M33" s="28"/>
      <c r="N33" s="47"/>
      <c r="O33" s="47"/>
      <c r="P33" s="26"/>
      <c r="Q33" s="19">
        <f>_xll.PIAdvCalcVal(Calculations!$Q$1,Calculations!$A32,Calculations!$A33,"average (time-weighted)","time-weighted",0,1,0,"")</f>
        <v>33.637158485295643</v>
      </c>
      <c r="R33" s="19">
        <f t="shared" si="7"/>
        <v>571.86562457942568</v>
      </c>
      <c r="S33" s="4">
        <f t="shared" si="3"/>
        <v>0.69890905946632731</v>
      </c>
      <c r="T33" s="16">
        <f t="shared" si="4"/>
        <v>0.68582375478927204</v>
      </c>
      <c r="U33" s="4">
        <f t="shared" si="5"/>
        <v>1.7122519849136441E-4</v>
      </c>
      <c r="AF33" s="47"/>
      <c r="AG33" s="47"/>
      <c r="AH33" s="49">
        <v>43496</v>
      </c>
      <c r="AI33" s="19">
        <v>38.850990295410156</v>
      </c>
      <c r="AJ33" s="19">
        <f t="shared" si="8"/>
        <v>660.50602462530378</v>
      </c>
      <c r="AK33" s="4">
        <f t="shared" si="9"/>
        <v>0.69675272048756864</v>
      </c>
      <c r="AL33" s="19">
        <v>300</v>
      </c>
      <c r="AM33" s="19">
        <v>88</v>
      </c>
      <c r="AN33" s="16">
        <f t="shared" si="10"/>
        <v>0.70666666666666667</v>
      </c>
      <c r="AO33" s="4">
        <f t="shared" si="6"/>
        <v>9.8286328842052249E-5</v>
      </c>
    </row>
    <row r="34" spans="1:41" x14ac:dyDescent="0.25">
      <c r="A34" s="14">
        <v>40940.333333333336</v>
      </c>
      <c r="B34" s="13">
        <f>VLOOKUP(A34,'Raw data'!$B$3:$E$541,4)</f>
        <v>294</v>
      </c>
      <c r="C34" s="13">
        <f>VLOOKUP(A34,'Raw data'!$H$3:$K$541,4)</f>
        <v>84</v>
      </c>
      <c r="D34" s="15">
        <f t="shared" si="0"/>
        <v>71.428571428571431</v>
      </c>
      <c r="E34" s="24">
        <f t="shared" si="1"/>
        <v>70.50631612202325</v>
      </c>
      <c r="F34" s="23">
        <f t="shared" si="2"/>
        <v>0.85055485045627832</v>
      </c>
      <c r="G34" s="28"/>
      <c r="H34" s="28"/>
      <c r="I34" s="28"/>
      <c r="J34" s="28"/>
      <c r="K34" s="28"/>
      <c r="L34" s="28"/>
      <c r="M34" s="28"/>
      <c r="N34" s="47"/>
      <c r="O34" s="47"/>
      <c r="P34" s="26"/>
      <c r="Q34" s="19">
        <f>_xll.PIAdvCalcVal(Calculations!$Q$1,Calculations!$A33,Calculations!$A34,"average (time-weighted)","time-weighted",0,1,0,"")</f>
        <v>35.631493981823866</v>
      </c>
      <c r="R34" s="19">
        <f t="shared" si="7"/>
        <v>605.7713397379041</v>
      </c>
      <c r="S34" s="4">
        <f t="shared" si="3"/>
        <v>0.69481312275316587</v>
      </c>
      <c r="T34" s="16">
        <f t="shared" si="4"/>
        <v>0.7142857142857143</v>
      </c>
      <c r="U34" s="4">
        <f t="shared" si="5"/>
        <v>3.7918182099347695E-4</v>
      </c>
      <c r="AF34" s="47"/>
      <c r="AG34" s="47"/>
      <c r="AH34" s="49">
        <v>43497</v>
      </c>
      <c r="AI34" s="19">
        <v>37.298744201660156</v>
      </c>
      <c r="AJ34" s="19">
        <f t="shared" si="8"/>
        <v>634.11627525657036</v>
      </c>
      <c r="AK34" s="4">
        <f t="shared" si="9"/>
        <v>0.69675272204573968</v>
      </c>
      <c r="AL34" s="19">
        <v>300</v>
      </c>
      <c r="AM34" s="19">
        <v>88</v>
      </c>
      <c r="AN34" s="16">
        <f t="shared" si="10"/>
        <v>0.70666666666666667</v>
      </c>
      <c r="AO34" s="4">
        <f t="shared" si="6"/>
        <v>9.8286297946807092E-5</v>
      </c>
    </row>
    <row r="35" spans="1:41" x14ac:dyDescent="0.25">
      <c r="A35" s="14">
        <v>40941.333333333336</v>
      </c>
      <c r="B35" s="13">
        <f>VLOOKUP(A35,'Raw data'!$B$3:$E$541,4)</f>
        <v>272</v>
      </c>
      <c r="C35" s="13">
        <f>VLOOKUP(A35,'Raw data'!$H$3:$K$541,4)</f>
        <v>76</v>
      </c>
      <c r="D35" s="15">
        <f t="shared" ref="D35:D66" si="11">(B35-C35)/B35*100</f>
        <v>72.058823529411768</v>
      </c>
      <c r="E35" s="24">
        <f t="shared" si="1"/>
        <v>68.12079757306924</v>
      </c>
      <c r="F35" s="23">
        <f t="shared" ref="F35:F66" si="12">(D35-E35)^2</f>
        <v>15.508048432827485</v>
      </c>
      <c r="G35" s="28"/>
      <c r="H35" s="28"/>
      <c r="I35" s="28"/>
      <c r="J35" s="28"/>
      <c r="K35" s="28"/>
      <c r="L35" s="28"/>
      <c r="M35" s="28"/>
      <c r="N35" s="47"/>
      <c r="O35" s="47"/>
      <c r="P35" s="26"/>
      <c r="Q35" s="19">
        <f>_xll.PIAdvCalcVal(Calculations!$Q$1,Calculations!$A34,Calculations!$A35,"average (time-weighted)","time-weighted",0,1,0,"")</f>
        <v>42.093704747644871</v>
      </c>
      <c r="R35" s="19">
        <f t="shared" si="7"/>
        <v>715.6354412902275</v>
      </c>
      <c r="S35" s="4">
        <f t="shared" si="3"/>
        <v>0.67928687697362355</v>
      </c>
      <c r="T35" s="16">
        <f t="shared" ref="T35:T66" si="13">1-C35/B35</f>
        <v>0.72058823529411764</v>
      </c>
      <c r="U35" s="4">
        <f t="shared" si="5"/>
        <v>1.7058021991178461E-3</v>
      </c>
      <c r="AF35" s="47"/>
      <c r="AG35" s="47"/>
      <c r="AH35" s="49">
        <v>43498</v>
      </c>
      <c r="AI35" s="19">
        <v>31.840547561645508</v>
      </c>
      <c r="AJ35" s="19">
        <f t="shared" si="8"/>
        <v>541.32142660775276</v>
      </c>
      <c r="AK35" s="4">
        <f t="shared" si="9"/>
        <v>0.6967527232673677</v>
      </c>
      <c r="AL35" s="19">
        <v>300</v>
      </c>
      <c r="AM35" s="19">
        <v>76</v>
      </c>
      <c r="AN35" s="16">
        <f t="shared" si="10"/>
        <v>0.74666666666666659</v>
      </c>
      <c r="AO35" s="4">
        <f t="shared" si="6"/>
        <v>2.4914017456684132E-3</v>
      </c>
    </row>
    <row r="36" spans="1:41" x14ac:dyDescent="0.25">
      <c r="A36" s="14">
        <v>40942.333333333336</v>
      </c>
      <c r="B36" s="13">
        <f>VLOOKUP(A36,'Raw data'!$B$3:$E$541,4)</f>
        <v>312</v>
      </c>
      <c r="C36" s="13">
        <f>VLOOKUP(A36,'Raw data'!$H$3:$K$541,4)</f>
        <v>80</v>
      </c>
      <c r="D36" s="15">
        <f t="shared" si="11"/>
        <v>74.358974358974365</v>
      </c>
      <c r="E36" s="24">
        <f t="shared" si="1"/>
        <v>72.207874807291134</v>
      </c>
      <c r="F36" s="23">
        <f t="shared" si="12"/>
        <v>4.6272292812517977</v>
      </c>
      <c r="G36" s="28"/>
      <c r="H36" s="28"/>
      <c r="I36" s="28"/>
      <c r="J36" s="28"/>
      <c r="K36" s="28"/>
      <c r="L36" s="28"/>
      <c r="M36" s="28"/>
      <c r="N36" s="47"/>
      <c r="O36" s="47"/>
      <c r="P36" s="26"/>
      <c r="Q36" s="19" t="str">
        <f>_xll.PIAdvCalcVal(Calculations!$Q$1,Calculations!$A35,Calculations!$A36,"average (time-weighted)","time-weighted",0,1,0,"")</f>
        <v>[-11059] No Good Data For Calculation</v>
      </c>
      <c r="R36" s="19"/>
      <c r="S36" s="4"/>
      <c r="T36" s="16">
        <f t="shared" si="13"/>
        <v>0.74358974358974361</v>
      </c>
      <c r="U36" s="4"/>
      <c r="AF36" s="47"/>
      <c r="AG36" s="47"/>
      <c r="AH36" s="49">
        <v>43499</v>
      </c>
      <c r="AI36" s="19">
        <v>32.179271697998047</v>
      </c>
      <c r="AJ36" s="19">
        <f t="shared" si="8"/>
        <v>547.08007860209557</v>
      </c>
      <c r="AK36" s="4">
        <f>(1-EXP(-$AH$2/AJ36))*$AH$1</f>
        <v>0.6967527232560915</v>
      </c>
      <c r="AL36" s="19">
        <v>310</v>
      </c>
      <c r="AM36" s="19">
        <v>80</v>
      </c>
      <c r="AN36" s="16">
        <f t="shared" si="10"/>
        <v>0.74193548387096775</v>
      </c>
      <c r="AO36" s="4">
        <f t="shared" si="6"/>
        <v>2.0414818567812123E-3</v>
      </c>
    </row>
    <row r="37" spans="1:41" x14ac:dyDescent="0.25">
      <c r="A37" s="14">
        <v>40943.333333333336</v>
      </c>
      <c r="B37" s="13">
        <f>VLOOKUP(A37,'Raw data'!$B$3:$E$541,4)</f>
        <v>313</v>
      </c>
      <c r="C37" s="13">
        <f>VLOOKUP(A37,'Raw data'!$H$3:$K$541,4)</f>
        <v>86</v>
      </c>
      <c r="D37" s="15">
        <f t="shared" si="11"/>
        <v>72.523961661341858</v>
      </c>
      <c r="E37" s="24">
        <f t="shared" si="1"/>
        <v>72.296667539536202</v>
      </c>
      <c r="F37" s="23">
        <f t="shared" si="12"/>
        <v>5.1662617807404339E-2</v>
      </c>
      <c r="G37" s="28"/>
      <c r="H37" s="28"/>
      <c r="I37" s="28"/>
      <c r="J37" s="28"/>
      <c r="K37" s="28"/>
      <c r="L37" s="28"/>
      <c r="M37" s="28"/>
      <c r="N37" s="47"/>
      <c r="O37" s="47"/>
      <c r="P37" s="26"/>
      <c r="Q37" s="19" t="str">
        <f>_xll.PIAdvCalcVal(Calculations!$Q$1,Calculations!$A36,Calculations!$A37,"average (time-weighted)","time-weighted",0,1,0,"")</f>
        <v>[-11059] No Good Data For Calculation</v>
      </c>
      <c r="R37" s="19"/>
      <c r="S37" s="4"/>
      <c r="T37" s="16">
        <f t="shared" si="13"/>
        <v>0.72523961661341851</v>
      </c>
      <c r="U37" s="4"/>
      <c r="AF37" s="47"/>
      <c r="AG37" s="47"/>
      <c r="AH37" s="49">
        <v>43500</v>
      </c>
      <c r="AI37" s="19">
        <v>38.889549255371094</v>
      </c>
      <c r="AJ37" s="19">
        <f t="shared" si="8"/>
        <v>661.16156583966745</v>
      </c>
      <c r="AK37" s="4">
        <f t="shared" si="9"/>
        <v>0.69675272043301706</v>
      </c>
      <c r="AL37" s="19">
        <v>310</v>
      </c>
      <c r="AM37" s="19">
        <v>65</v>
      </c>
      <c r="AN37" s="16">
        <f t="shared" si="10"/>
        <v>0.79032258064516125</v>
      </c>
      <c r="AO37" s="4">
        <f t="shared" si="6"/>
        <v>8.7553187401202062E-3</v>
      </c>
    </row>
    <row r="38" spans="1:41" x14ac:dyDescent="0.25">
      <c r="A38" s="14">
        <v>40944.333333333336</v>
      </c>
      <c r="B38" s="13">
        <f>VLOOKUP(A38,'Raw data'!$B$3:$E$541,4)</f>
        <v>275</v>
      </c>
      <c r="C38" s="13">
        <f>VLOOKUP(A38,'Raw data'!$H$3:$K$541,4)</f>
        <v>118</v>
      </c>
      <c r="D38" s="15">
        <f t="shared" si="11"/>
        <v>57.090909090909093</v>
      </c>
      <c r="E38" s="24">
        <f t="shared" si="1"/>
        <v>68.46857069045393</v>
      </c>
      <c r="F38" s="23">
        <f t="shared" si="12"/>
        <v>129.45118347375717</v>
      </c>
      <c r="G38" s="28"/>
      <c r="H38" s="28"/>
      <c r="I38" s="28"/>
      <c r="J38" s="28"/>
      <c r="K38" s="28"/>
      <c r="L38" s="28"/>
      <c r="M38" s="28"/>
      <c r="N38" s="47"/>
      <c r="O38" s="47"/>
      <c r="P38" s="26"/>
      <c r="Q38" s="19" t="str">
        <f>_xll.PIAdvCalcVal(Calculations!$Q$1,Calculations!$A37,Calculations!$A38,"average (time-weighted)","time-weighted",0,1,0,"")</f>
        <v>[-11059] No Good Data For Calculation</v>
      </c>
      <c r="R38" s="19"/>
      <c r="S38" s="4"/>
      <c r="T38" s="16">
        <f t="shared" si="13"/>
        <v>0.57090909090909092</v>
      </c>
      <c r="U38" s="4"/>
      <c r="AF38" s="47"/>
      <c r="AG38" s="47"/>
      <c r="AH38" s="49">
        <v>43501</v>
      </c>
      <c r="AI38" s="19">
        <v>35.660758972167969</v>
      </c>
      <c r="AJ38" s="19">
        <f t="shared" si="8"/>
        <v>606.26887409380856</v>
      </c>
      <c r="AK38" s="4">
        <f t="shared" si="9"/>
        <v>0.6967527228069067</v>
      </c>
      <c r="AL38" s="19">
        <v>310</v>
      </c>
      <c r="AM38" s="19">
        <v>80</v>
      </c>
      <c r="AN38" s="16">
        <f t="shared" si="10"/>
        <v>0.74193548387096775</v>
      </c>
      <c r="AO38" s="4">
        <f t="shared" si="6"/>
        <v>2.0414818973720312E-3</v>
      </c>
    </row>
    <row r="39" spans="1:41" x14ac:dyDescent="0.25">
      <c r="A39" s="14">
        <v>40945.333333333336</v>
      </c>
      <c r="B39" s="13">
        <f>VLOOKUP(A39,'Raw data'!$B$3:$E$541,4)</f>
        <v>285</v>
      </c>
      <c r="C39" s="13">
        <f>VLOOKUP(A39,'Raw data'!$H$3:$K$541,4)</f>
        <v>90</v>
      </c>
      <c r="D39" s="15">
        <f t="shared" si="11"/>
        <v>68.421052631578945</v>
      </c>
      <c r="E39" s="24">
        <f t="shared" si="1"/>
        <v>69.574936631139764</v>
      </c>
      <c r="F39" s="23">
        <f t="shared" si="12"/>
        <v>1.3314482844424711</v>
      </c>
      <c r="G39" s="28"/>
      <c r="H39" s="28"/>
      <c r="I39" s="28"/>
      <c r="J39" s="28"/>
      <c r="K39" s="28"/>
      <c r="L39" s="28"/>
      <c r="M39" s="28"/>
      <c r="N39" s="47"/>
      <c r="O39" s="47"/>
      <c r="P39" s="26"/>
      <c r="Q39" s="19" t="str">
        <f>_xll.PIAdvCalcVal(Calculations!$Q$1,Calculations!$A38,Calculations!$A39,"average (time-weighted)","time-weighted",0,1,0,"")</f>
        <v>[-11059] No Good Data For Calculation</v>
      </c>
      <c r="R39" s="19"/>
      <c r="S39" s="4"/>
      <c r="T39" s="16">
        <f t="shared" si="13"/>
        <v>0.68421052631578949</v>
      </c>
      <c r="U39" s="4"/>
      <c r="AF39" s="47"/>
      <c r="AG39" s="47"/>
      <c r="AH39" s="49">
        <v>43502</v>
      </c>
      <c r="AI39" s="19">
        <v>37.126018524169922</v>
      </c>
      <c r="AJ39" s="19">
        <f t="shared" si="8"/>
        <v>631.17976450813615</v>
      </c>
      <c r="AK39" s="4">
        <f t="shared" si="9"/>
        <v>0.69675272215853079</v>
      </c>
      <c r="AL39" s="19">
        <v>278</v>
      </c>
      <c r="AM39" s="19">
        <v>82</v>
      </c>
      <c r="AN39" s="16">
        <f t="shared" si="10"/>
        <v>0.70503597122302164</v>
      </c>
      <c r="AO39" s="4">
        <f t="shared" si="6"/>
        <v>6.8612215064388539E-5</v>
      </c>
    </row>
    <row r="40" spans="1:41" x14ac:dyDescent="0.25">
      <c r="A40" s="14">
        <v>40946.333333333336</v>
      </c>
      <c r="B40" s="13">
        <f>VLOOKUP(A40,'Raw data'!$B$3:$E$541,4)</f>
        <v>299</v>
      </c>
      <c r="C40" s="13">
        <f>VLOOKUP(A40,'Raw data'!$H$3:$K$541,4)</f>
        <v>89</v>
      </c>
      <c r="D40" s="15">
        <f t="shared" si="11"/>
        <v>70.23411371237458</v>
      </c>
      <c r="E40" s="24">
        <f t="shared" si="1"/>
        <v>70.999521538042927</v>
      </c>
      <c r="F40" s="23">
        <f t="shared" si="12"/>
        <v>0.5858491395943477</v>
      </c>
      <c r="G40" s="28"/>
      <c r="H40" s="28"/>
      <c r="I40" s="28"/>
      <c r="J40" s="28"/>
      <c r="K40" s="28"/>
      <c r="L40" s="28"/>
      <c r="M40" s="28"/>
      <c r="N40" s="47"/>
      <c r="O40" s="47"/>
      <c r="P40" s="26"/>
      <c r="Q40" s="19">
        <f>_xll.PIAdvCalcVal(Calculations!$Q$1,Calculations!$A39,Calculations!$A40,"average (time-weighted)","time-weighted",0,1,0,"")</f>
        <v>28.848901422953553</v>
      </c>
      <c r="R40" s="19">
        <f t="shared" si="7"/>
        <v>490.46042452960222</v>
      </c>
      <c r="S40" s="4">
        <f t="shared" ref="S40:S103" si="14">(1-EXP(-$P$2/R40))*$P$1</f>
        <v>0.70708301190761658</v>
      </c>
      <c r="T40" s="16">
        <f t="shared" si="13"/>
        <v>0.7023411371237458</v>
      </c>
      <c r="U40" s="4">
        <f t="shared" ref="U40:U103" si="15">(T40-S40)^2</f>
        <v>2.2485376465909566E-5</v>
      </c>
      <c r="AF40" s="47"/>
      <c r="AG40" s="47"/>
      <c r="AH40" s="49">
        <v>43503</v>
      </c>
      <c r="AI40" s="19">
        <v>37.065044403076172</v>
      </c>
      <c r="AJ40" s="19">
        <f t="shared" si="8"/>
        <v>630.14314294398991</v>
      </c>
      <c r="AK40" s="4">
        <f t="shared" si="9"/>
        <v>0.69675272219612272</v>
      </c>
      <c r="AL40" s="19">
        <v>287</v>
      </c>
      <c r="AM40" s="19">
        <v>82</v>
      </c>
      <c r="AN40" s="16">
        <f t="shared" si="10"/>
        <v>0.7142857142857143</v>
      </c>
      <c r="AO40" s="4">
        <f t="shared" si="6"/>
        <v>3.0740581161368095E-4</v>
      </c>
    </row>
    <row r="41" spans="1:41" x14ac:dyDescent="0.25">
      <c r="A41" s="14">
        <v>40947.333333333336</v>
      </c>
      <c r="B41" s="13">
        <f>VLOOKUP(A41,'Raw data'!$B$3:$E$541,4)</f>
        <v>261</v>
      </c>
      <c r="C41" s="13">
        <f>VLOOKUP(A41,'Raw data'!$H$3:$K$541,4)</f>
        <v>73</v>
      </c>
      <c r="D41" s="15">
        <f t="shared" si="11"/>
        <v>72.030651340996172</v>
      </c>
      <c r="E41" s="24">
        <f t="shared" si="1"/>
        <v>66.777229654692846</v>
      </c>
      <c r="F41" s="23">
        <f t="shared" si="12"/>
        <v>27.598439414122087</v>
      </c>
      <c r="G41" s="28"/>
      <c r="H41" s="28"/>
      <c r="I41" s="28"/>
      <c r="J41" s="28"/>
      <c r="K41" s="28"/>
      <c r="L41" s="28"/>
      <c r="M41" s="28"/>
      <c r="N41" s="47"/>
      <c r="O41" s="47"/>
      <c r="P41" s="26"/>
      <c r="Q41" s="19">
        <f>_xll.PIAdvCalcVal(Calculations!$Q$1,Calculations!$A40,Calculations!$A41,"average (time-weighted)","time-weighted",0,1,0,"")</f>
        <v>30.991679069791807</v>
      </c>
      <c r="R41" s="19">
        <f t="shared" si="7"/>
        <v>526.88980597927673</v>
      </c>
      <c r="S41" s="4">
        <f t="shared" si="14"/>
        <v>0.70373207214358213</v>
      </c>
      <c r="T41" s="16">
        <f t="shared" si="13"/>
        <v>0.72030651340996177</v>
      </c>
      <c r="U41" s="4">
        <f t="shared" si="15"/>
        <v>2.7471210329266818E-4</v>
      </c>
      <c r="AF41" s="47"/>
      <c r="AG41" s="47"/>
      <c r="AH41" s="49">
        <v>43504</v>
      </c>
      <c r="AI41" s="19">
        <v>34.888599395751953</v>
      </c>
      <c r="AJ41" s="19">
        <f t="shared" si="8"/>
        <v>593.14138240525949</v>
      </c>
      <c r="AK41" s="4">
        <f t="shared" si="9"/>
        <v>0.6967527229933258</v>
      </c>
      <c r="AL41" s="19">
        <v>287</v>
      </c>
      <c r="AM41" s="19">
        <v>82</v>
      </c>
      <c r="AN41" s="16">
        <f t="shared" si="10"/>
        <v>0.7142857142857143</v>
      </c>
      <c r="AO41" s="4">
        <f t="shared" si="6"/>
        <v>3.0740578365897096E-4</v>
      </c>
    </row>
    <row r="42" spans="1:41" x14ac:dyDescent="0.25">
      <c r="A42" s="14">
        <v>40948.333333333336</v>
      </c>
      <c r="B42" s="13">
        <f>VLOOKUP(A42,'Raw data'!$B$3:$E$541,4)</f>
        <v>296</v>
      </c>
      <c r="C42" s="13">
        <f>VLOOKUP(A42,'Raw data'!$H$3:$K$541,4)</f>
        <v>83</v>
      </c>
      <c r="D42" s="15">
        <f t="shared" si="11"/>
        <v>71.959459459459467</v>
      </c>
      <c r="E42" s="24">
        <f t="shared" si="1"/>
        <v>70.705597769847415</v>
      </c>
      <c r="F42" s="23">
        <f t="shared" si="12"/>
        <v>1.5721691366767887</v>
      </c>
      <c r="G42" s="28"/>
      <c r="H42" s="28"/>
      <c r="I42" s="28"/>
      <c r="J42" s="28"/>
      <c r="K42" s="28"/>
      <c r="L42" s="28"/>
      <c r="M42" s="28"/>
      <c r="N42" s="47"/>
      <c r="O42" s="47"/>
      <c r="P42" s="26"/>
      <c r="Q42" s="19">
        <f>_xll.PIAdvCalcVal(Calculations!$Q$1,Calculations!$A41,Calculations!$A42,"average (time-weighted)","time-weighted",0,1,0,"")</f>
        <v>31.328484107547276</v>
      </c>
      <c r="R42" s="19">
        <f t="shared" si="7"/>
        <v>532.61583136164438</v>
      </c>
      <c r="S42" s="4">
        <f t="shared" si="14"/>
        <v>0.70315900640279649</v>
      </c>
      <c r="T42" s="16">
        <f t="shared" si="13"/>
        <v>0.71959459459459452</v>
      </c>
      <c r="U42" s="4">
        <f t="shared" si="15"/>
        <v>2.7012855921037062E-4</v>
      </c>
      <c r="AF42" s="47"/>
      <c r="AG42" s="47"/>
      <c r="AH42" s="49">
        <v>43505</v>
      </c>
      <c r="AI42" s="19">
        <v>30.060209274291992</v>
      </c>
      <c r="AJ42" s="19">
        <f t="shared" si="8"/>
        <v>511.05387986758603</v>
      </c>
      <c r="AK42" s="4">
        <f t="shared" si="9"/>
        <v>0.69675272329748916</v>
      </c>
      <c r="AL42" s="19">
        <v>276</v>
      </c>
      <c r="AM42" s="19">
        <v>82</v>
      </c>
      <c r="AN42" s="16">
        <f t="shared" si="10"/>
        <v>0.70289855072463769</v>
      </c>
      <c r="AO42" s="4">
        <f t="shared" si="6"/>
        <v>3.7771194764291136E-5</v>
      </c>
    </row>
    <row r="43" spans="1:41" x14ac:dyDescent="0.25">
      <c r="A43" s="14">
        <v>40949.333333333336</v>
      </c>
      <c r="B43" s="13">
        <f>VLOOKUP(A43,'Raw data'!$B$3:$E$541,4)</f>
        <v>322</v>
      </c>
      <c r="C43" s="13">
        <f>VLOOKUP(A43,'Raw data'!$H$3:$K$541,4)</f>
        <v>78</v>
      </c>
      <c r="D43" s="15">
        <f t="shared" si="11"/>
        <v>75.776397515527947</v>
      </c>
      <c r="E43" s="24">
        <f t="shared" si="1"/>
        <v>73.070984285325565</v>
      </c>
      <c r="F43" s="23">
        <f t="shared" si="12"/>
        <v>7.3192607461540851</v>
      </c>
      <c r="G43" s="28"/>
      <c r="H43" s="28"/>
      <c r="I43" s="28"/>
      <c r="J43" s="28"/>
      <c r="K43" s="28"/>
      <c r="L43" s="28"/>
      <c r="M43" s="28"/>
      <c r="N43" s="47"/>
      <c r="O43" s="47"/>
      <c r="P43" s="26"/>
      <c r="Q43" s="19">
        <f>_xll.PIAdvCalcVal(Calculations!$Q$1,Calculations!$A42,Calculations!$A43,"average (time-weighted)","time-weighted",0,1,0,"")</f>
        <v>31.710902569396453</v>
      </c>
      <c r="R43" s="19">
        <f t="shared" si="7"/>
        <v>539.11733096458158</v>
      </c>
      <c r="S43" s="4">
        <f t="shared" si="14"/>
        <v>0.70249349947718265</v>
      </c>
      <c r="T43" s="16">
        <f t="shared" si="13"/>
        <v>0.75776397515527949</v>
      </c>
      <c r="U43" s="4">
        <f t="shared" si="15"/>
        <v>3.0548254816830946E-3</v>
      </c>
      <c r="AF43" s="47"/>
      <c r="AG43" s="47"/>
      <c r="AH43" s="49">
        <v>43506</v>
      </c>
      <c r="AI43" s="19">
        <v>30.138940811157227</v>
      </c>
      <c r="AJ43" s="19">
        <f t="shared" si="8"/>
        <v>512.39239541203119</v>
      </c>
      <c r="AK43" s="4">
        <f t="shared" si="9"/>
        <v>0.69675272329682136</v>
      </c>
      <c r="AL43" s="19">
        <v>286</v>
      </c>
      <c r="AM43" s="19">
        <v>99</v>
      </c>
      <c r="AN43" s="16">
        <f t="shared" si="10"/>
        <v>0.65384615384615385</v>
      </c>
      <c r="AO43" s="4">
        <f t="shared" si="6"/>
        <v>1.8409737020249543E-3</v>
      </c>
    </row>
    <row r="44" spans="1:41" x14ac:dyDescent="0.25">
      <c r="A44" s="14">
        <v>40953.333333333336</v>
      </c>
      <c r="B44" s="13">
        <f>VLOOKUP(A44,'Raw data'!$B$3:$E$541,4)</f>
        <v>305</v>
      </c>
      <c r="C44" s="13">
        <f>VLOOKUP(A44,'Raw data'!$H$3:$K$541,4)</f>
        <v>82</v>
      </c>
      <c r="D44" s="15">
        <f t="shared" si="11"/>
        <v>73.114754098360663</v>
      </c>
      <c r="E44" s="24">
        <f t="shared" si="1"/>
        <v>71.570022753687979</v>
      </c>
      <c r="F44" s="23">
        <f t="shared" si="12"/>
        <v>2.3861949272142779</v>
      </c>
      <c r="G44" s="28"/>
      <c r="H44" s="28"/>
      <c r="I44" s="28"/>
      <c r="J44" s="28"/>
      <c r="K44" s="28"/>
      <c r="L44" s="28"/>
      <c r="M44" s="28"/>
      <c r="N44" s="47"/>
      <c r="O44" s="47"/>
      <c r="P44" s="26"/>
      <c r="Q44" s="19">
        <f>_xll.PIAdvCalcVal(Calculations!$Q$1,Calculations!$A43,Calculations!$A44,"average (time-weighted)","time-weighted",0,1,0,"")</f>
        <v>31.633339340069927</v>
      </c>
      <c r="R44" s="19">
        <f t="shared" si="7"/>
        <v>537.79867782678457</v>
      </c>
      <c r="S44" s="4">
        <f t="shared" si="14"/>
        <v>0.70262974530773659</v>
      </c>
      <c r="T44" s="16">
        <f t="shared" si="13"/>
        <v>0.73114754098360657</v>
      </c>
      <c r="U44" s="4">
        <f t="shared" si="15"/>
        <v>8.1326467021066871E-4</v>
      </c>
      <c r="AF44" s="47"/>
      <c r="AG44" s="47"/>
      <c r="AH44" s="49">
        <v>43507</v>
      </c>
      <c r="AI44" s="19">
        <v>37.603469848632813</v>
      </c>
      <c r="AJ44" s="19">
        <f t="shared" si="8"/>
        <v>639.29691863664561</v>
      </c>
      <c r="AK44" s="4">
        <f t="shared" si="9"/>
        <v>0.6967527218221985</v>
      </c>
      <c r="AL44" s="19">
        <v>273</v>
      </c>
      <c r="AM44" s="19">
        <v>99</v>
      </c>
      <c r="AN44" s="16">
        <f t="shared" si="10"/>
        <v>0.63736263736263732</v>
      </c>
      <c r="AO44" s="4">
        <f t="shared" si="6"/>
        <v>3.5271821321138101E-3</v>
      </c>
    </row>
    <row r="45" spans="1:41" x14ac:dyDescent="0.25">
      <c r="A45" s="14">
        <v>40954.333333333336</v>
      </c>
      <c r="B45" s="13">
        <f>VLOOKUP(A45,'Raw data'!$B$3:$E$541,4)</f>
        <v>267</v>
      </c>
      <c r="C45" s="13">
        <f>VLOOKUP(A45,'Raw data'!$H$3:$K$541,4)</f>
        <v>88</v>
      </c>
      <c r="D45" s="15">
        <f t="shared" si="11"/>
        <v>67.041198501872657</v>
      </c>
      <c r="E45" s="24">
        <f t="shared" si="1"/>
        <v>67.523808763576156</v>
      </c>
      <c r="F45" s="23">
        <f t="shared" si="12"/>
        <v>0.23291266470151986</v>
      </c>
      <c r="G45" s="28"/>
      <c r="H45" s="28"/>
      <c r="I45" s="28"/>
      <c r="J45" s="28"/>
      <c r="K45" s="28"/>
      <c r="L45" s="28"/>
      <c r="M45" s="28"/>
      <c r="N45" s="47"/>
      <c r="O45" s="47"/>
      <c r="P45" s="26"/>
      <c r="Q45" s="19">
        <f>_xll.PIAdvCalcVal(Calculations!$Q$1,Calculations!$A44,Calculations!$A45,"average (time-weighted)","time-weighted",0,1,0,"")</f>
        <v>32.462498119989789</v>
      </c>
      <c r="R45" s="19">
        <f t="shared" si="7"/>
        <v>551.89521347088976</v>
      </c>
      <c r="S45" s="4">
        <f t="shared" si="14"/>
        <v>0.70114035147757825</v>
      </c>
      <c r="T45" s="16">
        <f t="shared" si="13"/>
        <v>0.67041198501872667</v>
      </c>
      <c r="U45" s="4">
        <f t="shared" si="15"/>
        <v>9.442325052294745E-4</v>
      </c>
      <c r="AF45" s="47"/>
      <c r="AG45" s="47"/>
      <c r="AH45" s="49">
        <v>43508</v>
      </c>
      <c r="AI45" s="19">
        <v>37.399974822998047</v>
      </c>
      <c r="AJ45" s="19">
        <f t="shared" si="8"/>
        <v>635.83729793223017</v>
      </c>
      <c r="AK45" s="4">
        <f t="shared" si="9"/>
        <v>0.69675272197509186</v>
      </c>
      <c r="AL45" s="19">
        <v>317</v>
      </c>
      <c r="AM45" s="19">
        <v>99</v>
      </c>
      <c r="AN45" s="16">
        <f t="shared" si="10"/>
        <v>0.6876971608832807</v>
      </c>
      <c r="AO45" s="4">
        <f t="shared" si="6"/>
        <v>8.2003186687524117E-5</v>
      </c>
    </row>
    <row r="46" spans="1:41" x14ac:dyDescent="0.25">
      <c r="A46" s="14">
        <v>40955.333333333336</v>
      </c>
      <c r="B46" s="13">
        <f>VLOOKUP(A46,'Raw data'!$B$3:$E$541,4)</f>
        <v>285</v>
      </c>
      <c r="C46" s="13">
        <f>VLOOKUP(A46,'Raw data'!$H$3:$K$541,4)</f>
        <v>90</v>
      </c>
      <c r="D46" s="15">
        <f t="shared" si="11"/>
        <v>68.421052631578945</v>
      </c>
      <c r="E46" s="24">
        <f t="shared" si="1"/>
        <v>69.574936631139764</v>
      </c>
      <c r="F46" s="23">
        <f t="shared" si="12"/>
        <v>1.3314482844424711</v>
      </c>
      <c r="G46" s="28"/>
      <c r="H46" s="28"/>
      <c r="I46" s="28"/>
      <c r="J46" s="28"/>
      <c r="K46" s="28"/>
      <c r="L46" s="28"/>
      <c r="M46" s="28"/>
      <c r="N46" s="47"/>
      <c r="O46" s="47"/>
      <c r="P46" s="26"/>
      <c r="Q46" s="19">
        <f>_xll.PIAdvCalcVal(Calculations!$Q$1,Calculations!$A45,Calculations!$A46,"average (time-weighted)","time-weighted",0,1,0,"")</f>
        <v>32.160184052366496</v>
      </c>
      <c r="R46" s="19">
        <f t="shared" si="7"/>
        <v>546.7555693723516</v>
      </c>
      <c r="S46" s="4">
        <f t="shared" si="14"/>
        <v>0.70169175468480149</v>
      </c>
      <c r="T46" s="16">
        <f t="shared" si="13"/>
        <v>0.68421052631578949</v>
      </c>
      <c r="U46" s="4">
        <f t="shared" si="15"/>
        <v>3.0559334528955004E-4</v>
      </c>
      <c r="AF46" s="47"/>
      <c r="AG46" s="47"/>
      <c r="AH46" s="49">
        <v>43509</v>
      </c>
      <c r="AI46" s="19">
        <v>37.569297790527344</v>
      </c>
      <c r="AJ46" s="19">
        <f t="shared" si="8"/>
        <v>638.71595917896161</v>
      </c>
      <c r="AK46" s="4">
        <f t="shared" si="9"/>
        <v>0.69675272184892756</v>
      </c>
      <c r="AL46" s="19">
        <v>281</v>
      </c>
      <c r="AM46" s="19">
        <v>99</v>
      </c>
      <c r="AN46" s="16">
        <f t="shared" si="10"/>
        <v>0.64768683274021355</v>
      </c>
      <c r="AO46" s="4">
        <f t="shared" si="6"/>
        <v>2.4074614740286202E-3</v>
      </c>
    </row>
    <row r="47" spans="1:41" x14ac:dyDescent="0.25">
      <c r="A47" s="14">
        <v>40956.333333333336</v>
      </c>
      <c r="B47" s="13">
        <f>VLOOKUP(A47,'Raw data'!$B$3:$E$541,4)</f>
        <v>266</v>
      </c>
      <c r="C47" s="13">
        <f>VLOOKUP(A47,'Raw data'!$H$3:$K$541,4)</f>
        <v>83</v>
      </c>
      <c r="D47" s="15">
        <f t="shared" si="11"/>
        <v>68.796992481203006</v>
      </c>
      <c r="E47" s="24">
        <f t="shared" si="1"/>
        <v>67.401717819078328</v>
      </c>
      <c r="F47" s="23">
        <f t="shared" si="12"/>
        <v>1.9467913827671328</v>
      </c>
      <c r="G47" s="28"/>
      <c r="H47" s="28"/>
      <c r="I47" s="28"/>
      <c r="J47" s="28"/>
      <c r="K47" s="28"/>
      <c r="L47" s="28"/>
      <c r="M47" s="28"/>
      <c r="N47" s="47"/>
      <c r="O47" s="47"/>
      <c r="P47" s="26"/>
      <c r="Q47" s="19">
        <f>_xll.PIAdvCalcVal(Calculations!$Q$1,Calculations!$A46,Calculations!$A47,"average (time-weighted)","time-weighted",0,1,0,"")</f>
        <v>31.939933090023199</v>
      </c>
      <c r="R47" s="19">
        <f t="shared" si="7"/>
        <v>543.01108084191503</v>
      </c>
      <c r="S47" s="4">
        <f t="shared" si="14"/>
        <v>0.70208745754809432</v>
      </c>
      <c r="T47" s="16">
        <f t="shared" si="13"/>
        <v>0.68796992481203012</v>
      </c>
      <c r="U47" s="4">
        <f t="shared" si="15"/>
        <v>1.9930473055384428E-4</v>
      </c>
      <c r="AF47" s="47"/>
      <c r="AG47" s="47"/>
      <c r="AH47" s="49">
        <v>43510</v>
      </c>
      <c r="AI47" s="19">
        <v>36.591464996337891</v>
      </c>
      <c r="AJ47" s="19">
        <f t="shared" si="8"/>
        <v>622.09181532246305</v>
      </c>
      <c r="AK47" s="4">
        <f t="shared" si="9"/>
        <v>0.69675272245240016</v>
      </c>
      <c r="AL47" s="19">
        <v>298</v>
      </c>
      <c r="AM47" s="19">
        <v>73</v>
      </c>
      <c r="AN47" s="16">
        <f t="shared" si="10"/>
        <v>0.75503355704697983</v>
      </c>
      <c r="AO47" s="4">
        <f t="shared" si="6"/>
        <v>3.3966556810407539E-3</v>
      </c>
    </row>
    <row r="48" spans="1:41" x14ac:dyDescent="0.25">
      <c r="A48" s="14">
        <v>40957.333333333336</v>
      </c>
      <c r="B48" s="13">
        <f>VLOOKUP(A48,'Raw data'!$B$3:$E$541,4)</f>
        <v>276</v>
      </c>
      <c r="C48" s="13">
        <f>VLOOKUP(A48,'Raw data'!$H$3:$K$541,4)</f>
        <v>88</v>
      </c>
      <c r="D48" s="15">
        <f t="shared" si="11"/>
        <v>68.115942028985515</v>
      </c>
      <c r="E48" s="24">
        <f t="shared" si="1"/>
        <v>68.5828149995465</v>
      </c>
      <c r="F48" s="23">
        <f t="shared" si="12"/>
        <v>0.21797037064043825</v>
      </c>
      <c r="G48" s="28"/>
      <c r="H48" s="28"/>
      <c r="I48" s="28"/>
      <c r="J48" s="28"/>
      <c r="K48" s="28"/>
      <c r="L48" s="28"/>
      <c r="M48" s="28"/>
      <c r="N48" s="47"/>
      <c r="O48" s="47"/>
      <c r="P48" s="26"/>
      <c r="Q48" s="19">
        <f>_xll.PIAdvCalcVal(Calculations!$Q$1,Calculations!$A47,Calculations!$A48,"average (time-weighted)","time-weighted",0,1,0,"")</f>
        <v>32.03487603458381</v>
      </c>
      <c r="R48" s="19">
        <f t="shared" si="7"/>
        <v>544.6252066698828</v>
      </c>
      <c r="S48" s="4">
        <f t="shared" si="14"/>
        <v>0.70191750888127824</v>
      </c>
      <c r="T48" s="16">
        <f t="shared" si="13"/>
        <v>0.6811594202898551</v>
      </c>
      <c r="U48" s="4">
        <f t="shared" si="15"/>
        <v>4.3089824196937155E-4</v>
      </c>
      <c r="AF48" s="47"/>
      <c r="AG48" s="47"/>
      <c r="AH48" s="49">
        <v>43511</v>
      </c>
      <c r="AI48" s="19">
        <v>35.279556274414063</v>
      </c>
      <c r="AJ48" s="19">
        <f t="shared" si="8"/>
        <v>599.78804370685145</v>
      </c>
      <c r="AK48" s="4">
        <f t="shared" si="9"/>
        <v>0.69675272290874213</v>
      </c>
      <c r="AL48" s="19">
        <v>289</v>
      </c>
      <c r="AM48" s="19">
        <v>78</v>
      </c>
      <c r="AN48" s="16">
        <f t="shared" si="10"/>
        <v>0.73010380622837368</v>
      </c>
      <c r="AO48" s="4">
        <f t="shared" si="6"/>
        <v>1.1122947585930057E-3</v>
      </c>
    </row>
    <row r="49" spans="1:41" x14ac:dyDescent="0.25">
      <c r="A49" s="14">
        <v>40959.333333333336</v>
      </c>
      <c r="B49" s="13">
        <f>VLOOKUP(A49,'Raw data'!$B$3:$E$541,4)</f>
        <v>276</v>
      </c>
      <c r="C49" s="13">
        <f>VLOOKUP(A49,'Raw data'!$H$3:$K$541,4)</f>
        <v>88</v>
      </c>
      <c r="D49" s="15">
        <f t="shared" si="11"/>
        <v>68.115942028985515</v>
      </c>
      <c r="E49" s="24">
        <f t="shared" si="1"/>
        <v>68.5828149995465</v>
      </c>
      <c r="F49" s="23">
        <f t="shared" si="12"/>
        <v>0.21797037064043825</v>
      </c>
      <c r="G49" s="28"/>
      <c r="H49" s="28"/>
      <c r="I49" s="28"/>
      <c r="J49" s="28"/>
      <c r="K49" s="28"/>
      <c r="L49" s="28"/>
      <c r="M49" s="28"/>
      <c r="N49" s="47"/>
      <c r="O49" s="47"/>
      <c r="P49" s="26"/>
      <c r="Q49" s="19">
        <f>_xll.PIAdvCalcVal(Calculations!$Q$1,Calculations!$A48,Calculations!$A49,"average (time-weighted)","time-weighted",0,1,0,"")</f>
        <v>32.653715563730564</v>
      </c>
      <c r="R49" s="19">
        <f t="shared" si="7"/>
        <v>555.14610289851794</v>
      </c>
      <c r="S49" s="4">
        <f t="shared" si="14"/>
        <v>0.70078668909530228</v>
      </c>
      <c r="T49" s="16">
        <f t="shared" si="13"/>
        <v>0.6811594202898551</v>
      </c>
      <c r="U49" s="4">
        <f t="shared" si="15"/>
        <v>3.8522968076128015E-4</v>
      </c>
      <c r="AF49" s="47"/>
      <c r="AG49" s="47"/>
      <c r="AH49" s="49">
        <v>43512</v>
      </c>
      <c r="AI49" s="19">
        <v>31.093620300292969</v>
      </c>
      <c r="AJ49" s="19">
        <f t="shared" si="8"/>
        <v>528.62290972751475</v>
      </c>
      <c r="AK49" s="4">
        <f t="shared" si="9"/>
        <v>0.69675272328467708</v>
      </c>
      <c r="AL49" s="19">
        <v>292</v>
      </c>
      <c r="AM49" s="19">
        <v>71</v>
      </c>
      <c r="AN49" s="16">
        <f t="shared" si="10"/>
        <v>0.75684931506849318</v>
      </c>
      <c r="AO49" s="4">
        <f t="shared" si="6"/>
        <v>3.6116003440306329E-3</v>
      </c>
    </row>
    <row r="50" spans="1:41" x14ac:dyDescent="0.25">
      <c r="A50" s="14">
        <v>40960.333333333336</v>
      </c>
      <c r="B50" s="13">
        <f>VLOOKUP(A50,'Raw data'!$B$3:$E$541,4)</f>
        <v>254</v>
      </c>
      <c r="C50" s="13">
        <f>VLOOKUP(A50,'Raw data'!$H$3:$K$541,4)</f>
        <v>75</v>
      </c>
      <c r="D50" s="15">
        <f t="shared" si="11"/>
        <v>70.472440944881882</v>
      </c>
      <c r="E50" s="24">
        <f t="shared" si="1"/>
        <v>65.861641495570211</v>
      </c>
      <c r="F50" s="23">
        <f t="shared" si="12"/>
        <v>21.259471561772806</v>
      </c>
      <c r="G50" s="28"/>
      <c r="H50" s="28"/>
      <c r="I50" s="28"/>
      <c r="J50" s="28"/>
      <c r="K50" s="28"/>
      <c r="L50" s="28"/>
      <c r="M50" s="28"/>
      <c r="N50" s="47"/>
      <c r="O50" s="47"/>
      <c r="P50" s="26"/>
      <c r="Q50" s="19">
        <f>_xll.PIAdvCalcVal(Calculations!$Q$1,Calculations!$A49,Calculations!$A50,"average (time-weighted)","time-weighted",0,1,0,"")</f>
        <v>33.906373826415397</v>
      </c>
      <c r="R50" s="19">
        <f t="shared" si="7"/>
        <v>576.44255694019898</v>
      </c>
      <c r="S50" s="4">
        <f t="shared" si="14"/>
        <v>0.69837826423789373</v>
      </c>
      <c r="T50" s="16">
        <f t="shared" si="13"/>
        <v>0.70472440944881898</v>
      </c>
      <c r="U50" s="4">
        <f t="shared" si="15"/>
        <v>4.027355903814945E-5</v>
      </c>
      <c r="AF50" s="47"/>
      <c r="AG50" s="47"/>
      <c r="AH50" s="49">
        <v>43513</v>
      </c>
      <c r="AI50" s="19">
        <v>30.261602401733398</v>
      </c>
      <c r="AJ50" s="19">
        <f t="shared" si="8"/>
        <v>514.47776618249668</v>
      </c>
      <c r="AK50" s="4">
        <f t="shared" si="9"/>
        <v>0.69675272329569804</v>
      </c>
      <c r="AL50" s="19">
        <v>272</v>
      </c>
      <c r="AM50" s="19">
        <v>89</v>
      </c>
      <c r="AN50" s="16">
        <f t="shared" si="10"/>
        <v>0.67279411764705888</v>
      </c>
      <c r="AO50" s="4">
        <f t="shared" si="6"/>
        <v>5.7401478462700451E-4</v>
      </c>
    </row>
    <row r="51" spans="1:41" x14ac:dyDescent="0.25">
      <c r="A51" s="14">
        <v>40961.333333333336</v>
      </c>
      <c r="B51" s="13">
        <f>VLOOKUP(A51,'Raw data'!$B$3:$E$541,4)</f>
        <v>275</v>
      </c>
      <c r="C51" s="13">
        <f>VLOOKUP(A51,'Raw data'!$H$3:$K$541,4)</f>
        <v>91</v>
      </c>
      <c r="D51" s="15">
        <f t="shared" si="11"/>
        <v>66.909090909090907</v>
      </c>
      <c r="E51" s="24">
        <f t="shared" si="1"/>
        <v>68.46857069045393</v>
      </c>
      <c r="F51" s="23">
        <f t="shared" si="12"/>
        <v>2.4319771884800643</v>
      </c>
      <c r="G51" s="28"/>
      <c r="H51" s="28"/>
      <c r="I51" s="28"/>
      <c r="J51" s="28"/>
      <c r="K51" s="28"/>
      <c r="L51" s="28"/>
      <c r="M51" s="28"/>
      <c r="N51" s="47"/>
      <c r="O51" s="47"/>
      <c r="P51" s="26"/>
      <c r="Q51" s="19">
        <f>_xll.PIAdvCalcVal(Calculations!$Q$1,Calculations!$A50,Calculations!$A51,"average (time-weighted)","time-weighted",0,1,0,"")</f>
        <v>34.442524831729209</v>
      </c>
      <c r="R51" s="19">
        <f t="shared" si="7"/>
        <v>585.55766485446293</v>
      </c>
      <c r="S51" s="4">
        <f t="shared" si="14"/>
        <v>0.69730022142950465</v>
      </c>
      <c r="T51" s="16">
        <f t="shared" si="13"/>
        <v>0.66909090909090907</v>
      </c>
      <c r="U51" s="4">
        <f t="shared" si="15"/>
        <v>7.9576530261644095E-4</v>
      </c>
      <c r="AF51" s="47"/>
      <c r="AG51" s="47"/>
      <c r="AH51" s="49">
        <v>43514</v>
      </c>
      <c r="AI51" s="19">
        <v>33.747249603271484</v>
      </c>
      <c r="AJ51" s="19">
        <f t="shared" si="8"/>
        <v>573.73728463565249</v>
      </c>
      <c r="AK51" s="4">
        <f t="shared" si="9"/>
        <v>0.69675272315571113</v>
      </c>
      <c r="AL51" s="19">
        <v>272</v>
      </c>
      <c r="AM51" s="19">
        <v>89</v>
      </c>
      <c r="AN51" s="16">
        <f t="shared" si="10"/>
        <v>0.67279411764705888</v>
      </c>
      <c r="AO51" s="4">
        <f t="shared" si="6"/>
        <v>5.7401477791922206E-4</v>
      </c>
    </row>
    <row r="52" spans="1:41" x14ac:dyDescent="0.25">
      <c r="A52" s="14">
        <v>40962.333333333336</v>
      </c>
      <c r="B52" s="13">
        <f>VLOOKUP(A52,'Raw data'!$B$3:$E$541,4)</f>
        <v>278</v>
      </c>
      <c r="C52" s="13">
        <f>VLOOKUP(A52,'Raw data'!$H$3:$K$541,4)</f>
        <v>86</v>
      </c>
      <c r="D52" s="15">
        <f t="shared" si="11"/>
        <v>69.064748201438846</v>
      </c>
      <c r="E52" s="24">
        <f t="shared" si="1"/>
        <v>68.808837913218838</v>
      </c>
      <c r="F52" s="23">
        <f t="shared" si="12"/>
        <v>6.549007561684754E-2</v>
      </c>
      <c r="G52" s="28"/>
      <c r="H52" s="28"/>
      <c r="I52" s="28"/>
      <c r="J52" s="28"/>
      <c r="K52" s="28"/>
      <c r="L52" s="28"/>
      <c r="M52" s="28"/>
      <c r="N52" s="47"/>
      <c r="O52" s="47"/>
      <c r="P52" s="26"/>
      <c r="Q52" s="19">
        <f>_xll.PIAdvCalcVal(Calculations!$Q$1,Calculations!$A51,Calculations!$A52,"average (time-weighted)","time-weighted",0,1,0,"")</f>
        <v>34.048487616422712</v>
      </c>
      <c r="R52" s="19">
        <f t="shared" si="7"/>
        <v>578.85863472273252</v>
      </c>
      <c r="S52" s="4">
        <f t="shared" si="14"/>
        <v>0.69809521448676071</v>
      </c>
      <c r="T52" s="16">
        <f t="shared" si="13"/>
        <v>0.69064748201438841</v>
      </c>
      <c r="U52" s="4">
        <f t="shared" si="15"/>
        <v>5.5468718980028703E-5</v>
      </c>
      <c r="AF52" s="47"/>
      <c r="AG52" s="47"/>
      <c r="AH52" s="49">
        <v>43515</v>
      </c>
      <c r="AI52" s="19">
        <v>36.711410522460938</v>
      </c>
      <c r="AJ52" s="19">
        <f t="shared" si="8"/>
        <v>624.13101025748847</v>
      </c>
      <c r="AK52" s="4">
        <f t="shared" si="9"/>
        <v>0.69675272239311681</v>
      </c>
      <c r="AL52" s="19">
        <v>274</v>
      </c>
      <c r="AM52" s="19">
        <v>94</v>
      </c>
      <c r="AN52" s="16">
        <f t="shared" si="10"/>
        <v>0.65693430656934304</v>
      </c>
      <c r="AO52" s="4">
        <f t="shared" si="6"/>
        <v>1.5855062387149571E-3</v>
      </c>
    </row>
    <row r="53" spans="1:41" x14ac:dyDescent="0.25">
      <c r="A53" s="14">
        <v>40963.333333333336</v>
      </c>
      <c r="B53" s="13">
        <f>VLOOKUP(A53,'Raw data'!$B$3:$E$541,4)</f>
        <v>328</v>
      </c>
      <c r="C53" s="13">
        <f>VLOOKUP(A53,'Raw data'!$H$3:$K$541,4)</f>
        <v>154</v>
      </c>
      <c r="D53" s="15">
        <f t="shared" si="11"/>
        <v>53.048780487804883</v>
      </c>
      <c r="E53" s="24">
        <f t="shared" si="1"/>
        <v>73.56358823132571</v>
      </c>
      <c r="F53" s="23">
        <f t="shared" si="12"/>
        <v>420.85733675362206</v>
      </c>
      <c r="G53" s="28"/>
      <c r="H53" s="28"/>
      <c r="I53" s="28"/>
      <c r="J53" s="28"/>
      <c r="K53" s="28"/>
      <c r="L53" s="28"/>
      <c r="M53" s="28"/>
      <c r="N53" s="47"/>
      <c r="O53" s="47"/>
      <c r="P53" s="26"/>
      <c r="Q53" s="19">
        <f>_xll.PIAdvCalcVal(Calculations!$Q$1,Calculations!$A52,Calculations!$A53,"average (time-weighted)","time-weighted",0,1,0,"")</f>
        <v>32.451032949715632</v>
      </c>
      <c r="R53" s="19">
        <f t="shared" si="7"/>
        <v>551.70029401113197</v>
      </c>
      <c r="S53" s="4">
        <f t="shared" si="14"/>
        <v>0.70116143662481656</v>
      </c>
      <c r="T53" s="16">
        <f t="shared" si="13"/>
        <v>0.53048780487804881</v>
      </c>
      <c r="U53" s="4">
        <f t="shared" si="15"/>
        <v>2.912948857363129E-2</v>
      </c>
      <c r="AF53" s="47"/>
      <c r="AG53" s="47"/>
      <c r="AH53" s="49">
        <v>43516</v>
      </c>
      <c r="AI53" s="19">
        <v>35.545680999755859</v>
      </c>
      <c r="AJ53" s="19">
        <f t="shared" si="8"/>
        <v>604.31243248184683</v>
      </c>
      <c r="AK53" s="4">
        <f t="shared" si="9"/>
        <v>0.69675272283988421</v>
      </c>
      <c r="AL53" s="19">
        <v>265</v>
      </c>
      <c r="AM53" s="19">
        <v>94</v>
      </c>
      <c r="AN53" s="16">
        <f t="shared" si="10"/>
        <v>0.64528301886792461</v>
      </c>
      <c r="AO53" s="4">
        <f t="shared" si="6"/>
        <v>2.6491304269611539E-3</v>
      </c>
    </row>
    <row r="54" spans="1:41" x14ac:dyDescent="0.25">
      <c r="A54" s="14">
        <v>40964.333333333336</v>
      </c>
      <c r="B54" s="13">
        <f>VLOOKUP(A54,'Raw data'!$B$3:$E$541,4)</f>
        <v>268</v>
      </c>
      <c r="C54" s="13">
        <f>VLOOKUP(A54,'Raw data'!$H$3:$K$541,4)</f>
        <v>90</v>
      </c>
      <c r="D54" s="15">
        <f t="shared" si="11"/>
        <v>66.417910447761201</v>
      </c>
      <c r="E54" s="24">
        <f t="shared" si="1"/>
        <v>67.644988581622513</v>
      </c>
      <c r="F54" s="23">
        <f t="shared" si="12"/>
        <v>1.5057207466005598</v>
      </c>
      <c r="G54" s="28"/>
      <c r="H54" s="28"/>
      <c r="I54" s="28"/>
      <c r="J54" s="28"/>
      <c r="K54" s="28"/>
      <c r="L54" s="28"/>
      <c r="M54" s="28"/>
      <c r="N54" s="47"/>
      <c r="O54" s="47"/>
      <c r="P54" s="26"/>
      <c r="Q54" s="19">
        <f>_xll.PIAdvCalcVal(Calculations!$Q$1,Calculations!$A53,Calculations!$A54,"average (time-weighted)","time-weighted",0,1,0,"")</f>
        <v>31.132316745731558</v>
      </c>
      <c r="R54" s="19">
        <f t="shared" si="7"/>
        <v>529.28078833368227</v>
      </c>
      <c r="S54" s="4">
        <f t="shared" si="14"/>
        <v>0.70349427772116546</v>
      </c>
      <c r="T54" s="16">
        <f t="shared" si="13"/>
        <v>0.66417910447761197</v>
      </c>
      <c r="U54" s="4">
        <f t="shared" si="15"/>
        <v>1.5456828471706243E-3</v>
      </c>
      <c r="AF54" s="47"/>
      <c r="AG54" s="47"/>
      <c r="AH54" s="49">
        <v>43517</v>
      </c>
      <c r="AI54" s="19">
        <v>37.006542205810547</v>
      </c>
      <c r="AJ54" s="19">
        <f t="shared" si="8"/>
        <v>629.14854657839032</v>
      </c>
      <c r="AK54" s="4">
        <f t="shared" si="9"/>
        <v>0.69675272223114482</v>
      </c>
      <c r="AL54" s="19">
        <v>291</v>
      </c>
      <c r="AM54" s="19">
        <v>94</v>
      </c>
      <c r="AN54" s="16">
        <f t="shared" si="10"/>
        <v>0.67697594501718217</v>
      </c>
      <c r="AO54" s="4">
        <f t="shared" si="6"/>
        <v>3.9112091697071221E-4</v>
      </c>
    </row>
    <row r="55" spans="1:41" x14ac:dyDescent="0.25">
      <c r="A55" s="14">
        <v>40965.333333333336</v>
      </c>
      <c r="B55" s="13">
        <f>VLOOKUP(A55,'Raw data'!$B$3:$E$541,4)</f>
        <v>280</v>
      </c>
      <c r="C55" s="13">
        <f>VLOOKUP(A55,'Raw data'!$H$3:$K$541,4)</f>
        <v>69</v>
      </c>
      <c r="D55" s="15">
        <f t="shared" si="11"/>
        <v>75.357142857142861</v>
      </c>
      <c r="E55" s="24">
        <f t="shared" si="1"/>
        <v>69.031631928124398</v>
      </c>
      <c r="F55" s="23">
        <f t="shared" si="12"/>
        <v>40.012088513132028</v>
      </c>
      <c r="G55" s="28"/>
      <c r="H55" s="28"/>
      <c r="I55" s="28"/>
      <c r="J55" s="28"/>
      <c r="K55" s="28"/>
      <c r="L55" s="28"/>
      <c r="M55" s="28"/>
      <c r="N55" s="47"/>
      <c r="O55" s="47"/>
      <c r="P55" s="26"/>
      <c r="Q55" s="19">
        <f>_xll.PIAdvCalcVal(Calculations!$Q$1,Calculations!$A54,Calculations!$A55,"average (time-weighted)","time-weighted",0,1,0,"")</f>
        <v>33.687630961074532</v>
      </c>
      <c r="R55" s="19">
        <f t="shared" si="7"/>
        <v>572.72370758004467</v>
      </c>
      <c r="S55" s="4">
        <f t="shared" si="14"/>
        <v>0.69881008773596121</v>
      </c>
      <c r="T55" s="16">
        <f t="shared" si="13"/>
        <v>0.75357142857142856</v>
      </c>
      <c r="U55" s="4">
        <f t="shared" si="15"/>
        <v>2.9988044500982242E-3</v>
      </c>
      <c r="AF55" s="47"/>
      <c r="AG55" s="47"/>
      <c r="AH55" s="49">
        <v>43518</v>
      </c>
      <c r="AI55" s="19">
        <v>36.277290344238281</v>
      </c>
      <c r="AJ55" s="19">
        <f t="shared" si="8"/>
        <v>616.75052932386996</v>
      </c>
      <c r="AK55" s="4">
        <f t="shared" si="9"/>
        <v>0.69675272259159748</v>
      </c>
      <c r="AL55" s="19">
        <v>294</v>
      </c>
      <c r="AM55" s="19">
        <v>76</v>
      </c>
      <c r="AN55" s="16">
        <f t="shared" si="10"/>
        <v>0.74149659863945572</v>
      </c>
      <c r="AO55" s="4">
        <f t="shared" si="6"/>
        <v>2.0020144437861015E-3</v>
      </c>
    </row>
    <row r="56" spans="1:41" x14ac:dyDescent="0.25">
      <c r="A56" s="14">
        <v>40966.333333333336</v>
      </c>
      <c r="B56" s="13">
        <f>VLOOKUP(A56,'Raw data'!$B$3:$E$541,4)</f>
        <v>258</v>
      </c>
      <c r="C56" s="13">
        <f>VLOOKUP(A56,'Raw data'!$H$3:$K$541,4)</f>
        <v>91</v>
      </c>
      <c r="D56" s="15">
        <f t="shared" si="11"/>
        <v>64.728682170542641</v>
      </c>
      <c r="E56" s="24">
        <f t="shared" si="1"/>
        <v>66.390918371607881</v>
      </c>
      <c r="F56" s="23">
        <f t="shared" si="12"/>
        <v>2.7630291881318043</v>
      </c>
      <c r="G56" s="28"/>
      <c r="H56" s="28"/>
      <c r="I56" s="28"/>
      <c r="J56" s="28"/>
      <c r="K56" s="28"/>
      <c r="L56" s="28"/>
      <c r="M56" s="28"/>
      <c r="N56" s="47"/>
      <c r="O56" s="47"/>
      <c r="P56" s="26"/>
      <c r="Q56" s="19">
        <f>_xll.PIAdvCalcVal(Calculations!$Q$1,Calculations!$A55,Calculations!$A56,"average (time-weighted)","time-weighted",0,1,0,"")</f>
        <v>33.346796239497458</v>
      </c>
      <c r="R56" s="19">
        <f t="shared" si="7"/>
        <v>566.92917350790447</v>
      </c>
      <c r="S56" s="4">
        <f t="shared" si="14"/>
        <v>0.69947353602448281</v>
      </c>
      <c r="T56" s="16">
        <f t="shared" si="13"/>
        <v>0.6472868217054264</v>
      </c>
      <c r="U56" s="4">
        <f t="shared" si="15"/>
        <v>2.7234531514188079E-3</v>
      </c>
      <c r="AF56" s="47"/>
      <c r="AG56" s="47"/>
      <c r="AH56" s="49">
        <v>43519</v>
      </c>
      <c r="AI56" s="19">
        <v>29.490194320678711</v>
      </c>
      <c r="AJ56" s="19">
        <f t="shared" si="8"/>
        <v>501.36305067313521</v>
      </c>
      <c r="AK56" s="4">
        <f t="shared" si="9"/>
        <v>0.6967527233012818</v>
      </c>
      <c r="AL56" s="19">
        <v>296</v>
      </c>
      <c r="AM56" s="19">
        <v>76</v>
      </c>
      <c r="AN56" s="16">
        <f t="shared" si="10"/>
        <v>0.7432432432432432</v>
      </c>
      <c r="AO56" s="4">
        <f t="shared" si="6"/>
        <v>2.1613684444739111E-3</v>
      </c>
    </row>
    <row r="57" spans="1:41" x14ac:dyDescent="0.25">
      <c r="A57" s="14">
        <v>40967.333333333336</v>
      </c>
      <c r="B57" s="13">
        <f>VLOOKUP(A57,'Raw data'!$B$3:$E$541,4)</f>
        <v>303</v>
      </c>
      <c r="C57" s="13">
        <f>VLOOKUP(A57,'Raw data'!$H$3:$K$541,4)</f>
        <v>86</v>
      </c>
      <c r="D57" s="15">
        <f t="shared" si="11"/>
        <v>71.617161716171623</v>
      </c>
      <c r="E57" s="24">
        <f t="shared" si="1"/>
        <v>71.382366138200766</v>
      </c>
      <c r="F57" s="23">
        <f t="shared" si="12"/>
        <v>5.5128963434668804E-2</v>
      </c>
      <c r="G57" s="28"/>
      <c r="H57" s="28"/>
      <c r="I57" s="28"/>
      <c r="J57" s="28"/>
      <c r="K57" s="28"/>
      <c r="L57" s="28"/>
      <c r="M57" s="28"/>
      <c r="N57" s="47"/>
      <c r="O57" s="47"/>
      <c r="P57" s="26"/>
      <c r="Q57" s="19">
        <f>_xll.PIAdvCalcVal(Calculations!$Q$1,Calculations!$A56,Calculations!$A57,"average (time-weighted)","time-weighted",0,1,0,"")</f>
        <v>32.671537539264754</v>
      </c>
      <c r="R57" s="19">
        <f t="shared" si="7"/>
        <v>555.44909445990538</v>
      </c>
      <c r="S57" s="4">
        <f t="shared" si="14"/>
        <v>0.70075353494726611</v>
      </c>
      <c r="T57" s="16">
        <f t="shared" si="13"/>
        <v>0.71617161716171618</v>
      </c>
      <c r="U57" s="4">
        <f t="shared" si="15"/>
        <v>2.3771725917154152E-4</v>
      </c>
      <c r="AF57" s="47"/>
      <c r="AG57" s="47"/>
      <c r="AH57" s="49">
        <v>43520</v>
      </c>
      <c r="AI57" s="19">
        <v>32.694435119628906</v>
      </c>
      <c r="AJ57" s="19">
        <f t="shared" si="8"/>
        <v>555.83837642324443</v>
      </c>
      <c r="AK57" s="4">
        <f t="shared" si="9"/>
        <v>0.69675272323329684</v>
      </c>
      <c r="AL57" s="19">
        <v>269</v>
      </c>
      <c r="AM57" s="19">
        <v>76</v>
      </c>
      <c r="AN57" s="16">
        <f t="shared" si="10"/>
        <v>0.71747211895910779</v>
      </c>
      <c r="AO57" s="4">
        <f t="shared" si="6"/>
        <v>4.292933592427527E-4</v>
      </c>
    </row>
    <row r="58" spans="1:41" x14ac:dyDescent="0.25">
      <c r="A58" s="14">
        <v>40968.333333333336</v>
      </c>
      <c r="B58" s="13">
        <f>VLOOKUP(A58,'Raw data'!$B$3:$E$541,4)</f>
        <v>308</v>
      </c>
      <c r="C58" s="13">
        <f>VLOOKUP(A58,'Raw data'!$H$3:$K$541,4)</f>
        <v>94</v>
      </c>
      <c r="D58" s="15">
        <f t="shared" si="11"/>
        <v>69.480519480519476</v>
      </c>
      <c r="E58" s="24">
        <f t="shared" si="1"/>
        <v>71.846938116476736</v>
      </c>
      <c r="F58" s="23">
        <f t="shared" si="12"/>
        <v>5.5999371606058173</v>
      </c>
      <c r="G58" s="28"/>
      <c r="H58" s="28"/>
      <c r="I58" s="28"/>
      <c r="J58" s="28"/>
      <c r="K58" s="28"/>
      <c r="L58" s="28"/>
      <c r="M58" s="28"/>
      <c r="N58" s="47"/>
      <c r="O58" s="47"/>
      <c r="P58" s="26"/>
      <c r="Q58" s="19">
        <f>_xll.PIAdvCalcVal(Calculations!$Q$1,Calculations!$A57,Calculations!$A58,"average (time-weighted)","time-weighted",0,1,0,"")</f>
        <v>32.030944115164623</v>
      </c>
      <c r="R58" s="19">
        <f t="shared" si="7"/>
        <v>544.55836007356788</v>
      </c>
      <c r="S58" s="4">
        <f t="shared" si="14"/>
        <v>0.70192456590385521</v>
      </c>
      <c r="T58" s="16">
        <f t="shared" si="13"/>
        <v>0.69480519480519476</v>
      </c>
      <c r="U58" s="4">
        <f t="shared" si="15"/>
        <v>5.0685444840441765E-5</v>
      </c>
      <c r="AF58" s="47"/>
      <c r="AG58" s="47"/>
      <c r="AH58" s="49">
        <v>43521</v>
      </c>
      <c r="AI58" s="19">
        <v>38.998271942138672</v>
      </c>
      <c r="AJ58" s="19">
        <f t="shared" si="8"/>
        <v>663.00996118499586</v>
      </c>
      <c r="AK58" s="4">
        <f t="shared" si="9"/>
        <v>0.69675272027406976</v>
      </c>
      <c r="AL58" s="19">
        <v>266</v>
      </c>
      <c r="AM58" s="19">
        <v>94</v>
      </c>
      <c r="AN58" s="16">
        <f t="shared" si="10"/>
        <v>0.64661654135338353</v>
      </c>
      <c r="AO58" s="4">
        <f t="shared" si="6"/>
        <v>2.5136364367670618E-3</v>
      </c>
    </row>
    <row r="59" spans="1:41" x14ac:dyDescent="0.25">
      <c r="A59" s="14">
        <v>40969.333333333336</v>
      </c>
      <c r="B59" s="13">
        <f>VLOOKUP(A59,'Raw data'!$B$3:$E$541,4)</f>
        <v>276</v>
      </c>
      <c r="C59" s="13">
        <f>VLOOKUP(A59,'Raw data'!$H$3:$K$541,4)</f>
        <v>98</v>
      </c>
      <c r="D59" s="15">
        <f t="shared" si="11"/>
        <v>64.492753623188406</v>
      </c>
      <c r="E59" s="24">
        <f t="shared" si="1"/>
        <v>68.5828149995465</v>
      </c>
      <c r="F59" s="23">
        <f t="shared" si="12"/>
        <v>16.728602062376261</v>
      </c>
      <c r="G59" s="28"/>
      <c r="H59" s="28"/>
      <c r="I59" s="28"/>
      <c r="J59" s="28"/>
      <c r="K59" s="28"/>
      <c r="L59" s="28"/>
      <c r="M59" s="28"/>
      <c r="N59" s="47"/>
      <c r="O59" s="47"/>
      <c r="P59" s="26"/>
      <c r="Q59" s="19">
        <f>_xll.PIAdvCalcVal(Calculations!$Q$1,Calculations!$A58,Calculations!$A59,"average (time-weighted)","time-weighted",0,1,0,"")</f>
        <v>31.408217489961107</v>
      </c>
      <c r="R59" s="19">
        <f t="shared" si="7"/>
        <v>533.97137929099313</v>
      </c>
      <c r="S59" s="4">
        <f t="shared" si="14"/>
        <v>0.70302154499418579</v>
      </c>
      <c r="T59" s="16">
        <f t="shared" si="13"/>
        <v>0.64492753623188404</v>
      </c>
      <c r="U59" s="4">
        <f t="shared" si="15"/>
        <v>3.3749138540743926E-3</v>
      </c>
      <c r="AF59" s="47"/>
      <c r="AG59" s="47"/>
      <c r="AH59" s="49">
        <v>43522</v>
      </c>
      <c r="AI59" s="19">
        <v>37.574195861816406</v>
      </c>
      <c r="AJ59" s="19">
        <f t="shared" si="8"/>
        <v>638.79923133163697</v>
      </c>
      <c r="AK59" s="4">
        <f t="shared" si="9"/>
        <v>0.69675272184512305</v>
      </c>
      <c r="AL59" s="19">
        <v>299</v>
      </c>
      <c r="AM59" s="19">
        <v>94</v>
      </c>
      <c r="AN59" s="16">
        <f t="shared" si="10"/>
        <v>0.68561872909698995</v>
      </c>
      <c r="AO59" s="4">
        <f t="shared" si="6"/>
        <v>1.2396579451548029E-4</v>
      </c>
    </row>
    <row r="60" spans="1:41" x14ac:dyDescent="0.25">
      <c r="A60" s="14">
        <v>40970.333333333336</v>
      </c>
      <c r="B60" s="13">
        <f>VLOOKUP(A60,'Raw data'!$B$3:$E$541,4)</f>
        <v>250</v>
      </c>
      <c r="C60" s="13">
        <f>VLOOKUP(A60,'Raw data'!$H$3:$K$541,4)</f>
        <v>92</v>
      </c>
      <c r="D60" s="15">
        <f t="shared" si="11"/>
        <v>63.2</v>
      </c>
      <c r="E60" s="24">
        <f t="shared" si="1"/>
        <v>65.315427759499329</v>
      </c>
      <c r="F60" s="23">
        <f t="shared" si="12"/>
        <v>4.4750346056603387</v>
      </c>
      <c r="G60" s="28"/>
      <c r="H60" s="28"/>
      <c r="I60" s="28"/>
      <c r="J60" s="28"/>
      <c r="K60" s="28"/>
      <c r="L60" s="28"/>
      <c r="M60" s="28"/>
      <c r="N60" s="47"/>
      <c r="O60" s="47"/>
      <c r="P60" s="26"/>
      <c r="Q60" s="19">
        <f>_xll.PIAdvCalcVal(Calculations!$Q$1,Calculations!$A59,Calculations!$A60,"average (time-weighted)","time-weighted",0,1,0,"")</f>
        <v>42.972820712688431</v>
      </c>
      <c r="R60" s="19">
        <f t="shared" si="7"/>
        <v>730.58129947403177</v>
      </c>
      <c r="S60" s="4">
        <f t="shared" si="14"/>
        <v>0.67695549357171736</v>
      </c>
      <c r="T60" s="16">
        <f t="shared" si="13"/>
        <v>0.63200000000000001</v>
      </c>
      <c r="U60" s="4">
        <f t="shared" si="15"/>
        <v>2.0209964022767203E-3</v>
      </c>
      <c r="AF60" s="47"/>
      <c r="AG60" s="47"/>
      <c r="AH60" s="49">
        <v>43523</v>
      </c>
      <c r="AI60" s="19">
        <v>38.346813201904297</v>
      </c>
      <c r="AJ60" s="19">
        <f t="shared" si="8"/>
        <v>651.93450546436145</v>
      </c>
      <c r="AK60" s="4">
        <f t="shared" si="9"/>
        <v>0.69675272112026476</v>
      </c>
      <c r="AL60" s="19">
        <v>288</v>
      </c>
      <c r="AM60" s="19">
        <v>94</v>
      </c>
      <c r="AN60" s="16">
        <f t="shared" si="10"/>
        <v>0.67361111111111116</v>
      </c>
      <c r="AO60" s="4">
        <f t="shared" si="6"/>
        <v>5.355341138157582E-4</v>
      </c>
    </row>
    <row r="61" spans="1:41" x14ac:dyDescent="0.25">
      <c r="A61" s="14">
        <v>40971.333333333336</v>
      </c>
      <c r="B61" s="13">
        <f>VLOOKUP(A61,'Raw data'!$B$3:$E$541,4)</f>
        <v>267</v>
      </c>
      <c r="C61" s="13">
        <f>VLOOKUP(A61,'Raw data'!$H$3:$K$541,4)</f>
        <v>88</v>
      </c>
      <c r="D61" s="15">
        <f t="shared" si="11"/>
        <v>67.041198501872657</v>
      </c>
      <c r="E61" s="24">
        <f t="shared" si="1"/>
        <v>67.523808763576156</v>
      </c>
      <c r="F61" s="23">
        <f t="shared" si="12"/>
        <v>0.23291266470151986</v>
      </c>
      <c r="G61" s="28"/>
      <c r="H61" s="28"/>
      <c r="I61" s="28"/>
      <c r="J61" s="28"/>
      <c r="K61" s="28"/>
      <c r="L61" s="28"/>
      <c r="M61" s="28"/>
      <c r="N61" s="47"/>
      <c r="O61" s="47"/>
      <c r="P61" s="26"/>
      <c r="Q61" s="19">
        <f>_xll.PIAdvCalcVal(Calculations!$Q$1,Calculations!$A60,Calculations!$A61,"average (time-weighted)","time-weighted",0,1,0,"")</f>
        <v>43.041708375925374</v>
      </c>
      <c r="R61" s="19">
        <f t="shared" si="7"/>
        <v>731.75245923712635</v>
      </c>
      <c r="S61" s="4">
        <f t="shared" si="14"/>
        <v>0.67677095494007533</v>
      </c>
      <c r="T61" s="16">
        <f t="shared" si="13"/>
        <v>0.67041198501872667</v>
      </c>
      <c r="U61" s="4">
        <f t="shared" si="15"/>
        <v>4.0436498460616936E-5</v>
      </c>
      <c r="AF61" s="47"/>
      <c r="AG61" s="47"/>
      <c r="AH61" s="49">
        <v>43524</v>
      </c>
      <c r="AI61" s="19">
        <v>37.344066619873047</v>
      </c>
      <c r="AJ61" s="19">
        <f t="shared" si="8"/>
        <v>634.88680208362371</v>
      </c>
      <c r="AK61" s="4">
        <f t="shared" si="9"/>
        <v>0.69675272201453786</v>
      </c>
      <c r="AL61" s="19">
        <v>293</v>
      </c>
      <c r="AM61" s="19">
        <v>88</v>
      </c>
      <c r="AN61" s="16">
        <f t="shared" si="10"/>
        <v>0.69965870307167233</v>
      </c>
      <c r="AO61" s="4">
        <f t="shared" si="6"/>
        <v>8.4447259044243463E-6</v>
      </c>
    </row>
    <row r="62" spans="1:41" x14ac:dyDescent="0.25">
      <c r="A62" s="14">
        <v>40972.333333333336</v>
      </c>
      <c r="B62" s="13">
        <f>VLOOKUP(A62,'Raw data'!$B$3:$E$541,4)</f>
        <v>244</v>
      </c>
      <c r="C62" s="13">
        <f>VLOOKUP(A62,'Raw data'!$H$3:$K$541,4)</f>
        <v>92</v>
      </c>
      <c r="D62" s="15">
        <f t="shared" si="11"/>
        <v>62.295081967213115</v>
      </c>
      <c r="E62" s="24">
        <f t="shared" si="1"/>
        <v>64.462528442109985</v>
      </c>
      <c r="F62" s="23">
        <f t="shared" si="12"/>
        <v>4.6978242215428692</v>
      </c>
      <c r="G62" s="28"/>
      <c r="H62" s="28"/>
      <c r="I62" s="28"/>
      <c r="J62" s="28"/>
      <c r="K62" s="28"/>
      <c r="L62" s="28"/>
      <c r="M62" s="28"/>
      <c r="N62" s="47"/>
      <c r="O62" s="47"/>
      <c r="P62" s="26"/>
      <c r="Q62" s="19">
        <f>_xll.PIAdvCalcVal(Calculations!$Q$1,Calculations!$A61,Calculations!$A62,"average (time-weighted)","time-weighted",0,1,0,"")</f>
        <v>44.220456060417966</v>
      </c>
      <c r="R62" s="19">
        <f t="shared" si="7"/>
        <v>751.79235889477968</v>
      </c>
      <c r="S62" s="4">
        <f t="shared" si="14"/>
        <v>0.67357385035718675</v>
      </c>
      <c r="T62" s="16">
        <f t="shared" si="13"/>
        <v>0.62295081967213117</v>
      </c>
      <c r="U62" s="4">
        <f t="shared" si="15"/>
        <v>2.5626912357400791E-3</v>
      </c>
      <c r="AF62" s="47"/>
      <c r="AG62" s="47"/>
      <c r="AH62" s="49">
        <v>43525</v>
      </c>
      <c r="AI62" s="19">
        <v>38.401409149169922</v>
      </c>
      <c r="AJ62" s="19">
        <f t="shared" si="8"/>
        <v>652.8626916396654</v>
      </c>
      <c r="AK62" s="4">
        <f t="shared" si="9"/>
        <v>0.69675272105852792</v>
      </c>
      <c r="AL62" s="19">
        <v>297</v>
      </c>
      <c r="AM62" s="19">
        <v>74</v>
      </c>
      <c r="AN62" s="16">
        <f t="shared" si="10"/>
        <v>0.75084175084175087</v>
      </c>
      <c r="AO62" s="4">
        <f t="shared" si="6"/>
        <v>2.9256231428903784E-3</v>
      </c>
    </row>
    <row r="63" spans="1:41" x14ac:dyDescent="0.25">
      <c r="A63" s="14">
        <v>40973.333333333336</v>
      </c>
      <c r="B63" s="13">
        <f>VLOOKUP(A63,'Raw data'!$B$3:$E$541,4)</f>
        <v>308</v>
      </c>
      <c r="C63" s="13">
        <f>VLOOKUP(A63,'Raw data'!$H$3:$K$541,4)</f>
        <v>99</v>
      </c>
      <c r="D63" s="15">
        <f t="shared" si="11"/>
        <v>67.857142857142861</v>
      </c>
      <c r="E63" s="24">
        <f t="shared" si="1"/>
        <v>71.846938116476736</v>
      </c>
      <c r="F63" s="23">
        <f t="shared" si="12"/>
        <v>15.918466211403057</v>
      </c>
      <c r="G63" s="28"/>
      <c r="H63" s="28"/>
      <c r="I63" s="28"/>
      <c r="J63" s="28"/>
      <c r="K63" s="28"/>
      <c r="L63" s="28"/>
      <c r="M63" s="28"/>
      <c r="N63" s="47"/>
      <c r="O63" s="47"/>
      <c r="P63" s="26"/>
      <c r="Q63" s="19">
        <f>_xll.PIAdvCalcVal(Calculations!$Q$1,Calculations!$A62,Calculations!$A63,"average (time-weighted)","time-weighted",0,1,0,"")</f>
        <v>44.467939844528395</v>
      </c>
      <c r="R63" s="19">
        <f t="shared" si="7"/>
        <v>755.99983286543204</v>
      </c>
      <c r="S63" s="4">
        <f t="shared" si="14"/>
        <v>0.67289351049356305</v>
      </c>
      <c r="T63" s="16">
        <f t="shared" si="13"/>
        <v>0.6785714285714286</v>
      </c>
      <c r="U63" s="4">
        <f t="shared" si="15"/>
        <v>3.2238753698952437E-5</v>
      </c>
      <c r="AF63" s="47"/>
      <c r="AG63" s="47"/>
      <c r="AH63" s="49">
        <v>43526</v>
      </c>
      <c r="AI63" s="19">
        <v>31.073635101318359</v>
      </c>
      <c r="AJ63" s="19">
        <f t="shared" si="8"/>
        <v>528.28314118556273</v>
      </c>
      <c r="AK63" s="4">
        <f t="shared" si="9"/>
        <v>0.69675272328502724</v>
      </c>
      <c r="AL63" s="19">
        <v>302</v>
      </c>
      <c r="AM63" s="19">
        <v>63</v>
      </c>
      <c r="AN63" s="16">
        <f t="shared" si="10"/>
        <v>0.79139072847682113</v>
      </c>
      <c r="AO63" s="4">
        <f t="shared" si="6"/>
        <v>8.9563520266820063E-3</v>
      </c>
    </row>
    <row r="64" spans="1:41" x14ac:dyDescent="0.25">
      <c r="A64" s="14">
        <v>40974.333333333336</v>
      </c>
      <c r="B64" s="13">
        <f>VLOOKUP(A64,'Raw data'!$B$3:$E$541,4)</f>
        <v>253</v>
      </c>
      <c r="C64" s="13">
        <f>VLOOKUP(A64,'Raw data'!$H$3:$K$541,4)</f>
        <v>95</v>
      </c>
      <c r="D64" s="15">
        <f t="shared" si="11"/>
        <v>62.450592885375485</v>
      </c>
      <c r="E64" s="24">
        <f t="shared" si="1"/>
        <v>65.726707272232545</v>
      </c>
      <c r="F64" s="23">
        <f t="shared" si="12"/>
        <v>10.732925475771809</v>
      </c>
      <c r="G64" s="28"/>
      <c r="H64" s="28"/>
      <c r="I64" s="28"/>
      <c r="J64" s="28"/>
      <c r="K64" s="28"/>
      <c r="L64" s="28"/>
      <c r="M64" s="28"/>
      <c r="N64" s="47"/>
      <c r="O64" s="47"/>
      <c r="P64" s="26"/>
      <c r="Q64" s="19">
        <f>_xll.PIAdvCalcVal(Calculations!$Q$1,Calculations!$A63,Calculations!$A64,"average (time-weighted)","time-weighted",0,1,0,"")</f>
        <v>44.237521891285823</v>
      </c>
      <c r="R64" s="19">
        <f t="shared" si="7"/>
        <v>752.0824952341045</v>
      </c>
      <c r="S64" s="4">
        <f t="shared" si="14"/>
        <v>0.6735270339187942</v>
      </c>
      <c r="T64" s="16">
        <f t="shared" si="13"/>
        <v>0.62450592885375489</v>
      </c>
      <c r="U64" s="4">
        <f t="shared" si="15"/>
        <v>2.4030687417976233E-3</v>
      </c>
      <c r="AF64" s="47"/>
      <c r="AG64" s="47"/>
      <c r="AH64" s="49">
        <v>43527</v>
      </c>
      <c r="AI64" s="19">
        <v>31.3289794921875</v>
      </c>
      <c r="AJ64" s="19">
        <f t="shared" si="8"/>
        <v>532.62425340023049</v>
      </c>
      <c r="AK64" s="4">
        <f t="shared" si="9"/>
        <v>0.69675272328015891</v>
      </c>
      <c r="AL64" s="19">
        <v>270</v>
      </c>
      <c r="AM64" s="19">
        <v>84</v>
      </c>
      <c r="AN64" s="16">
        <f t="shared" si="10"/>
        <v>0.68888888888888888</v>
      </c>
      <c r="AO64" s="4">
        <f t="shared" si="6"/>
        <v>6.1839891333321294E-5</v>
      </c>
    </row>
    <row r="65" spans="1:41" x14ac:dyDescent="0.25">
      <c r="A65" s="14">
        <v>40975.333333333336</v>
      </c>
      <c r="B65" s="13">
        <f>VLOOKUP(A65,'Raw data'!$B$3:$E$541,4)</f>
        <v>286</v>
      </c>
      <c r="C65" s="13">
        <f>VLOOKUP(A65,'Raw data'!$H$3:$K$541,4)</f>
        <v>97</v>
      </c>
      <c r="D65" s="15">
        <f t="shared" si="11"/>
        <v>66.08391608391608</v>
      </c>
      <c r="E65" s="24">
        <f t="shared" si="1"/>
        <v>69.681317971590332</v>
      </c>
      <c r="F65" s="23">
        <f t="shared" si="12"/>
        <v>12.941300341442272</v>
      </c>
      <c r="G65" s="28"/>
      <c r="H65" s="28"/>
      <c r="I65" s="28"/>
      <c r="J65" s="28"/>
      <c r="K65" s="28"/>
      <c r="L65" s="28"/>
      <c r="M65" s="28"/>
      <c r="N65" s="47"/>
      <c r="O65" s="47"/>
      <c r="P65" s="26"/>
      <c r="Q65" s="19">
        <f>_xll.PIAdvCalcVal(Calculations!$Q$1,Calculations!$A64,Calculations!$A65,"average (time-weighted)","time-weighted",0,1,0,"")</f>
        <v>42.967302776061715</v>
      </c>
      <c r="R65" s="19">
        <f t="shared" si="7"/>
        <v>730.48748898534836</v>
      </c>
      <c r="S65" s="4">
        <f t="shared" si="14"/>
        <v>0.67697026383254821</v>
      </c>
      <c r="T65" s="16">
        <f t="shared" si="13"/>
        <v>0.66083916083916083</v>
      </c>
      <c r="U65" s="4">
        <f t="shared" si="15"/>
        <v>2.6021248378327132E-4</v>
      </c>
      <c r="AF65" s="47"/>
      <c r="AG65" s="47"/>
      <c r="AH65" s="49">
        <v>43528</v>
      </c>
      <c r="AI65" s="19">
        <v>39.283916473388672</v>
      </c>
      <c r="AJ65" s="19">
        <f t="shared" si="8"/>
        <v>667.86620635036525</v>
      </c>
      <c r="AK65" s="4">
        <f t="shared" si="9"/>
        <v>0.69675271981827969</v>
      </c>
      <c r="AL65" s="19">
        <v>261</v>
      </c>
      <c r="AM65" s="19">
        <v>80</v>
      </c>
      <c r="AN65" s="16">
        <f t="shared" si="10"/>
        <v>0.69348659003831425</v>
      </c>
      <c r="AO65" s="4">
        <f t="shared" si="6"/>
        <v>1.0667603739577042E-5</v>
      </c>
    </row>
    <row r="66" spans="1:41" x14ac:dyDescent="0.25">
      <c r="A66" s="14">
        <v>40976.333333333336</v>
      </c>
      <c r="B66" s="13">
        <f>VLOOKUP(A66,'Raw data'!$B$3:$E$541,4)</f>
        <v>281</v>
      </c>
      <c r="C66" s="13">
        <f>VLOOKUP(A66,'Raw data'!$H$3:$K$541,4)</f>
        <v>89</v>
      </c>
      <c r="D66" s="15">
        <f t="shared" si="11"/>
        <v>68.327402135231324</v>
      </c>
      <c r="E66" s="24">
        <f t="shared" si="1"/>
        <v>69.141839643682673</v>
      </c>
      <c r="F66" s="23">
        <f t="shared" si="12"/>
        <v>0.6633084551724403</v>
      </c>
      <c r="G66" s="28"/>
      <c r="H66" s="28"/>
      <c r="I66" s="28"/>
      <c r="J66" s="28"/>
      <c r="K66" s="28"/>
      <c r="L66" s="28"/>
      <c r="M66" s="28"/>
      <c r="N66" s="47"/>
      <c r="O66" s="47"/>
      <c r="P66" s="26"/>
      <c r="Q66" s="19">
        <f>_xll.PIAdvCalcVal(Calculations!$Q$1,Calculations!$A65,Calculations!$A66,"average (time-weighted)","time-weighted",0,1,0,"")</f>
        <v>42.964517722046395</v>
      </c>
      <c r="R66" s="19">
        <f t="shared" si="7"/>
        <v>730.44014025776028</v>
      </c>
      <c r="S66" s="4">
        <f t="shared" si="14"/>
        <v>0.6769777181463893</v>
      </c>
      <c r="T66" s="16">
        <f t="shared" si="13"/>
        <v>0.68327402135231319</v>
      </c>
      <c r="U66" s="4">
        <f t="shared" si="15"/>
        <v>3.964343406092748E-5</v>
      </c>
      <c r="AF66" s="47"/>
      <c r="AG66" s="47"/>
      <c r="AH66" s="49">
        <v>43529</v>
      </c>
      <c r="AI66" s="19">
        <v>37.933708190917969</v>
      </c>
      <c r="AJ66" s="19">
        <f t="shared" si="8"/>
        <v>644.91130357208931</v>
      </c>
      <c r="AK66" s="4">
        <f t="shared" si="9"/>
        <v>0.69675272154024548</v>
      </c>
      <c r="AL66" s="19">
        <v>261</v>
      </c>
      <c r="AM66" s="19">
        <v>90</v>
      </c>
      <c r="AN66" s="16">
        <f t="shared" si="10"/>
        <v>0.65517241379310343</v>
      </c>
      <c r="AO66" s="4">
        <f t="shared" si="6"/>
        <v>1.7289219923470414E-3</v>
      </c>
    </row>
    <row r="67" spans="1:41" x14ac:dyDescent="0.25">
      <c r="A67" s="14">
        <v>40977.333333333336</v>
      </c>
      <c r="B67" s="13">
        <f>VLOOKUP(A67,'Raw data'!$B$3:$E$541,4)</f>
        <v>250</v>
      </c>
      <c r="C67" s="13">
        <f>VLOOKUP(A67,'Raw data'!$H$3:$K$541,4)</f>
        <v>100</v>
      </c>
      <c r="D67" s="15">
        <f t="shared" ref="D67:D84" si="16">(B67-C67)/B67*100</f>
        <v>60</v>
      </c>
      <c r="E67" s="24">
        <f t="shared" ref="E67:E130" si="17">(1-$B$1/B67)*100</f>
        <v>65.315427759499329</v>
      </c>
      <c r="F67" s="23">
        <f t="shared" ref="F67:F84" si="18">(D67-E67)^2</f>
        <v>28.253772266456057</v>
      </c>
      <c r="G67" s="28"/>
      <c r="H67" s="28"/>
      <c r="I67" s="28"/>
      <c r="J67" s="28"/>
      <c r="K67" s="28"/>
      <c r="L67" s="28"/>
      <c r="M67" s="28"/>
      <c r="N67" s="47"/>
      <c r="O67" s="47"/>
      <c r="P67" s="26"/>
      <c r="Q67" s="19">
        <f>_xll.PIAdvCalcVal(Calculations!$Q$1,Calculations!$A66,Calculations!$A67,"average (time-weighted)","time-weighted",0,1,0,"")</f>
        <v>42.833142264843985</v>
      </c>
      <c r="R67" s="19">
        <f t="shared" si="7"/>
        <v>728.20662496483487</v>
      </c>
      <c r="S67" s="4">
        <f t="shared" si="14"/>
        <v>0.67732885890373584</v>
      </c>
      <c r="T67" s="16">
        <f t="shared" ref="T67:T84" si="19">1-C67/B67</f>
        <v>0.6</v>
      </c>
      <c r="U67" s="4">
        <f t="shared" si="15"/>
        <v>5.9797524193538898E-3</v>
      </c>
      <c r="AF67" s="47"/>
      <c r="AG67" s="47"/>
      <c r="AH67" s="49">
        <v>43530</v>
      </c>
      <c r="AI67" s="19">
        <v>37.041717529296875</v>
      </c>
      <c r="AJ67" s="19">
        <f t="shared" si="8"/>
        <v>629.74656255955847</v>
      </c>
      <c r="AK67" s="4">
        <f t="shared" si="9"/>
        <v>0.69675272221020845</v>
      </c>
      <c r="AL67" s="19">
        <v>261</v>
      </c>
      <c r="AM67" s="19">
        <v>82</v>
      </c>
      <c r="AN67" s="16">
        <f t="shared" si="10"/>
        <v>0.68582375478927204</v>
      </c>
      <c r="AO67" s="4">
        <f t="shared" ref="AO67:AO130" si="20">(AN67-AK67)^2</f>
        <v>1.1944232888788942E-4</v>
      </c>
    </row>
    <row r="68" spans="1:41" x14ac:dyDescent="0.25">
      <c r="A68" s="14">
        <v>40978.333333333336</v>
      </c>
      <c r="B68" s="13">
        <f>VLOOKUP(A68,'Raw data'!$B$3:$E$541,4)</f>
        <v>240</v>
      </c>
      <c r="C68" s="13">
        <f>VLOOKUP(A68,'Raw data'!$H$3:$K$541,4)</f>
        <v>94</v>
      </c>
      <c r="D68" s="15">
        <f t="shared" si="16"/>
        <v>60.833333333333329</v>
      </c>
      <c r="E68" s="24">
        <f t="shared" si="17"/>
        <v>63.870237249478464</v>
      </c>
      <c r="F68" s="23">
        <f t="shared" si="18"/>
        <v>9.2227853958976596</v>
      </c>
      <c r="G68" s="28"/>
      <c r="H68" s="28"/>
      <c r="I68" s="28"/>
      <c r="J68" s="28"/>
      <c r="K68" s="28"/>
      <c r="L68" s="28"/>
      <c r="M68" s="28"/>
      <c r="N68" s="47"/>
      <c r="O68" s="47"/>
      <c r="P68" s="26"/>
      <c r="Q68" s="19">
        <f>_xll.PIAdvCalcVal(Calculations!$Q$1,Calculations!$A67,Calculations!$A68,"average (time-weighted)","time-weighted",0,1,0,"")</f>
        <v>43.269828177076825</v>
      </c>
      <c r="R68" s="19">
        <f t="shared" ref="R68:R131" si="21">Q68*10^6/(PI()*(158^2)/4*3)</f>
        <v>735.63072596472273</v>
      </c>
      <c r="S68" s="4">
        <f t="shared" si="14"/>
        <v>0.67615799711274371</v>
      </c>
      <c r="T68" s="16">
        <f t="shared" si="19"/>
        <v>0.60833333333333339</v>
      </c>
      <c r="U68" s="4">
        <f t="shared" si="15"/>
        <v>4.6001850167900543E-3</v>
      </c>
      <c r="AF68" s="47"/>
      <c r="AG68" s="47"/>
      <c r="AH68" s="49">
        <v>43531</v>
      </c>
      <c r="AI68" s="19">
        <v>37.390727996826172</v>
      </c>
      <c r="AJ68" s="19">
        <f t="shared" ref="AJ68:AJ131" si="22">AI68*10^6/(PI()*(158^2)/4*3)</f>
        <v>635.68009255988966</v>
      </c>
      <c r="AK68" s="4">
        <f t="shared" ref="AK68:AK131" si="23">(1-EXP(-$AH$2/AJ68))*$AH$1</f>
        <v>0.6967527219816898</v>
      </c>
      <c r="AL68" s="19">
        <v>261</v>
      </c>
      <c r="AM68" s="19">
        <v>92</v>
      </c>
      <c r="AN68" s="16">
        <f t="shared" ref="AN68:AN131" si="24">1-AM68/AL68</f>
        <v>0.64750957854406133</v>
      </c>
      <c r="AO68" s="4">
        <f t="shared" si="20"/>
        <v>2.4248871756188525E-3</v>
      </c>
    </row>
    <row r="69" spans="1:41" x14ac:dyDescent="0.25">
      <c r="A69" s="14">
        <v>40979.333333333336</v>
      </c>
      <c r="B69" s="13">
        <f>VLOOKUP(A69,'Raw data'!$B$3:$E$541,4)</f>
        <v>268</v>
      </c>
      <c r="C69" s="13">
        <f>VLOOKUP(A69,'Raw data'!$H$3:$K$541,4)</f>
        <v>86</v>
      </c>
      <c r="D69" s="15">
        <f t="shared" si="16"/>
        <v>67.910447761194021</v>
      </c>
      <c r="E69" s="24">
        <f t="shared" si="17"/>
        <v>67.644988581622513</v>
      </c>
      <c r="F69" s="23">
        <f t="shared" si="18"/>
        <v>7.0468576018778012E-2</v>
      </c>
      <c r="G69" s="28"/>
      <c r="H69" s="28"/>
      <c r="I69" s="28"/>
      <c r="J69" s="28"/>
      <c r="K69" s="28"/>
      <c r="L69" s="28"/>
      <c r="M69" s="28"/>
      <c r="N69" s="47"/>
      <c r="O69" s="47"/>
      <c r="P69" s="26"/>
      <c r="Q69" s="19">
        <f>_xll.PIAdvCalcVal(Calculations!$Q$1,Calculations!$A68,Calculations!$A69,"average (time-weighted)","time-weighted",0,1,0,"")</f>
        <v>44.917685046965588</v>
      </c>
      <c r="R69" s="19">
        <f t="shared" si="21"/>
        <v>763.64595497190476</v>
      </c>
      <c r="S69" s="4">
        <f t="shared" si="14"/>
        <v>0.67164947917790951</v>
      </c>
      <c r="T69" s="16">
        <f t="shared" si="19"/>
        <v>0.67910447761194037</v>
      </c>
      <c r="U69" s="4">
        <f t="shared" si="15"/>
        <v>5.5577001651402532E-5</v>
      </c>
      <c r="AF69" s="47"/>
      <c r="AG69" s="47"/>
      <c r="AH69" s="49">
        <v>43532</v>
      </c>
      <c r="AI69" s="19">
        <v>39.729652404785156</v>
      </c>
      <c r="AJ69" s="19">
        <f t="shared" si="22"/>
        <v>675.44416680493134</v>
      </c>
      <c r="AK69" s="4">
        <f t="shared" si="23"/>
        <v>0.69675271898386049</v>
      </c>
      <c r="AL69" s="19">
        <v>261</v>
      </c>
      <c r="AM69" s="19">
        <v>76</v>
      </c>
      <c r="AN69" s="16">
        <f t="shared" si="24"/>
        <v>0.70881226053639845</v>
      </c>
      <c r="AO69" s="4">
        <f t="shared" si="20"/>
        <v>1.4543254245738982E-4</v>
      </c>
    </row>
    <row r="70" spans="1:41" x14ac:dyDescent="0.25">
      <c r="A70" s="14">
        <v>40980.333333333336</v>
      </c>
      <c r="B70" s="13">
        <f>VLOOKUP(A70,'Raw data'!$B$3:$E$541,4)</f>
        <v>282</v>
      </c>
      <c r="C70" s="13">
        <f>VLOOKUP(A70,'Raw data'!$H$3:$K$541,4)</f>
        <v>81</v>
      </c>
      <c r="D70" s="15">
        <f t="shared" si="16"/>
        <v>71.276595744680847</v>
      </c>
      <c r="E70" s="24">
        <f t="shared" si="17"/>
        <v>69.251265744237003</v>
      </c>
      <c r="F70" s="23">
        <f t="shared" si="18"/>
        <v>4.1019616106978622</v>
      </c>
      <c r="G70" s="28"/>
      <c r="H70" s="28"/>
      <c r="I70" s="28"/>
      <c r="J70" s="28"/>
      <c r="K70" s="28"/>
      <c r="L70" s="28"/>
      <c r="M70" s="28"/>
      <c r="N70" s="47"/>
      <c r="O70" s="47"/>
      <c r="P70" s="26"/>
      <c r="Q70" s="19">
        <f>_xll.PIAdvCalcVal(Calculations!$Q$1,Calculations!$A69,Calculations!$A70,"average (time-weighted)","time-weighted",0,1,0,"")</f>
        <v>44.716094396933343</v>
      </c>
      <c r="R70" s="19">
        <f t="shared" si="21"/>
        <v>760.21871057370572</v>
      </c>
      <c r="S70" s="4">
        <f t="shared" si="14"/>
        <v>0.67220830161226608</v>
      </c>
      <c r="T70" s="16">
        <f t="shared" si="19"/>
        <v>0.71276595744680848</v>
      </c>
      <c r="U70" s="4">
        <f t="shared" si="15"/>
        <v>1.6449234467931916E-3</v>
      </c>
      <c r="AF70" s="47"/>
      <c r="AG70" s="47"/>
      <c r="AH70" s="49">
        <v>43533</v>
      </c>
      <c r="AI70" s="19">
        <v>33.798919677734375</v>
      </c>
      <c r="AJ70" s="19">
        <f t="shared" si="22"/>
        <v>574.61572802193621</v>
      </c>
      <c r="AK70" s="4">
        <f t="shared" si="23"/>
        <v>0.69675272315046344</v>
      </c>
      <c r="AL70" s="19">
        <v>261</v>
      </c>
      <c r="AM70" s="19">
        <v>88</v>
      </c>
      <c r="AN70" s="16">
        <f t="shared" si="24"/>
        <v>0.66283524904214564</v>
      </c>
      <c r="AO70" s="4">
        <f t="shared" si="20"/>
        <v>1.1503950498884085E-3</v>
      </c>
    </row>
    <row r="71" spans="1:41" x14ac:dyDescent="0.25">
      <c r="A71" s="14">
        <v>40981.333333333336</v>
      </c>
      <c r="B71" s="13">
        <f>VLOOKUP(A71,'Raw data'!$B$3:$E$541,4)</f>
        <v>315</v>
      </c>
      <c r="C71" s="13">
        <f>VLOOKUP(A71,'Raw data'!$H$3:$K$541,4)</f>
        <v>92</v>
      </c>
      <c r="D71" s="15">
        <f t="shared" si="16"/>
        <v>70.793650793650798</v>
      </c>
      <c r="E71" s="24">
        <f t="shared" si="17"/>
        <v>72.472561713888368</v>
      </c>
      <c r="F71" s="23">
        <f t="shared" si="18"/>
        <v>2.8187418780929634</v>
      </c>
      <c r="G71" s="28"/>
      <c r="H71" s="28"/>
      <c r="I71" s="28"/>
      <c r="J71" s="28"/>
      <c r="K71" s="28"/>
      <c r="L71" s="28"/>
      <c r="M71" s="28"/>
      <c r="N71" s="47"/>
      <c r="O71" s="47"/>
      <c r="P71" s="26"/>
      <c r="Q71" s="19">
        <f>_xll.PIAdvCalcVal(Calculations!$Q$1,Calculations!$A70,Calculations!$A71,"average (time-weighted)","time-weighted",0,1,0,"")</f>
        <v>43.669951272866705</v>
      </c>
      <c r="R71" s="19">
        <f t="shared" si="21"/>
        <v>742.43322220359369</v>
      </c>
      <c r="S71" s="4">
        <f t="shared" si="14"/>
        <v>0.67507608110395212</v>
      </c>
      <c r="T71" s="16">
        <f t="shared" si="19"/>
        <v>0.70793650793650786</v>
      </c>
      <c r="U71" s="4">
        <f t="shared" si="15"/>
        <v>1.0798076516177497E-3</v>
      </c>
      <c r="AF71" s="47"/>
      <c r="AG71" s="47"/>
      <c r="AH71" s="49">
        <v>43534</v>
      </c>
      <c r="AI71" s="19">
        <v>33.564723968505859</v>
      </c>
      <c r="AJ71" s="19">
        <f t="shared" si="22"/>
        <v>570.63416472816596</v>
      </c>
      <c r="AK71" s="4">
        <f t="shared" si="23"/>
        <v>0.69675272317299564</v>
      </c>
      <c r="AL71" s="19">
        <v>261</v>
      </c>
      <c r="AM71" s="19">
        <v>81</v>
      </c>
      <c r="AN71" s="16">
        <f t="shared" si="24"/>
        <v>0.68965517241379315</v>
      </c>
      <c r="AO71" s="4">
        <f t="shared" si="20"/>
        <v>5.0375226779455794E-5</v>
      </c>
    </row>
    <row r="72" spans="1:41" x14ac:dyDescent="0.25">
      <c r="A72" s="14">
        <v>40982.333333333336</v>
      </c>
      <c r="B72" s="13">
        <f>VLOOKUP(A72,'Raw data'!$B$3:$E$541,4)</f>
        <v>254</v>
      </c>
      <c r="C72" s="13">
        <f>VLOOKUP(A72,'Raw data'!$H$3:$K$541,4)</f>
        <v>96</v>
      </c>
      <c r="D72" s="15">
        <f t="shared" si="16"/>
        <v>62.204724409448822</v>
      </c>
      <c r="E72" s="24">
        <f t="shared" si="17"/>
        <v>65.861641495570211</v>
      </c>
      <c r="F72" s="23">
        <f t="shared" si="18"/>
        <v>13.373042574766551</v>
      </c>
      <c r="G72" s="28"/>
      <c r="H72" s="28"/>
      <c r="I72" s="28"/>
      <c r="J72" s="28"/>
      <c r="K72" s="28"/>
      <c r="L72" s="28"/>
      <c r="M72" s="28"/>
      <c r="N72" s="47"/>
      <c r="O72" s="47"/>
      <c r="P72" s="26"/>
      <c r="Q72" s="19">
        <f>_xll.PIAdvCalcVal(Calculations!$Q$1,Calculations!$A71,Calculations!$A72,"average (time-weighted)","time-weighted",0,1,0,"")</f>
        <v>43.074814971441292</v>
      </c>
      <c r="R72" s="19">
        <f t="shared" si="21"/>
        <v>732.31530475603915</v>
      </c>
      <c r="S72" s="4">
        <f t="shared" si="14"/>
        <v>0.67668217455180468</v>
      </c>
      <c r="T72" s="16">
        <f t="shared" si="19"/>
        <v>0.62204724409448819</v>
      </c>
      <c r="U72" s="4">
        <f t="shared" si="15"/>
        <v>2.9849756260758088E-3</v>
      </c>
      <c r="AF72" s="47"/>
      <c r="AG72" s="47"/>
      <c r="AH72" s="49">
        <v>43535</v>
      </c>
      <c r="AI72" s="19">
        <v>44.076873779296875</v>
      </c>
      <c r="AJ72" s="19">
        <f t="shared" si="22"/>
        <v>749.35131528202191</v>
      </c>
      <c r="AK72" s="4">
        <f t="shared" si="23"/>
        <v>0.6967526954266845</v>
      </c>
      <c r="AL72" s="19">
        <v>288</v>
      </c>
      <c r="AM72" s="19">
        <v>86</v>
      </c>
      <c r="AN72" s="16">
        <f t="shared" si="24"/>
        <v>0.70138888888888884</v>
      </c>
      <c r="AO72" s="4">
        <f t="shared" si="20"/>
        <v>2.1494289818986275E-5</v>
      </c>
    </row>
    <row r="73" spans="1:41" x14ac:dyDescent="0.25">
      <c r="A73" s="14">
        <v>40983.333333333336</v>
      </c>
      <c r="B73" s="13">
        <f>VLOOKUP(A73,'Raw data'!$B$3:$E$541,4)</f>
        <v>282</v>
      </c>
      <c r="C73" s="13">
        <f>VLOOKUP(A73,'Raw data'!$H$3:$K$541,4)</f>
        <v>96</v>
      </c>
      <c r="D73" s="15">
        <f t="shared" si="16"/>
        <v>65.957446808510639</v>
      </c>
      <c r="E73" s="24">
        <f t="shared" si="17"/>
        <v>69.251265744237003</v>
      </c>
      <c r="F73" s="23">
        <f t="shared" si="18"/>
        <v>10.849243181349557</v>
      </c>
      <c r="G73" s="28"/>
      <c r="H73" s="28"/>
      <c r="I73" s="28"/>
      <c r="J73" s="28"/>
      <c r="K73" s="28"/>
      <c r="L73" s="28"/>
      <c r="M73" s="28"/>
      <c r="N73" s="47"/>
      <c r="O73" s="47"/>
      <c r="P73" s="26"/>
      <c r="Q73" s="19">
        <f>_xll.PIAdvCalcVal(Calculations!$Q$1,Calculations!$A72,Calculations!$A73,"average (time-weighted)","time-weighted",0,1,0,"")</f>
        <v>43.191040356715121</v>
      </c>
      <c r="R73" s="19">
        <f t="shared" si="21"/>
        <v>734.29125354406347</v>
      </c>
      <c r="S73" s="4">
        <f t="shared" si="14"/>
        <v>0.67637002157515602</v>
      </c>
      <c r="T73" s="16">
        <f t="shared" si="19"/>
        <v>0.65957446808510634</v>
      </c>
      <c r="U73" s="4">
        <f t="shared" si="15"/>
        <v>2.8209061703712021E-4</v>
      </c>
      <c r="AF73" s="47"/>
      <c r="AG73" s="47"/>
      <c r="AH73" s="49">
        <v>43536</v>
      </c>
      <c r="AI73" s="19">
        <v>41.906280517578125</v>
      </c>
      <c r="AJ73" s="19">
        <f t="shared" si="22"/>
        <v>712.44904032133195</v>
      </c>
      <c r="AK73" s="4">
        <f t="shared" si="23"/>
        <v>0.69675271176951603</v>
      </c>
      <c r="AL73" s="19">
        <v>268</v>
      </c>
      <c r="AM73" s="19">
        <v>80</v>
      </c>
      <c r="AN73" s="16">
        <f t="shared" si="24"/>
        <v>0.70149253731343286</v>
      </c>
      <c r="AO73" s="4">
        <f t="shared" si="20"/>
        <v>2.2465946186766486E-5</v>
      </c>
    </row>
    <row r="74" spans="1:41" x14ac:dyDescent="0.25">
      <c r="A74" s="14">
        <v>40984.333333333336</v>
      </c>
      <c r="B74" s="13">
        <f>VLOOKUP(A74,'Raw data'!$B$3:$E$541,4)</f>
        <v>252</v>
      </c>
      <c r="C74" s="13">
        <f>VLOOKUP(A74,'Raw data'!$H$3:$K$541,4)</f>
        <v>98</v>
      </c>
      <c r="D74" s="15">
        <f t="shared" si="16"/>
        <v>61.111111111111114</v>
      </c>
      <c r="E74" s="24">
        <f t="shared" si="17"/>
        <v>65.590702142360442</v>
      </c>
      <c r="F74" s="23">
        <f t="shared" si="18"/>
        <v>20.066735807249415</v>
      </c>
      <c r="G74" s="28"/>
      <c r="H74" s="28"/>
      <c r="I74" s="28"/>
      <c r="J74" s="28"/>
      <c r="K74" s="28"/>
      <c r="L74" s="28"/>
      <c r="M74" s="28"/>
      <c r="N74" s="47"/>
      <c r="O74" s="47"/>
      <c r="P74" s="26"/>
      <c r="Q74" s="19">
        <f>_xll.PIAdvCalcVal(Calculations!$Q$1,Calculations!$A73,Calculations!$A74,"average (time-weighted)","time-weighted",0,1,0,"")</f>
        <v>42.906523712927587</v>
      </c>
      <c r="R74" s="19">
        <f t="shared" si="21"/>
        <v>729.4541836032738</v>
      </c>
      <c r="S74" s="4">
        <f t="shared" si="14"/>
        <v>0.67713284350514613</v>
      </c>
      <c r="T74" s="16">
        <f t="shared" si="19"/>
        <v>0.61111111111111116</v>
      </c>
      <c r="U74" s="4">
        <f t="shared" si="15"/>
        <v>4.3588691483095665E-3</v>
      </c>
      <c r="AF74" s="47"/>
      <c r="AG74" s="47"/>
      <c r="AH74" s="49">
        <v>43537</v>
      </c>
      <c r="AI74" s="19">
        <v>37.712520599365234</v>
      </c>
      <c r="AJ74" s="19">
        <f t="shared" si="22"/>
        <v>641.15089140029966</v>
      </c>
      <c r="AK74" s="4">
        <f t="shared" si="23"/>
        <v>0.69675272173392633</v>
      </c>
      <c r="AL74" s="19">
        <v>303</v>
      </c>
      <c r="AM74" s="19">
        <v>34</v>
      </c>
      <c r="AN74" s="16">
        <f t="shared" si="24"/>
        <v>0.88778877887788776</v>
      </c>
      <c r="AO74" s="4">
        <f t="shared" si="20"/>
        <v>3.6494775129110896E-2</v>
      </c>
    </row>
    <row r="75" spans="1:41" x14ac:dyDescent="0.25">
      <c r="A75" s="14">
        <v>40985.333333333336</v>
      </c>
      <c r="B75" s="13">
        <f>VLOOKUP(A75,'Raw data'!$B$3:$E$541,4)</f>
        <v>256</v>
      </c>
      <c r="C75" s="13">
        <f>VLOOKUP(A75,'Raw data'!$H$3:$K$541,4)</f>
        <v>100</v>
      </c>
      <c r="D75" s="15">
        <f t="shared" si="16"/>
        <v>60.9375</v>
      </c>
      <c r="E75" s="24">
        <f t="shared" si="17"/>
        <v>66.128347421386067</v>
      </c>
      <c r="F75" s="23">
        <f t="shared" si="18"/>
        <v>26.944896952110383</v>
      </c>
      <c r="G75" s="28"/>
      <c r="H75" s="28"/>
      <c r="I75" s="28"/>
      <c r="J75" s="28"/>
      <c r="K75" s="28"/>
      <c r="L75" s="28"/>
      <c r="M75" s="28"/>
      <c r="N75" s="47"/>
      <c r="O75" s="47"/>
      <c r="P75" s="26"/>
      <c r="Q75" s="19">
        <f>_xll.PIAdvCalcVal(Calculations!$Q$1,Calculations!$A74,Calculations!$A75,"average (time-weighted)","time-weighted",0,1,0,"")</f>
        <v>42.69976069411188</v>
      </c>
      <c r="R75" s="19">
        <f t="shared" si="21"/>
        <v>725.93900371830648</v>
      </c>
      <c r="S75" s="4">
        <f t="shared" si="14"/>
        <v>0.67768437068777787</v>
      </c>
      <c r="T75" s="16">
        <f t="shared" si="19"/>
        <v>0.609375</v>
      </c>
      <c r="U75" s="4">
        <f t="shared" si="15"/>
        <v>4.6661701237602467E-3</v>
      </c>
      <c r="AF75" s="47"/>
      <c r="AG75" s="47"/>
      <c r="AH75" s="49">
        <v>43538</v>
      </c>
      <c r="AI75" s="19">
        <v>39.22161865234375</v>
      </c>
      <c r="AJ75" s="19">
        <f t="shared" si="22"/>
        <v>666.80708055181231</v>
      </c>
      <c r="AK75" s="4">
        <f t="shared" si="23"/>
        <v>0.69675271992260757</v>
      </c>
      <c r="AL75" s="19">
        <v>298</v>
      </c>
      <c r="AM75" s="19">
        <v>80</v>
      </c>
      <c r="AN75" s="16">
        <f t="shared" si="24"/>
        <v>0.73154362416107377</v>
      </c>
      <c r="AO75" s="4">
        <f t="shared" si="20"/>
        <v>1.2104070177301257E-3</v>
      </c>
    </row>
    <row r="76" spans="1:41" x14ac:dyDescent="0.25">
      <c r="A76" s="14">
        <v>40986.333333333336</v>
      </c>
      <c r="B76" s="13">
        <f>VLOOKUP(A76,'Raw data'!$B$3:$E$541,4)</f>
        <v>236</v>
      </c>
      <c r="C76" s="13">
        <f>VLOOKUP(A76,'Raw data'!$H$3:$K$541,4)</f>
        <v>88</v>
      </c>
      <c r="D76" s="15">
        <f t="shared" si="16"/>
        <v>62.711864406779661</v>
      </c>
      <c r="E76" s="24">
        <f t="shared" si="17"/>
        <v>63.257868389300143</v>
      </c>
      <c r="F76" s="23">
        <f t="shared" si="18"/>
        <v>0.29812034892822642</v>
      </c>
      <c r="G76" s="28"/>
      <c r="H76" s="28"/>
      <c r="I76" s="28"/>
      <c r="J76" s="28"/>
      <c r="K76" s="28"/>
      <c r="L76" s="28"/>
      <c r="M76" s="28"/>
      <c r="N76" s="47"/>
      <c r="O76" s="47"/>
      <c r="P76" s="26"/>
      <c r="Q76" s="19">
        <f>_xll.PIAdvCalcVal(Calculations!$Q$1,Calculations!$A75,Calculations!$A76,"average (time-weighted)","time-weighted",0,1,0,"")</f>
        <v>43.685065313330924</v>
      </c>
      <c r="R76" s="19">
        <f t="shared" si="21"/>
        <v>742.69017613725521</v>
      </c>
      <c r="S76" s="4">
        <f t="shared" si="14"/>
        <v>0.67503504684252746</v>
      </c>
      <c r="T76" s="16">
        <f t="shared" si="19"/>
        <v>0.6271186440677966</v>
      </c>
      <c r="U76" s="4">
        <f t="shared" si="15"/>
        <v>2.2959816548702352E-3</v>
      </c>
      <c r="AF76" s="47"/>
      <c r="AG76" s="47"/>
      <c r="AH76" s="49">
        <v>43539</v>
      </c>
      <c r="AI76" s="19">
        <v>43.371448516845703</v>
      </c>
      <c r="AJ76" s="19">
        <f t="shared" si="22"/>
        <v>737.35837424682438</v>
      </c>
      <c r="AK76" s="4">
        <f t="shared" si="23"/>
        <v>0.69675270217343055</v>
      </c>
      <c r="AL76" s="19">
        <v>270</v>
      </c>
      <c r="AM76" s="19">
        <v>87</v>
      </c>
      <c r="AN76" s="16">
        <f t="shared" si="24"/>
        <v>0.67777777777777781</v>
      </c>
      <c r="AO76" s="4">
        <f t="shared" si="20"/>
        <v>3.6004775582073738E-4</v>
      </c>
    </row>
    <row r="77" spans="1:41" x14ac:dyDescent="0.25">
      <c r="A77" s="14">
        <v>40987.333333333336</v>
      </c>
      <c r="B77" s="13">
        <f>VLOOKUP(A77,'Raw data'!$B$3:$E$541,4)</f>
        <v>300</v>
      </c>
      <c r="C77" s="13">
        <f>VLOOKUP(A77,'Raw data'!$H$3:$K$541,4)</f>
        <v>101</v>
      </c>
      <c r="D77" s="15">
        <f t="shared" si="16"/>
        <v>66.333333333333329</v>
      </c>
      <c r="E77" s="24">
        <f t="shared" si="17"/>
        <v>71.096189799582774</v>
      </c>
      <c r="F77" s="23">
        <f t="shared" si="18"/>
        <v>22.684801718094157</v>
      </c>
      <c r="G77" s="28"/>
      <c r="H77" s="28"/>
      <c r="I77" s="28"/>
      <c r="J77" s="28"/>
      <c r="K77" s="28"/>
      <c r="L77" s="28"/>
      <c r="M77" s="28"/>
      <c r="N77" s="47"/>
      <c r="O77" s="47"/>
      <c r="P77" s="26"/>
      <c r="Q77" s="19">
        <f>_xll.PIAdvCalcVal(Calculations!$Q$1,Calculations!$A76,Calculations!$A77,"average (time-weighted)","time-weighted",0,1,0,"")</f>
        <v>44.589556704730704</v>
      </c>
      <c r="R77" s="19">
        <f t="shared" si="21"/>
        <v>758.06744216570587</v>
      </c>
      <c r="S77" s="4">
        <f t="shared" si="14"/>
        <v>0.67255807439664406</v>
      </c>
      <c r="T77" s="16">
        <f t="shared" si="19"/>
        <v>0.66333333333333333</v>
      </c>
      <c r="U77" s="4">
        <f t="shared" si="15"/>
        <v>8.5095847685131112E-5</v>
      </c>
      <c r="AF77" s="47"/>
      <c r="AG77" s="47"/>
      <c r="AH77" s="49">
        <v>43540</v>
      </c>
      <c r="AI77" s="19">
        <v>38.693199157714844</v>
      </c>
      <c r="AJ77" s="19">
        <f t="shared" si="22"/>
        <v>657.82341611808783</v>
      </c>
      <c r="AK77" s="4">
        <f t="shared" si="23"/>
        <v>0.69675272070126393</v>
      </c>
      <c r="AL77" s="19">
        <v>273</v>
      </c>
      <c r="AM77" s="19">
        <v>87</v>
      </c>
      <c r="AN77" s="16">
        <f t="shared" si="24"/>
        <v>0.68131868131868134</v>
      </c>
      <c r="AO77" s="4">
        <f t="shared" si="20"/>
        <v>2.3820957166311029E-4</v>
      </c>
    </row>
    <row r="78" spans="1:41" x14ac:dyDescent="0.25">
      <c r="A78" s="14">
        <v>40988.333333333336</v>
      </c>
      <c r="B78" s="13">
        <f>VLOOKUP(A78,'Raw data'!$B$3:$E$541,4)</f>
        <v>292</v>
      </c>
      <c r="C78" s="13">
        <f>VLOOKUP(A78,'Raw data'!$H$3:$K$541,4)</f>
        <v>94</v>
      </c>
      <c r="D78" s="15">
        <f t="shared" si="16"/>
        <v>67.808219178082197</v>
      </c>
      <c r="E78" s="24">
        <f t="shared" si="17"/>
        <v>70.304304588612439</v>
      </c>
      <c r="F78" s="23">
        <f t="shared" si="18"/>
        <v>6.2304423766619248</v>
      </c>
      <c r="G78" s="28"/>
      <c r="H78" s="28"/>
      <c r="I78" s="28"/>
      <c r="J78" s="28"/>
      <c r="K78" s="28"/>
      <c r="L78" s="28"/>
      <c r="M78" s="28"/>
      <c r="N78" s="47"/>
      <c r="O78" s="47"/>
      <c r="P78" s="26"/>
      <c r="Q78" s="19">
        <f>_xll.PIAdvCalcVal(Calculations!$Q$1,Calculations!$A77,Calculations!$A78,"average (time-weighted)","time-weighted",0,1,0,"")</f>
        <v>43.508096927058446</v>
      </c>
      <c r="R78" s="19">
        <f t="shared" si="21"/>
        <v>739.68153505983582</v>
      </c>
      <c r="S78" s="4">
        <f t="shared" si="14"/>
        <v>0.67551475660566906</v>
      </c>
      <c r="T78" s="16">
        <f t="shared" si="19"/>
        <v>0.67808219178082196</v>
      </c>
      <c r="U78" s="4">
        <f t="shared" si="15"/>
        <v>6.591723378612397E-6</v>
      </c>
      <c r="AF78" s="47"/>
      <c r="AG78" s="47"/>
      <c r="AH78" s="49">
        <v>43541</v>
      </c>
      <c r="AI78" s="19">
        <v>37.908706665039063</v>
      </c>
      <c r="AJ78" s="19">
        <f t="shared" si="22"/>
        <v>644.48625241271657</v>
      </c>
      <c r="AK78" s="4">
        <f t="shared" si="23"/>
        <v>0.69675272156316326</v>
      </c>
      <c r="AL78" s="19">
        <v>267</v>
      </c>
      <c r="AM78" s="19">
        <v>86</v>
      </c>
      <c r="AN78" s="16">
        <f t="shared" si="24"/>
        <v>0.67790262172284643</v>
      </c>
      <c r="AO78" s="4">
        <f t="shared" si="20"/>
        <v>3.5532626398991239E-4</v>
      </c>
    </row>
    <row r="79" spans="1:41" x14ac:dyDescent="0.25">
      <c r="A79" s="14">
        <v>40989.333333333336</v>
      </c>
      <c r="B79" s="13">
        <f>VLOOKUP(A79,'Raw data'!$B$3:$E$541,4)</f>
        <v>292</v>
      </c>
      <c r="C79" s="13">
        <f>VLOOKUP(A79,'Raw data'!$H$3:$K$541,4)</f>
        <v>99</v>
      </c>
      <c r="D79" s="15">
        <f t="shared" si="16"/>
        <v>66.095890410958901</v>
      </c>
      <c r="E79" s="24">
        <f t="shared" si="17"/>
        <v>70.304304588612439</v>
      </c>
      <c r="F79" s="23">
        <f t="shared" si="18"/>
        <v>17.710749890675302</v>
      </c>
      <c r="G79" s="28"/>
      <c r="H79" s="28"/>
      <c r="I79" s="28"/>
      <c r="J79" s="28"/>
      <c r="K79" s="28"/>
      <c r="L79" s="28"/>
      <c r="M79" s="28"/>
      <c r="N79" s="47"/>
      <c r="O79" s="47"/>
      <c r="P79" s="26"/>
      <c r="Q79" s="19">
        <f>_xll.PIAdvCalcVal(Calculations!$Q$1,Calculations!$A78,Calculations!$A79,"average (time-weighted)","time-weighted",0,1,0,"")</f>
        <v>42.547640567444766</v>
      </c>
      <c r="R79" s="19">
        <f t="shared" si="21"/>
        <v>723.35280811900759</v>
      </c>
      <c r="S79" s="4">
        <f t="shared" si="14"/>
        <v>0.67808859589576731</v>
      </c>
      <c r="T79" s="16">
        <f t="shared" si="19"/>
        <v>0.66095890410958902</v>
      </c>
      <c r="U79" s="4">
        <f t="shared" si="15"/>
        <v>2.93426340689464E-4</v>
      </c>
      <c r="AF79" s="47"/>
      <c r="AG79" s="47"/>
      <c r="AH79" s="49">
        <v>43542</v>
      </c>
      <c r="AI79" s="19">
        <v>44.716358184814453</v>
      </c>
      <c r="AJ79" s="19">
        <f t="shared" si="22"/>
        <v>760.22319523377155</v>
      </c>
      <c r="AK79" s="4">
        <f t="shared" si="23"/>
        <v>0.69675268773617927</v>
      </c>
      <c r="AL79" s="19">
        <v>244</v>
      </c>
      <c r="AM79" s="19">
        <v>80</v>
      </c>
      <c r="AN79" s="16">
        <f t="shared" si="24"/>
        <v>0.67213114754098369</v>
      </c>
      <c r="AO79" s="4">
        <f t="shared" si="20"/>
        <v>6.0622024158363155E-4</v>
      </c>
    </row>
    <row r="80" spans="1:41" x14ac:dyDescent="0.25">
      <c r="A80" s="14">
        <v>40990.333333333336</v>
      </c>
      <c r="B80" s="13">
        <f>VLOOKUP(A80,'Raw data'!$B$3:$E$541,4)</f>
        <v>282</v>
      </c>
      <c r="C80" s="13">
        <f>VLOOKUP(A80,'Raw data'!$H$3:$K$541,4)</f>
        <v>92</v>
      </c>
      <c r="D80" s="15">
        <f t="shared" si="16"/>
        <v>67.37588652482269</v>
      </c>
      <c r="E80" s="24">
        <f t="shared" si="17"/>
        <v>69.251265744237003</v>
      </c>
      <c r="F80" s="23">
        <f t="shared" si="18"/>
        <v>3.5170472166110383</v>
      </c>
      <c r="G80" s="28"/>
      <c r="H80" s="28"/>
      <c r="I80" s="28"/>
      <c r="J80" s="28"/>
      <c r="K80" s="28"/>
      <c r="L80" s="28"/>
      <c r="M80" s="28"/>
      <c r="N80" s="47"/>
      <c r="O80" s="47"/>
      <c r="P80" s="26"/>
      <c r="Q80" s="19">
        <f>_xll.PIAdvCalcVal(Calculations!$Q$1,Calculations!$A79,Calculations!$A80,"average (time-weighted)","time-weighted",0,1,0,"")</f>
        <v>42.589483637683188</v>
      </c>
      <c r="R80" s="19">
        <f t="shared" si="21"/>
        <v>724.0641825208221</v>
      </c>
      <c r="S80" s="4">
        <f t="shared" si="14"/>
        <v>0.67797753899396629</v>
      </c>
      <c r="T80" s="16">
        <f t="shared" si="19"/>
        <v>0.67375886524822692</v>
      </c>
      <c r="U80" s="4">
        <f t="shared" si="15"/>
        <v>1.7797208172990608E-5</v>
      </c>
      <c r="AF80" s="47"/>
      <c r="AG80" s="47"/>
      <c r="AH80" s="49">
        <v>43543</v>
      </c>
      <c r="AI80" s="19">
        <v>42.294151306152344</v>
      </c>
      <c r="AJ80" s="19">
        <f t="shared" si="22"/>
        <v>719.04323497844223</v>
      </c>
      <c r="AK80" s="4">
        <f t="shared" si="23"/>
        <v>0.69675270970913139</v>
      </c>
      <c r="AL80" s="19">
        <v>275</v>
      </c>
      <c r="AM80" s="19">
        <v>80</v>
      </c>
      <c r="AN80" s="16">
        <f t="shared" si="24"/>
        <v>0.70909090909090911</v>
      </c>
      <c r="AO80" s="4">
        <f t="shared" si="20"/>
        <v>1.5223116398449998E-4</v>
      </c>
    </row>
    <row r="81" spans="1:41" x14ac:dyDescent="0.25">
      <c r="A81" s="14">
        <v>40991.333333333336</v>
      </c>
      <c r="B81" s="13">
        <f>VLOOKUP(A81,'Raw data'!$B$3:$E$541,4)</f>
        <v>252</v>
      </c>
      <c r="C81" s="13">
        <f>VLOOKUP(A81,'Raw data'!$H$3:$K$541,4)</f>
        <v>98</v>
      </c>
      <c r="D81" s="15">
        <f t="shared" si="16"/>
        <v>61.111111111111114</v>
      </c>
      <c r="E81" s="24">
        <f t="shared" si="17"/>
        <v>65.590702142360442</v>
      </c>
      <c r="F81" s="23">
        <f t="shared" si="18"/>
        <v>20.066735807249415</v>
      </c>
      <c r="G81" s="28"/>
      <c r="H81" s="28"/>
      <c r="I81" s="28"/>
      <c r="J81" s="28"/>
      <c r="K81" s="28"/>
      <c r="L81" s="28"/>
      <c r="M81" s="28"/>
      <c r="N81" s="47"/>
      <c r="O81" s="47"/>
      <c r="P81" s="26"/>
      <c r="Q81" s="19">
        <f>_xll.PIAdvCalcVal(Calculations!$Q$1,Calculations!$A80,Calculations!$A81,"average (time-weighted)","time-weighted",0,1,0,"")</f>
        <v>42.067705922114556</v>
      </c>
      <c r="R81" s="19">
        <f t="shared" si="21"/>
        <v>715.19343503078903</v>
      </c>
      <c r="S81" s="4">
        <f t="shared" si="14"/>
        <v>0.67935514114590567</v>
      </c>
      <c r="T81" s="16">
        <f t="shared" si="19"/>
        <v>0.61111111111111116</v>
      </c>
      <c r="U81" s="4">
        <f t="shared" si="15"/>
        <v>4.6572476353899358E-3</v>
      </c>
      <c r="AF81" s="47"/>
      <c r="AG81" s="47"/>
      <c r="AH81" s="49">
        <v>43544</v>
      </c>
      <c r="AI81" s="19">
        <v>42.522975921630859</v>
      </c>
      <c r="AJ81" s="19">
        <f t="shared" si="22"/>
        <v>722.93348426055604</v>
      </c>
      <c r="AK81" s="4">
        <f t="shared" si="23"/>
        <v>0.69675270834606096</v>
      </c>
      <c r="AL81" s="19">
        <v>281</v>
      </c>
      <c r="AM81" s="19">
        <v>90</v>
      </c>
      <c r="AN81" s="16">
        <f t="shared" si="24"/>
        <v>0.67971530249110312</v>
      </c>
      <c r="AO81" s="4">
        <f t="shared" si="20"/>
        <v>2.9027319826655141E-4</v>
      </c>
    </row>
    <row r="82" spans="1:41" x14ac:dyDescent="0.25">
      <c r="A82" s="14">
        <v>40992.333333333336</v>
      </c>
      <c r="B82" s="13">
        <f>VLOOKUP(A82,'Raw data'!$B$3:$E$541,4)</f>
        <v>247</v>
      </c>
      <c r="C82" s="13">
        <f>VLOOKUP(A82,'Raw data'!$H$3:$K$541,4)</f>
        <v>94</v>
      </c>
      <c r="D82" s="15">
        <f t="shared" si="16"/>
        <v>61.943319838056674</v>
      </c>
      <c r="E82" s="24">
        <f t="shared" si="17"/>
        <v>64.894157651315126</v>
      </c>
      <c r="F82" s="23">
        <f t="shared" si="18"/>
        <v>8.7074438001559251</v>
      </c>
      <c r="G82" s="28"/>
      <c r="H82" s="28"/>
      <c r="I82" s="28"/>
      <c r="J82" s="28"/>
      <c r="K82" s="28"/>
      <c r="L82" s="28"/>
      <c r="M82" s="28"/>
      <c r="N82" s="47"/>
      <c r="O82" s="47"/>
      <c r="P82" s="26"/>
      <c r="Q82" s="19">
        <f>_xll.PIAdvCalcVal(Calculations!$Q$1,Calculations!$A81,Calculations!$A82,"average (time-weighted)","time-weighted",0,1,0,"")</f>
        <v>42.076940143014781</v>
      </c>
      <c r="R82" s="19">
        <f t="shared" si="21"/>
        <v>715.35042610079631</v>
      </c>
      <c r="S82" s="4">
        <f t="shared" si="14"/>
        <v>0.67933089978768579</v>
      </c>
      <c r="T82" s="16">
        <f t="shared" si="19"/>
        <v>0.61943319838056676</v>
      </c>
      <c r="U82" s="4">
        <f t="shared" si="15"/>
        <v>3.5877346338563892E-3</v>
      </c>
      <c r="AF82" s="47"/>
      <c r="AG82" s="47"/>
      <c r="AH82" s="49">
        <v>43545</v>
      </c>
      <c r="AI82" s="19">
        <v>41.424282073974609</v>
      </c>
      <c r="AJ82" s="19">
        <f t="shared" si="22"/>
        <v>704.25458058068148</v>
      </c>
      <c r="AK82" s="4">
        <f t="shared" si="23"/>
        <v>0.69675271394063154</v>
      </c>
      <c r="AL82" s="19">
        <v>294</v>
      </c>
      <c r="AM82" s="19">
        <v>80</v>
      </c>
      <c r="AN82" s="16">
        <f t="shared" si="24"/>
        <v>0.72789115646258495</v>
      </c>
      <c r="AO82" s="4">
        <f t="shared" si="20"/>
        <v>9.6960260269299649E-4</v>
      </c>
    </row>
    <row r="83" spans="1:41" x14ac:dyDescent="0.25">
      <c r="A83" s="14">
        <v>40993.333333333336</v>
      </c>
      <c r="B83" s="13">
        <f>VLOOKUP(A83,'Raw data'!$B$3:$E$541,4)</f>
        <v>270</v>
      </c>
      <c r="C83" s="13">
        <f>VLOOKUP(A83,'Raw data'!$H$3:$K$541,4)</f>
        <v>90</v>
      </c>
      <c r="D83" s="15">
        <f t="shared" si="16"/>
        <v>66.666666666666657</v>
      </c>
      <c r="E83" s="24">
        <f t="shared" si="17"/>
        <v>67.884655332869755</v>
      </c>
      <c r="F83" s="23">
        <f t="shared" si="18"/>
        <v>1.4834963909992018</v>
      </c>
      <c r="G83" s="28"/>
      <c r="H83" s="28"/>
      <c r="I83" s="28"/>
      <c r="J83" s="28"/>
      <c r="K83" s="28"/>
      <c r="L83" s="28"/>
      <c r="M83" s="28"/>
      <c r="N83" s="47"/>
      <c r="O83" s="47"/>
      <c r="P83" s="26"/>
      <c r="Q83" s="19">
        <f>_xll.PIAdvCalcVal(Calculations!$Q$1,Calculations!$A82,Calculations!$A83,"average (time-weighted)","time-weighted",0,1,0,"")</f>
        <v>42.542870860992032</v>
      </c>
      <c r="R83" s="19">
        <f t="shared" si="21"/>
        <v>723.27171829803331</v>
      </c>
      <c r="S83" s="4">
        <f t="shared" si="14"/>
        <v>0.67810124894053669</v>
      </c>
      <c r="T83" s="16">
        <f t="shared" si="19"/>
        <v>0.66666666666666674</v>
      </c>
      <c r="U83" s="4">
        <f t="shared" si="15"/>
        <v>1.3074967177790096E-4</v>
      </c>
      <c r="AF83" s="47"/>
      <c r="AG83" s="47"/>
      <c r="AH83" s="49">
        <v>43546</v>
      </c>
      <c r="AI83" s="19">
        <v>39.802570343017578</v>
      </c>
      <c r="AJ83" s="19">
        <f t="shared" si="22"/>
        <v>676.68384530835056</v>
      </c>
      <c r="AK83" s="4">
        <f t="shared" si="23"/>
        <v>0.69675271883155543</v>
      </c>
      <c r="AL83" s="19">
        <v>275</v>
      </c>
      <c r="AM83" s="19">
        <v>85</v>
      </c>
      <c r="AN83" s="16">
        <f t="shared" si="24"/>
        <v>0.69090909090909092</v>
      </c>
      <c r="AO83" s="4">
        <f t="shared" si="20"/>
        <v>3.4147987296206903E-5</v>
      </c>
    </row>
    <row r="84" spans="1:41" x14ac:dyDescent="0.25">
      <c r="A84" s="14">
        <v>40994.333333333336</v>
      </c>
      <c r="B84" s="13">
        <f>VLOOKUP(A84,'Raw data'!$B$3:$E$541,4)</f>
        <v>268</v>
      </c>
      <c r="C84" s="13">
        <f>VLOOKUP(A84,'Raw data'!$H$3:$K$541,4)</f>
        <v>95</v>
      </c>
      <c r="D84" s="15">
        <f t="shared" si="16"/>
        <v>64.552238805970148</v>
      </c>
      <c r="E84" s="24">
        <f t="shared" si="17"/>
        <v>67.644988581622513</v>
      </c>
      <c r="F84" s="23">
        <f t="shared" si="18"/>
        <v>9.5651011747977535</v>
      </c>
      <c r="G84" s="28"/>
      <c r="H84" s="28"/>
      <c r="I84" s="28"/>
      <c r="J84" s="28"/>
      <c r="K84" s="28"/>
      <c r="L84" s="28"/>
      <c r="M84" s="28"/>
      <c r="N84" s="47"/>
      <c r="O84" s="47"/>
      <c r="P84" s="26"/>
      <c r="Q84" s="19">
        <f>_xll.PIAdvCalcVal(Calculations!$Q$1,Calculations!$A83,Calculations!$A84,"average (time-weighted)","time-weighted",0,1,0,"")</f>
        <v>42.71037173010064</v>
      </c>
      <c r="R84" s="19">
        <f t="shared" si="21"/>
        <v>726.11940203363383</v>
      </c>
      <c r="S84" s="4">
        <f t="shared" si="14"/>
        <v>0.67765612510258522</v>
      </c>
      <c r="T84" s="16">
        <f t="shared" si="19"/>
        <v>0.64552238805970141</v>
      </c>
      <c r="U84" s="4">
        <f t="shared" si="15"/>
        <v>1.0325770563412028E-3</v>
      </c>
      <c r="AF84" s="47"/>
      <c r="AG84" s="47"/>
      <c r="AH84" s="49">
        <v>43547</v>
      </c>
      <c r="AI84" s="19">
        <v>37.371101379394531</v>
      </c>
      <c r="AJ84" s="19">
        <f t="shared" si="22"/>
        <v>635.34642026587494</v>
      </c>
      <c r="AK84" s="4">
        <f t="shared" si="23"/>
        <v>0.69675272199559668</v>
      </c>
      <c r="AL84" s="19">
        <v>282</v>
      </c>
      <c r="AM84" s="19">
        <v>79</v>
      </c>
      <c r="AN84" s="16">
        <f t="shared" si="24"/>
        <v>0.71985815602836878</v>
      </c>
      <c r="AO84" s="4">
        <f t="shared" si="20"/>
        <v>5.3386108184278315E-4</v>
      </c>
    </row>
    <row r="85" spans="1:41" x14ac:dyDescent="0.25">
      <c r="A85" s="14">
        <v>40995.333333333336</v>
      </c>
      <c r="B85" s="13"/>
      <c r="C85" s="13"/>
      <c r="D85" s="15"/>
      <c r="E85" s="24" t="e">
        <f t="shared" si="17"/>
        <v>#DIV/0!</v>
      </c>
      <c r="F85" s="23"/>
      <c r="G85" s="28"/>
      <c r="H85" s="28"/>
      <c r="I85" s="28"/>
      <c r="J85" s="28"/>
      <c r="K85" s="28"/>
      <c r="L85" s="28"/>
      <c r="M85" s="28"/>
      <c r="N85" s="47"/>
      <c r="O85" s="47"/>
      <c r="P85" s="26"/>
      <c r="Q85" s="19">
        <f>_xll.PIAdvCalcVal(Calculations!$Q$1,Calculations!$A84,Calculations!$A85,"average (time-weighted)","time-weighted",0,1,0,"")</f>
        <v>42.193102922910235</v>
      </c>
      <c r="R85" s="19">
        <f t="shared" si="21"/>
        <v>717.32531053423725</v>
      </c>
      <c r="S85" s="4">
        <f t="shared" si="14"/>
        <v>0.67902552147309481</v>
      </c>
      <c r="T85" s="16"/>
      <c r="U85" s="4">
        <f t="shared" si="15"/>
        <v>0.46107565881180834</v>
      </c>
      <c r="AF85" s="47"/>
      <c r="AG85" s="47"/>
      <c r="AH85" s="49">
        <v>43548</v>
      </c>
      <c r="AI85" s="19">
        <v>34.628337860107422</v>
      </c>
      <c r="AJ85" s="19">
        <f t="shared" si="22"/>
        <v>588.71667376940889</v>
      </c>
      <c r="AK85" s="4">
        <f t="shared" si="23"/>
        <v>0.69675272304022839</v>
      </c>
      <c r="AL85" s="19">
        <v>297</v>
      </c>
      <c r="AM85" s="19">
        <v>72</v>
      </c>
      <c r="AN85" s="16">
        <f t="shared" si="24"/>
        <v>0.75757575757575757</v>
      </c>
      <c r="AO85" s="4">
        <f t="shared" si="20"/>
        <v>3.6994415301101749E-3</v>
      </c>
    </row>
    <row r="86" spans="1:41" x14ac:dyDescent="0.25">
      <c r="A86" s="14">
        <v>40996.333333333336</v>
      </c>
      <c r="B86" s="13">
        <f>VLOOKUP(A86,'Raw data'!$B$3:$E$541,4)</f>
        <v>294</v>
      </c>
      <c r="C86" s="13">
        <f>VLOOKUP(A86,'Raw data'!$H$3:$K$541,4)</f>
        <v>118</v>
      </c>
      <c r="D86" s="15">
        <f t="shared" ref="D86:D117" si="25">(B86-C86)/B86*100</f>
        <v>59.863945578231295</v>
      </c>
      <c r="E86" s="24">
        <f t="shared" si="17"/>
        <v>70.50631612202325</v>
      </c>
      <c r="F86" s="23">
        <f t="shared" ref="F86:F117" si="26">(D86-E86)^2</f>
        <v>113.26005079137067</v>
      </c>
      <c r="G86" s="28"/>
      <c r="H86" s="28"/>
      <c r="I86" s="28"/>
      <c r="J86" s="28"/>
      <c r="K86" s="28"/>
      <c r="L86" s="28"/>
      <c r="M86" s="28"/>
      <c r="N86" s="47"/>
      <c r="O86" s="47"/>
      <c r="P86" s="26"/>
      <c r="Q86" s="19">
        <f>_xll.PIAdvCalcVal(Calculations!$Q$1,Calculations!$A85,Calculations!$A86,"average (time-weighted)","time-weighted",0,1,0,"")</f>
        <v>37.11086406514071</v>
      </c>
      <c r="R86" s="19">
        <f t="shared" si="21"/>
        <v>630.92212341809898</v>
      </c>
      <c r="S86" s="4">
        <f t="shared" si="14"/>
        <v>0.69154272670982808</v>
      </c>
      <c r="T86" s="16">
        <f t="shared" ref="T86:T117" si="27">1-C86/B86</f>
        <v>0.59863945578231292</v>
      </c>
      <c r="U86" s="4">
        <f t="shared" si="15"/>
        <v>8.6310177490312827E-3</v>
      </c>
      <c r="AF86" s="47"/>
      <c r="AG86" s="47"/>
      <c r="AH86" s="49">
        <v>43549</v>
      </c>
      <c r="AI86" s="19">
        <v>37.866786956787109</v>
      </c>
      <c r="AJ86" s="19">
        <f t="shared" si="22"/>
        <v>643.773575087366</v>
      </c>
      <c r="AK86" s="4">
        <f t="shared" si="23"/>
        <v>0.69675272160099011</v>
      </c>
      <c r="AL86" s="19">
        <v>248</v>
      </c>
      <c r="AM86" s="19">
        <v>82</v>
      </c>
      <c r="AN86" s="16">
        <f t="shared" si="24"/>
        <v>0.66935483870967749</v>
      </c>
      <c r="AO86" s="4">
        <f t="shared" si="20"/>
        <v>7.5064398692608074E-4</v>
      </c>
    </row>
    <row r="87" spans="1:41" x14ac:dyDescent="0.25">
      <c r="A87" s="14">
        <v>40997.333333333336</v>
      </c>
      <c r="B87" s="13">
        <f>VLOOKUP(A87,'Raw data'!$B$3:$E$541,4)</f>
        <v>264</v>
      </c>
      <c r="C87" s="13">
        <f>VLOOKUP(A87,'Raw data'!$H$3:$K$541,4)</f>
        <v>100</v>
      </c>
      <c r="D87" s="15">
        <f t="shared" si="25"/>
        <v>62.121212121212125</v>
      </c>
      <c r="E87" s="24">
        <f t="shared" si="17"/>
        <v>67.154761135889515</v>
      </c>
      <c r="F87" s="23">
        <f t="shared" si="26"/>
        <v>25.336615683159732</v>
      </c>
      <c r="G87" s="28"/>
      <c r="H87" s="28"/>
      <c r="I87" s="28"/>
      <c r="J87" s="28"/>
      <c r="K87" s="28"/>
      <c r="L87" s="28"/>
      <c r="M87" s="28"/>
      <c r="N87" s="47"/>
      <c r="O87" s="47"/>
      <c r="P87" s="26"/>
      <c r="Q87" s="19">
        <f>_xll.PIAdvCalcVal(Calculations!$Q$1,Calculations!$A86,Calculations!$A87,"average (time-weighted)","time-weighted",0,1,0,"")</f>
        <v>41.946435808291284</v>
      </c>
      <c r="R87" s="19">
        <f t="shared" si="21"/>
        <v>713.13172076872729</v>
      </c>
      <c r="S87" s="4">
        <f t="shared" si="14"/>
        <v>0.67967302323769252</v>
      </c>
      <c r="T87" s="16">
        <f t="shared" si="27"/>
        <v>0.62121212121212122</v>
      </c>
      <c r="U87" s="4">
        <f t="shared" si="15"/>
        <v>3.4176770656434469E-3</v>
      </c>
      <c r="AF87" s="47"/>
      <c r="AG87" s="47"/>
      <c r="AH87" s="49">
        <v>43550</v>
      </c>
      <c r="AI87" s="19">
        <v>38.767910003662109</v>
      </c>
      <c r="AJ87" s="19">
        <f t="shared" si="22"/>
        <v>659.09357586119347</v>
      </c>
      <c r="AK87" s="4">
        <f t="shared" si="23"/>
        <v>0.6967527206019648</v>
      </c>
      <c r="AL87" s="19">
        <v>257</v>
      </c>
      <c r="AM87" s="19">
        <v>82</v>
      </c>
      <c r="AN87" s="16">
        <f t="shared" si="24"/>
        <v>0.68093385214007784</v>
      </c>
      <c r="AO87" s="4">
        <f t="shared" si="20"/>
        <v>2.502365994144819E-4</v>
      </c>
    </row>
    <row r="88" spans="1:41" x14ac:dyDescent="0.25">
      <c r="A88" s="14">
        <v>40998.333333333336</v>
      </c>
      <c r="B88" s="13">
        <f>VLOOKUP(A88,'Raw data'!$B$3:$E$541,4)</f>
        <v>265</v>
      </c>
      <c r="C88" s="13">
        <f>VLOOKUP(A88,'Raw data'!$H$3:$K$541,4)</f>
        <v>91</v>
      </c>
      <c r="D88" s="15">
        <f t="shared" si="25"/>
        <v>65.660377358490564</v>
      </c>
      <c r="E88" s="24">
        <f t="shared" si="17"/>
        <v>67.278705433489932</v>
      </c>
      <c r="F88" s="23">
        <f t="shared" si="26"/>
        <v>2.6189857583311618</v>
      </c>
      <c r="G88" s="28"/>
      <c r="H88" s="28"/>
      <c r="I88" s="28"/>
      <c r="J88" s="28"/>
      <c r="K88" s="28"/>
      <c r="L88" s="28"/>
      <c r="M88" s="28"/>
      <c r="N88" s="47"/>
      <c r="O88" s="47"/>
      <c r="P88" s="26"/>
      <c r="Q88" s="19">
        <f>_xll.PIAdvCalcVal(Calculations!$Q$1,Calculations!$A87,Calculations!$A88,"average (time-weighted)","time-weighted",0,1,0,"")</f>
        <v>41.752593629878248</v>
      </c>
      <c r="R88" s="19">
        <f t="shared" si="21"/>
        <v>709.83620820405963</v>
      </c>
      <c r="S88" s="4">
        <f t="shared" si="14"/>
        <v>0.68017929999880311</v>
      </c>
      <c r="T88" s="16">
        <f t="shared" si="27"/>
        <v>0.65660377358490574</v>
      </c>
      <c r="U88" s="4">
        <f t="shared" si="15"/>
        <v>5.558054456923728E-4</v>
      </c>
      <c r="AF88" s="47"/>
      <c r="AG88" s="47"/>
      <c r="AH88" s="49">
        <v>43551</v>
      </c>
      <c r="AI88" s="19">
        <v>37.976245880126953</v>
      </c>
      <c r="AJ88" s="19">
        <f t="shared" si="22"/>
        <v>645.6344871970764</v>
      </c>
      <c r="AK88" s="4">
        <f t="shared" si="23"/>
        <v>0.6967527215006305</v>
      </c>
      <c r="AL88" s="19">
        <v>248</v>
      </c>
      <c r="AM88" s="19">
        <v>85</v>
      </c>
      <c r="AN88" s="16">
        <f t="shared" si="24"/>
        <v>0.657258064516129</v>
      </c>
      <c r="AO88" s="4">
        <f t="shared" si="20"/>
        <v>1.5598279303234328E-3</v>
      </c>
    </row>
    <row r="89" spans="1:41" x14ac:dyDescent="0.25">
      <c r="A89" s="14">
        <v>40999.333333333336</v>
      </c>
      <c r="B89" s="13">
        <f>VLOOKUP(A89,'Raw data'!$B$3:$E$541,4)</f>
        <v>246</v>
      </c>
      <c r="C89" s="13">
        <f>VLOOKUP(A89,'Raw data'!$H$3:$K$541,4)</f>
        <v>89</v>
      </c>
      <c r="D89" s="15">
        <f t="shared" si="25"/>
        <v>63.821138211382113</v>
      </c>
      <c r="E89" s="24">
        <f t="shared" si="17"/>
        <v>64.751450975100951</v>
      </c>
      <c r="F89" s="23">
        <f t="shared" si="26"/>
        <v>0.86548183833818282</v>
      </c>
      <c r="G89" s="28"/>
      <c r="H89" s="28"/>
      <c r="I89" s="28"/>
      <c r="J89" s="28"/>
      <c r="K89" s="28"/>
      <c r="L89" s="28"/>
      <c r="M89" s="28"/>
      <c r="N89" s="47"/>
      <c r="O89" s="47"/>
      <c r="P89" s="26"/>
      <c r="Q89" s="19">
        <f>_xll.PIAdvCalcVal(Calculations!$Q$1,Calculations!$A88,Calculations!$A89,"average (time-weighted)","time-weighted",0,1,0,"")</f>
        <v>42.063223828850816</v>
      </c>
      <c r="R89" s="19">
        <f t="shared" si="21"/>
        <v>715.11723492414751</v>
      </c>
      <c r="S89" s="4">
        <f t="shared" si="14"/>
        <v>0.67936690555426638</v>
      </c>
      <c r="T89" s="16">
        <f t="shared" si="27"/>
        <v>0.63821138211382111</v>
      </c>
      <c r="U89" s="4">
        <f t="shared" si="15"/>
        <v>1.6937771096570396E-3</v>
      </c>
      <c r="AF89" s="47"/>
      <c r="AG89" s="47"/>
      <c r="AH89" s="49">
        <v>43552</v>
      </c>
      <c r="AI89" s="19">
        <v>38.117912292480469</v>
      </c>
      <c r="AJ89" s="19">
        <f t="shared" si="22"/>
        <v>648.0429591082185</v>
      </c>
      <c r="AK89" s="4">
        <f t="shared" si="23"/>
        <v>0.69675272136287547</v>
      </c>
      <c r="AL89" s="19">
        <v>271</v>
      </c>
      <c r="AM89" s="19">
        <v>76</v>
      </c>
      <c r="AN89" s="16">
        <f t="shared" si="24"/>
        <v>0.71955719557195574</v>
      </c>
      <c r="AO89" s="4">
        <f t="shared" si="20"/>
        <v>5.2004404395260728E-4</v>
      </c>
    </row>
    <row r="90" spans="1:41" x14ac:dyDescent="0.25">
      <c r="A90" s="14">
        <v>41000.333333333336</v>
      </c>
      <c r="B90" s="13">
        <f>VLOOKUP(A90,'Raw data'!$B$3:$E$541,4)</f>
        <v>263</v>
      </c>
      <c r="C90" s="13">
        <f>VLOOKUP(A90,'Raw data'!$H$3:$K$541,4)</f>
        <v>101</v>
      </c>
      <c r="D90" s="15">
        <f t="shared" si="25"/>
        <v>61.596958174904948</v>
      </c>
      <c r="E90" s="24">
        <f t="shared" si="17"/>
        <v>67.029874296102037</v>
      </c>
      <c r="F90" s="23">
        <f t="shared" si="26"/>
        <v>29.516577579963215</v>
      </c>
      <c r="G90" s="28"/>
      <c r="H90" s="28"/>
      <c r="I90" s="28"/>
      <c r="J90" s="28"/>
      <c r="K90" s="28"/>
      <c r="L90" s="28"/>
      <c r="M90" s="28"/>
      <c r="N90" s="47"/>
      <c r="O90" s="47"/>
      <c r="P90" s="26"/>
      <c r="Q90" s="19">
        <f>_xll.PIAdvCalcVal(Calculations!$Q$1,Calculations!$A89,Calculations!$A90,"average (time-weighted)","time-weighted",0,1,0,"")</f>
        <v>42.464360900668886</v>
      </c>
      <c r="R90" s="19">
        <f t="shared" si="21"/>
        <v>721.93696977831144</v>
      </c>
      <c r="S90" s="4">
        <f t="shared" si="14"/>
        <v>0.67830933167221519</v>
      </c>
      <c r="T90" s="16">
        <f t="shared" si="27"/>
        <v>0.61596958174904937</v>
      </c>
      <c r="U90" s="4">
        <f t="shared" si="15"/>
        <v>3.886244420482853E-3</v>
      </c>
      <c r="AF90" s="47"/>
      <c r="AG90" s="47"/>
      <c r="AH90" s="49">
        <v>43553</v>
      </c>
      <c r="AI90" s="19">
        <v>37.675033569335938</v>
      </c>
      <c r="AJ90" s="19">
        <f t="shared" si="22"/>
        <v>640.51357407604632</v>
      </c>
      <c r="AK90" s="4">
        <f t="shared" si="23"/>
        <v>0.69675272176478897</v>
      </c>
      <c r="AL90" s="19">
        <v>271</v>
      </c>
      <c r="AM90" s="19">
        <v>80</v>
      </c>
      <c r="AN90" s="16">
        <f t="shared" si="24"/>
        <v>0.70479704797047971</v>
      </c>
      <c r="AO90" s="4">
        <f t="shared" si="20"/>
        <v>6.471118410356266E-5</v>
      </c>
    </row>
    <row r="91" spans="1:41" x14ac:dyDescent="0.25">
      <c r="A91" s="14">
        <v>41001.333333333336</v>
      </c>
      <c r="B91" s="13">
        <f>VLOOKUP(A91,'Raw data'!$B$3:$E$541,4)</f>
        <v>264</v>
      </c>
      <c r="C91" s="13">
        <f>VLOOKUP(A91,'Raw data'!$H$3:$K$541,4)</f>
        <v>98</v>
      </c>
      <c r="D91" s="15">
        <f t="shared" si="25"/>
        <v>62.878787878787875</v>
      </c>
      <c r="E91" s="24">
        <f t="shared" si="17"/>
        <v>67.154761135889515</v>
      </c>
      <c r="F91" s="23">
        <f t="shared" si="26"/>
        <v>18.283947295448407</v>
      </c>
      <c r="G91" s="28"/>
      <c r="H91" s="28"/>
      <c r="I91" s="28"/>
      <c r="J91" s="28"/>
      <c r="K91" s="28"/>
      <c r="L91" s="28"/>
      <c r="M91" s="28"/>
      <c r="N91" s="47"/>
      <c r="O91" s="47"/>
      <c r="P91" s="26"/>
      <c r="Q91" s="19">
        <f>_xll.PIAdvCalcVal(Calculations!$Q$1,Calculations!$A90,Calculations!$A91,"average (time-weighted)","time-weighted",0,1,0,"")</f>
        <v>43.16825017358871</v>
      </c>
      <c r="R91" s="19">
        <f t="shared" si="21"/>
        <v>733.90379744209929</v>
      </c>
      <c r="S91" s="4">
        <f t="shared" si="14"/>
        <v>0.67643128874934633</v>
      </c>
      <c r="T91" s="16">
        <f t="shared" si="27"/>
        <v>0.62878787878787878</v>
      </c>
      <c r="U91" s="4">
        <f t="shared" si="15"/>
        <v>2.2698945127564646E-3</v>
      </c>
      <c r="AF91" s="47"/>
      <c r="AG91" s="47"/>
      <c r="AH91" s="49">
        <v>43554</v>
      </c>
      <c r="AI91" s="19">
        <v>36.172992706298828</v>
      </c>
      <c r="AJ91" s="19">
        <f t="shared" si="22"/>
        <v>614.97736427223583</v>
      </c>
      <c r="AK91" s="4">
        <f t="shared" si="23"/>
        <v>0.6967527226330622</v>
      </c>
      <c r="AL91" s="19">
        <v>276</v>
      </c>
      <c r="AM91" s="19">
        <v>89</v>
      </c>
      <c r="AN91" s="16">
        <f t="shared" si="24"/>
        <v>0.67753623188405798</v>
      </c>
      <c r="AO91" s="4">
        <f t="shared" si="20"/>
        <v>3.6927351670656489E-4</v>
      </c>
    </row>
    <row r="92" spans="1:41" x14ac:dyDescent="0.25">
      <c r="A92" s="14">
        <v>41002.333333333336</v>
      </c>
      <c r="B92" s="13">
        <f>VLOOKUP(A92,'Raw data'!$B$3:$E$541,4)</f>
        <v>266</v>
      </c>
      <c r="C92" s="13">
        <f>VLOOKUP(A92,'Raw data'!$H$3:$K$541,4)</f>
        <v>102</v>
      </c>
      <c r="D92" s="15">
        <f t="shared" si="25"/>
        <v>61.65413533834586</v>
      </c>
      <c r="E92" s="24">
        <f t="shared" si="17"/>
        <v>67.401717819078328</v>
      </c>
      <c r="F92" s="23">
        <f t="shared" si="26"/>
        <v>33.034704372822794</v>
      </c>
      <c r="G92" s="28"/>
      <c r="H92" s="28"/>
      <c r="I92" s="28"/>
      <c r="J92" s="28"/>
      <c r="K92" s="28"/>
      <c r="L92" s="28"/>
      <c r="M92" s="28"/>
      <c r="N92" s="47"/>
      <c r="O92" s="47"/>
      <c r="P92" s="26"/>
      <c r="Q92" s="19">
        <f>_xll.PIAdvCalcVal(Calculations!$Q$1,Calculations!$A91,Calculations!$A92,"average (time-weighted)","time-weighted",0,1,0,"")</f>
        <v>43.063182651816156</v>
      </c>
      <c r="R92" s="19">
        <f t="shared" si="21"/>
        <v>732.1175435887086</v>
      </c>
      <c r="S92" s="4">
        <f t="shared" si="14"/>
        <v>0.6767133752783121</v>
      </c>
      <c r="T92" s="16">
        <f t="shared" si="27"/>
        <v>0.61654135338345872</v>
      </c>
      <c r="U92" s="4">
        <f t="shared" si="15"/>
        <v>3.6206722189147142E-3</v>
      </c>
      <c r="AF92" s="47"/>
      <c r="AG92" s="47"/>
      <c r="AH92" s="49">
        <v>43555</v>
      </c>
      <c r="AI92" s="19">
        <v>34.960533142089844</v>
      </c>
      <c r="AJ92" s="19">
        <f t="shared" si="22"/>
        <v>594.36432865370193</v>
      </c>
      <c r="AK92" s="4">
        <f t="shared" si="23"/>
        <v>0.69675272297910673</v>
      </c>
      <c r="AL92" s="19">
        <v>251</v>
      </c>
      <c r="AM92" s="19">
        <v>88</v>
      </c>
      <c r="AN92" s="16">
        <f t="shared" si="24"/>
        <v>0.64940239043824699</v>
      </c>
      <c r="AO92" s="4">
        <f t="shared" si="20"/>
        <v>2.242053991730001E-3</v>
      </c>
    </row>
    <row r="93" spans="1:41" x14ac:dyDescent="0.25">
      <c r="A93" s="14">
        <v>41003.333333333336</v>
      </c>
      <c r="B93" s="13">
        <f>VLOOKUP(A93,'Raw data'!$B$3:$E$541,4)</f>
        <v>280</v>
      </c>
      <c r="C93" s="13">
        <f>VLOOKUP(A93,'Raw data'!$H$3:$K$541,4)</f>
        <v>102</v>
      </c>
      <c r="D93" s="15">
        <f t="shared" si="25"/>
        <v>63.571428571428569</v>
      </c>
      <c r="E93" s="24">
        <f t="shared" si="17"/>
        <v>69.031631928124398</v>
      </c>
      <c r="F93" s="23">
        <f t="shared" si="26"/>
        <v>29.813820696472391</v>
      </c>
      <c r="G93" s="28"/>
      <c r="H93" s="28"/>
      <c r="I93" s="28"/>
      <c r="J93" s="28"/>
      <c r="K93" s="28"/>
      <c r="L93" s="28"/>
      <c r="M93" s="28"/>
      <c r="N93" s="47"/>
      <c r="O93" s="47"/>
      <c r="P93" s="26"/>
      <c r="Q93" s="19">
        <f>_xll.PIAdvCalcVal(Calculations!$Q$1,Calculations!$A92,Calculations!$A93,"average (time-weighted)","time-weighted",0,1,0,"")</f>
        <v>45.381137909305011</v>
      </c>
      <c r="R93" s="19">
        <f t="shared" si="21"/>
        <v>771.52512112384704</v>
      </c>
      <c r="S93" s="4">
        <f t="shared" si="14"/>
        <v>0.6703575145088948</v>
      </c>
      <c r="T93" s="16">
        <f t="shared" si="27"/>
        <v>0.63571428571428568</v>
      </c>
      <c r="U93" s="4">
        <f t="shared" si="15"/>
        <v>1.200153301315635E-3</v>
      </c>
      <c r="AF93" s="47"/>
      <c r="AG93" s="47"/>
      <c r="AH93" s="49">
        <v>43556</v>
      </c>
      <c r="AI93" s="19">
        <v>42.740970611572266</v>
      </c>
      <c r="AJ93" s="19">
        <f t="shared" si="22"/>
        <v>726.63961388422319</v>
      </c>
      <c r="AK93" s="4">
        <f t="shared" si="23"/>
        <v>0.69675270693619573</v>
      </c>
      <c r="AL93" s="19">
        <v>274</v>
      </c>
      <c r="AM93" s="19">
        <v>88</v>
      </c>
      <c r="AN93" s="16">
        <f t="shared" si="24"/>
        <v>0.67883211678832112</v>
      </c>
      <c r="AO93" s="4">
        <f t="shared" si="20"/>
        <v>3.2114755124810075E-4</v>
      </c>
    </row>
    <row r="94" spans="1:41" x14ac:dyDescent="0.25">
      <c r="A94" s="14">
        <v>41004.333333333336</v>
      </c>
      <c r="B94" s="13">
        <f>VLOOKUP(A94,'Raw data'!$B$3:$E$541,4)</f>
        <v>270</v>
      </c>
      <c r="C94" s="13">
        <f>VLOOKUP(A94,'Raw data'!$H$3:$K$541,4)</f>
        <v>94</v>
      </c>
      <c r="D94" s="15">
        <f t="shared" si="25"/>
        <v>65.18518518518519</v>
      </c>
      <c r="E94" s="24">
        <f t="shared" si="17"/>
        <v>67.884655332869755</v>
      </c>
      <c r="F94" s="23">
        <f t="shared" si="26"/>
        <v>7.2871390782401262</v>
      </c>
      <c r="G94" s="28"/>
      <c r="H94" s="28"/>
      <c r="I94" s="28"/>
      <c r="J94" s="28"/>
      <c r="K94" s="28"/>
      <c r="L94" s="28"/>
      <c r="M94" s="28"/>
      <c r="N94" s="47"/>
      <c r="O94" s="47"/>
      <c r="P94" s="26"/>
      <c r="Q94" s="19">
        <f>_xll.PIAdvCalcVal(Calculations!$Q$1,Calculations!$A93,Calculations!$A94,"average (time-weighted)","time-weighted",0,1,0,"")</f>
        <v>44.142063124137309</v>
      </c>
      <c r="R94" s="19">
        <f t="shared" si="21"/>
        <v>750.45959990182405</v>
      </c>
      <c r="S94" s="4">
        <f t="shared" si="14"/>
        <v>0.67378871632301551</v>
      </c>
      <c r="T94" s="16">
        <f t="shared" si="27"/>
        <v>0.6518518518518519</v>
      </c>
      <c r="U94" s="4">
        <f t="shared" si="15"/>
        <v>4.812260228262002E-4</v>
      </c>
      <c r="AF94" s="47"/>
      <c r="AG94" s="47"/>
      <c r="AH94" s="49">
        <v>43557</v>
      </c>
      <c r="AI94" s="19">
        <v>40.455951690673828</v>
      </c>
      <c r="AJ94" s="19">
        <f t="shared" si="22"/>
        <v>687.79198729452116</v>
      </c>
      <c r="AK94" s="4">
        <f t="shared" si="23"/>
        <v>0.69675271723748633</v>
      </c>
      <c r="AL94" s="19">
        <v>257</v>
      </c>
      <c r="AM94" s="19">
        <v>78</v>
      </c>
      <c r="AN94" s="16">
        <f t="shared" si="24"/>
        <v>0.69649805447470814</v>
      </c>
      <c r="AO94" s="4">
        <f t="shared" si="20"/>
        <v>6.4853122745820952E-8</v>
      </c>
    </row>
    <row r="95" spans="1:41" x14ac:dyDescent="0.25">
      <c r="A95" s="14">
        <v>41005.333333333336</v>
      </c>
      <c r="B95" s="13">
        <f>VLOOKUP(A95,'Raw data'!$B$3:$E$541,4)</f>
        <v>279</v>
      </c>
      <c r="C95" s="13">
        <f>VLOOKUP(A95,'Raw data'!$H$3:$K$541,4)</f>
        <v>95</v>
      </c>
      <c r="D95" s="15">
        <f t="shared" si="25"/>
        <v>65.949820788530474</v>
      </c>
      <c r="E95" s="24">
        <f t="shared" si="17"/>
        <v>68.920634193099758</v>
      </c>
      <c r="F95" s="23">
        <f t="shared" si="26"/>
        <v>8.8257322847685433</v>
      </c>
      <c r="G95" s="28"/>
      <c r="H95" s="28"/>
      <c r="I95" s="28"/>
      <c r="J95" s="28"/>
      <c r="K95" s="28"/>
      <c r="L95" s="28"/>
      <c r="M95" s="28"/>
      <c r="N95" s="47"/>
      <c r="O95" s="47"/>
      <c r="P95" s="26"/>
      <c r="Q95" s="19">
        <f>_xll.PIAdvCalcVal(Calculations!$Q$1,Calculations!$A94,Calculations!$A95,"average (time-weighted)","time-weighted",0,1,0,"")</f>
        <v>43.867978691245355</v>
      </c>
      <c r="R95" s="19">
        <f t="shared" si="21"/>
        <v>745.799888069394</v>
      </c>
      <c r="S95" s="4">
        <f t="shared" si="14"/>
        <v>0.67453749552714493</v>
      </c>
      <c r="T95" s="16">
        <f t="shared" si="27"/>
        <v>0.65949820788530467</v>
      </c>
      <c r="U95" s="4">
        <f t="shared" si="15"/>
        <v>2.2618017277400916E-4</v>
      </c>
      <c r="AF95" s="47"/>
      <c r="AG95" s="47"/>
      <c r="AH95" s="49">
        <v>43558</v>
      </c>
      <c r="AI95" s="19">
        <v>41.626689910888672</v>
      </c>
      <c r="AJ95" s="19">
        <f t="shared" si="22"/>
        <v>707.69571798018058</v>
      </c>
      <c r="AK95" s="4">
        <f t="shared" si="23"/>
        <v>0.69675271307766207</v>
      </c>
      <c r="AL95" s="19">
        <v>294</v>
      </c>
      <c r="AM95" s="19">
        <v>89</v>
      </c>
      <c r="AN95" s="16">
        <f t="shared" si="24"/>
        <v>0.69727891156462585</v>
      </c>
      <c r="AO95" s="4">
        <f t="shared" si="20"/>
        <v>2.768848476829717E-7</v>
      </c>
    </row>
    <row r="96" spans="1:41" x14ac:dyDescent="0.25">
      <c r="A96" s="14">
        <v>41006.333333333336</v>
      </c>
      <c r="B96" s="13">
        <f>VLOOKUP(A96,'Raw data'!$B$3:$E$541,4)</f>
        <v>237</v>
      </c>
      <c r="C96" s="13">
        <f>VLOOKUP(A96,'Raw data'!$H$3:$K$541,4)</f>
        <v>91</v>
      </c>
      <c r="D96" s="15">
        <f t="shared" si="25"/>
        <v>61.603375527426167</v>
      </c>
      <c r="E96" s="24">
        <f t="shared" si="17"/>
        <v>63.412898480484529</v>
      </c>
      <c r="F96" s="23">
        <f t="shared" si="26"/>
        <v>3.2743733176450562</v>
      </c>
      <c r="G96" s="28"/>
      <c r="H96" s="28"/>
      <c r="I96" s="28"/>
      <c r="J96" s="28"/>
      <c r="K96" s="28"/>
      <c r="L96" s="28"/>
      <c r="M96" s="28"/>
      <c r="N96" s="47"/>
      <c r="O96" s="47"/>
      <c r="P96" s="26"/>
      <c r="Q96" s="19">
        <f>_xll.PIAdvCalcVal(Calculations!$Q$1,Calculations!$A95,Calculations!$A96,"average (time-weighted)","time-weighted",0,1,0,"")</f>
        <v>43.406997185833561</v>
      </c>
      <c r="R96" s="19">
        <f t="shared" si="21"/>
        <v>737.96273747811802</v>
      </c>
      <c r="S96" s="4">
        <f t="shared" si="14"/>
        <v>0.67578806210594899</v>
      </c>
      <c r="T96" s="16">
        <f t="shared" si="27"/>
        <v>0.61603375527426163</v>
      </c>
      <c r="U96" s="4">
        <f t="shared" si="15"/>
        <v>3.5705771849354395E-3</v>
      </c>
      <c r="AF96" s="47"/>
      <c r="AG96" s="47"/>
      <c r="AH96" s="49">
        <v>43559</v>
      </c>
      <c r="AI96" s="19">
        <v>41.494087219238281</v>
      </c>
      <c r="AJ96" s="19">
        <f t="shared" si="22"/>
        <v>705.44133846370892</v>
      </c>
      <c r="AK96" s="4">
        <f t="shared" si="23"/>
        <v>0.69675271365062941</v>
      </c>
      <c r="AL96" s="19">
        <v>280</v>
      </c>
      <c r="AM96" s="19">
        <v>88</v>
      </c>
      <c r="AN96" s="16">
        <f t="shared" si="24"/>
        <v>0.68571428571428572</v>
      </c>
      <c r="AO96" s="4">
        <f t="shared" si="20"/>
        <v>1.2184689130585274E-4</v>
      </c>
    </row>
    <row r="97" spans="1:41" x14ac:dyDescent="0.25">
      <c r="A97" s="14">
        <v>41007.333333333336</v>
      </c>
      <c r="B97" s="13">
        <f>VLOOKUP(A97,'Raw data'!$B$3:$E$541,4)</f>
        <v>281</v>
      </c>
      <c r="C97" s="13">
        <f>VLOOKUP(A97,'Raw data'!$H$3:$K$541,4)</f>
        <v>89</v>
      </c>
      <c r="D97" s="15">
        <f t="shared" si="25"/>
        <v>68.327402135231324</v>
      </c>
      <c r="E97" s="24">
        <f t="shared" si="17"/>
        <v>69.141839643682673</v>
      </c>
      <c r="F97" s="23">
        <f t="shared" si="26"/>
        <v>0.6633084551724403</v>
      </c>
      <c r="G97" s="28"/>
      <c r="H97" s="28"/>
      <c r="I97" s="28"/>
      <c r="J97" s="28"/>
      <c r="K97" s="28"/>
      <c r="L97" s="28"/>
      <c r="M97" s="28"/>
      <c r="N97" s="47"/>
      <c r="O97" s="47"/>
      <c r="P97" s="26"/>
      <c r="Q97" s="19">
        <f>_xll.PIAdvCalcVal(Calculations!$Q$1,Calculations!$A96,Calculations!$A97,"average (time-weighted)","time-weighted",0,1,0,"")</f>
        <v>44.207199863697802</v>
      </c>
      <c r="R97" s="19">
        <f t="shared" si="21"/>
        <v>751.56699017880339</v>
      </c>
      <c r="S97" s="4">
        <f t="shared" si="14"/>
        <v>0.67361020579233177</v>
      </c>
      <c r="T97" s="16">
        <f t="shared" si="27"/>
        <v>0.68327402135231319</v>
      </c>
      <c r="U97" s="4">
        <f t="shared" si="15"/>
        <v>9.3389331177338899E-5</v>
      </c>
      <c r="AF97" s="47"/>
      <c r="AG97" s="47"/>
      <c r="AH97" s="49">
        <v>43560</v>
      </c>
      <c r="AI97" s="19">
        <v>40.793067932128906</v>
      </c>
      <c r="AJ97" s="19">
        <f t="shared" si="22"/>
        <v>693.5233034536983</v>
      </c>
      <c r="AK97" s="4">
        <f t="shared" si="23"/>
        <v>0.69675271623136625</v>
      </c>
      <c r="AL97" s="19">
        <v>301</v>
      </c>
      <c r="AM97" s="19">
        <v>84</v>
      </c>
      <c r="AN97" s="16">
        <f t="shared" si="24"/>
        <v>0.72093023255813948</v>
      </c>
      <c r="AO97" s="4">
        <f t="shared" si="20"/>
        <v>5.8455229573138611E-4</v>
      </c>
    </row>
    <row r="98" spans="1:41" x14ac:dyDescent="0.25">
      <c r="A98" s="14">
        <v>41008.333333333336</v>
      </c>
      <c r="B98" s="13">
        <f>VLOOKUP(A98,'Raw data'!$B$3:$E$541,4)</f>
        <v>288</v>
      </c>
      <c r="C98" s="13">
        <f>VLOOKUP(A98,'Raw data'!$H$3:$K$541,4)</f>
        <v>108</v>
      </c>
      <c r="D98" s="15">
        <f t="shared" si="25"/>
        <v>62.5</v>
      </c>
      <c r="E98" s="24">
        <f t="shared" si="17"/>
        <v>69.891864374565387</v>
      </c>
      <c r="F98" s="23">
        <f t="shared" si="26"/>
        <v>54.639658931968938</v>
      </c>
      <c r="G98" s="28"/>
      <c r="H98" s="28"/>
      <c r="I98" s="28"/>
      <c r="J98" s="28"/>
      <c r="K98" s="28"/>
      <c r="L98" s="28"/>
      <c r="M98" s="28"/>
      <c r="N98" s="47"/>
      <c r="O98" s="47"/>
      <c r="P98" s="26"/>
      <c r="Q98" s="19">
        <f>_xll.PIAdvCalcVal(Calculations!$Q$1,Calculations!$A97,Calculations!$A98,"average (time-weighted)","time-weighted",0,1,0,"")</f>
        <v>43.266653702661436</v>
      </c>
      <c r="R98" s="19">
        <f t="shared" si="21"/>
        <v>735.57675669751904</v>
      </c>
      <c r="S98" s="4">
        <f t="shared" si="14"/>
        <v>0.67616654640546536</v>
      </c>
      <c r="T98" s="16">
        <f t="shared" si="27"/>
        <v>0.625</v>
      </c>
      <c r="U98" s="4">
        <f t="shared" si="15"/>
        <v>2.6180154710626403E-3</v>
      </c>
      <c r="AF98" s="47"/>
      <c r="AG98" s="47"/>
      <c r="AH98" s="49">
        <v>43561</v>
      </c>
      <c r="AI98" s="19">
        <v>35.290763854980469</v>
      </c>
      <c r="AJ98" s="19">
        <f t="shared" si="22"/>
        <v>599.97858388174268</v>
      </c>
      <c r="AK98" s="4">
        <f t="shared" si="23"/>
        <v>0.69675272290603862</v>
      </c>
      <c r="AL98" s="19">
        <v>271</v>
      </c>
      <c r="AM98" s="19">
        <v>78</v>
      </c>
      <c r="AN98" s="16">
        <f t="shared" si="24"/>
        <v>0.71217712177121772</v>
      </c>
      <c r="AO98" s="4">
        <f t="shared" si="20"/>
        <v>2.3791208035213834E-4</v>
      </c>
    </row>
    <row r="99" spans="1:41" x14ac:dyDescent="0.25">
      <c r="A99" s="14">
        <v>41009.333333333336</v>
      </c>
      <c r="B99" s="13">
        <f>VLOOKUP(A99,'Raw data'!$B$3:$E$541,4)</f>
        <v>293</v>
      </c>
      <c r="C99" s="13">
        <f>VLOOKUP(A99,'Raw data'!$H$3:$K$541,4)</f>
        <v>94</v>
      </c>
      <c r="D99" s="15">
        <f t="shared" si="25"/>
        <v>67.918088737201359</v>
      </c>
      <c r="E99" s="24">
        <f t="shared" si="17"/>
        <v>70.405655084897049</v>
      </c>
      <c r="F99" s="23">
        <f t="shared" si="26"/>
        <v>6.187986334188075</v>
      </c>
      <c r="G99" s="28"/>
      <c r="H99" s="28"/>
      <c r="I99" s="28"/>
      <c r="J99" s="28"/>
      <c r="K99" s="28"/>
      <c r="L99" s="28"/>
      <c r="M99" s="28"/>
      <c r="N99" s="47"/>
      <c r="O99" s="47"/>
      <c r="P99" s="26"/>
      <c r="Q99" s="19">
        <f>_xll.PIAdvCalcVal(Calculations!$Q$1,Calculations!$A98,Calculations!$A99,"average (time-weighted)","time-weighted",0,1,0,"")</f>
        <v>43.958501841178077</v>
      </c>
      <c r="R99" s="19">
        <f t="shared" si="21"/>
        <v>747.33887293037151</v>
      </c>
      <c r="S99" s="4">
        <f t="shared" si="14"/>
        <v>0.67429061791676859</v>
      </c>
      <c r="T99" s="16">
        <f t="shared" si="27"/>
        <v>0.67918088737201365</v>
      </c>
      <c r="U99" s="4">
        <f t="shared" si="15"/>
        <v>2.3914735344902881E-5</v>
      </c>
      <c r="AF99" s="47"/>
      <c r="AG99" s="47"/>
      <c r="AH99" s="49">
        <v>43562</v>
      </c>
      <c r="AI99" s="19">
        <v>33.860637664794922</v>
      </c>
      <c r="AJ99" s="19">
        <f t="shared" si="22"/>
        <v>575.66499605786726</v>
      </c>
      <c r="AK99" s="4">
        <f t="shared" si="23"/>
        <v>0.69675272314397907</v>
      </c>
      <c r="AL99" s="19">
        <v>286</v>
      </c>
      <c r="AM99" s="19">
        <v>72</v>
      </c>
      <c r="AN99" s="16">
        <f t="shared" si="24"/>
        <v>0.74825174825174823</v>
      </c>
      <c r="AO99" s="4">
        <f t="shared" si="20"/>
        <v>2.652149587050638E-3</v>
      </c>
    </row>
    <row r="100" spans="1:41" x14ac:dyDescent="0.25">
      <c r="A100" s="14">
        <v>41010.333333333336</v>
      </c>
      <c r="B100" s="13">
        <f>VLOOKUP(A100,'Raw data'!$B$3:$E$541,4)</f>
        <v>319</v>
      </c>
      <c r="C100" s="13">
        <f>VLOOKUP(A100,'Raw data'!$H$3:$K$541,4)</f>
        <v>94</v>
      </c>
      <c r="D100" s="15">
        <f t="shared" si="25"/>
        <v>70.532915360501562</v>
      </c>
      <c r="E100" s="24">
        <f t="shared" si="17"/>
        <v>72.817733353839614</v>
      </c>
      <c r="F100" s="23">
        <f t="shared" si="26"/>
        <v>5.2203932626813234</v>
      </c>
      <c r="G100" s="28"/>
      <c r="H100" s="28"/>
      <c r="I100" s="28"/>
      <c r="J100" s="28"/>
      <c r="K100" s="28"/>
      <c r="L100" s="28"/>
      <c r="M100" s="28"/>
      <c r="N100" s="47"/>
      <c r="O100" s="47"/>
      <c r="P100" s="26"/>
      <c r="Q100" s="19">
        <f>_xll.PIAdvCalcVal(Calculations!$Q$1,Calculations!$A99,Calculations!$A100,"average (time-weighted)","time-weighted",0,1,0,"")</f>
        <v>43.476059740528754</v>
      </c>
      <c r="R100" s="19">
        <f t="shared" si="21"/>
        <v>739.1368705724185</v>
      </c>
      <c r="S100" s="4">
        <f t="shared" si="14"/>
        <v>0.675601422623611</v>
      </c>
      <c r="T100" s="16">
        <f t="shared" si="27"/>
        <v>0.70532915360501569</v>
      </c>
      <c r="U100" s="4">
        <f t="shared" si="15"/>
        <v>8.8373798930276807E-4</v>
      </c>
      <c r="AF100" s="47"/>
      <c r="AG100" s="47"/>
      <c r="AH100" s="49">
        <v>43563</v>
      </c>
      <c r="AI100" s="19">
        <v>42.921791076660156</v>
      </c>
      <c r="AJ100" s="19">
        <f t="shared" si="22"/>
        <v>729.71374418715686</v>
      </c>
      <c r="AK100" s="4">
        <f t="shared" si="23"/>
        <v>0.69675270567871261</v>
      </c>
      <c r="AL100" s="19">
        <v>280</v>
      </c>
      <c r="AM100" s="19">
        <v>82</v>
      </c>
      <c r="AN100" s="16">
        <f t="shared" si="24"/>
        <v>0.70714285714285707</v>
      </c>
      <c r="AO100" s="4">
        <f t="shared" si="20"/>
        <v>1.0795524744786324E-4</v>
      </c>
    </row>
    <row r="101" spans="1:41" x14ac:dyDescent="0.25">
      <c r="A101" s="14">
        <v>41011.333333333336</v>
      </c>
      <c r="B101" s="13">
        <f>VLOOKUP(A101,'Raw data'!$B$3:$E$541,4)</f>
        <v>298</v>
      </c>
      <c r="C101" s="13">
        <f>VLOOKUP(A101,'Raw data'!$H$3:$K$541,4)</f>
        <v>100</v>
      </c>
      <c r="D101" s="15">
        <f t="shared" si="25"/>
        <v>66.442953020134226</v>
      </c>
      <c r="E101" s="24">
        <f t="shared" si="17"/>
        <v>70.902204496224272</v>
      </c>
      <c r="F101" s="23">
        <f t="shared" si="26"/>
        <v>19.884923727011252</v>
      </c>
      <c r="G101" s="28"/>
      <c r="H101" s="28"/>
      <c r="I101" s="28"/>
      <c r="J101" s="28"/>
      <c r="K101" s="28"/>
      <c r="L101" s="28"/>
      <c r="M101" s="28"/>
      <c r="N101" s="47"/>
      <c r="O101" s="47"/>
      <c r="P101" s="26"/>
      <c r="Q101" s="19">
        <f>_xll.PIAdvCalcVal(Calculations!$Q$1,Calculations!$A100,Calculations!$A101,"average (time-weighted)","time-weighted",0,1,0,"")</f>
        <v>44.317360494668385</v>
      </c>
      <c r="R101" s="19">
        <f t="shared" si="21"/>
        <v>753.43983202605966</v>
      </c>
      <c r="S101" s="4">
        <f t="shared" si="14"/>
        <v>0.67330782023603186</v>
      </c>
      <c r="T101" s="16">
        <f t="shared" si="27"/>
        <v>0.66442953020134232</v>
      </c>
      <c r="U101" s="4">
        <f t="shared" si="15"/>
        <v>7.8824033940067597E-5</v>
      </c>
      <c r="AF101" s="47"/>
      <c r="AG101" s="47"/>
      <c r="AH101" s="49">
        <v>43564</v>
      </c>
      <c r="AI101" s="19">
        <v>42.25811767578125</v>
      </c>
      <c r="AJ101" s="19">
        <f t="shared" si="22"/>
        <v>718.4306269144455</v>
      </c>
      <c r="AK101" s="4">
        <f t="shared" si="23"/>
        <v>0.69675270991342075</v>
      </c>
      <c r="AL101" s="19">
        <v>262</v>
      </c>
      <c r="AM101" s="19">
        <v>80</v>
      </c>
      <c r="AN101" s="16">
        <f t="shared" si="24"/>
        <v>0.69465648854961826</v>
      </c>
      <c r="AO101" s="4">
        <f t="shared" si="20"/>
        <v>4.3941440060620017E-6</v>
      </c>
    </row>
    <row r="102" spans="1:41" x14ac:dyDescent="0.25">
      <c r="A102" s="14">
        <v>41012.333333333336</v>
      </c>
      <c r="B102" s="13">
        <f>VLOOKUP(A102,'Raw data'!$B$3:$E$541,4)</f>
        <v>260</v>
      </c>
      <c r="C102" s="13">
        <f>VLOOKUP(A102,'Raw data'!$H$3:$K$541,4)</f>
        <v>96</v>
      </c>
      <c r="D102" s="15">
        <f t="shared" si="25"/>
        <v>63.076923076923073</v>
      </c>
      <c r="E102" s="24">
        <f t="shared" si="17"/>
        <v>66.649449768749363</v>
      </c>
      <c r="F102" s="23">
        <f t="shared" si="26"/>
        <v>12.762946963811299</v>
      </c>
      <c r="G102" s="28"/>
      <c r="H102" s="28"/>
      <c r="I102" s="28"/>
      <c r="J102" s="28"/>
      <c r="K102" s="28"/>
      <c r="L102" s="28"/>
      <c r="M102" s="28"/>
      <c r="N102" s="47"/>
      <c r="O102" s="47"/>
      <c r="P102" s="26"/>
      <c r="Q102" s="19">
        <f>_xll.PIAdvCalcVal(Calculations!$Q$1,Calculations!$A101,Calculations!$A102,"average (time-weighted)","time-weighted",0,1,0,"")</f>
        <v>44.2180953776029</v>
      </c>
      <c r="R102" s="19">
        <f t="shared" si="21"/>
        <v>751.75222490566568</v>
      </c>
      <c r="S102" s="4">
        <f t="shared" si="14"/>
        <v>0.67358032523207434</v>
      </c>
      <c r="T102" s="16">
        <f t="shared" si="27"/>
        <v>0.63076923076923075</v>
      </c>
      <c r="U102" s="4">
        <f t="shared" si="15"/>
        <v>1.8327898091065171E-3</v>
      </c>
      <c r="AF102" s="47"/>
      <c r="AG102" s="47"/>
      <c r="AH102" s="49">
        <v>43565</v>
      </c>
      <c r="AI102" s="19">
        <v>40.804054260253906</v>
      </c>
      <c r="AJ102" s="19">
        <f t="shared" si="22"/>
        <v>693.71008211390483</v>
      </c>
      <c r="AK102" s="4">
        <f t="shared" si="23"/>
        <v>0.69675271619621382</v>
      </c>
      <c r="AL102" s="19">
        <v>283</v>
      </c>
      <c r="AM102" s="19">
        <v>80</v>
      </c>
      <c r="AN102" s="16">
        <f t="shared" si="24"/>
        <v>0.71731448763250882</v>
      </c>
      <c r="AO102" s="4">
        <f t="shared" si="20"/>
        <v>4.227864445984372E-4</v>
      </c>
    </row>
    <row r="103" spans="1:41" x14ac:dyDescent="0.25">
      <c r="A103" s="14">
        <v>41013.333333333336</v>
      </c>
      <c r="B103" s="13">
        <f>VLOOKUP(A103,'Raw data'!$B$3:$E$541,4)</f>
        <v>240</v>
      </c>
      <c r="C103" s="13">
        <f>VLOOKUP(A103,'Raw data'!$H$3:$K$541,4)</f>
        <v>96</v>
      </c>
      <c r="D103" s="15">
        <f t="shared" si="25"/>
        <v>60</v>
      </c>
      <c r="E103" s="24">
        <f t="shared" si="17"/>
        <v>63.870237249478464</v>
      </c>
      <c r="F103" s="23">
        <f t="shared" si="26"/>
        <v>14.978736367250626</v>
      </c>
      <c r="G103" s="28"/>
      <c r="H103" s="28"/>
      <c r="I103" s="28"/>
      <c r="J103" s="28"/>
      <c r="K103" s="28"/>
      <c r="L103" s="28"/>
      <c r="M103" s="28"/>
      <c r="N103" s="47"/>
      <c r="O103" s="47"/>
      <c r="P103" s="26"/>
      <c r="Q103" s="19">
        <f>_xll.PIAdvCalcVal(Calculations!$Q$1,Calculations!$A102,Calculations!$A103,"average (time-weighted)","time-weighted",0,1,0,"")</f>
        <v>43.199063061060698</v>
      </c>
      <c r="R103" s="19">
        <f t="shared" si="21"/>
        <v>734.42764761056594</v>
      </c>
      <c r="S103" s="4">
        <f t="shared" si="14"/>
        <v>0.67634844727721111</v>
      </c>
      <c r="T103" s="16">
        <f t="shared" si="27"/>
        <v>0.6</v>
      </c>
      <c r="U103" s="4">
        <f t="shared" si="15"/>
        <v>5.8290854016410871E-3</v>
      </c>
      <c r="AF103" s="47"/>
      <c r="AG103" s="47"/>
      <c r="AH103" s="49">
        <v>43566</v>
      </c>
      <c r="AI103" s="19">
        <v>37.928852081298828</v>
      </c>
      <c r="AJ103" s="19">
        <f t="shared" si="22"/>
        <v>644.82874481012993</v>
      </c>
      <c r="AK103" s="4">
        <f t="shared" si="23"/>
        <v>0.69675272154471801</v>
      </c>
      <c r="AL103" s="19">
        <v>315</v>
      </c>
      <c r="AM103" s="19">
        <v>80</v>
      </c>
      <c r="AN103" s="16">
        <f t="shared" si="24"/>
        <v>0.74603174603174605</v>
      </c>
      <c r="AO103" s="4">
        <f t="shared" si="20"/>
        <v>2.4284222543931085E-3</v>
      </c>
    </row>
    <row r="104" spans="1:41" x14ac:dyDescent="0.25">
      <c r="A104" s="14">
        <v>41014.333333333336</v>
      </c>
      <c r="B104" s="13">
        <f>VLOOKUP(A104,'Raw data'!$B$3:$E$541,4)</f>
        <v>238</v>
      </c>
      <c r="C104" s="13">
        <f>VLOOKUP(A104,'Raw data'!$H$3:$K$541,4)</f>
        <v>92</v>
      </c>
      <c r="D104" s="15">
        <f t="shared" si="25"/>
        <v>61.344537815126053</v>
      </c>
      <c r="E104" s="24">
        <f t="shared" si="17"/>
        <v>63.566625797793421</v>
      </c>
      <c r="F104" s="23">
        <f t="shared" si="26"/>
        <v>4.9376750027147338</v>
      </c>
      <c r="G104" s="28"/>
      <c r="H104" s="28"/>
      <c r="I104" s="28"/>
      <c r="J104" s="28"/>
      <c r="K104" s="28"/>
      <c r="L104" s="28"/>
      <c r="M104" s="28"/>
      <c r="N104" s="47"/>
      <c r="O104" s="47"/>
      <c r="P104" s="26"/>
      <c r="Q104" s="19">
        <f>_xll.PIAdvCalcVal(Calculations!$Q$1,Calculations!$A103,Calculations!$A104,"average (time-weighted)","time-weighted",0,1,0,"")</f>
        <v>45.908904789317496</v>
      </c>
      <c r="R104" s="19">
        <f t="shared" si="21"/>
        <v>780.49769045078972</v>
      </c>
      <c r="S104" s="4">
        <f t="shared" ref="S104:S167" si="28">(1-EXP(-$P$2/R104))*$P$1</f>
        <v>0.66887438500914254</v>
      </c>
      <c r="T104" s="16">
        <f t="shared" si="27"/>
        <v>0.61344537815126055</v>
      </c>
      <c r="U104" s="4">
        <f t="shared" ref="U104:U167" si="29">(T104-S104)^2</f>
        <v>3.0723748012511289E-3</v>
      </c>
      <c r="AF104" s="47"/>
      <c r="AG104" s="47"/>
      <c r="AH104" s="49">
        <v>43567</v>
      </c>
      <c r="AI104" s="19">
        <v>41.221897125244141</v>
      </c>
      <c r="AJ104" s="19">
        <f t="shared" si="22"/>
        <v>700.81383230339111</v>
      </c>
      <c r="AK104" s="4">
        <f t="shared" si="23"/>
        <v>0.69675271473813483</v>
      </c>
      <c r="AL104" s="19">
        <v>289</v>
      </c>
      <c r="AM104" s="19">
        <v>80</v>
      </c>
      <c r="AN104" s="16">
        <f t="shared" si="24"/>
        <v>0.72318339100346019</v>
      </c>
      <c r="AO104" s="4">
        <f t="shared" si="20"/>
        <v>6.9858064784243331E-4</v>
      </c>
    </row>
    <row r="105" spans="1:41" x14ac:dyDescent="0.25">
      <c r="A105" s="14">
        <v>41015.333333333336</v>
      </c>
      <c r="B105" s="13">
        <f>VLOOKUP(A105,'Raw data'!$B$3:$E$541,4)</f>
        <v>251</v>
      </c>
      <c r="C105" s="13">
        <f>VLOOKUP(A105,'Raw data'!$H$3:$K$541,4)</f>
        <v>92</v>
      </c>
      <c r="D105" s="15">
        <f t="shared" si="25"/>
        <v>63.34661354581673</v>
      </c>
      <c r="E105" s="24">
        <f t="shared" si="17"/>
        <v>65.453613306274235</v>
      </c>
      <c r="F105" s="23">
        <f t="shared" si="26"/>
        <v>4.4394479905679836</v>
      </c>
      <c r="G105" s="28"/>
      <c r="H105" s="28"/>
      <c r="I105" s="28"/>
      <c r="J105" s="28"/>
      <c r="K105" s="28"/>
      <c r="L105" s="28"/>
      <c r="M105" s="28"/>
      <c r="N105" s="47"/>
      <c r="O105" s="47"/>
      <c r="P105" s="26"/>
      <c r="Q105" s="19">
        <f>_xll.PIAdvCalcVal(Calculations!$Q$1,Calculations!$A104,Calculations!$A105,"average (time-weighted)","time-weighted",0,1,0,"")</f>
        <v>46.772645049710917</v>
      </c>
      <c r="R105" s="19">
        <f t="shared" si="21"/>
        <v>795.18214614582712</v>
      </c>
      <c r="S105" s="4">
        <f t="shared" si="28"/>
        <v>0.66642127514223526</v>
      </c>
      <c r="T105" s="16">
        <f t="shared" si="27"/>
        <v>0.63346613545816732</v>
      </c>
      <c r="U105" s="4">
        <f t="shared" si="29"/>
        <v>1.0860412315964294E-3</v>
      </c>
      <c r="AF105" s="47"/>
      <c r="AG105" s="47"/>
      <c r="AH105" s="49">
        <v>43568</v>
      </c>
      <c r="AI105" s="19">
        <v>34.151103973388672</v>
      </c>
      <c r="AJ105" s="19">
        <f t="shared" si="22"/>
        <v>580.60321630188275</v>
      </c>
      <c r="AK105" s="4">
        <f t="shared" si="23"/>
        <v>0.69675272311006275</v>
      </c>
      <c r="AL105" s="19">
        <v>276</v>
      </c>
      <c r="AM105" s="19">
        <v>80</v>
      </c>
      <c r="AN105" s="16">
        <f t="shared" si="24"/>
        <v>0.71014492753623193</v>
      </c>
      <c r="AO105" s="4">
        <f t="shared" si="20"/>
        <v>1.7935113939230522E-4</v>
      </c>
    </row>
    <row r="106" spans="1:41" x14ac:dyDescent="0.25">
      <c r="A106" s="14">
        <v>41016.333333333336</v>
      </c>
      <c r="B106" s="13">
        <f>VLOOKUP(A106,'Raw data'!$B$3:$E$541,4)</f>
        <v>334</v>
      </c>
      <c r="C106" s="13">
        <f>VLOOKUP(A106,'Raw data'!$H$3:$K$541,4)</f>
        <v>86</v>
      </c>
      <c r="D106" s="15">
        <f t="shared" si="25"/>
        <v>74.251497005988014</v>
      </c>
      <c r="E106" s="24">
        <f t="shared" si="17"/>
        <v>74.038493831960579</v>
      </c>
      <c r="F106" s="23">
        <f t="shared" si="26"/>
        <v>4.5370352145761648E-2</v>
      </c>
      <c r="G106" s="28"/>
      <c r="H106" s="28"/>
      <c r="I106" s="28"/>
      <c r="J106" s="28"/>
      <c r="K106" s="28"/>
      <c r="L106" s="28"/>
      <c r="M106" s="28"/>
      <c r="N106" s="47"/>
      <c r="O106" s="47"/>
      <c r="P106" s="26"/>
      <c r="Q106" s="19">
        <f>_xll.PIAdvCalcVal(Calculations!$Q$1,Calculations!$A105,Calculations!$A106,"average (time-weighted)","time-weighted",0,1,0,"")</f>
        <v>44.712150394995909</v>
      </c>
      <c r="R106" s="19">
        <f t="shared" si="21"/>
        <v>760.15165856239264</v>
      </c>
      <c r="S106" s="4">
        <f t="shared" si="28"/>
        <v>0.67221921522695816</v>
      </c>
      <c r="T106" s="16">
        <f t="shared" si="27"/>
        <v>0.74251497005988032</v>
      </c>
      <c r="U106" s="4">
        <f t="shared" si="29"/>
        <v>4.9414931475302995E-3</v>
      </c>
      <c r="AF106" s="47"/>
      <c r="AG106" s="47"/>
      <c r="AH106" s="49">
        <v>43569</v>
      </c>
      <c r="AI106" s="19">
        <v>35.498691558837891</v>
      </c>
      <c r="AJ106" s="19">
        <f t="shared" si="22"/>
        <v>603.51356458725525</v>
      </c>
      <c r="AK106" s="4">
        <f t="shared" si="23"/>
        <v>0.69675272285277445</v>
      </c>
      <c r="AL106" s="19">
        <v>268</v>
      </c>
      <c r="AM106" s="19">
        <v>80</v>
      </c>
      <c r="AN106" s="16">
        <f t="shared" si="24"/>
        <v>0.70149253731343286</v>
      </c>
      <c r="AO106" s="4">
        <f t="shared" si="20"/>
        <v>2.2465841121466567E-5</v>
      </c>
    </row>
    <row r="107" spans="1:41" x14ac:dyDescent="0.25">
      <c r="A107" s="14">
        <v>41017.333333333336</v>
      </c>
      <c r="B107" s="13">
        <f>VLOOKUP(A107,'Raw data'!$B$3:$E$541,4)</f>
        <v>280</v>
      </c>
      <c r="C107" s="13">
        <f>VLOOKUP(A107,'Raw data'!$H$3:$K$541,4)</f>
        <v>86</v>
      </c>
      <c r="D107" s="15">
        <f t="shared" si="25"/>
        <v>69.285714285714278</v>
      </c>
      <c r="E107" s="24">
        <f t="shared" si="17"/>
        <v>69.031631928124398</v>
      </c>
      <c r="F107" s="23">
        <f t="shared" si="26"/>
        <v>6.4557844438431572E-2</v>
      </c>
      <c r="G107" s="28"/>
      <c r="H107" s="28"/>
      <c r="I107" s="28"/>
      <c r="J107" s="28"/>
      <c r="K107" s="28"/>
      <c r="L107" s="28"/>
      <c r="M107" s="28"/>
      <c r="N107" s="47"/>
      <c r="O107" s="47"/>
      <c r="P107" s="26"/>
      <c r="Q107" s="19">
        <f>_xll.PIAdvCalcVal(Calculations!$Q$1,Calculations!$A106,Calculations!$A107,"average (time-weighted)","time-weighted",0,1,0,"")</f>
        <v>44.046400034253395</v>
      </c>
      <c r="R107" s="19">
        <f t="shared" si="21"/>
        <v>748.83323087693816</v>
      </c>
      <c r="S107" s="4">
        <f t="shared" si="28"/>
        <v>0.67405049680985607</v>
      </c>
      <c r="T107" s="16">
        <f t="shared" si="27"/>
        <v>0.69285714285714284</v>
      </c>
      <c r="U107" s="4">
        <f t="shared" si="29"/>
        <v>3.5368993554792702E-4</v>
      </c>
      <c r="AF107" s="47"/>
      <c r="AG107" s="47"/>
      <c r="AH107" s="49">
        <v>43570</v>
      </c>
      <c r="AI107" s="19">
        <v>44.252109527587891</v>
      </c>
      <c r="AJ107" s="19">
        <f t="shared" si="22"/>
        <v>752.33049976601728</v>
      </c>
      <c r="AK107" s="4">
        <f t="shared" si="23"/>
        <v>0.69675269348114954</v>
      </c>
      <c r="AL107" s="19">
        <v>262</v>
      </c>
      <c r="AM107" s="19">
        <v>80</v>
      </c>
      <c r="AN107" s="16">
        <f t="shared" si="24"/>
        <v>0.69465648854961826</v>
      </c>
      <c r="AO107" s="4">
        <f t="shared" si="20"/>
        <v>4.394075114976087E-6</v>
      </c>
    </row>
    <row r="108" spans="1:41" x14ac:dyDescent="0.25">
      <c r="A108" s="14">
        <v>41018.333333333336</v>
      </c>
      <c r="B108" s="13">
        <f>VLOOKUP(A108,'Raw data'!$B$3:$E$541,4)</f>
        <v>237</v>
      </c>
      <c r="C108" s="13">
        <f>VLOOKUP(A108,'Raw data'!$H$3:$K$541,4)</f>
        <v>98</v>
      </c>
      <c r="D108" s="15">
        <f t="shared" si="25"/>
        <v>58.649789029535867</v>
      </c>
      <c r="E108" s="24">
        <f t="shared" si="17"/>
        <v>63.412898480484529</v>
      </c>
      <c r="F108" s="23">
        <f t="shared" si="26"/>
        <v>22.687211641716459</v>
      </c>
      <c r="G108" s="28"/>
      <c r="H108" s="28"/>
      <c r="I108" s="28"/>
      <c r="J108" s="28"/>
      <c r="K108" s="28"/>
      <c r="L108" s="28"/>
      <c r="M108" s="28"/>
      <c r="N108" s="47"/>
      <c r="O108" s="47"/>
      <c r="P108" s="26"/>
      <c r="Q108" s="19">
        <f>_xll.PIAdvCalcVal(Calculations!$Q$1,Calculations!$A107,Calculations!$A108,"average (time-weighted)","time-weighted",0,1,0,"")</f>
        <v>44.168050741793401</v>
      </c>
      <c r="R108" s="19">
        <f t="shared" si="21"/>
        <v>750.90141561609516</v>
      </c>
      <c r="S108" s="4">
        <f t="shared" si="28"/>
        <v>0.67371752158739651</v>
      </c>
      <c r="T108" s="16">
        <f t="shared" si="27"/>
        <v>0.58649789029535859</v>
      </c>
      <c r="U108" s="4">
        <f t="shared" si="29"/>
        <v>7.607264082719039E-3</v>
      </c>
      <c r="AF108" s="47"/>
      <c r="AG108" s="47"/>
      <c r="AH108" s="49">
        <v>43571</v>
      </c>
      <c r="AI108" s="19">
        <v>42.847423553466797</v>
      </c>
      <c r="AJ108" s="19">
        <f t="shared" si="22"/>
        <v>728.44942127718252</v>
      </c>
      <c r="AK108" s="4">
        <f t="shared" si="23"/>
        <v>0.69675270620588436</v>
      </c>
      <c r="AL108" s="19">
        <v>282</v>
      </c>
      <c r="AM108" s="19">
        <v>112</v>
      </c>
      <c r="AN108" s="16">
        <f t="shared" si="24"/>
        <v>0.6028368794326241</v>
      </c>
      <c r="AO108" s="4">
        <f t="shared" si="20"/>
        <v>8.8201825185050299E-3</v>
      </c>
    </row>
    <row r="109" spans="1:41" x14ac:dyDescent="0.25">
      <c r="A109" s="14">
        <v>41019.333333333336</v>
      </c>
      <c r="B109" s="13">
        <f>VLOOKUP(A109,'Raw data'!$B$3:$E$541,4)</f>
        <v>254</v>
      </c>
      <c r="C109" s="13">
        <f>VLOOKUP(A109,'Raw data'!$H$3:$K$541,4)</f>
        <v>86</v>
      </c>
      <c r="D109" s="15">
        <f t="shared" si="25"/>
        <v>66.141732283464577</v>
      </c>
      <c r="E109" s="24">
        <f t="shared" si="17"/>
        <v>65.861641495570211</v>
      </c>
      <c r="F109" s="23">
        <f t="shared" si="26"/>
        <v>7.8450849463286801E-2</v>
      </c>
      <c r="G109" s="28"/>
      <c r="H109" s="28"/>
      <c r="I109" s="28"/>
      <c r="J109" s="28"/>
      <c r="K109" s="28"/>
      <c r="L109" s="28"/>
      <c r="M109" s="28"/>
      <c r="N109" s="47"/>
      <c r="O109" s="47"/>
      <c r="P109" s="26"/>
      <c r="Q109" s="19">
        <f>_xll.PIAdvCalcVal(Calculations!$Q$1,Calculations!$A108,Calculations!$A109,"average (time-weighted)","time-weighted",0,1,0,"")</f>
        <v>44.032743923037948</v>
      </c>
      <c r="R109" s="19">
        <f t="shared" si="21"/>
        <v>748.60106321114188</v>
      </c>
      <c r="S109" s="4">
        <f t="shared" si="28"/>
        <v>0.67408782859726124</v>
      </c>
      <c r="T109" s="16">
        <f t="shared" si="27"/>
        <v>0.6614173228346456</v>
      </c>
      <c r="U109" s="4">
        <f t="shared" si="29"/>
        <v>1.6054171628047603E-4</v>
      </c>
      <c r="AF109" s="47"/>
      <c r="AG109" s="47"/>
      <c r="AH109" s="49">
        <v>43572</v>
      </c>
      <c r="AI109" s="19">
        <v>42.363651275634766</v>
      </c>
      <c r="AJ109" s="19">
        <f t="shared" si="22"/>
        <v>720.22480456535288</v>
      </c>
      <c r="AK109" s="4">
        <f t="shared" si="23"/>
        <v>0.69675270930728384</v>
      </c>
      <c r="AL109" s="19">
        <v>263</v>
      </c>
      <c r="AM109" s="19">
        <v>96</v>
      </c>
      <c r="AN109" s="16">
        <f t="shared" si="24"/>
        <v>0.63498098859315588</v>
      </c>
      <c r="AO109" s="4">
        <f t="shared" si="20"/>
        <v>3.8157454799842244E-3</v>
      </c>
    </row>
    <row r="110" spans="1:41" x14ac:dyDescent="0.25">
      <c r="A110" s="14">
        <v>41020.333333333336</v>
      </c>
      <c r="B110" s="13">
        <f>VLOOKUP(A110,'Raw data'!$B$3:$E$541,4)</f>
        <v>260</v>
      </c>
      <c r="C110" s="13">
        <f>VLOOKUP(A110,'Raw data'!$H$3:$K$541,4)</f>
        <v>91</v>
      </c>
      <c r="D110" s="15">
        <f t="shared" si="25"/>
        <v>65</v>
      </c>
      <c r="E110" s="24">
        <f t="shared" si="17"/>
        <v>66.649449768749363</v>
      </c>
      <c r="F110" s="23">
        <f t="shared" si="26"/>
        <v>2.7206845396273285</v>
      </c>
      <c r="G110" s="28"/>
      <c r="H110" s="28"/>
      <c r="I110" s="28"/>
      <c r="J110" s="28"/>
      <c r="K110" s="28"/>
      <c r="L110" s="28"/>
      <c r="M110" s="28"/>
      <c r="N110" s="47"/>
      <c r="O110" s="47"/>
      <c r="P110" s="26"/>
      <c r="Q110" s="19">
        <f>_xll.PIAdvCalcVal(Calculations!$Q$1,Calculations!$A109,Calculations!$A110,"average (time-weighted)","time-weighted",0,1,0,"")</f>
        <v>42.960188649769925</v>
      </c>
      <c r="R110" s="19">
        <f t="shared" si="21"/>
        <v>730.36654166225719</v>
      </c>
      <c r="S110" s="4">
        <f t="shared" si="28"/>
        <v>0.67698930423444348</v>
      </c>
      <c r="T110" s="16">
        <f t="shared" si="27"/>
        <v>0.65</v>
      </c>
      <c r="U110" s="4">
        <f t="shared" si="29"/>
        <v>7.2842254305934744E-4</v>
      </c>
      <c r="AF110" s="47"/>
      <c r="AG110" s="47"/>
      <c r="AH110" s="49">
        <v>43573</v>
      </c>
      <c r="AI110" s="19">
        <v>42.506580352783203</v>
      </c>
      <c r="AJ110" s="19">
        <f t="shared" si="22"/>
        <v>722.65474305167845</v>
      </c>
      <c r="AK110" s="4">
        <f t="shared" si="23"/>
        <v>0.69675270844760773</v>
      </c>
      <c r="AL110" s="19">
        <v>268</v>
      </c>
      <c r="AM110" s="19">
        <v>68</v>
      </c>
      <c r="AN110" s="16">
        <f t="shared" si="24"/>
        <v>0.74626865671641784</v>
      </c>
      <c r="AO110" s="4">
        <f t="shared" si="20"/>
        <v>2.4518291329594798E-3</v>
      </c>
    </row>
    <row r="111" spans="1:41" x14ac:dyDescent="0.25">
      <c r="A111" s="14">
        <v>41021.333333333336</v>
      </c>
      <c r="B111" s="13">
        <f>VLOOKUP(A111,'Raw data'!$B$3:$E$541,4)</f>
        <v>229</v>
      </c>
      <c r="C111" s="13">
        <f>VLOOKUP(A111,'Raw data'!$H$3:$K$541,4)</f>
        <v>95</v>
      </c>
      <c r="D111" s="15">
        <f t="shared" si="25"/>
        <v>58.515283842794766</v>
      </c>
      <c r="E111" s="24">
        <f t="shared" si="17"/>
        <v>62.134746462335521</v>
      </c>
      <c r="F111" s="23">
        <f t="shared" si="26"/>
        <v>13.100509654252825</v>
      </c>
      <c r="G111" s="28"/>
      <c r="H111" s="28"/>
      <c r="I111" s="28"/>
      <c r="J111" s="28"/>
      <c r="K111" s="28"/>
      <c r="L111" s="28"/>
      <c r="M111" s="28"/>
      <c r="N111" s="47"/>
      <c r="O111" s="47"/>
      <c r="P111" s="26"/>
      <c r="Q111" s="19">
        <f>_xll.PIAdvCalcVal(Calculations!$Q$1,Calculations!$A110,Calculations!$A111,"average (time-weighted)","time-weighted",0,1,0,"")</f>
        <v>43.851009163621171</v>
      </c>
      <c r="R111" s="19">
        <f t="shared" si="21"/>
        <v>745.51138898235422</v>
      </c>
      <c r="S111" s="4">
        <f t="shared" si="28"/>
        <v>0.67458372831329039</v>
      </c>
      <c r="T111" s="16">
        <f t="shared" si="27"/>
        <v>0.58515283842794763</v>
      </c>
      <c r="U111" s="4">
        <f t="shared" si="29"/>
        <v>7.997884065684302E-3</v>
      </c>
      <c r="AF111" s="47"/>
      <c r="AG111" s="47"/>
      <c r="AH111" s="49">
        <v>43574</v>
      </c>
      <c r="AI111" s="19">
        <v>40.215007781982422</v>
      </c>
      <c r="AJ111" s="19">
        <f t="shared" si="22"/>
        <v>683.69569780286713</v>
      </c>
      <c r="AK111" s="4">
        <f t="shared" si="23"/>
        <v>0.69675271787624038</v>
      </c>
      <c r="AL111" s="19">
        <v>274</v>
      </c>
      <c r="AM111" s="19">
        <v>74</v>
      </c>
      <c r="AN111" s="16">
        <f t="shared" si="24"/>
        <v>0.72992700729927007</v>
      </c>
      <c r="AO111" s="4">
        <f t="shared" si="20"/>
        <v>1.1005334787229397E-3</v>
      </c>
    </row>
    <row r="112" spans="1:41" x14ac:dyDescent="0.25">
      <c r="A112" s="14">
        <v>41022.333333333336</v>
      </c>
      <c r="B112" s="13">
        <f>VLOOKUP(A112,'Raw data'!$B$3:$E$541,4)</f>
        <v>264</v>
      </c>
      <c r="C112" s="13">
        <f>VLOOKUP(A112,'Raw data'!$H$3:$K$541,4)</f>
        <v>89</v>
      </c>
      <c r="D112" s="15">
        <f t="shared" si="25"/>
        <v>66.287878787878782</v>
      </c>
      <c r="E112" s="24">
        <f t="shared" si="17"/>
        <v>67.154761135889515</v>
      </c>
      <c r="F112" s="23">
        <f t="shared" si="26"/>
        <v>0.75148500529260243</v>
      </c>
      <c r="G112" s="28"/>
      <c r="H112" s="28"/>
      <c r="I112" s="28"/>
      <c r="J112" s="28"/>
      <c r="K112" s="28"/>
      <c r="L112" s="28"/>
      <c r="M112" s="28"/>
      <c r="N112" s="47"/>
      <c r="O112" s="47"/>
      <c r="P112" s="26"/>
      <c r="Q112" s="19">
        <f>_xll.PIAdvCalcVal(Calculations!$Q$1,Calculations!$A111,Calculations!$A112,"average (time-weighted)","time-weighted",0,1,0,"")</f>
        <v>44.664580459918263</v>
      </c>
      <c r="R112" s="19">
        <f t="shared" si="21"/>
        <v>759.34292168153308</v>
      </c>
      <c r="S112" s="4">
        <f t="shared" si="28"/>
        <v>0.6723507888919712</v>
      </c>
      <c r="T112" s="16">
        <f t="shared" si="27"/>
        <v>0.66287878787878785</v>
      </c>
      <c r="U112" s="4">
        <f t="shared" si="29"/>
        <v>8.9718803193746427E-5</v>
      </c>
      <c r="AF112" s="47"/>
      <c r="AG112" s="47"/>
      <c r="AH112" s="49">
        <v>43575</v>
      </c>
      <c r="AI112" s="19">
        <v>36.377124786376953</v>
      </c>
      <c r="AJ112" s="19">
        <f t="shared" si="22"/>
        <v>618.44781554479516</v>
      </c>
      <c r="AK112" s="4">
        <f t="shared" si="23"/>
        <v>0.69675272254976395</v>
      </c>
      <c r="AL112" s="19">
        <v>279</v>
      </c>
      <c r="AM112" s="19">
        <v>75</v>
      </c>
      <c r="AN112" s="16">
        <f t="shared" si="24"/>
        <v>0.73118279569892475</v>
      </c>
      <c r="AO112" s="4">
        <f t="shared" si="20"/>
        <v>1.1854299370565634E-3</v>
      </c>
    </row>
    <row r="113" spans="1:41" x14ac:dyDescent="0.25">
      <c r="A113" s="14">
        <v>41023.333333333336</v>
      </c>
      <c r="B113" s="13">
        <f>VLOOKUP(A113,'Raw data'!$B$3:$E$541,4)</f>
        <v>257</v>
      </c>
      <c r="C113" s="13">
        <f>VLOOKUP(A113,'Raw data'!$H$3:$K$541,4)</f>
        <v>90</v>
      </c>
      <c r="D113" s="15">
        <f t="shared" si="25"/>
        <v>64.980544747081709</v>
      </c>
      <c r="E113" s="24">
        <f t="shared" si="17"/>
        <v>66.260143734921527</v>
      </c>
      <c r="F113" s="23">
        <f t="shared" si="26"/>
        <v>1.6373735696806888</v>
      </c>
      <c r="G113" s="28"/>
      <c r="H113" s="28"/>
      <c r="I113" s="28"/>
      <c r="J113" s="28"/>
      <c r="K113" s="28"/>
      <c r="L113" s="28"/>
      <c r="M113" s="28"/>
      <c r="N113" s="47"/>
      <c r="O113" s="47"/>
      <c r="P113" s="26"/>
      <c r="Q113" s="19">
        <f>_xll.PIAdvCalcVal(Calculations!$Q$1,Calculations!$A112,Calculations!$A113,"average (time-weighted)","time-weighted",0,1,0,"")</f>
        <v>44.448930631096566</v>
      </c>
      <c r="R113" s="19">
        <f t="shared" si="21"/>
        <v>755.67665706219918</v>
      </c>
      <c r="S113" s="4">
        <f t="shared" si="28"/>
        <v>0.67294587497044833</v>
      </c>
      <c r="T113" s="16">
        <f t="shared" si="27"/>
        <v>0.64980544747081714</v>
      </c>
      <c r="U113" s="4">
        <f t="shared" si="29"/>
        <v>5.3547938486568733E-4</v>
      </c>
      <c r="AF113" s="47"/>
      <c r="AG113" s="47"/>
      <c r="AH113" s="49">
        <v>43576</v>
      </c>
      <c r="AI113" s="19">
        <v>35.560077667236328</v>
      </c>
      <c r="AJ113" s="19">
        <f t="shared" si="22"/>
        <v>604.55719035115919</v>
      </c>
      <c r="AK113" s="4">
        <f t="shared" si="23"/>
        <v>0.6967527228358692</v>
      </c>
      <c r="AL113" s="19">
        <v>286</v>
      </c>
      <c r="AM113" s="19">
        <v>85</v>
      </c>
      <c r="AN113" s="16">
        <f t="shared" si="24"/>
        <v>0.70279720279720281</v>
      </c>
      <c r="AO113" s="4">
        <f t="shared" si="20"/>
        <v>3.6535738002963626E-5</v>
      </c>
    </row>
    <row r="114" spans="1:41" x14ac:dyDescent="0.25">
      <c r="A114" s="14">
        <v>41024.333333333336</v>
      </c>
      <c r="B114" s="13">
        <f>VLOOKUP(A114,'Raw data'!$B$3:$E$541,4)</f>
        <v>259</v>
      </c>
      <c r="C114" s="13">
        <f>VLOOKUP(A114,'Raw data'!$H$3:$K$541,4)</f>
        <v>100</v>
      </c>
      <c r="D114" s="15">
        <f t="shared" si="25"/>
        <v>61.389961389961393</v>
      </c>
      <c r="E114" s="24">
        <f t="shared" si="17"/>
        <v>66.520683165539893</v>
      </c>
      <c r="F114" s="23">
        <f t="shared" si="26"/>
        <v>26.324305938395401</v>
      </c>
      <c r="G114" s="28"/>
      <c r="H114" s="28"/>
      <c r="I114" s="28"/>
      <c r="J114" s="28"/>
      <c r="K114" s="28"/>
      <c r="L114" s="28"/>
      <c r="M114" s="28"/>
      <c r="N114" s="47"/>
      <c r="O114" s="47"/>
      <c r="P114" s="26"/>
      <c r="Q114" s="19">
        <f>_xll.PIAdvCalcVal(Calculations!$Q$1,Calculations!$A113,Calculations!$A114,"average (time-weighted)","time-weighted",0,1,0,"")</f>
        <v>44.391932253024244</v>
      </c>
      <c r="R114" s="19">
        <f t="shared" si="21"/>
        <v>754.70762713981162</v>
      </c>
      <c r="S114" s="4">
        <f t="shared" si="28"/>
        <v>0.67310278095645037</v>
      </c>
      <c r="T114" s="16">
        <f t="shared" si="27"/>
        <v>0.61389961389961389</v>
      </c>
      <c r="U114" s="4">
        <f t="shared" si="29"/>
        <v>3.5050149895596884E-3</v>
      </c>
      <c r="AF114" s="47"/>
      <c r="AG114" s="47"/>
      <c r="AH114" s="49">
        <v>43577</v>
      </c>
      <c r="AI114" s="19">
        <v>38.601055145263672</v>
      </c>
      <c r="AJ114" s="19">
        <f t="shared" si="22"/>
        <v>656.25687495930708</v>
      </c>
      <c r="AK114" s="4">
        <f t="shared" si="23"/>
        <v>0.69675272081922468</v>
      </c>
      <c r="AL114" s="19">
        <v>263</v>
      </c>
      <c r="AM114" s="19">
        <v>78</v>
      </c>
      <c r="AN114" s="16">
        <f t="shared" si="24"/>
        <v>0.70342205323193918</v>
      </c>
      <c r="AO114" s="4">
        <f t="shared" si="20"/>
        <v>4.4479994831284231E-5</v>
      </c>
    </row>
    <row r="115" spans="1:41" x14ac:dyDescent="0.25">
      <c r="A115" s="14">
        <v>41025.333333333336</v>
      </c>
      <c r="B115" s="13">
        <f>VLOOKUP(A115,'Raw data'!$B$3:$E$541,4)</f>
        <v>270</v>
      </c>
      <c r="C115" s="13">
        <f>VLOOKUP(A115,'Raw data'!$H$3:$K$541,4)</f>
        <v>92</v>
      </c>
      <c r="D115" s="15">
        <f t="shared" si="25"/>
        <v>65.925925925925924</v>
      </c>
      <c r="E115" s="24">
        <f t="shared" si="17"/>
        <v>67.884655332869755</v>
      </c>
      <c r="F115" s="23">
        <f t="shared" si="26"/>
        <v>3.8366208896265337</v>
      </c>
      <c r="G115" s="28"/>
      <c r="H115" s="28"/>
      <c r="I115" s="28"/>
      <c r="J115" s="28"/>
      <c r="K115" s="28"/>
      <c r="L115" s="28"/>
      <c r="M115" s="28"/>
      <c r="N115" s="47"/>
      <c r="O115" s="47"/>
      <c r="P115" s="26"/>
      <c r="Q115" s="19">
        <f>_xll.PIAdvCalcVal(Calculations!$Q$1,Calculations!$A114,Calculations!$A115,"average (time-weighted)","time-weighted",0,1,0,"")</f>
        <v>44.019166826736978</v>
      </c>
      <c r="R115" s="19">
        <f t="shared" si="21"/>
        <v>748.37023887859539</v>
      </c>
      <c r="S115" s="4">
        <f t="shared" si="28"/>
        <v>0.67412493495309012</v>
      </c>
      <c r="T115" s="16">
        <f t="shared" si="27"/>
        <v>0.65925925925925921</v>
      </c>
      <c r="U115" s="4">
        <f t="shared" si="29"/>
        <v>2.2098831383415493E-4</v>
      </c>
      <c r="AF115" s="47"/>
      <c r="AG115" s="47"/>
      <c r="AH115" s="49">
        <v>43578</v>
      </c>
      <c r="AI115" s="19">
        <v>39.513973236083984</v>
      </c>
      <c r="AJ115" s="19">
        <f t="shared" si="22"/>
        <v>671.77740337805074</v>
      </c>
      <c r="AK115" s="4">
        <f t="shared" si="23"/>
        <v>0.69675271940760375</v>
      </c>
      <c r="AL115" s="19">
        <v>281</v>
      </c>
      <c r="AM115" s="19">
        <v>81</v>
      </c>
      <c r="AN115" s="16">
        <f t="shared" si="24"/>
        <v>0.71174377224199281</v>
      </c>
      <c r="AO115" s="4">
        <f t="shared" si="20"/>
        <v>2.2473166508344436E-4</v>
      </c>
    </row>
    <row r="116" spans="1:41" x14ac:dyDescent="0.25">
      <c r="A116" s="14">
        <v>41026.333333333336</v>
      </c>
      <c r="B116" s="13">
        <f>VLOOKUP(A116,'Raw data'!$B$3:$E$541,4)</f>
        <v>266</v>
      </c>
      <c r="C116" s="13">
        <f>VLOOKUP(A116,'Raw data'!$H$3:$K$541,4)</f>
        <v>88</v>
      </c>
      <c r="D116" s="15">
        <f t="shared" si="25"/>
        <v>66.917293233082702</v>
      </c>
      <c r="E116" s="24">
        <f t="shared" si="17"/>
        <v>67.401717819078328</v>
      </c>
      <c r="F116" s="23">
        <f t="shared" si="26"/>
        <v>0.23466717951703364</v>
      </c>
      <c r="G116" s="28"/>
      <c r="H116" s="28"/>
      <c r="I116" s="28"/>
      <c r="J116" s="28"/>
      <c r="K116" s="28"/>
      <c r="L116" s="28"/>
      <c r="M116" s="28"/>
      <c r="N116" s="47"/>
      <c r="O116" s="47"/>
      <c r="P116" s="26"/>
      <c r="Q116" s="19">
        <f>_xll.PIAdvCalcVal(Calculations!$Q$1,Calculations!$A115,Calculations!$A116,"average (time-weighted)","time-weighted",0,1,0,"")</f>
        <v>44.426573503203507</v>
      </c>
      <c r="R116" s="19">
        <f t="shared" si="21"/>
        <v>755.29656333603157</v>
      </c>
      <c r="S116" s="4">
        <f t="shared" si="28"/>
        <v>0.67300743912680849</v>
      </c>
      <c r="T116" s="16">
        <f t="shared" si="27"/>
        <v>0.66917293233082709</v>
      </c>
      <c r="U116" s="4">
        <f t="shared" si="29"/>
        <v>1.4703442368427598E-5</v>
      </c>
      <c r="AF116" s="47"/>
      <c r="AG116" s="47"/>
      <c r="AH116" s="49">
        <v>43579</v>
      </c>
      <c r="AI116" s="19">
        <v>41.906246185302734</v>
      </c>
      <c r="AJ116" s="19">
        <f t="shared" si="22"/>
        <v>712.4484566380188</v>
      </c>
      <c r="AK116" s="4">
        <f t="shared" si="23"/>
        <v>0.69675271176968534</v>
      </c>
      <c r="AL116" s="19">
        <v>289</v>
      </c>
      <c r="AM116" s="19">
        <v>81</v>
      </c>
      <c r="AN116" s="16">
        <f t="shared" si="24"/>
        <v>0.71972318339100338</v>
      </c>
      <c r="AO116" s="4">
        <f t="shared" si="20"/>
        <v>5.2764256650577766E-4</v>
      </c>
    </row>
    <row r="117" spans="1:41" x14ac:dyDescent="0.25">
      <c r="A117" s="14">
        <v>41027.333333333336</v>
      </c>
      <c r="B117" s="13">
        <f>VLOOKUP(A117,'Raw data'!$B$3:$E$541,4)</f>
        <v>270</v>
      </c>
      <c r="C117" s="13">
        <f>VLOOKUP(A117,'Raw data'!$H$3:$K$541,4)</f>
        <v>85</v>
      </c>
      <c r="D117" s="15">
        <f t="shared" si="25"/>
        <v>68.518518518518519</v>
      </c>
      <c r="E117" s="24">
        <f t="shared" si="17"/>
        <v>67.884655332869755</v>
      </c>
      <c r="F117" s="23">
        <f t="shared" si="26"/>
        <v>0.40178253812079917</v>
      </c>
      <c r="G117" s="28"/>
      <c r="H117" s="28"/>
      <c r="I117" s="28"/>
      <c r="J117" s="28"/>
      <c r="K117" s="28"/>
      <c r="L117" s="28"/>
      <c r="M117" s="28"/>
      <c r="N117" s="47"/>
      <c r="O117" s="47"/>
      <c r="P117" s="26"/>
      <c r="Q117" s="19">
        <f>_xll.PIAdvCalcVal(Calculations!$Q$1,Calculations!$A116,Calculations!$A117,"average (time-weighted)","time-weighted",0,1,0,"")</f>
        <v>43.455439022042064</v>
      </c>
      <c r="R117" s="19">
        <f t="shared" si="21"/>
        <v>738.7862975577026</v>
      </c>
      <c r="S117" s="4">
        <f t="shared" si="28"/>
        <v>0.67565717620565025</v>
      </c>
      <c r="T117" s="16">
        <f t="shared" si="27"/>
        <v>0.68518518518518512</v>
      </c>
      <c r="U117" s="4">
        <f t="shared" si="29"/>
        <v>9.07829551140972E-5</v>
      </c>
      <c r="AF117" s="47"/>
      <c r="AG117" s="47"/>
      <c r="AH117" s="49">
        <v>43580</v>
      </c>
      <c r="AI117" s="19">
        <v>42.601123809814453</v>
      </c>
      <c r="AJ117" s="19">
        <f t="shared" si="22"/>
        <v>724.26207718867772</v>
      </c>
      <c r="AK117" s="4">
        <f t="shared" si="23"/>
        <v>0.69675270785354237</v>
      </c>
      <c r="AL117" s="19">
        <v>281</v>
      </c>
      <c r="AM117" s="19">
        <v>81</v>
      </c>
      <c r="AN117" s="16">
        <f t="shared" si="24"/>
        <v>0.71174377224199281</v>
      </c>
      <c r="AO117" s="4">
        <f t="shared" si="20"/>
        <v>2.2473201149866688E-4</v>
      </c>
    </row>
    <row r="118" spans="1:41" x14ac:dyDescent="0.25">
      <c r="A118" s="14">
        <v>41028.333333333336</v>
      </c>
      <c r="B118" s="13">
        <f>VLOOKUP(A118,'Raw data'!$B$3:$E$541,4)</f>
        <v>218</v>
      </c>
      <c r="C118" s="13">
        <f>VLOOKUP(A118,'Raw data'!$H$3:$K$541,4)</f>
        <v>86</v>
      </c>
      <c r="D118" s="15">
        <f t="shared" ref="D118:D149" si="30">(B118-C118)/B118*100</f>
        <v>60.550458715596335</v>
      </c>
      <c r="E118" s="24">
        <f t="shared" si="17"/>
        <v>60.224114403095562</v>
      </c>
      <c r="F118" s="23">
        <f t="shared" ref="F118:F149" si="31">(D118-E118)^2</f>
        <v>0.10650061030160189</v>
      </c>
      <c r="G118" s="28"/>
      <c r="H118" s="28"/>
      <c r="I118" s="28"/>
      <c r="J118" s="28"/>
      <c r="K118" s="28"/>
      <c r="L118" s="28"/>
      <c r="M118" s="28"/>
      <c r="N118" s="47"/>
      <c r="O118" s="47"/>
      <c r="P118" s="26"/>
      <c r="Q118" s="19">
        <f>_xll.PIAdvCalcVal(Calculations!$Q$1,Calculations!$A117,Calculations!$A118,"average (time-weighted)","time-weighted",0,1,0,"")</f>
        <v>44.318433154114231</v>
      </c>
      <c r="R118" s="19">
        <f t="shared" si="21"/>
        <v>753.45806831864752</v>
      </c>
      <c r="S118" s="4">
        <f t="shared" si="28"/>
        <v>0.67330487285751339</v>
      </c>
      <c r="T118" s="16">
        <f t="shared" ref="T118:T149" si="32">1-C118/B118</f>
        <v>0.60550458715596323</v>
      </c>
      <c r="U118" s="4">
        <f t="shared" si="29"/>
        <v>4.5968787412118284E-3</v>
      </c>
      <c r="AF118" s="47"/>
      <c r="AG118" s="47"/>
      <c r="AH118" s="49">
        <v>43581</v>
      </c>
      <c r="AI118" s="19">
        <v>40.183189392089844</v>
      </c>
      <c r="AJ118" s="19">
        <f t="shared" si="22"/>
        <v>683.1547530789843</v>
      </c>
      <c r="AK118" s="4">
        <f t="shared" si="23"/>
        <v>0.69675271795594063</v>
      </c>
      <c r="AL118" s="19">
        <v>276</v>
      </c>
      <c r="AM118" s="19">
        <v>81</v>
      </c>
      <c r="AN118" s="16">
        <f t="shared" si="24"/>
        <v>0.70652173913043481</v>
      </c>
      <c r="AO118" s="4">
        <f t="shared" si="20"/>
        <v>9.5433774707715763E-5</v>
      </c>
    </row>
    <row r="119" spans="1:41" x14ac:dyDescent="0.25">
      <c r="A119" s="14">
        <v>41029.333333333336</v>
      </c>
      <c r="B119" s="13">
        <f>VLOOKUP(A119,'Raw data'!$B$3:$E$541,4)</f>
        <v>232</v>
      </c>
      <c r="C119" s="13">
        <f>VLOOKUP(A119,'Raw data'!$H$3:$K$541,4)</f>
        <v>84</v>
      </c>
      <c r="D119" s="15">
        <f t="shared" si="30"/>
        <v>63.793103448275865</v>
      </c>
      <c r="E119" s="24">
        <f t="shared" si="17"/>
        <v>62.624383361529453</v>
      </c>
      <c r="F119" s="23">
        <f t="shared" si="31"/>
        <v>1.3659066411645393</v>
      </c>
      <c r="G119" s="28"/>
      <c r="H119" s="28"/>
      <c r="I119" s="28"/>
      <c r="J119" s="28"/>
      <c r="K119" s="28"/>
      <c r="L119" s="28"/>
      <c r="M119" s="28"/>
      <c r="N119" s="47"/>
      <c r="O119" s="47"/>
      <c r="P119" s="26"/>
      <c r="Q119" s="19">
        <f>_xll.PIAdvCalcVal(Calculations!$Q$1,Calculations!$A118,Calculations!$A119,"average (time-weighted)","time-weighted",0,1,0,"")</f>
        <v>45.056388055278887</v>
      </c>
      <c r="R119" s="19">
        <f t="shared" si="21"/>
        <v>766.00404602513106</v>
      </c>
      <c r="S119" s="4">
        <f t="shared" si="28"/>
        <v>0.6712638658762764</v>
      </c>
      <c r="T119" s="16">
        <f t="shared" si="32"/>
        <v>0.63793103448275867</v>
      </c>
      <c r="U119" s="4">
        <f t="shared" si="29"/>
        <v>1.1110776487086808E-3</v>
      </c>
      <c r="AF119" s="47"/>
      <c r="AG119" s="47"/>
      <c r="AH119" s="49">
        <v>43582</v>
      </c>
      <c r="AI119" s="19">
        <v>36.445011138916016</v>
      </c>
      <c r="AJ119" s="19">
        <f t="shared" si="22"/>
        <v>619.60195201598788</v>
      </c>
      <c r="AK119" s="4">
        <f t="shared" si="23"/>
        <v>0.69675272252006937</v>
      </c>
      <c r="AL119" s="19">
        <v>270</v>
      </c>
      <c r="AM119" s="19">
        <v>81</v>
      </c>
      <c r="AN119" s="16">
        <f t="shared" si="24"/>
        <v>0.7</v>
      </c>
      <c r="AO119" s="4">
        <f t="shared" si="20"/>
        <v>1.0544811031664351E-5</v>
      </c>
    </row>
    <row r="120" spans="1:41" x14ac:dyDescent="0.25">
      <c r="A120" s="14">
        <v>41030.333333333336</v>
      </c>
      <c r="B120" s="13">
        <f>VLOOKUP(A120,'Raw data'!$B$3:$E$541,4)</f>
        <v>244</v>
      </c>
      <c r="C120" s="13">
        <f>VLOOKUP(A120,'Raw data'!$H$3:$K$541,4)</f>
        <v>92</v>
      </c>
      <c r="D120" s="15">
        <f t="shared" si="30"/>
        <v>62.295081967213115</v>
      </c>
      <c r="E120" s="24">
        <f t="shared" si="17"/>
        <v>64.462528442109985</v>
      </c>
      <c r="F120" s="23">
        <f t="shared" si="31"/>
        <v>4.6978242215428692</v>
      </c>
      <c r="G120" s="28"/>
      <c r="H120" s="28"/>
      <c r="I120" s="28"/>
      <c r="J120" s="28"/>
      <c r="K120" s="28"/>
      <c r="L120" s="28"/>
      <c r="M120" s="28"/>
      <c r="N120" s="47"/>
      <c r="O120" s="47"/>
      <c r="P120" s="26"/>
      <c r="Q120" s="19">
        <f>_xll.PIAdvCalcVal(Calculations!$Q$1,Calculations!$A119,Calculations!$A120,"average (time-weighted)","time-weighted",0,1,0,"")</f>
        <v>44.188309661869482</v>
      </c>
      <c r="R120" s="19">
        <f t="shared" si="21"/>
        <v>751.24583769287892</v>
      </c>
      <c r="S120" s="4">
        <f t="shared" si="28"/>
        <v>0.6736619973551139</v>
      </c>
      <c r="T120" s="16">
        <f t="shared" si="32"/>
        <v>0.62295081967213117</v>
      </c>
      <c r="U120" s="4">
        <f t="shared" si="29"/>
        <v>2.5716235419950451E-3</v>
      </c>
      <c r="AF120" s="47"/>
      <c r="AG120" s="47"/>
      <c r="AH120" s="49">
        <v>43583</v>
      </c>
      <c r="AI120" s="19">
        <v>37.41778564453125</v>
      </c>
      <c r="AJ120" s="19">
        <f t="shared" si="22"/>
        <v>636.14009986434974</v>
      </c>
      <c r="AK120" s="4">
        <f t="shared" si="23"/>
        <v>0.69675272196229976</v>
      </c>
      <c r="AL120" s="19">
        <v>264</v>
      </c>
      <c r="AM120" s="19">
        <v>201</v>
      </c>
      <c r="AN120" s="16">
        <f t="shared" si="24"/>
        <v>0.23863636363636365</v>
      </c>
      <c r="AO120" s="4">
        <f t="shared" si="20"/>
        <v>0.20987059776581748</v>
      </c>
    </row>
    <row r="121" spans="1:41" x14ac:dyDescent="0.25">
      <c r="A121" s="14">
        <v>41031.333333333336</v>
      </c>
      <c r="B121" s="13">
        <f>VLOOKUP(A121,'Raw data'!$B$3:$E$541,4)</f>
        <v>247</v>
      </c>
      <c r="C121" s="13">
        <f>VLOOKUP(A121,'Raw data'!$H$3:$K$541,4)</f>
        <v>94</v>
      </c>
      <c r="D121" s="15">
        <f t="shared" si="30"/>
        <v>61.943319838056674</v>
      </c>
      <c r="E121" s="24">
        <f t="shared" si="17"/>
        <v>64.894157651315126</v>
      </c>
      <c r="F121" s="23">
        <f t="shared" si="31"/>
        <v>8.7074438001559251</v>
      </c>
      <c r="G121" s="28"/>
      <c r="H121" s="28"/>
      <c r="I121" s="28"/>
      <c r="J121" s="28"/>
      <c r="K121" s="28"/>
      <c r="L121" s="28"/>
      <c r="M121" s="28"/>
      <c r="N121" s="47"/>
      <c r="O121" s="47"/>
      <c r="P121" s="26"/>
      <c r="Q121" s="19">
        <f>_xll.PIAdvCalcVal(Calculations!$Q$1,Calculations!$A120,Calculations!$A121,"average (time-weighted)","time-weighted",0,1,0,"")</f>
        <v>43.831909658004868</v>
      </c>
      <c r="R121" s="19">
        <f t="shared" si="21"/>
        <v>745.18667812090609</v>
      </c>
      <c r="S121" s="4">
        <f t="shared" si="28"/>
        <v>0.67463574630778944</v>
      </c>
      <c r="T121" s="16">
        <f t="shared" si="32"/>
        <v>0.61943319838056676</v>
      </c>
      <c r="U121" s="4">
        <f t="shared" si="29"/>
        <v>3.0473212976573167E-3</v>
      </c>
      <c r="AF121" s="47"/>
      <c r="AG121" s="47"/>
      <c r="AH121" s="49">
        <v>43584</v>
      </c>
      <c r="AI121" s="19">
        <v>42.491870880126953</v>
      </c>
      <c r="AJ121" s="19">
        <f t="shared" si="22"/>
        <v>722.40466717884635</v>
      </c>
      <c r="AK121" s="4">
        <f t="shared" si="23"/>
        <v>0.69675270853819105</v>
      </c>
      <c r="AL121" s="19">
        <v>238</v>
      </c>
      <c r="AM121" s="19">
        <v>80</v>
      </c>
      <c r="AN121" s="16">
        <f t="shared" si="24"/>
        <v>0.66386554621848737</v>
      </c>
      <c r="AO121" s="4">
        <f t="shared" si="20"/>
        <v>1.0815654454425373E-3</v>
      </c>
    </row>
    <row r="122" spans="1:41" x14ac:dyDescent="0.25">
      <c r="A122" s="14">
        <v>41032.333333333336</v>
      </c>
      <c r="B122" s="13">
        <f>VLOOKUP(A122,'Raw data'!$B$3:$E$541,4)</f>
        <v>241</v>
      </c>
      <c r="C122" s="13">
        <f>VLOOKUP(A122,'Raw data'!$H$3:$K$541,4)</f>
        <v>94</v>
      </c>
      <c r="D122" s="15">
        <f t="shared" si="30"/>
        <v>60.995850622406643</v>
      </c>
      <c r="E122" s="24">
        <f t="shared" si="17"/>
        <v>64.02015327748893</v>
      </c>
      <c r="F122" s="23">
        <f t="shared" si="31"/>
        <v>9.1464065495377742</v>
      </c>
      <c r="G122" s="28"/>
      <c r="H122" s="28"/>
      <c r="I122" s="28"/>
      <c r="J122" s="28"/>
      <c r="K122" s="28"/>
      <c r="L122" s="28"/>
      <c r="M122" s="28"/>
      <c r="N122" s="47"/>
      <c r="O122" s="47"/>
      <c r="P122" s="26"/>
      <c r="Q122" s="19">
        <f>_xll.PIAdvCalcVal(Calculations!$Q$1,Calculations!$A121,Calculations!$A122,"average (time-weighted)","time-weighted",0,1,0,"")</f>
        <v>44.176398180245904</v>
      </c>
      <c r="R122" s="19">
        <f t="shared" si="21"/>
        <v>751.04333048997978</v>
      </c>
      <c r="S122" s="4">
        <f t="shared" si="28"/>
        <v>0.67369464601676188</v>
      </c>
      <c r="T122" s="16">
        <f t="shared" si="32"/>
        <v>0.60995850622406644</v>
      </c>
      <c r="U122" s="4">
        <f t="shared" si="29"/>
        <v>4.0622955156740144E-3</v>
      </c>
      <c r="AF122" s="47"/>
      <c r="AG122" s="47"/>
      <c r="AH122" s="49">
        <v>43585</v>
      </c>
      <c r="AI122" s="19">
        <v>41.161720275878906</v>
      </c>
      <c r="AJ122" s="19">
        <f t="shared" si="22"/>
        <v>699.79076516285022</v>
      </c>
      <c r="AK122" s="4">
        <f t="shared" si="23"/>
        <v>0.69675271496330426</v>
      </c>
      <c r="AL122" s="19">
        <v>453</v>
      </c>
      <c r="AM122" s="19">
        <v>134</v>
      </c>
      <c r="AN122" s="16">
        <f t="shared" si="24"/>
        <v>0.70419426048565126</v>
      </c>
      <c r="AO122" s="4">
        <f t="shared" si="20"/>
        <v>5.5376599761162582E-5</v>
      </c>
    </row>
    <row r="123" spans="1:41" x14ac:dyDescent="0.25">
      <c r="A123" s="14">
        <v>41033.333333333336</v>
      </c>
      <c r="B123" s="13">
        <f>VLOOKUP(A123,'Raw data'!$B$3:$E$541,4)</f>
        <v>262</v>
      </c>
      <c r="C123" s="13">
        <f>VLOOKUP(A123,'Raw data'!$H$3:$K$541,4)</f>
        <v>87</v>
      </c>
      <c r="D123" s="15">
        <f t="shared" si="30"/>
        <v>66.793893129770993</v>
      </c>
      <c r="E123" s="24">
        <f t="shared" si="17"/>
        <v>66.904034121659677</v>
      </c>
      <c r="F123" s="23">
        <f t="shared" si="31"/>
        <v>1.2131038094223247E-2</v>
      </c>
      <c r="G123" s="28"/>
      <c r="H123" s="28"/>
      <c r="I123" s="28"/>
      <c r="J123" s="28"/>
      <c r="K123" s="28"/>
      <c r="L123" s="28"/>
      <c r="M123" s="28"/>
      <c r="N123" s="47"/>
      <c r="O123" s="47"/>
      <c r="P123" s="26"/>
      <c r="Q123" s="19">
        <f>_xll.PIAdvCalcVal(Calculations!$Q$1,Calculations!$A122,Calculations!$A123,"average (time-weighted)","time-weighted",0,1,0,"")</f>
        <v>44.383186002409168</v>
      </c>
      <c r="R123" s="19">
        <f t="shared" si="21"/>
        <v>754.55893205687516</v>
      </c>
      <c r="S123" s="4">
        <f t="shared" si="28"/>
        <v>0.67312684355200136</v>
      </c>
      <c r="T123" s="16">
        <f t="shared" si="32"/>
        <v>0.66793893129770998</v>
      </c>
      <c r="U123" s="4">
        <f t="shared" si="29"/>
        <v>2.6914433558226694E-5</v>
      </c>
      <c r="AF123" s="47"/>
      <c r="AG123" s="47"/>
      <c r="AH123" s="49">
        <v>43586</v>
      </c>
      <c r="AI123" s="19">
        <v>40.580062866210938</v>
      </c>
      <c r="AJ123" s="19">
        <f t="shared" si="22"/>
        <v>689.90200247154166</v>
      </c>
      <c r="AK123" s="4">
        <f t="shared" si="23"/>
        <v>0.69675271688299223</v>
      </c>
      <c r="AL123" s="19">
        <v>268</v>
      </c>
      <c r="AM123" s="19">
        <v>134</v>
      </c>
      <c r="AN123" s="16">
        <f t="shared" si="24"/>
        <v>0.5</v>
      </c>
      <c r="AO123" s="4">
        <f t="shared" si="20"/>
        <v>3.8711631600838896E-2</v>
      </c>
    </row>
    <row r="124" spans="1:41" x14ac:dyDescent="0.25">
      <c r="A124" s="14">
        <v>41034.333333333336</v>
      </c>
      <c r="B124" s="13">
        <f>VLOOKUP(A124,'Raw data'!$B$3:$E$541,4)</f>
        <v>286</v>
      </c>
      <c r="C124" s="13">
        <f>VLOOKUP(A124,'Raw data'!$H$3:$K$541,4)</f>
        <v>88</v>
      </c>
      <c r="D124" s="15">
        <f t="shared" si="30"/>
        <v>69.230769230769226</v>
      </c>
      <c r="E124" s="24">
        <f t="shared" si="17"/>
        <v>69.681317971590332</v>
      </c>
      <c r="F124" s="23">
        <f t="shared" si="31"/>
        <v>0.20299416785548352</v>
      </c>
      <c r="G124" s="28"/>
      <c r="H124" s="28"/>
      <c r="I124" s="28"/>
      <c r="J124" s="28"/>
      <c r="K124" s="28"/>
      <c r="L124" s="28"/>
      <c r="M124" s="28"/>
      <c r="N124" s="47"/>
      <c r="O124" s="47"/>
      <c r="P124" s="26"/>
      <c r="Q124" s="19">
        <f>_xll.PIAdvCalcVal(Calculations!$Q$1,Calculations!$A123,Calculations!$A124,"average (time-weighted)","time-weighted",0,1,0,"")</f>
        <v>44.756222259186998</v>
      </c>
      <c r="R124" s="19">
        <f t="shared" si="21"/>
        <v>760.90092470962202</v>
      </c>
      <c r="S124" s="4">
        <f t="shared" si="28"/>
        <v>0.67209721955333401</v>
      </c>
      <c r="T124" s="16">
        <f t="shared" si="32"/>
        <v>0.69230769230769229</v>
      </c>
      <c r="U124" s="4">
        <f t="shared" si="29"/>
        <v>4.0846320895465823E-4</v>
      </c>
      <c r="AF124" s="47"/>
      <c r="AG124" s="47"/>
      <c r="AH124" s="49">
        <v>43587</v>
      </c>
      <c r="AI124" s="19">
        <v>34.820686340332031</v>
      </c>
      <c r="AJ124" s="19">
        <f t="shared" si="22"/>
        <v>591.98679195815646</v>
      </c>
      <c r="AK124" s="4">
        <f t="shared" si="23"/>
        <v>0.69675272300623503</v>
      </c>
      <c r="AL124" s="19">
        <v>263</v>
      </c>
      <c r="AM124" s="19">
        <v>134</v>
      </c>
      <c r="AN124" s="16">
        <f t="shared" si="24"/>
        <v>0.49049429657794674</v>
      </c>
      <c r="AO124" s="4">
        <f t="shared" si="20"/>
        <v>4.2542538472673613E-2</v>
      </c>
    </row>
    <row r="125" spans="1:41" x14ac:dyDescent="0.25">
      <c r="A125" s="14">
        <v>41035.333333333336</v>
      </c>
      <c r="B125" s="13">
        <f>VLOOKUP(A125,'Raw data'!$B$3:$E$541,4)</f>
        <v>236</v>
      </c>
      <c r="C125" s="13">
        <f>VLOOKUP(A125,'Raw data'!$H$3:$K$541,4)</f>
        <v>88</v>
      </c>
      <c r="D125" s="15">
        <f t="shared" si="30"/>
        <v>62.711864406779661</v>
      </c>
      <c r="E125" s="24">
        <f t="shared" si="17"/>
        <v>63.257868389300143</v>
      </c>
      <c r="F125" s="23">
        <f t="shared" si="31"/>
        <v>0.29812034892822642</v>
      </c>
      <c r="G125" s="28"/>
      <c r="H125" s="28"/>
      <c r="I125" s="28"/>
      <c r="J125" s="28"/>
      <c r="K125" s="28"/>
      <c r="L125" s="28"/>
      <c r="M125" s="28"/>
      <c r="N125" s="47"/>
      <c r="O125" s="47"/>
      <c r="P125" s="26"/>
      <c r="Q125" s="19">
        <f>_xll.PIAdvCalcVal(Calculations!$Q$1,Calculations!$A124,Calculations!$A125,"average (time-weighted)","time-weighted",0,1,0,"")</f>
        <v>45.042921316662643</v>
      </c>
      <c r="R125" s="19">
        <f t="shared" si="21"/>
        <v>765.77509788454438</v>
      </c>
      <c r="S125" s="4">
        <f t="shared" si="28"/>
        <v>0.67130134487823556</v>
      </c>
      <c r="T125" s="16">
        <f t="shared" si="32"/>
        <v>0.6271186440677966</v>
      </c>
      <c r="U125" s="4">
        <f t="shared" si="29"/>
        <v>1.9521110509047633E-3</v>
      </c>
      <c r="AF125" s="47"/>
      <c r="AG125" s="47"/>
      <c r="AH125" s="49">
        <v>43588</v>
      </c>
      <c r="AI125" s="19">
        <v>34.186012268066406</v>
      </c>
      <c r="AJ125" s="19">
        <f t="shared" si="22"/>
        <v>581.19669252394863</v>
      </c>
      <c r="AK125" s="4">
        <f t="shared" si="23"/>
        <v>0.69675272310558278</v>
      </c>
      <c r="AL125" s="19">
        <v>310</v>
      </c>
      <c r="AM125" s="19">
        <v>134</v>
      </c>
      <c r="AN125" s="16">
        <f t="shared" si="24"/>
        <v>0.56774193548387097</v>
      </c>
      <c r="AO125" s="4">
        <f t="shared" si="20"/>
        <v>1.6643783322774428E-2</v>
      </c>
    </row>
    <row r="126" spans="1:41" x14ac:dyDescent="0.25">
      <c r="A126" s="14">
        <v>41036.333333333336</v>
      </c>
      <c r="B126" s="13">
        <f>VLOOKUP(A126,'Raw data'!$B$3:$E$541,4)</f>
        <v>276</v>
      </c>
      <c r="C126" s="13">
        <f>VLOOKUP(A126,'Raw data'!$H$3:$K$541,4)</f>
        <v>87</v>
      </c>
      <c r="D126" s="15">
        <f t="shared" si="30"/>
        <v>68.478260869565219</v>
      </c>
      <c r="E126" s="24">
        <f t="shared" si="17"/>
        <v>68.5828149995465</v>
      </c>
      <c r="F126" s="23">
        <f t="shared" si="31"/>
        <v>1.0931566096142625E-2</v>
      </c>
      <c r="G126" s="28"/>
      <c r="H126" s="28"/>
      <c r="I126" s="28"/>
      <c r="J126" s="28"/>
      <c r="K126" s="28"/>
      <c r="L126" s="28"/>
      <c r="M126" s="28"/>
      <c r="N126" s="47"/>
      <c r="O126" s="47"/>
      <c r="P126" s="26"/>
      <c r="Q126" s="19">
        <f>_xll.PIAdvCalcVal(Calculations!$Q$1,Calculations!$A125,Calculations!$A126,"average (time-weighted)","time-weighted",0,1,0,"")</f>
        <v>46.479623554806665</v>
      </c>
      <c r="R126" s="19">
        <f t="shared" si="21"/>
        <v>790.20048515707663</v>
      </c>
      <c r="S126" s="4">
        <f t="shared" si="28"/>
        <v>0.66725696133329981</v>
      </c>
      <c r="T126" s="16">
        <f t="shared" si="32"/>
        <v>0.68478260869565211</v>
      </c>
      <c r="U126" s="4">
        <f t="shared" si="29"/>
        <v>3.0714831546952586E-4</v>
      </c>
      <c r="AF126" s="47"/>
      <c r="AG126" s="47"/>
      <c r="AH126" s="49">
        <v>43589</v>
      </c>
      <c r="AI126" s="19">
        <v>31.541166305541992</v>
      </c>
      <c r="AJ126" s="19">
        <f t="shared" si="22"/>
        <v>536.23164326342385</v>
      </c>
      <c r="AK126" s="4">
        <f t="shared" si="23"/>
        <v>0.69675272327539439</v>
      </c>
      <c r="AL126" s="19">
        <v>298</v>
      </c>
      <c r="AM126" s="19">
        <v>134</v>
      </c>
      <c r="AN126" s="16">
        <f t="shared" si="24"/>
        <v>0.55033557046979864</v>
      </c>
      <c r="AO126" s="4">
        <f t="shared" si="20"/>
        <v>2.1437982635697177E-2</v>
      </c>
    </row>
    <row r="127" spans="1:41" x14ac:dyDescent="0.25">
      <c r="A127" s="14">
        <v>41037.333333333336</v>
      </c>
      <c r="B127" s="13">
        <f>VLOOKUP(A127,'Raw data'!$B$3:$E$541,4)</f>
        <v>291</v>
      </c>
      <c r="C127" s="13">
        <f>VLOOKUP(A127,'Raw data'!$H$3:$K$541,4)</f>
        <v>89</v>
      </c>
      <c r="D127" s="15">
        <f t="shared" si="30"/>
        <v>69.415807560137452</v>
      </c>
      <c r="E127" s="24">
        <f t="shared" si="17"/>
        <v>70.202257525343072</v>
      </c>
      <c r="F127" s="23">
        <f t="shared" si="31"/>
        <v>0.61850354777192029</v>
      </c>
      <c r="G127" s="28"/>
      <c r="H127" s="28"/>
      <c r="I127" s="28"/>
      <c r="J127" s="28"/>
      <c r="K127" s="28"/>
      <c r="L127" s="28"/>
      <c r="M127" s="28"/>
      <c r="N127" s="47"/>
      <c r="O127" s="47"/>
      <c r="P127" s="26"/>
      <c r="Q127" s="19">
        <f>_xll.PIAdvCalcVal(Calculations!$Q$1,Calculations!$A126,Calculations!$A127,"average (time-weighted)","time-weighted",0,1,0,"")</f>
        <v>49.182839762339924</v>
      </c>
      <c r="R127" s="19">
        <f t="shared" si="21"/>
        <v>836.15788746173359</v>
      </c>
      <c r="S127" s="4">
        <f t="shared" si="28"/>
        <v>0.65942529526293725</v>
      </c>
      <c r="T127" s="16">
        <f t="shared" si="32"/>
        <v>0.69415807560137455</v>
      </c>
      <c r="U127" s="4">
        <f t="shared" si="29"/>
        <v>1.2063660300381364E-3</v>
      </c>
      <c r="AF127" s="47"/>
      <c r="AG127" s="47"/>
      <c r="AH127" s="49">
        <v>43590</v>
      </c>
      <c r="AI127" s="19">
        <v>30.58119010925293</v>
      </c>
      <c r="AJ127" s="19">
        <f t="shared" si="22"/>
        <v>519.91107958346231</v>
      </c>
      <c r="AK127" s="4">
        <f t="shared" si="23"/>
        <v>0.69675272329223625</v>
      </c>
      <c r="AL127" s="19">
        <v>298</v>
      </c>
      <c r="AM127" s="19">
        <v>134</v>
      </c>
      <c r="AN127" s="16">
        <f t="shared" si="24"/>
        <v>0.55033557046979864</v>
      </c>
      <c r="AO127" s="4">
        <f t="shared" si="20"/>
        <v>2.1437982640629051E-2</v>
      </c>
    </row>
    <row r="128" spans="1:41" x14ac:dyDescent="0.25">
      <c r="A128" s="14">
        <v>41038.333333333336</v>
      </c>
      <c r="B128" s="13">
        <f>VLOOKUP(A128,'Raw data'!$B$3:$E$541,4)</f>
        <v>248</v>
      </c>
      <c r="C128" s="13">
        <f>VLOOKUP(A128,'Raw data'!$H$3:$K$541,4)</f>
        <v>79</v>
      </c>
      <c r="D128" s="15">
        <f t="shared" si="30"/>
        <v>68.145161290322577</v>
      </c>
      <c r="E128" s="24">
        <f t="shared" si="17"/>
        <v>65.03571346723723</v>
      </c>
      <c r="F128" s="23">
        <f t="shared" si="31"/>
        <v>9.6686657644902017</v>
      </c>
      <c r="G128" s="28"/>
      <c r="H128" s="28"/>
      <c r="I128" s="28"/>
      <c r="J128" s="28"/>
      <c r="K128" s="28"/>
      <c r="L128" s="28"/>
      <c r="M128" s="28"/>
      <c r="N128" s="47"/>
      <c r="O128" s="47"/>
      <c r="P128" s="26"/>
      <c r="Q128" s="19">
        <f>_xll.PIAdvCalcVal(Calculations!$Q$1,Calculations!$A127,Calculations!$A128,"average (time-weighted)","time-weighted",0,1,0,"")</f>
        <v>45.885220055080069</v>
      </c>
      <c r="R128" s="19">
        <f t="shared" si="21"/>
        <v>780.09502607759055</v>
      </c>
      <c r="S128" s="4">
        <f t="shared" si="28"/>
        <v>0.66894120723969019</v>
      </c>
      <c r="T128" s="16">
        <f t="shared" si="32"/>
        <v>0.68145161290322576</v>
      </c>
      <c r="U128" s="4">
        <f t="shared" si="29"/>
        <v>1.5651024986622266E-4</v>
      </c>
      <c r="AF128" s="47"/>
      <c r="AG128" s="47"/>
      <c r="AH128" s="49">
        <v>43591</v>
      </c>
      <c r="AI128" s="19">
        <v>35.84075927734375</v>
      </c>
      <c r="AJ128" s="19">
        <f t="shared" si="22"/>
        <v>609.32906085092827</v>
      </c>
      <c r="AK128" s="4">
        <f t="shared" si="23"/>
        <v>0.69675272275108691</v>
      </c>
      <c r="AL128" s="19">
        <v>277</v>
      </c>
      <c r="AM128" s="19">
        <v>134</v>
      </c>
      <c r="AN128" s="16">
        <f t="shared" si="24"/>
        <v>0.51624548736462095</v>
      </c>
      <c r="AO128" s="4">
        <f t="shared" si="20"/>
        <v>3.2582862026865028E-2</v>
      </c>
    </row>
    <row r="129" spans="1:41" x14ac:dyDescent="0.25">
      <c r="A129" s="14">
        <v>41039.333333333336</v>
      </c>
      <c r="B129" s="13">
        <f>VLOOKUP(A129,'Raw data'!$B$3:$E$541,4)</f>
        <v>256</v>
      </c>
      <c r="C129" s="13">
        <f>VLOOKUP(A129,'Raw data'!$H$3:$K$541,4)</f>
        <v>90</v>
      </c>
      <c r="D129" s="15">
        <f t="shared" si="30"/>
        <v>64.84375</v>
      </c>
      <c r="E129" s="24">
        <f t="shared" si="17"/>
        <v>66.128347421386067</v>
      </c>
      <c r="F129" s="23">
        <f t="shared" si="31"/>
        <v>1.650190535031733</v>
      </c>
      <c r="G129" s="28"/>
      <c r="H129" s="28"/>
      <c r="I129" s="28"/>
      <c r="J129" s="28"/>
      <c r="K129" s="28"/>
      <c r="L129" s="28"/>
      <c r="M129" s="28"/>
      <c r="N129" s="47"/>
      <c r="O129" s="47"/>
      <c r="P129" s="26"/>
      <c r="Q129" s="19">
        <f>_xll.PIAdvCalcVal(Calculations!$Q$1,Calculations!$A128,Calculations!$A129,"average (time-weighted)","time-weighted",0,1,0,"")</f>
        <v>45.091563129849654</v>
      </c>
      <c r="R129" s="19">
        <f t="shared" si="21"/>
        <v>766.60205777448346</v>
      </c>
      <c r="S129" s="4">
        <f t="shared" si="28"/>
        <v>0.67116593084877807</v>
      </c>
      <c r="T129" s="16">
        <f t="shared" si="32"/>
        <v>0.6484375</v>
      </c>
      <c r="U129" s="4">
        <f t="shared" si="29"/>
        <v>5.1658156884768663E-4</v>
      </c>
      <c r="AF129" s="47"/>
      <c r="AG129" s="47"/>
      <c r="AH129" s="49">
        <v>43592</v>
      </c>
      <c r="AI129" s="19">
        <v>36.701442718505859</v>
      </c>
      <c r="AJ129" s="19">
        <f t="shared" si="22"/>
        <v>623.96154753557198</v>
      </c>
      <c r="AK129" s="4">
        <f t="shared" si="23"/>
        <v>0.69675272239818109</v>
      </c>
      <c r="AL129" s="19">
        <v>300</v>
      </c>
      <c r="AM129" s="19">
        <v>134</v>
      </c>
      <c r="AN129" s="16">
        <f t="shared" si="24"/>
        <v>0.55333333333333334</v>
      </c>
      <c r="AO129" s="4">
        <f t="shared" si="20"/>
        <v>2.056912115973417E-2</v>
      </c>
    </row>
    <row r="130" spans="1:41" x14ac:dyDescent="0.25">
      <c r="A130" s="14">
        <v>41040.333333333336</v>
      </c>
      <c r="B130" s="13">
        <f>VLOOKUP(A130,'Raw data'!$B$3:$E$541,4)</f>
        <v>271</v>
      </c>
      <c r="C130" s="13">
        <f>VLOOKUP(A130,'Raw data'!$H$3:$K$541,4)</f>
        <v>84</v>
      </c>
      <c r="D130" s="15">
        <f t="shared" si="30"/>
        <v>69.003690036900366</v>
      </c>
      <c r="E130" s="24">
        <f t="shared" si="17"/>
        <v>68.003162139759539</v>
      </c>
      <c r="F130" s="23">
        <f t="shared" si="31"/>
        <v>1.0010560729570459</v>
      </c>
      <c r="G130" s="28"/>
      <c r="H130" s="28"/>
      <c r="I130" s="28"/>
      <c r="J130" s="28"/>
      <c r="K130" s="28"/>
      <c r="L130" s="28"/>
      <c r="M130" s="28"/>
      <c r="N130" s="47"/>
      <c r="O130" s="47"/>
      <c r="P130" s="26"/>
      <c r="Q130" s="19">
        <f>_xll.PIAdvCalcVal(Calculations!$Q$1,Calculations!$A129,Calculations!$A130,"average (time-weighted)","time-weighted",0,1,0,"")</f>
        <v>44.813105481738454</v>
      </c>
      <c r="R130" s="19">
        <f t="shared" si="21"/>
        <v>761.86799687199562</v>
      </c>
      <c r="S130" s="4">
        <f t="shared" si="28"/>
        <v>0.67193962286030784</v>
      </c>
      <c r="T130" s="16">
        <f t="shared" si="32"/>
        <v>0.69003690036900367</v>
      </c>
      <c r="U130" s="4">
        <f t="shared" si="29"/>
        <v>3.2751145322674796E-4</v>
      </c>
      <c r="AF130" s="47"/>
      <c r="AG130" s="47"/>
      <c r="AH130" s="49">
        <v>43593</v>
      </c>
      <c r="AI130" s="19">
        <v>36.853176116943359</v>
      </c>
      <c r="AJ130" s="19">
        <f t="shared" si="22"/>
        <v>626.54116836486855</v>
      </c>
      <c r="AK130" s="4">
        <f t="shared" si="23"/>
        <v>0.69675272231828345</v>
      </c>
      <c r="AL130" s="19">
        <v>305</v>
      </c>
      <c r="AM130" s="19">
        <v>134</v>
      </c>
      <c r="AN130" s="16">
        <f t="shared" si="24"/>
        <v>0.56065573770491806</v>
      </c>
      <c r="AO130" s="4">
        <f t="shared" si="20"/>
        <v>1.8522389220850616E-2</v>
      </c>
    </row>
    <row r="131" spans="1:41" x14ac:dyDescent="0.25">
      <c r="A131" s="14">
        <v>41041.333333333336</v>
      </c>
      <c r="B131" s="13">
        <f>VLOOKUP(A131,'Raw data'!$B$3:$E$541,4)</f>
        <v>290</v>
      </c>
      <c r="C131" s="13">
        <f>VLOOKUP(A131,'Raw data'!$H$3:$K$541,4)</f>
        <v>89</v>
      </c>
      <c r="D131" s="15">
        <f t="shared" si="30"/>
        <v>69.310344827586206</v>
      </c>
      <c r="E131" s="24">
        <f t="shared" ref="E131:E194" si="33">(1-$B$1/B131)*100</f>
        <v>70.09950668922356</v>
      </c>
      <c r="F131" s="23">
        <f t="shared" si="31"/>
        <v>0.6227764438629334</v>
      </c>
      <c r="G131" s="28"/>
      <c r="H131" s="28"/>
      <c r="I131" s="28"/>
      <c r="J131" s="28"/>
      <c r="K131" s="28"/>
      <c r="L131" s="28"/>
      <c r="M131" s="28"/>
      <c r="N131" s="47"/>
      <c r="O131" s="47"/>
      <c r="P131" s="26"/>
      <c r="Q131" s="19">
        <f>_xll.PIAdvCalcVal(Calculations!$Q$1,Calculations!$A130,Calculations!$A131,"average (time-weighted)","time-weighted",0,1,0,"")</f>
        <v>44.814583123554655</v>
      </c>
      <c r="R131" s="19">
        <f t="shared" si="21"/>
        <v>761.89311827339145</v>
      </c>
      <c r="S131" s="4">
        <f t="shared" si="28"/>
        <v>0.67193552694556247</v>
      </c>
      <c r="T131" s="16">
        <f t="shared" si="32"/>
        <v>0.69310344827586201</v>
      </c>
      <c r="U131" s="4">
        <f t="shared" si="29"/>
        <v>4.4808089344575044E-4</v>
      </c>
      <c r="AF131" s="47"/>
      <c r="AG131" s="47"/>
      <c r="AH131" s="49">
        <v>43594</v>
      </c>
      <c r="AI131" s="19">
        <v>41.485542297363281</v>
      </c>
      <c r="AJ131" s="19">
        <f t="shared" si="22"/>
        <v>705.29606617243712</v>
      </c>
      <c r="AK131" s="4">
        <f t="shared" si="23"/>
        <v>0.69675271368655267</v>
      </c>
      <c r="AL131" s="19">
        <v>318</v>
      </c>
      <c r="AM131" s="19">
        <v>134</v>
      </c>
      <c r="AN131" s="16">
        <f t="shared" si="24"/>
        <v>0.57861635220125784</v>
      </c>
      <c r="AO131" s="4">
        <f t="shared" ref="AO131:AO192" si="34">(AN131-AK131)^2</f>
        <v>1.3956199904984251E-2</v>
      </c>
    </row>
    <row r="132" spans="1:41" x14ac:dyDescent="0.25">
      <c r="A132" s="14">
        <v>41042.333333333336</v>
      </c>
      <c r="B132" s="13">
        <f>VLOOKUP(A132,'Raw data'!$B$3:$E$541,4)</f>
        <v>282</v>
      </c>
      <c r="C132" s="13">
        <f>VLOOKUP(A132,'Raw data'!$H$3:$K$541,4)</f>
        <v>90</v>
      </c>
      <c r="D132" s="15">
        <f t="shared" si="30"/>
        <v>68.085106382978722</v>
      </c>
      <c r="E132" s="24">
        <f t="shared" si="33"/>
        <v>69.251265744237003</v>
      </c>
      <c r="F132" s="23">
        <f t="shared" si="31"/>
        <v>1.3599276558503208</v>
      </c>
      <c r="G132" s="28"/>
      <c r="H132" s="28"/>
      <c r="I132" s="28"/>
      <c r="J132" s="28"/>
      <c r="K132" s="28"/>
      <c r="L132" s="28"/>
      <c r="M132" s="28"/>
      <c r="N132" s="47"/>
      <c r="O132" s="47"/>
      <c r="P132" s="26"/>
      <c r="Q132" s="19">
        <f>_xll.PIAdvCalcVal(Calculations!$Q$1,Calculations!$A131,Calculations!$A132,"average (time-weighted)","time-weighted",0,1,0,"")</f>
        <v>46.771383234792815</v>
      </c>
      <c r="R132" s="19">
        <f t="shared" ref="R132:R195" si="35">Q132*10^6/(PI()*(158^2)/4*3)</f>
        <v>795.16069401940695</v>
      </c>
      <c r="S132" s="4">
        <f t="shared" si="28"/>
        <v>0.66642488123973742</v>
      </c>
      <c r="T132" s="16">
        <f t="shared" si="32"/>
        <v>0.68085106382978722</v>
      </c>
      <c r="U132" s="4">
        <f t="shared" si="29"/>
        <v>2.0811474412145585E-4</v>
      </c>
      <c r="AF132" s="47"/>
      <c r="AG132" s="47"/>
      <c r="AH132" s="49">
        <v>43595</v>
      </c>
      <c r="AI132" s="19">
        <v>37.696445465087891</v>
      </c>
      <c r="AJ132" s="19">
        <f t="shared" ref="AJ132:AJ192" si="36">AI132*10^6/(PI()*(158^2)/4*3)</f>
        <v>640.87759790234463</v>
      </c>
      <c r="AK132" s="4">
        <f t="shared" ref="AK132:AK192" si="37">(1-EXP(-$AH$2/AJ132))*$AH$1</f>
        <v>0.69675272174722813</v>
      </c>
      <c r="AL132" s="19">
        <v>267</v>
      </c>
      <c r="AM132" s="19">
        <v>134</v>
      </c>
      <c r="AN132" s="16">
        <f t="shared" ref="AN132:AN192" si="38">1-AM132/AL132</f>
        <v>0.49812734082397003</v>
      </c>
      <c r="AO132" s="4">
        <f t="shared" si="34"/>
        <v>3.9452041946909384E-2</v>
      </c>
    </row>
    <row r="133" spans="1:41" x14ac:dyDescent="0.25">
      <c r="A133" s="14">
        <v>41043.333333333336</v>
      </c>
      <c r="B133" s="13">
        <f>VLOOKUP(A133,'Raw data'!$B$3:$E$541,4)</f>
        <v>278</v>
      </c>
      <c r="C133" s="13">
        <f>VLOOKUP(A133,'Raw data'!$H$3:$K$541,4)</f>
        <v>95</v>
      </c>
      <c r="D133" s="15">
        <f t="shared" si="30"/>
        <v>65.827338129496411</v>
      </c>
      <c r="E133" s="24">
        <f t="shared" si="33"/>
        <v>68.808837913218838</v>
      </c>
      <c r="F133" s="23">
        <f t="shared" si="31"/>
        <v>8.8893409603368774</v>
      </c>
      <c r="G133" s="28"/>
      <c r="H133" s="28"/>
      <c r="I133" s="28"/>
      <c r="J133" s="28"/>
      <c r="K133" s="28"/>
      <c r="L133" s="28"/>
      <c r="M133" s="28"/>
      <c r="N133" s="47"/>
      <c r="O133" s="47"/>
      <c r="P133" s="26"/>
      <c r="Q133" s="19">
        <f>_xll.PIAdvCalcVal(Calculations!$Q$1,Calculations!$A132,Calculations!$A133,"average (time-weighted)","time-weighted",0,1,0,"")</f>
        <v>46.518764333549626</v>
      </c>
      <c r="R133" s="19">
        <f t="shared" si="35"/>
        <v>790.8659178776245</v>
      </c>
      <c r="S133" s="4">
        <f t="shared" si="28"/>
        <v>0.66714553597138126</v>
      </c>
      <c r="T133" s="16">
        <f t="shared" si="32"/>
        <v>0.65827338129496404</v>
      </c>
      <c r="U133" s="4">
        <f t="shared" si="29"/>
        <v>7.871512860227196E-5</v>
      </c>
      <c r="AF133" s="47"/>
      <c r="AG133" s="47"/>
      <c r="AH133" s="49">
        <v>43596</v>
      </c>
      <c r="AI133" s="19">
        <v>34.326251983642578</v>
      </c>
      <c r="AJ133" s="19">
        <f t="shared" si="36"/>
        <v>583.58090915074445</v>
      </c>
      <c r="AK133" s="4">
        <f t="shared" si="37"/>
        <v>0.6967527230866376</v>
      </c>
      <c r="AL133" s="19">
        <v>267</v>
      </c>
      <c r="AM133" s="19">
        <v>134</v>
      </c>
      <c r="AN133" s="16">
        <f t="shared" si="38"/>
        <v>0.49812734082397003</v>
      </c>
      <c r="AO133" s="4">
        <f t="shared" si="34"/>
        <v>3.9452042478990819E-2</v>
      </c>
    </row>
    <row r="134" spans="1:41" x14ac:dyDescent="0.25">
      <c r="A134" s="14">
        <v>41044.333333333336</v>
      </c>
      <c r="B134" s="13">
        <f>VLOOKUP(A134,'Raw data'!$B$3:$E$541,4)</f>
        <v>235</v>
      </c>
      <c r="C134" s="13">
        <f>VLOOKUP(A134,'Raw data'!$H$3:$K$541,4)</f>
        <v>93</v>
      </c>
      <c r="D134" s="15">
        <f t="shared" si="30"/>
        <v>60.425531914893618</v>
      </c>
      <c r="E134" s="24">
        <f t="shared" si="33"/>
        <v>63.101518893084396</v>
      </c>
      <c r="F134" s="23">
        <f t="shared" si="31"/>
        <v>7.1609063074466119</v>
      </c>
      <c r="G134" s="28"/>
      <c r="H134" s="28"/>
      <c r="I134" s="28"/>
      <c r="J134" s="28"/>
      <c r="K134" s="28"/>
      <c r="L134" s="28"/>
      <c r="M134" s="28"/>
      <c r="N134" s="47"/>
      <c r="O134" s="47"/>
      <c r="P134" s="26"/>
      <c r="Q134" s="19">
        <f>_xll.PIAdvCalcVal(Calculations!$Q$1,Calculations!$A133,Calculations!$A134,"average (time-weighted)","time-weighted",0,1,0,"")</f>
        <v>41.753314270441308</v>
      </c>
      <c r="R134" s="19">
        <f t="shared" si="35"/>
        <v>709.8484598205531</v>
      </c>
      <c r="S134" s="4">
        <f t="shared" si="28"/>
        <v>0.68017742204767806</v>
      </c>
      <c r="T134" s="16">
        <f t="shared" si="32"/>
        <v>0.60425531914893615</v>
      </c>
      <c r="U134" s="4">
        <f t="shared" si="29"/>
        <v>5.7641657085671536E-3</v>
      </c>
      <c r="AF134" s="47"/>
      <c r="AG134" s="47"/>
      <c r="AH134" s="49">
        <v>43597</v>
      </c>
      <c r="AI134" s="19">
        <v>32.941326141357422</v>
      </c>
      <c r="AJ134" s="19">
        <f t="shared" si="36"/>
        <v>560.03577283547565</v>
      </c>
      <c r="AK134" s="4">
        <f t="shared" si="37"/>
        <v>0.69675272321938053</v>
      </c>
      <c r="AL134" s="19">
        <v>250</v>
      </c>
      <c r="AM134" s="19">
        <v>134</v>
      </c>
      <c r="AN134" s="16">
        <f t="shared" si="38"/>
        <v>0.46399999999999997</v>
      </c>
      <c r="AO134" s="4">
        <f t="shared" si="34"/>
        <v>5.4173830166037579E-2</v>
      </c>
    </row>
    <row r="135" spans="1:41" x14ac:dyDescent="0.25">
      <c r="A135" s="14">
        <v>41045.333333333336</v>
      </c>
      <c r="B135" s="13">
        <f>VLOOKUP(A135,'Raw data'!$B$3:$E$541,4)</f>
        <v>282</v>
      </c>
      <c r="C135" s="13">
        <f>VLOOKUP(A135,'Raw data'!$H$3:$K$541,4)</f>
        <v>90</v>
      </c>
      <c r="D135" s="15">
        <f t="shared" si="30"/>
        <v>68.085106382978722</v>
      </c>
      <c r="E135" s="24">
        <f t="shared" si="33"/>
        <v>69.251265744237003</v>
      </c>
      <c r="F135" s="23">
        <f t="shared" si="31"/>
        <v>1.3599276558503208</v>
      </c>
      <c r="G135" s="28"/>
      <c r="H135" s="28"/>
      <c r="I135" s="28"/>
      <c r="J135" s="28"/>
      <c r="K135" s="28"/>
      <c r="L135" s="28"/>
      <c r="M135" s="28"/>
      <c r="N135" s="47"/>
      <c r="O135" s="47"/>
      <c r="P135" s="26"/>
      <c r="Q135" s="19">
        <f>_xll.PIAdvCalcVal(Calculations!$Q$1,Calculations!$A134,Calculations!$A135,"average (time-weighted)","time-weighted",0,1,0,"")</f>
        <v>46.134756456539321</v>
      </c>
      <c r="R135" s="19">
        <f t="shared" si="35"/>
        <v>784.33739661368008</v>
      </c>
      <c r="S135" s="4">
        <f t="shared" si="28"/>
        <v>0.66823596919224715</v>
      </c>
      <c r="T135" s="16">
        <f t="shared" si="32"/>
        <v>0.68085106382978722</v>
      </c>
      <c r="U135" s="4">
        <f t="shared" si="29"/>
        <v>1.5914061271409222E-4</v>
      </c>
      <c r="AF135" s="47"/>
      <c r="AG135" s="47"/>
      <c r="AH135" s="49">
        <v>43598</v>
      </c>
      <c r="AI135" s="19">
        <v>37.143642425537109</v>
      </c>
      <c r="AJ135" s="19">
        <f t="shared" si="36"/>
        <v>631.47938860888405</v>
      </c>
      <c r="AK135" s="4">
        <f t="shared" si="37"/>
        <v>0.69675272214745387</v>
      </c>
      <c r="AL135" s="19">
        <v>284</v>
      </c>
      <c r="AM135" s="19">
        <v>134</v>
      </c>
      <c r="AN135" s="16">
        <f t="shared" si="38"/>
        <v>0.528169014084507</v>
      </c>
      <c r="AO135" s="4">
        <f t="shared" si="34"/>
        <v>2.8420466624252898E-2</v>
      </c>
    </row>
    <row r="136" spans="1:41" x14ac:dyDescent="0.25">
      <c r="A136" s="14">
        <v>41046.333333333336</v>
      </c>
      <c r="B136" s="13">
        <f>VLOOKUP(A136,'Raw data'!$B$3:$E$541,4)</f>
        <v>250</v>
      </c>
      <c r="C136" s="13">
        <f>VLOOKUP(A136,'Raw data'!$H$3:$K$541,4)</f>
        <v>94</v>
      </c>
      <c r="D136" s="15">
        <f t="shared" si="30"/>
        <v>62.4</v>
      </c>
      <c r="E136" s="24">
        <f t="shared" si="33"/>
        <v>65.315427759499329</v>
      </c>
      <c r="F136" s="23">
        <f t="shared" si="31"/>
        <v>8.4997190208592848</v>
      </c>
      <c r="G136" s="28"/>
      <c r="H136" s="28"/>
      <c r="I136" s="28"/>
      <c r="J136" s="28"/>
      <c r="K136" s="28"/>
      <c r="L136" s="28"/>
      <c r="M136" s="28"/>
      <c r="N136" s="47"/>
      <c r="O136" s="47"/>
      <c r="P136" s="26"/>
      <c r="Q136" s="19">
        <f>_xll.PIAdvCalcVal(Calculations!$Q$1,Calculations!$A135,Calculations!$A136,"average (time-weighted)","time-weighted",0,1,0,"")</f>
        <v>46.421405935442387</v>
      </c>
      <c r="R136" s="19">
        <f t="shared" si="35"/>
        <v>789.21072690285803</v>
      </c>
      <c r="S136" s="4">
        <f t="shared" si="28"/>
        <v>0.6674225774969178</v>
      </c>
      <c r="T136" s="16">
        <f t="shared" si="32"/>
        <v>0.624</v>
      </c>
      <c r="U136" s="4">
        <f t="shared" si="29"/>
        <v>1.8855202364758323E-3</v>
      </c>
      <c r="AF136" s="47"/>
      <c r="AG136" s="47"/>
      <c r="AH136" s="49">
        <v>43599</v>
      </c>
      <c r="AI136" s="19">
        <v>37.994197845458984</v>
      </c>
      <c r="AJ136" s="19">
        <f t="shared" si="36"/>
        <v>645.93968871614993</v>
      </c>
      <c r="AK136" s="4">
        <f t="shared" si="37"/>
        <v>0.69675272148367384</v>
      </c>
      <c r="AL136" s="19">
        <v>308</v>
      </c>
      <c r="AM136" s="19">
        <v>134</v>
      </c>
      <c r="AN136" s="16">
        <f t="shared" si="38"/>
        <v>0.56493506493506496</v>
      </c>
      <c r="AO136" s="4">
        <f t="shared" si="34"/>
        <v>1.737589457796701E-2</v>
      </c>
    </row>
    <row r="137" spans="1:41" x14ac:dyDescent="0.25">
      <c r="A137" s="14">
        <v>41047.333333333336</v>
      </c>
      <c r="B137" s="13">
        <f>VLOOKUP(A137,'Raw data'!$B$3:$E$541,4)</f>
        <v>270</v>
      </c>
      <c r="C137" s="13">
        <f>VLOOKUP(A137,'Raw data'!$H$3:$K$541,4)</f>
        <v>83</v>
      </c>
      <c r="D137" s="15">
        <f t="shared" si="30"/>
        <v>69.259259259259252</v>
      </c>
      <c r="E137" s="24">
        <f t="shared" si="33"/>
        <v>67.884655332869755</v>
      </c>
      <c r="F137" s="23">
        <f t="shared" si="31"/>
        <v>1.889535954445422</v>
      </c>
      <c r="G137" s="28"/>
      <c r="H137" s="28"/>
      <c r="I137" s="28"/>
      <c r="J137" s="28"/>
      <c r="K137" s="28"/>
      <c r="L137" s="28"/>
      <c r="M137" s="28"/>
      <c r="N137" s="47"/>
      <c r="O137" s="47"/>
      <c r="P137" s="26"/>
      <c r="Q137" s="19">
        <f>_xll.PIAdvCalcVal(Calculations!$Q$1,Calculations!$A136,Calculations!$A137,"average (time-weighted)","time-weighted",0,1,0,"")</f>
        <v>45.599605899094875</v>
      </c>
      <c r="R137" s="19">
        <f t="shared" si="35"/>
        <v>775.23929732236286</v>
      </c>
      <c r="S137" s="4">
        <f t="shared" si="28"/>
        <v>0.6697450797994281</v>
      </c>
      <c r="T137" s="16">
        <f t="shared" si="32"/>
        <v>0.69259259259259265</v>
      </c>
      <c r="U137" s="4">
        <f t="shared" si="29"/>
        <v>5.2200884083381774E-4</v>
      </c>
      <c r="AF137" s="47"/>
      <c r="AG137" s="47"/>
      <c r="AH137" s="49">
        <v>43600</v>
      </c>
      <c r="AI137" s="19">
        <v>37.693904876708984</v>
      </c>
      <c r="AJ137" s="19">
        <f t="shared" si="36"/>
        <v>640.83440533717192</v>
      </c>
      <c r="AK137" s="4">
        <f t="shared" si="37"/>
        <v>0.69675272174932112</v>
      </c>
      <c r="AL137" s="19">
        <v>282</v>
      </c>
      <c r="AM137" s="19">
        <v>134</v>
      </c>
      <c r="AN137" s="16">
        <f t="shared" si="38"/>
        <v>0.52482269503546097</v>
      </c>
      <c r="AO137" s="4">
        <f t="shared" si="34"/>
        <v>2.9559934085828667E-2</v>
      </c>
    </row>
    <row r="138" spans="1:41" x14ac:dyDescent="0.25">
      <c r="A138" s="14">
        <v>41048.333333333336</v>
      </c>
      <c r="B138" s="13">
        <f>VLOOKUP(A138,'Raw data'!$B$3:$E$541,4)</f>
        <v>248</v>
      </c>
      <c r="C138" s="13">
        <f>VLOOKUP(A138,'Raw data'!$H$3:$K$541,4)</f>
        <v>96</v>
      </c>
      <c r="D138" s="15">
        <f t="shared" si="30"/>
        <v>61.29032258064516</v>
      </c>
      <c r="E138" s="24">
        <f t="shared" si="33"/>
        <v>65.03571346723723</v>
      </c>
      <c r="F138" s="23">
        <f t="shared" si="31"/>
        <v>14.027952893366928</v>
      </c>
      <c r="G138" s="28"/>
      <c r="H138" s="28"/>
      <c r="I138" s="28"/>
      <c r="J138" s="28"/>
      <c r="K138" s="28"/>
      <c r="L138" s="28"/>
      <c r="M138" s="28"/>
      <c r="N138" s="47"/>
      <c r="O138" s="47"/>
      <c r="P138" s="26"/>
      <c r="Q138" s="19">
        <f>_xll.PIAdvCalcVal(Calculations!$Q$1,Calculations!$A137,Calculations!$A138,"average (time-weighted)","time-weighted",0,1,0,"")</f>
        <v>44.833771278362931</v>
      </c>
      <c r="R138" s="19">
        <f t="shared" si="35"/>
        <v>762.21933626052487</v>
      </c>
      <c r="S138" s="4">
        <f t="shared" si="28"/>
        <v>0.67188232932099767</v>
      </c>
      <c r="T138" s="16">
        <f t="shared" si="32"/>
        <v>0.61290322580645162</v>
      </c>
      <c r="U138" s="4">
        <f t="shared" si="29"/>
        <v>3.4785346513795381E-3</v>
      </c>
      <c r="AF138" s="47"/>
      <c r="AG138" s="47"/>
      <c r="AH138" s="49">
        <v>43601</v>
      </c>
      <c r="AI138" s="19">
        <v>39.361705780029297</v>
      </c>
      <c r="AJ138" s="19">
        <f t="shared" si="36"/>
        <v>669.18870303054962</v>
      </c>
      <c r="AK138" s="4">
        <f t="shared" si="37"/>
        <v>0.69675271968397179</v>
      </c>
      <c r="AL138" s="19">
        <v>283</v>
      </c>
      <c r="AM138" s="19">
        <v>134</v>
      </c>
      <c r="AN138" s="16">
        <f t="shared" si="38"/>
        <v>0.52650176678445226</v>
      </c>
      <c r="AO138" s="4">
        <f t="shared" si="34"/>
        <v>2.8985386963194415E-2</v>
      </c>
    </row>
    <row r="139" spans="1:41" x14ac:dyDescent="0.25">
      <c r="A139" s="14">
        <v>41049.333333333336</v>
      </c>
      <c r="B139" s="13">
        <f>VLOOKUP(A139,'Raw data'!$B$3:$E$541,4)</f>
        <v>251</v>
      </c>
      <c r="C139" s="13">
        <f>VLOOKUP(A139,'Raw data'!$H$3:$K$541,4)</f>
        <v>88</v>
      </c>
      <c r="D139" s="15">
        <f t="shared" si="30"/>
        <v>64.940239043824704</v>
      </c>
      <c r="E139" s="24">
        <f t="shared" si="33"/>
        <v>65.453613306274235</v>
      </c>
      <c r="F139" s="23">
        <f t="shared" si="31"/>
        <v>0.26355313334560015</v>
      </c>
      <c r="G139" s="28"/>
      <c r="H139" s="28"/>
      <c r="I139" s="28"/>
      <c r="J139" s="28"/>
      <c r="K139" s="28"/>
      <c r="L139" s="28"/>
      <c r="M139" s="28"/>
      <c r="N139" s="47"/>
      <c r="O139" s="47"/>
      <c r="P139" s="26"/>
      <c r="Q139" s="19">
        <f>_xll.PIAdvCalcVal(Calculations!$Q$1,Calculations!$A138,Calculations!$A139,"average (time-weighted)","time-weighted",0,1,0,"")</f>
        <v>46.876289815656854</v>
      </c>
      <c r="R139" s="19">
        <f t="shared" si="35"/>
        <v>796.94421171500937</v>
      </c>
      <c r="S139" s="4">
        <f t="shared" si="28"/>
        <v>0.66612485502978336</v>
      </c>
      <c r="T139" s="16">
        <f t="shared" si="32"/>
        <v>0.64940239043824699</v>
      </c>
      <c r="U139" s="4">
        <f t="shared" si="29"/>
        <v>2.7964082201518758E-4</v>
      </c>
      <c r="AF139" s="47"/>
      <c r="AG139" s="47"/>
      <c r="AH139" s="49">
        <v>43602</v>
      </c>
      <c r="AI139" s="19">
        <v>37.171199798583984</v>
      </c>
      <c r="AJ139" s="19">
        <f t="shared" si="36"/>
        <v>631.94789174823541</v>
      </c>
      <c r="AK139" s="4">
        <f t="shared" si="37"/>
        <v>0.69675272212994055</v>
      </c>
      <c r="AL139" s="19">
        <v>293</v>
      </c>
      <c r="AM139" s="19">
        <v>134</v>
      </c>
      <c r="AN139" s="16">
        <f t="shared" si="38"/>
        <v>0.54266211604095571</v>
      </c>
      <c r="AO139" s="4">
        <f t="shared" si="34"/>
        <v>2.3743914884870692E-2</v>
      </c>
    </row>
    <row r="140" spans="1:41" x14ac:dyDescent="0.25">
      <c r="A140" s="14">
        <v>41050.333333333336</v>
      </c>
      <c r="B140" s="13">
        <f>VLOOKUP(A140,'Raw data'!$B$3:$E$541,4)</f>
        <v>248</v>
      </c>
      <c r="C140" s="13">
        <f>VLOOKUP(A140,'Raw data'!$H$3:$K$541,4)</f>
        <v>88</v>
      </c>
      <c r="D140" s="15">
        <f t="shared" si="30"/>
        <v>64.516129032258064</v>
      </c>
      <c r="E140" s="24">
        <f t="shared" si="33"/>
        <v>65.03571346723723</v>
      </c>
      <c r="F140" s="23">
        <f t="shared" si="31"/>
        <v>0.26996798507261877</v>
      </c>
      <c r="G140" s="28"/>
      <c r="H140" s="28"/>
      <c r="I140" s="28"/>
      <c r="J140" s="28"/>
      <c r="K140" s="28"/>
      <c r="L140" s="28"/>
      <c r="M140" s="28"/>
      <c r="N140" s="47"/>
      <c r="O140" s="47"/>
      <c r="P140" s="26"/>
      <c r="Q140" s="19">
        <f>_xll.PIAdvCalcVal(Calculations!$Q$1,Calculations!$A139,Calculations!$A140,"average (time-weighted)","time-weighted",0,1,0,"")</f>
        <v>47.239016541511511</v>
      </c>
      <c r="R140" s="19">
        <f t="shared" si="35"/>
        <v>803.11093194267664</v>
      </c>
      <c r="S140" s="4">
        <f t="shared" si="28"/>
        <v>0.66508413888024964</v>
      </c>
      <c r="T140" s="16">
        <f t="shared" si="32"/>
        <v>0.64516129032258063</v>
      </c>
      <c r="U140" s="4">
        <f t="shared" si="29"/>
        <v>3.9691989465181435E-4</v>
      </c>
      <c r="AF140" s="47"/>
      <c r="AG140" s="47"/>
      <c r="AH140" s="49">
        <v>43603</v>
      </c>
      <c r="AI140" s="19">
        <v>33.470355987548828</v>
      </c>
      <c r="AJ140" s="19">
        <f t="shared" si="36"/>
        <v>569.02981386143381</v>
      </c>
      <c r="AK140" s="4">
        <f t="shared" si="37"/>
        <v>0.69675272318121018</v>
      </c>
      <c r="AL140" s="19">
        <v>311</v>
      </c>
      <c r="AM140" s="19">
        <v>134</v>
      </c>
      <c r="AN140" s="16">
        <f t="shared" si="38"/>
        <v>0.56913183279742763</v>
      </c>
      <c r="AO140" s="4">
        <f t="shared" si="34"/>
        <v>1.6287091662349439E-2</v>
      </c>
    </row>
    <row r="141" spans="1:41" x14ac:dyDescent="0.25">
      <c r="A141" s="14">
        <v>41051.333333333336</v>
      </c>
      <c r="B141" s="13">
        <f>VLOOKUP(A141,'Raw data'!$B$3:$E$541,4)</f>
        <v>263</v>
      </c>
      <c r="C141" s="13">
        <f>VLOOKUP(A141,'Raw data'!$H$3:$K$541,4)</f>
        <v>88</v>
      </c>
      <c r="D141" s="15">
        <f t="shared" si="30"/>
        <v>66.539923954372625</v>
      </c>
      <c r="E141" s="24">
        <f t="shared" si="33"/>
        <v>67.029874296102037</v>
      </c>
      <c r="F141" s="23">
        <f t="shared" si="31"/>
        <v>0.24005133736076692</v>
      </c>
      <c r="G141" s="28"/>
      <c r="H141" s="28"/>
      <c r="I141" s="28"/>
      <c r="J141" s="28"/>
      <c r="K141" s="28"/>
      <c r="L141" s="28"/>
      <c r="M141" s="28"/>
      <c r="N141" s="47"/>
      <c r="O141" s="47"/>
      <c r="P141" s="26"/>
      <c r="Q141" s="19">
        <f>_xll.PIAdvCalcVal(Calculations!$Q$1,Calculations!$A140,Calculations!$A141,"average (time-weighted)","time-weighted",0,1,0,"")</f>
        <v>46.243153692358668</v>
      </c>
      <c r="R141" s="19">
        <f t="shared" si="35"/>
        <v>786.18025896460108</v>
      </c>
      <c r="S141" s="4">
        <f t="shared" si="28"/>
        <v>0.66792878903651975</v>
      </c>
      <c r="T141" s="16">
        <f t="shared" si="32"/>
        <v>0.66539923954372626</v>
      </c>
      <c r="U141" s="4">
        <f t="shared" si="29"/>
        <v>6.3986206364918152E-6</v>
      </c>
      <c r="AF141" s="47"/>
      <c r="AG141" s="47"/>
      <c r="AH141" s="49">
        <v>43604</v>
      </c>
      <c r="AI141" s="19">
        <v>31.527679443359375</v>
      </c>
      <c r="AJ141" s="19">
        <f t="shared" si="36"/>
        <v>536.00235300190991</v>
      </c>
      <c r="AK141" s="4">
        <f t="shared" si="37"/>
        <v>0.69675272327571858</v>
      </c>
      <c r="AL141" s="19">
        <v>311</v>
      </c>
      <c r="AM141" s="19">
        <v>134</v>
      </c>
      <c r="AN141" s="16">
        <f t="shared" si="38"/>
        <v>0.56913183279742763</v>
      </c>
      <c r="AO141" s="4">
        <f t="shared" si="34"/>
        <v>1.6287091686471935E-2</v>
      </c>
    </row>
    <row r="142" spans="1:41" x14ac:dyDescent="0.25">
      <c r="A142" s="14">
        <v>41052.333333333336</v>
      </c>
      <c r="B142" s="13">
        <f>VLOOKUP(A142,'Raw data'!$B$3:$E$541,4)</f>
        <v>266</v>
      </c>
      <c r="C142" s="13">
        <f>VLOOKUP(A142,'Raw data'!$H$3:$K$541,4)</f>
        <v>88</v>
      </c>
      <c r="D142" s="15">
        <f t="shared" si="30"/>
        <v>66.917293233082702</v>
      </c>
      <c r="E142" s="24">
        <f t="shared" si="33"/>
        <v>67.401717819078328</v>
      </c>
      <c r="F142" s="23">
        <f t="shared" si="31"/>
        <v>0.23466717951703364</v>
      </c>
      <c r="G142" s="28"/>
      <c r="H142" s="28"/>
      <c r="I142" s="28"/>
      <c r="J142" s="28"/>
      <c r="K142" s="28"/>
      <c r="L142" s="28"/>
      <c r="M142" s="28"/>
      <c r="N142" s="47"/>
      <c r="O142" s="47"/>
      <c r="P142" s="26"/>
      <c r="Q142" s="19">
        <f>_xll.PIAdvCalcVal(Calculations!$Q$1,Calculations!$A141,Calculations!$A142,"average (time-weighted)","time-weighted",0,1,0,"")</f>
        <v>46.097957068500364</v>
      </c>
      <c r="R142" s="19">
        <f t="shared" si="35"/>
        <v>783.71176989689786</v>
      </c>
      <c r="S142" s="4">
        <f t="shared" si="28"/>
        <v>0.66834013929824121</v>
      </c>
      <c r="T142" s="16">
        <f t="shared" si="32"/>
        <v>0.66917293233082709</v>
      </c>
      <c r="U142" s="4">
        <f t="shared" si="29"/>
        <v>6.9354423512358122E-7</v>
      </c>
      <c r="AF142" s="47"/>
      <c r="AG142" s="47"/>
      <c r="AH142" s="49">
        <v>43605</v>
      </c>
      <c r="AI142" s="19">
        <v>35.172603607177734</v>
      </c>
      <c r="AJ142" s="19">
        <f t="shared" si="36"/>
        <v>597.96974047900073</v>
      </c>
      <c r="AK142" s="4">
        <f t="shared" si="37"/>
        <v>0.69675272293372303</v>
      </c>
      <c r="AL142" s="19">
        <v>311</v>
      </c>
      <c r="AM142" s="19">
        <v>134</v>
      </c>
      <c r="AN142" s="16">
        <f t="shared" si="38"/>
        <v>0.56913183279742763</v>
      </c>
      <c r="AO142" s="4">
        <f t="shared" si="34"/>
        <v>1.6287091599180382E-2</v>
      </c>
    </row>
    <row r="143" spans="1:41" x14ac:dyDescent="0.25">
      <c r="A143" s="14">
        <v>41053.333333333336</v>
      </c>
      <c r="B143" s="13">
        <f>VLOOKUP(A143,'Raw data'!$B$3:$E$541,4)</f>
        <v>256</v>
      </c>
      <c r="C143" s="13">
        <f>VLOOKUP(A143,'Raw data'!$H$3:$K$541,4)</f>
        <v>86</v>
      </c>
      <c r="D143" s="15">
        <f t="shared" si="30"/>
        <v>66.40625</v>
      </c>
      <c r="E143" s="24">
        <f t="shared" si="33"/>
        <v>66.128347421386067</v>
      </c>
      <c r="F143" s="23">
        <f t="shared" si="31"/>
        <v>7.7229843200273138E-2</v>
      </c>
      <c r="G143" s="28"/>
      <c r="H143" s="28"/>
      <c r="I143" s="28"/>
      <c r="J143" s="28"/>
      <c r="K143" s="28"/>
      <c r="L143" s="28"/>
      <c r="M143" s="28"/>
      <c r="N143" s="47"/>
      <c r="O143" s="47"/>
      <c r="P143" s="26"/>
      <c r="Q143" s="19">
        <f>_xll.PIAdvCalcVal(Calculations!$Q$1,Calculations!$A142,Calculations!$A143,"average (time-weighted)","time-weighted",0,1,0,"")</f>
        <v>48.96751574694634</v>
      </c>
      <c r="R143" s="19">
        <f t="shared" si="35"/>
        <v>832.49716199933073</v>
      </c>
      <c r="S143" s="4">
        <f t="shared" si="28"/>
        <v>0.66005846804183044</v>
      </c>
      <c r="T143" s="16">
        <f t="shared" si="32"/>
        <v>0.6640625</v>
      </c>
      <c r="U143" s="4">
        <f t="shared" si="29"/>
        <v>1.6032271922043183E-5</v>
      </c>
      <c r="AF143" s="47"/>
      <c r="AG143" s="47"/>
      <c r="AH143" s="49">
        <v>43606</v>
      </c>
      <c r="AI143" s="19">
        <v>39.613601684570313</v>
      </c>
      <c r="AJ143" s="19">
        <f t="shared" si="36"/>
        <v>673.47118749909714</v>
      </c>
      <c r="AK143" s="4">
        <f t="shared" si="37"/>
        <v>0.69675271921671722</v>
      </c>
      <c r="AL143" s="19">
        <v>331</v>
      </c>
      <c r="AM143" s="19">
        <v>82</v>
      </c>
      <c r="AN143" s="16">
        <f t="shared" si="38"/>
        <v>0.7522658610271904</v>
      </c>
      <c r="AO143" s="4">
        <f t="shared" si="34"/>
        <v>3.0817089136697053E-3</v>
      </c>
    </row>
    <row r="144" spans="1:41" x14ac:dyDescent="0.25">
      <c r="A144" s="14">
        <v>41054.333333333336</v>
      </c>
      <c r="B144" s="13">
        <f>VLOOKUP(A144,'Raw data'!$B$3:$E$541,4)</f>
        <v>302</v>
      </c>
      <c r="C144" s="13">
        <f>VLOOKUP(A144,'Raw data'!$H$3:$K$541,4)</f>
        <v>88</v>
      </c>
      <c r="D144" s="15">
        <f t="shared" si="30"/>
        <v>70.860927152317871</v>
      </c>
      <c r="E144" s="24">
        <f t="shared" si="33"/>
        <v>71.287605761174945</v>
      </c>
      <c r="F144" s="23">
        <f t="shared" si="31"/>
        <v>0.18205463525620794</v>
      </c>
      <c r="G144" s="28"/>
      <c r="H144" s="28"/>
      <c r="I144" s="28"/>
      <c r="J144" s="28"/>
      <c r="K144" s="28"/>
      <c r="L144" s="28"/>
      <c r="M144" s="28"/>
      <c r="N144" s="47"/>
      <c r="O144" s="47"/>
      <c r="P144" s="26"/>
      <c r="Q144" s="19">
        <f>_xll.PIAdvCalcVal(Calculations!$Q$1,Calculations!$A143,Calculations!$A144,"average (time-weighted)","time-weighted",0,1,0,"")</f>
        <v>46.937344920053754</v>
      </c>
      <c r="R144" s="19">
        <f t="shared" si="35"/>
        <v>797.98221007699806</v>
      </c>
      <c r="S144" s="4">
        <f t="shared" si="28"/>
        <v>0.66595003981941348</v>
      </c>
      <c r="T144" s="16">
        <f t="shared" si="32"/>
        <v>0.70860927152317887</v>
      </c>
      <c r="U144" s="4">
        <f t="shared" si="29"/>
        <v>1.8198100495555429E-3</v>
      </c>
      <c r="AF144" s="47"/>
      <c r="AG144" s="47"/>
      <c r="AH144" s="49">
        <v>43607</v>
      </c>
      <c r="AI144" s="19">
        <v>39.5240478515625</v>
      </c>
      <c r="AJ144" s="19">
        <f t="shared" si="36"/>
        <v>671.94868200360816</v>
      </c>
      <c r="AK144" s="4">
        <f t="shared" si="37"/>
        <v>0.69675271938867001</v>
      </c>
      <c r="AL144" s="19">
        <v>331</v>
      </c>
      <c r="AM144" s="19">
        <v>82</v>
      </c>
      <c r="AN144" s="16">
        <f t="shared" si="38"/>
        <v>0.7522658610271904</v>
      </c>
      <c r="AO144" s="4">
        <f t="shared" si="34"/>
        <v>3.0817088945784264E-3</v>
      </c>
    </row>
    <row r="145" spans="1:41" x14ac:dyDescent="0.25">
      <c r="A145" s="14">
        <v>41055.333333333336</v>
      </c>
      <c r="B145" s="13">
        <f>VLOOKUP(A145,'Raw data'!$B$3:$E$541,4)</f>
        <v>239</v>
      </c>
      <c r="C145" s="13">
        <f>VLOOKUP(A145,'Raw data'!$H$3:$K$541,4)</f>
        <v>82</v>
      </c>
      <c r="D145" s="15">
        <f t="shared" si="30"/>
        <v>65.690376569037653</v>
      </c>
      <c r="E145" s="24">
        <f t="shared" si="33"/>
        <v>63.719066694036961</v>
      </c>
      <c r="F145" s="23">
        <f t="shared" si="31"/>
        <v>3.8860626232752442</v>
      </c>
      <c r="G145" s="28"/>
      <c r="H145" s="28"/>
      <c r="I145" s="28"/>
      <c r="J145" s="28"/>
      <c r="K145" s="28"/>
      <c r="L145" s="28"/>
      <c r="M145" s="28"/>
      <c r="N145" s="47"/>
      <c r="O145" s="47"/>
      <c r="P145" s="26"/>
      <c r="Q145" s="19">
        <f>_xll.PIAdvCalcVal(Calculations!$Q$1,Calculations!$A144,Calculations!$A145,"average (time-weighted)","time-weighted",0,1,0,"")</f>
        <v>46.584794835055241</v>
      </c>
      <c r="R145" s="19">
        <f t="shared" si="35"/>
        <v>791.98850300922254</v>
      </c>
      <c r="S145" s="4">
        <f t="shared" si="28"/>
        <v>0.66695741891405691</v>
      </c>
      <c r="T145" s="16">
        <f t="shared" si="32"/>
        <v>0.65690376569037656</v>
      </c>
      <c r="U145" s="4">
        <f t="shared" si="29"/>
        <v>1.0107594314201825E-4</v>
      </c>
      <c r="AF145" s="47"/>
      <c r="AG145" s="47"/>
      <c r="AH145" s="49">
        <v>43608</v>
      </c>
      <c r="AI145" s="19">
        <v>38.517559051513672</v>
      </c>
      <c r="AJ145" s="19">
        <f t="shared" si="36"/>
        <v>654.83735714173758</v>
      </c>
      <c r="AK145" s="4">
        <f t="shared" si="37"/>
        <v>0.69675272092195351</v>
      </c>
      <c r="AL145" s="19">
        <v>287</v>
      </c>
      <c r="AM145" s="19">
        <v>82</v>
      </c>
      <c r="AN145" s="16">
        <f t="shared" si="38"/>
        <v>0.7142857142857143</v>
      </c>
      <c r="AO145" s="4">
        <f t="shared" si="34"/>
        <v>3.0740585629368013E-4</v>
      </c>
    </row>
    <row r="146" spans="1:41" x14ac:dyDescent="0.25">
      <c r="A146" s="14">
        <v>41057.333333333336</v>
      </c>
      <c r="B146" s="13">
        <f>VLOOKUP(A146,'Raw data'!$B$3:$E$541,4)</f>
        <v>234</v>
      </c>
      <c r="C146" s="13">
        <f>VLOOKUP(A146,'Raw data'!$H$3:$K$541,4)</f>
        <v>86</v>
      </c>
      <c r="D146" s="15">
        <f t="shared" si="30"/>
        <v>63.247863247863243</v>
      </c>
      <c r="E146" s="24">
        <f t="shared" si="33"/>
        <v>62.943833076388181</v>
      </c>
      <c r="F146" s="23">
        <f t="shared" si="31"/>
        <v>9.2434345167155985E-2</v>
      </c>
      <c r="G146" s="28"/>
      <c r="H146" s="28"/>
      <c r="I146" s="28"/>
      <c r="J146" s="28"/>
      <c r="K146" s="28"/>
      <c r="L146" s="28"/>
      <c r="M146" s="28"/>
      <c r="N146" s="47"/>
      <c r="O146" s="47"/>
      <c r="P146" s="26"/>
      <c r="Q146" s="19">
        <f>_xll.PIAdvCalcVal(Calculations!$Q$1,Calculations!$A145,Calculations!$A146,"average (time-weighted)","time-weighted",0,1,0,"")</f>
        <v>45.047494554959975</v>
      </c>
      <c r="R146" s="19">
        <f t="shared" si="35"/>
        <v>765.85284754869622</v>
      </c>
      <c r="S146" s="4">
        <f t="shared" si="28"/>
        <v>0.67128861814539109</v>
      </c>
      <c r="T146" s="16">
        <f t="shared" si="32"/>
        <v>0.63247863247863245</v>
      </c>
      <c r="U146" s="4">
        <f t="shared" si="29"/>
        <v>1.506214987454011E-3</v>
      </c>
      <c r="AF146" s="47"/>
      <c r="AG146" s="47"/>
      <c r="AH146" s="49">
        <v>43609</v>
      </c>
      <c r="AI146" s="19">
        <v>36.959690093994141</v>
      </c>
      <c r="AJ146" s="19">
        <f t="shared" si="36"/>
        <v>628.35201341705124</v>
      </c>
      <c r="AK146" s="4">
        <f t="shared" si="37"/>
        <v>0.69675272225847162</v>
      </c>
      <c r="AL146" s="19">
        <v>279</v>
      </c>
      <c r="AM146" s="19">
        <v>82</v>
      </c>
      <c r="AN146" s="16">
        <f t="shared" si="38"/>
        <v>0.70609318996415771</v>
      </c>
      <c r="AO146" s="4">
        <f t="shared" si="34"/>
        <v>8.7244336960964658E-5</v>
      </c>
    </row>
    <row r="147" spans="1:41" x14ac:dyDescent="0.25">
      <c r="A147" s="14">
        <v>41058.333333333336</v>
      </c>
      <c r="B147" s="13">
        <f>VLOOKUP(A147,'Raw data'!$B$3:$E$541,4)</f>
        <v>248</v>
      </c>
      <c r="C147" s="13">
        <f>VLOOKUP(A147,'Raw data'!$H$3:$K$541,4)</f>
        <v>94</v>
      </c>
      <c r="D147" s="15">
        <f t="shared" si="30"/>
        <v>62.096774193548384</v>
      </c>
      <c r="E147" s="24">
        <f t="shared" si="33"/>
        <v>65.03571346723723</v>
      </c>
      <c r="F147" s="23">
        <f t="shared" si="31"/>
        <v>8.6373640544307175</v>
      </c>
      <c r="G147" s="28"/>
      <c r="H147" s="28"/>
      <c r="I147" s="28"/>
      <c r="J147" s="28"/>
      <c r="K147" s="28"/>
      <c r="L147" s="28"/>
      <c r="M147" s="28"/>
      <c r="N147" s="47"/>
      <c r="O147" s="47"/>
      <c r="P147" s="26"/>
      <c r="Q147" s="19">
        <f>_xll.PIAdvCalcVal(Calculations!$Q$1,Calculations!$A146,Calculations!$A147,"average (time-weighted)","time-weighted",0,1,0,"")</f>
        <v>46.673921652781289</v>
      </c>
      <c r="R147" s="19">
        <f t="shared" si="35"/>
        <v>793.50374881418441</v>
      </c>
      <c r="S147" s="4">
        <f t="shared" si="28"/>
        <v>0.66670321983476011</v>
      </c>
      <c r="T147" s="16">
        <f t="shared" si="32"/>
        <v>0.62096774193548387</v>
      </c>
      <c r="U147" s="4">
        <f t="shared" si="29"/>
        <v>2.0917339386751846E-3</v>
      </c>
      <c r="AF147" s="47"/>
      <c r="AG147" s="47"/>
      <c r="AH147" s="49">
        <v>43610</v>
      </c>
      <c r="AI147" s="19">
        <v>35.932903289794922</v>
      </c>
      <c r="AJ147" s="19">
        <f t="shared" si="36"/>
        <v>610.89560200970891</v>
      </c>
      <c r="AK147" s="4">
        <f t="shared" si="37"/>
        <v>0.69675272272038558</v>
      </c>
      <c r="AL147" s="19">
        <v>243</v>
      </c>
      <c r="AM147" s="19">
        <v>82</v>
      </c>
      <c r="AN147" s="16">
        <f t="shared" si="38"/>
        <v>0.66255144032921809</v>
      </c>
      <c r="AO147" s="4">
        <f t="shared" si="34"/>
        <v>1.1697277172003832E-3</v>
      </c>
    </row>
    <row r="148" spans="1:41" x14ac:dyDescent="0.25">
      <c r="A148" s="14">
        <v>41059.333333333336</v>
      </c>
      <c r="B148" s="13">
        <f>VLOOKUP(A148,'Raw data'!$B$3:$E$541,4)</f>
        <v>234</v>
      </c>
      <c r="C148" s="13">
        <f>VLOOKUP(A148,'Raw data'!$H$3:$K$541,4)</f>
        <v>88</v>
      </c>
      <c r="D148" s="15">
        <f t="shared" si="30"/>
        <v>62.393162393162392</v>
      </c>
      <c r="E148" s="24">
        <f t="shared" si="33"/>
        <v>62.943833076388181</v>
      </c>
      <c r="F148" s="23">
        <f t="shared" si="31"/>
        <v>0.30323820136435731</v>
      </c>
      <c r="G148" s="28"/>
      <c r="H148" s="28"/>
      <c r="I148" s="28"/>
      <c r="J148" s="28"/>
      <c r="K148" s="28"/>
      <c r="L148" s="28"/>
      <c r="M148" s="28"/>
      <c r="N148" s="47"/>
      <c r="O148" s="47"/>
      <c r="P148" s="26"/>
      <c r="Q148" s="19">
        <f>_xll.PIAdvCalcVal(Calculations!$Q$1,Calculations!$A147,Calculations!$A148,"average (time-weighted)","time-weighted",0,1,0,"")</f>
        <v>47.638616843917177</v>
      </c>
      <c r="R148" s="19">
        <f t="shared" si="35"/>
        <v>809.90454016666615</v>
      </c>
      <c r="S148" s="4">
        <f t="shared" si="28"/>
        <v>0.66393179093986898</v>
      </c>
      <c r="T148" s="16">
        <f t="shared" si="32"/>
        <v>0.62393162393162394</v>
      </c>
      <c r="U148" s="4">
        <f t="shared" si="29"/>
        <v>1.6000133606874955E-3</v>
      </c>
      <c r="AF148" s="47"/>
      <c r="AG148" s="47"/>
      <c r="AH148" s="49">
        <v>43611</v>
      </c>
      <c r="AI148" s="19">
        <v>33.614292144775391</v>
      </c>
      <c r="AJ148" s="19">
        <f t="shared" si="36"/>
        <v>571.47687372494488</v>
      </c>
      <c r="AK148" s="4">
        <f t="shared" si="37"/>
        <v>0.69675272316848857</v>
      </c>
      <c r="AL148" s="19">
        <v>285</v>
      </c>
      <c r="AM148" s="19">
        <v>82</v>
      </c>
      <c r="AN148" s="16">
        <f t="shared" si="38"/>
        <v>0.71228070175438596</v>
      </c>
      <c r="AO148" s="4">
        <f t="shared" si="34"/>
        <v>2.4111811896408773E-4</v>
      </c>
    </row>
    <row r="149" spans="1:41" x14ac:dyDescent="0.25">
      <c r="A149" s="14">
        <v>41060.333333333336</v>
      </c>
      <c r="B149" s="13">
        <f>VLOOKUP(A149,'Raw data'!$B$3:$E$541,4)</f>
        <v>262</v>
      </c>
      <c r="C149" s="13">
        <f>VLOOKUP(A149,'Raw data'!$H$3:$K$541,4)</f>
        <v>83</v>
      </c>
      <c r="D149" s="15">
        <f t="shared" si="30"/>
        <v>68.320610687022892</v>
      </c>
      <c r="E149" s="24">
        <f t="shared" si="33"/>
        <v>66.904034121659677</v>
      </c>
      <c r="F149" s="23">
        <f t="shared" si="31"/>
        <v>2.0066891655362427</v>
      </c>
      <c r="G149" s="28"/>
      <c r="H149" s="28"/>
      <c r="I149" s="28"/>
      <c r="J149" s="28"/>
      <c r="K149" s="28"/>
      <c r="L149" s="28"/>
      <c r="M149" s="28"/>
      <c r="N149" s="47"/>
      <c r="O149" s="47"/>
      <c r="P149" s="26"/>
      <c r="Q149" s="19">
        <f>_xll.PIAdvCalcVal(Calculations!$Q$1,Calculations!$A148,Calculations!$A149,"average (time-weighted)","time-weighted",0,1,0,"")</f>
        <v>48.890008072980422</v>
      </c>
      <c r="R149" s="19">
        <f t="shared" si="35"/>
        <v>831.17945335870343</v>
      </c>
      <c r="S149" s="4">
        <f t="shared" si="28"/>
        <v>0.66028601997591907</v>
      </c>
      <c r="T149" s="16">
        <f t="shared" si="32"/>
        <v>0.68320610687022909</v>
      </c>
      <c r="U149" s="4">
        <f t="shared" si="29"/>
        <v>5.2533038324272202E-4</v>
      </c>
      <c r="AF149" s="47"/>
      <c r="AG149" s="47"/>
      <c r="AH149" s="49">
        <v>43612</v>
      </c>
      <c r="AI149" s="19">
        <v>34.313613891601563</v>
      </c>
      <c r="AJ149" s="19">
        <f t="shared" si="36"/>
        <v>583.36604883780547</v>
      </c>
      <c r="AK149" s="4">
        <f t="shared" si="37"/>
        <v>0.69675272308840885</v>
      </c>
      <c r="AL149" s="19">
        <v>285</v>
      </c>
      <c r="AM149" s="19">
        <v>82</v>
      </c>
      <c r="AN149" s="16">
        <f t="shared" si="38"/>
        <v>0.71228070175438596</v>
      </c>
      <c r="AO149" s="4">
        <f t="shared" si="34"/>
        <v>2.4111812145104011E-4</v>
      </c>
    </row>
    <row r="150" spans="1:41" x14ac:dyDescent="0.25">
      <c r="A150" s="14">
        <v>41061.333333333336</v>
      </c>
      <c r="B150" s="13">
        <f>VLOOKUP(A150,'Raw data'!$B$3:$E$541,4)</f>
        <v>280</v>
      </c>
      <c r="C150" s="13">
        <f>VLOOKUP(A150,'Raw data'!$H$3:$K$541,4)</f>
        <v>87</v>
      </c>
      <c r="D150" s="15">
        <f t="shared" ref="D150:D173" si="39">(B150-C150)/B150*100</f>
        <v>68.928571428571431</v>
      </c>
      <c r="E150" s="24">
        <f t="shared" si="33"/>
        <v>69.031631928124398</v>
      </c>
      <c r="F150" s="23">
        <f t="shared" ref="F150:F173" si="40">(D150-E150)^2</f>
        <v>1.0621466568107141E-2</v>
      </c>
      <c r="G150" s="28"/>
      <c r="H150" s="28"/>
      <c r="I150" s="28"/>
      <c r="J150" s="28"/>
      <c r="K150" s="28"/>
      <c r="L150" s="28"/>
      <c r="M150" s="28"/>
      <c r="N150" s="47"/>
      <c r="O150" s="47"/>
      <c r="P150" s="26"/>
      <c r="Q150" s="19">
        <f>_xll.PIAdvCalcVal(Calculations!$Q$1,Calculations!$A149,Calculations!$A150,"average (time-weighted)","time-weighted",0,1,0,"")</f>
        <v>60.317873708191932</v>
      </c>
      <c r="R150" s="19">
        <f t="shared" si="35"/>
        <v>1025.4646966246239</v>
      </c>
      <c r="S150" s="4">
        <f t="shared" si="28"/>
        <v>0.62537009096009699</v>
      </c>
      <c r="T150" s="16">
        <f t="shared" ref="T150:T173" si="41">1-C150/B150</f>
        <v>0.68928571428571428</v>
      </c>
      <c r="U150" s="4">
        <f t="shared" si="29"/>
        <v>4.0852069051021929E-3</v>
      </c>
      <c r="AF150" s="47"/>
      <c r="AG150" s="47"/>
      <c r="AH150" s="49">
        <v>43613</v>
      </c>
      <c r="AI150" s="19">
        <v>38.469921112060547</v>
      </c>
      <c r="AJ150" s="19">
        <f t="shared" si="36"/>
        <v>654.02746411789769</v>
      </c>
      <c r="AK150" s="4">
        <f t="shared" si="37"/>
        <v>0.69675272097884378</v>
      </c>
      <c r="AL150" s="19">
        <v>285</v>
      </c>
      <c r="AM150" s="19">
        <v>82</v>
      </c>
      <c r="AN150" s="16">
        <f t="shared" si="38"/>
        <v>0.71228070175438596</v>
      </c>
      <c r="AO150" s="4">
        <f t="shared" si="34"/>
        <v>2.4111818696560762E-4</v>
      </c>
    </row>
    <row r="151" spans="1:41" x14ac:dyDescent="0.25">
      <c r="A151" s="14">
        <v>41062.333333333336</v>
      </c>
      <c r="B151" s="13">
        <f>VLOOKUP(A151,'Raw data'!$B$3:$E$541,4)</f>
        <v>222</v>
      </c>
      <c r="C151" s="13">
        <f>VLOOKUP(A151,'Raw data'!$H$3:$K$541,4)</f>
        <v>91</v>
      </c>
      <c r="D151" s="15">
        <f t="shared" si="39"/>
        <v>59.009009009009006</v>
      </c>
      <c r="E151" s="24">
        <f t="shared" si="33"/>
        <v>60.940797026463223</v>
      </c>
      <c r="F151" s="23">
        <f t="shared" si="40"/>
        <v>3.7318049443796935</v>
      </c>
      <c r="G151" s="28"/>
      <c r="H151" s="28"/>
      <c r="I151" s="28"/>
      <c r="J151" s="28"/>
      <c r="K151" s="28"/>
      <c r="L151" s="28"/>
      <c r="M151" s="28"/>
      <c r="N151" s="47"/>
      <c r="O151" s="47"/>
      <c r="P151" s="26"/>
      <c r="Q151" s="19">
        <f>_xll.PIAdvCalcVal(Calculations!$Q$1,Calculations!$A150,Calculations!$A151,"average (time-weighted)","time-weighted",0,1,0,"")</f>
        <v>45.336719414544177</v>
      </c>
      <c r="R151" s="19">
        <f t="shared" si="35"/>
        <v>770.76996190728039</v>
      </c>
      <c r="S151" s="4">
        <f t="shared" si="28"/>
        <v>0.6704817693201317</v>
      </c>
      <c r="T151" s="16">
        <f t="shared" si="41"/>
        <v>0.59009009009009006</v>
      </c>
      <c r="U151" s="4">
        <f t="shared" si="29"/>
        <v>6.4628220894259094E-3</v>
      </c>
      <c r="AF151" s="47"/>
      <c r="AG151" s="47"/>
      <c r="AH151" s="49">
        <v>43614</v>
      </c>
      <c r="AI151" s="19">
        <v>39.666790008544922</v>
      </c>
      <c r="AJ151" s="19">
        <f t="shared" si="36"/>
        <v>674.37544265856218</v>
      </c>
      <c r="AK151" s="4">
        <f t="shared" si="37"/>
        <v>0.69675271911142456</v>
      </c>
      <c r="AL151" s="19">
        <v>281</v>
      </c>
      <c r="AM151" s="19">
        <v>82</v>
      </c>
      <c r="AN151" s="16">
        <f t="shared" si="38"/>
        <v>0.70818505338078297</v>
      </c>
      <c r="AO151" s="4">
        <f t="shared" si="34"/>
        <v>1.3069826684634675E-4</v>
      </c>
    </row>
    <row r="152" spans="1:41" x14ac:dyDescent="0.25">
      <c r="A152" s="14">
        <v>41063.333333333336</v>
      </c>
      <c r="B152" s="13">
        <f>VLOOKUP(A152,'Raw data'!$B$3:$E$541,4)</f>
        <v>230</v>
      </c>
      <c r="C152" s="13">
        <f>VLOOKUP(A152,'Raw data'!$H$3:$K$541,4)</f>
        <v>89</v>
      </c>
      <c r="D152" s="15">
        <f t="shared" si="39"/>
        <v>61.304347826086961</v>
      </c>
      <c r="E152" s="24">
        <f t="shared" si="33"/>
        <v>62.2993779994558</v>
      </c>
      <c r="F152" s="23">
        <f t="shared" si="40"/>
        <v>0.99008504591442204</v>
      </c>
      <c r="G152" s="28"/>
      <c r="H152" s="28"/>
      <c r="I152" s="28"/>
      <c r="J152" s="28"/>
      <c r="K152" s="28"/>
      <c r="L152" s="28"/>
      <c r="M152" s="28"/>
      <c r="N152" s="47"/>
      <c r="O152" s="47"/>
      <c r="P152" s="26"/>
      <c r="Q152" s="19">
        <f>_xll.PIAdvCalcVal(Calculations!$Q$1,Calculations!$A151,Calculations!$A152,"average (time-weighted)","time-weighted",0,1,0,"")</f>
        <v>45.323343392301815</v>
      </c>
      <c r="R152" s="19">
        <f t="shared" si="35"/>
        <v>770.54255603655668</v>
      </c>
      <c r="S152" s="4">
        <f t="shared" si="28"/>
        <v>0.67051916932167555</v>
      </c>
      <c r="T152" s="16">
        <f t="shared" si="41"/>
        <v>0.61304347826086958</v>
      </c>
      <c r="U152" s="4">
        <f t="shared" si="29"/>
        <v>3.3034550629172108E-3</v>
      </c>
      <c r="AF152" s="47"/>
      <c r="AG152" s="47"/>
      <c r="AH152" s="49">
        <v>43615</v>
      </c>
      <c r="AI152" s="19">
        <v>38.759548187255859</v>
      </c>
      <c r="AJ152" s="19">
        <f t="shared" si="36"/>
        <v>658.95141654759186</v>
      </c>
      <c r="AK152" s="4">
        <f t="shared" si="37"/>
        <v>0.69675272061324467</v>
      </c>
      <c r="AL152" s="19">
        <v>278</v>
      </c>
      <c r="AM152" s="19">
        <v>74</v>
      </c>
      <c r="AN152" s="16">
        <f t="shared" si="38"/>
        <v>0.73381294964028776</v>
      </c>
      <c r="AO152" s="4">
        <f t="shared" si="34"/>
        <v>1.3734605755368872E-3</v>
      </c>
    </row>
    <row r="153" spans="1:41" x14ac:dyDescent="0.25">
      <c r="A153" s="14">
        <v>41064.333333333336</v>
      </c>
      <c r="B153" s="13">
        <f>VLOOKUP(A153,'Raw data'!$B$3:$E$541,4)</f>
        <v>257</v>
      </c>
      <c r="C153" s="13">
        <f>VLOOKUP(A153,'Raw data'!$H$3:$K$541,4)</f>
        <v>86</v>
      </c>
      <c r="D153" s="15">
        <f t="shared" si="39"/>
        <v>66.536964980544738</v>
      </c>
      <c r="E153" s="24">
        <f t="shared" si="33"/>
        <v>66.260143734921527</v>
      </c>
      <c r="F153" s="23">
        <f t="shared" si="40"/>
        <v>7.6630002028385921E-2</v>
      </c>
      <c r="G153" s="28"/>
      <c r="H153" s="28"/>
      <c r="I153" s="28"/>
      <c r="J153" s="28"/>
      <c r="K153" s="28"/>
      <c r="L153" s="28"/>
      <c r="M153" s="28"/>
      <c r="N153" s="47"/>
      <c r="O153" s="47"/>
      <c r="P153" s="26"/>
      <c r="Q153" s="19">
        <f>_xll.PIAdvCalcVal(Calculations!$Q$1,Calculations!$A152,Calculations!$A153,"average (time-weighted)","time-weighted",0,1,0,"")</f>
        <v>45.287973268361085</v>
      </c>
      <c r="R153" s="19">
        <f t="shared" si="35"/>
        <v>769.94122825116551</v>
      </c>
      <c r="S153" s="4">
        <f t="shared" si="28"/>
        <v>0.67061802644995594</v>
      </c>
      <c r="T153" s="16">
        <f t="shared" si="41"/>
        <v>0.66536964980544755</v>
      </c>
      <c r="U153" s="4">
        <f t="shared" si="29"/>
        <v>2.7545457402621148E-5</v>
      </c>
      <c r="AF153" s="47"/>
      <c r="AG153" s="47"/>
      <c r="AH153" s="49">
        <v>43616</v>
      </c>
      <c r="AI153" s="19">
        <v>38.175102233886719</v>
      </c>
      <c r="AJ153" s="19">
        <f t="shared" si="36"/>
        <v>649.01524580051569</v>
      </c>
      <c r="AK153" s="4">
        <f t="shared" si="37"/>
        <v>0.69675272130464194</v>
      </c>
      <c r="AL153" s="19">
        <v>276</v>
      </c>
      <c r="AM153" s="19">
        <v>74</v>
      </c>
      <c r="AN153" s="16">
        <f t="shared" si="38"/>
        <v>0.73188405797101441</v>
      </c>
      <c r="AO153" s="4">
        <f t="shared" si="34"/>
        <v>1.2342108159660067E-3</v>
      </c>
    </row>
    <row r="154" spans="1:41" x14ac:dyDescent="0.25">
      <c r="A154" s="14">
        <v>41065.333333333336</v>
      </c>
      <c r="B154" s="13">
        <f>VLOOKUP(A154,'Raw data'!$B$3:$E$541,4)</f>
        <v>308</v>
      </c>
      <c r="C154" s="13">
        <f>VLOOKUP(A154,'Raw data'!$H$3:$K$541,4)</f>
        <v>92</v>
      </c>
      <c r="D154" s="15">
        <f t="shared" si="39"/>
        <v>70.129870129870127</v>
      </c>
      <c r="E154" s="24">
        <f t="shared" si="33"/>
        <v>71.846938116476736</v>
      </c>
      <c r="F154" s="23">
        <f t="shared" si="40"/>
        <v>2.9483224706292708</v>
      </c>
      <c r="G154" s="28"/>
      <c r="H154" s="28"/>
      <c r="I154" s="28"/>
      <c r="J154" s="28"/>
      <c r="K154" s="28"/>
      <c r="L154" s="28"/>
      <c r="M154" s="28"/>
      <c r="N154" s="47"/>
      <c r="O154" s="47"/>
      <c r="P154" s="26"/>
      <c r="Q154" s="19">
        <f>_xll.PIAdvCalcVal(Calculations!$Q$1,Calculations!$A153,Calculations!$A154,"average (time-weighted)","time-weighted",0,1,0,"")</f>
        <v>47.371952931850821</v>
      </c>
      <c r="R154" s="19">
        <f t="shared" si="35"/>
        <v>805.37098467346709</v>
      </c>
      <c r="S154" s="4">
        <f t="shared" si="28"/>
        <v>0.66470145173490347</v>
      </c>
      <c r="T154" s="16">
        <f t="shared" si="41"/>
        <v>0.70129870129870131</v>
      </c>
      <c r="U154" s="4">
        <f t="shared" si="29"/>
        <v>1.3393586756349012E-3</v>
      </c>
      <c r="AF154" s="47"/>
      <c r="AG154" s="47"/>
      <c r="AH154" s="49">
        <v>43617</v>
      </c>
      <c r="AI154" s="19">
        <v>34.647727966308594</v>
      </c>
      <c r="AJ154" s="19">
        <f t="shared" si="36"/>
        <v>589.04632513393312</v>
      </c>
      <c r="AK154" s="4">
        <f t="shared" si="37"/>
        <v>0.69675272303696689</v>
      </c>
      <c r="AL154" s="19">
        <v>321</v>
      </c>
      <c r="AM154" s="19">
        <v>74</v>
      </c>
      <c r="AN154" s="16">
        <f t="shared" si="38"/>
        <v>0.76947040498442365</v>
      </c>
      <c r="AO154" s="4">
        <f t="shared" si="34"/>
        <v>5.2878612678114783E-3</v>
      </c>
    </row>
    <row r="155" spans="1:41" x14ac:dyDescent="0.25">
      <c r="A155" s="14">
        <v>41066.333333333336</v>
      </c>
      <c r="B155" s="13">
        <f>VLOOKUP(A155,'Raw data'!$B$3:$E$541,4)</f>
        <v>286</v>
      </c>
      <c r="C155" s="13">
        <f>VLOOKUP(A155,'Raw data'!$H$3:$K$541,4)</f>
        <v>95</v>
      </c>
      <c r="D155" s="15">
        <f t="shared" si="39"/>
        <v>66.783216783216787</v>
      </c>
      <c r="E155" s="24">
        <f t="shared" si="33"/>
        <v>69.681317971590332</v>
      </c>
      <c r="F155" s="23">
        <f t="shared" si="40"/>
        <v>8.3989904980521519</v>
      </c>
      <c r="G155" s="28"/>
      <c r="H155" s="28"/>
      <c r="I155" s="28"/>
      <c r="J155" s="28"/>
      <c r="K155" s="28"/>
      <c r="L155" s="28"/>
      <c r="M155" s="28"/>
      <c r="N155" s="47"/>
      <c r="O155" s="47"/>
      <c r="P155" s="26"/>
      <c r="Q155" s="19">
        <f>_xll.PIAdvCalcVal(Calculations!$Q$1,Calculations!$A154,Calculations!$A155,"average (time-weighted)","time-weighted",0,1,0,"")</f>
        <v>47.414553083540426</v>
      </c>
      <c r="R155" s="19">
        <f t="shared" si="35"/>
        <v>806.09523022363157</v>
      </c>
      <c r="S155" s="4">
        <f t="shared" si="28"/>
        <v>0.66457867565599937</v>
      </c>
      <c r="T155" s="16">
        <f t="shared" si="41"/>
        <v>0.66783216783216781</v>
      </c>
      <c r="U155" s="4">
        <f t="shared" si="29"/>
        <v>1.0585211340389236E-5</v>
      </c>
      <c r="AF155" s="47"/>
      <c r="AG155" s="47"/>
      <c r="AH155" s="49">
        <v>43618</v>
      </c>
      <c r="AI155" s="19">
        <v>34.353458404541016</v>
      </c>
      <c r="AJ155" s="19">
        <f t="shared" si="36"/>
        <v>584.04344574956144</v>
      </c>
      <c r="AK155" s="4">
        <f t="shared" si="37"/>
        <v>0.69675272308278036</v>
      </c>
      <c r="AL155" s="19">
        <v>312</v>
      </c>
      <c r="AM155" s="19">
        <v>74</v>
      </c>
      <c r="AN155" s="16">
        <f t="shared" si="38"/>
        <v>0.76282051282051277</v>
      </c>
      <c r="AO155" s="4">
        <f t="shared" si="34"/>
        <v>4.3649528408292214E-3</v>
      </c>
    </row>
    <row r="156" spans="1:41" x14ac:dyDescent="0.25">
      <c r="A156" s="14">
        <v>41067.333333333336</v>
      </c>
      <c r="B156" s="13">
        <f>VLOOKUP(A156,'Raw data'!$B$3:$E$541,4)</f>
        <v>264</v>
      </c>
      <c r="C156" s="13">
        <f>VLOOKUP(A156,'Raw data'!$H$3:$K$541,4)</f>
        <v>76</v>
      </c>
      <c r="D156" s="15">
        <f t="shared" si="39"/>
        <v>71.212121212121218</v>
      </c>
      <c r="E156" s="24">
        <f t="shared" si="33"/>
        <v>67.154761135889515</v>
      </c>
      <c r="F156" s="23">
        <f t="shared" si="40"/>
        <v>16.462170788198929</v>
      </c>
      <c r="G156" s="28"/>
      <c r="H156" s="28"/>
      <c r="I156" s="28"/>
      <c r="J156" s="28"/>
      <c r="K156" s="28"/>
      <c r="L156" s="28"/>
      <c r="M156" s="28"/>
      <c r="N156" s="47"/>
      <c r="O156" s="47"/>
      <c r="P156" s="26"/>
      <c r="Q156" s="19">
        <f>_xll.PIAdvCalcVal(Calculations!$Q$1,Calculations!$A155,Calculations!$A156,"average (time-weighted)","time-weighted",0,1,0,"")</f>
        <v>49.428152729741427</v>
      </c>
      <c r="R156" s="19">
        <f t="shared" si="35"/>
        <v>840.32845535859724</v>
      </c>
      <c r="S156" s="4">
        <f t="shared" si="28"/>
        <v>0.65870216089325406</v>
      </c>
      <c r="T156" s="16">
        <f t="shared" si="41"/>
        <v>0.71212121212121215</v>
      </c>
      <c r="U156" s="4">
        <f t="shared" si="29"/>
        <v>2.853595034095211E-3</v>
      </c>
      <c r="AF156" s="47"/>
      <c r="AG156" s="47"/>
      <c r="AH156" s="49">
        <v>43619</v>
      </c>
      <c r="AI156" s="19">
        <v>36.511447906494141</v>
      </c>
      <c r="AJ156" s="19">
        <f t="shared" si="36"/>
        <v>620.73144408062558</v>
      </c>
      <c r="AK156" s="4">
        <f t="shared" si="37"/>
        <v>0.69675272248999565</v>
      </c>
      <c r="AL156" s="19">
        <v>305</v>
      </c>
      <c r="AM156" s="19">
        <v>74</v>
      </c>
      <c r="AN156" s="16">
        <f t="shared" si="38"/>
        <v>0.75737704918032789</v>
      </c>
      <c r="AO156" s="4">
        <f t="shared" si="34"/>
        <v>3.6753089866561305E-3</v>
      </c>
    </row>
    <row r="157" spans="1:41" x14ac:dyDescent="0.25">
      <c r="A157" s="14">
        <v>41068.333333333336</v>
      </c>
      <c r="B157" s="13">
        <f>VLOOKUP(A157,'Raw data'!$B$3:$E$541,4)</f>
        <v>271</v>
      </c>
      <c r="C157" s="13">
        <f>VLOOKUP(A157,'Raw data'!$H$3:$K$541,4)</f>
        <v>91</v>
      </c>
      <c r="D157" s="15">
        <f t="shared" si="39"/>
        <v>66.420664206642073</v>
      </c>
      <c r="E157" s="24">
        <f t="shared" si="33"/>
        <v>68.003162139759539</v>
      </c>
      <c r="F157" s="23">
        <f t="shared" si="40"/>
        <v>2.5042997083210521</v>
      </c>
      <c r="G157" s="28"/>
      <c r="H157" s="28"/>
      <c r="I157" s="28"/>
      <c r="J157" s="28"/>
      <c r="K157" s="28"/>
      <c r="L157" s="28"/>
      <c r="M157" s="28"/>
      <c r="N157" s="47"/>
      <c r="O157" s="47"/>
      <c r="P157" s="26"/>
      <c r="Q157" s="19">
        <f>_xll.PIAdvCalcVal(Calculations!$Q$1,Calculations!$A156,Calculations!$A157,"average (time-weighted)","time-weighted",0,1,0,"")</f>
        <v>49.038105354708087</v>
      </c>
      <c r="R157" s="19">
        <f t="shared" si="35"/>
        <v>833.697256536125</v>
      </c>
      <c r="S157" s="4">
        <f t="shared" si="28"/>
        <v>0.65985105814006351</v>
      </c>
      <c r="T157" s="16">
        <f t="shared" si="41"/>
        <v>0.66420664206642066</v>
      </c>
      <c r="U157" s="4">
        <f t="shared" si="29"/>
        <v>1.8971111339540799E-5</v>
      </c>
      <c r="AF157" s="47"/>
      <c r="AG157" s="47"/>
      <c r="AH157" s="49">
        <v>43620</v>
      </c>
      <c r="AI157" s="19">
        <v>38.435699462890625</v>
      </c>
      <c r="AJ157" s="19">
        <f t="shared" si="36"/>
        <v>653.44566156209476</v>
      </c>
      <c r="AK157" s="4">
        <f t="shared" si="37"/>
        <v>0.69675272101895724</v>
      </c>
      <c r="AL157" s="19">
        <v>133</v>
      </c>
      <c r="AM157" s="19">
        <v>66</v>
      </c>
      <c r="AN157" s="16">
        <f t="shared" si="38"/>
        <v>0.50375939849624063</v>
      </c>
      <c r="AO157" s="4">
        <f t="shared" si="34"/>
        <v>3.7246422538357318E-2</v>
      </c>
    </row>
    <row r="158" spans="1:41" x14ac:dyDescent="0.25">
      <c r="A158" s="14">
        <v>41069.333333333336</v>
      </c>
      <c r="B158" s="13">
        <f>VLOOKUP(A158,'Raw data'!$B$3:$E$541,4)</f>
        <v>223</v>
      </c>
      <c r="C158" s="13">
        <f>VLOOKUP(A158,'Raw data'!$H$3:$K$541,4)</f>
        <v>78</v>
      </c>
      <c r="D158" s="15">
        <f t="shared" si="39"/>
        <v>65.02242152466367</v>
      </c>
      <c r="E158" s="24">
        <f t="shared" si="33"/>
        <v>61.115950403026154</v>
      </c>
      <c r="F158" s="23">
        <f t="shared" si="40"/>
        <v>15.260516624187872</v>
      </c>
      <c r="G158" s="28"/>
      <c r="H158" s="28"/>
      <c r="I158" s="28"/>
      <c r="J158" s="28"/>
      <c r="K158" s="28"/>
      <c r="L158" s="28"/>
      <c r="M158" s="28"/>
      <c r="N158" s="47"/>
      <c r="O158" s="47"/>
      <c r="P158" s="26"/>
      <c r="Q158" s="19">
        <f>_xll.PIAdvCalcVal(Calculations!$Q$1,Calculations!$A157,Calculations!$A158,"average (time-weighted)","time-weighted",0,1,0,"")</f>
        <v>48.185862172757773</v>
      </c>
      <c r="R158" s="19">
        <f t="shared" si="35"/>
        <v>819.20826277190361</v>
      </c>
      <c r="S158" s="4">
        <f t="shared" si="28"/>
        <v>0.66234415736361685</v>
      </c>
      <c r="T158" s="16">
        <f t="shared" si="41"/>
        <v>0.65022421524663676</v>
      </c>
      <c r="U158" s="4">
        <f t="shared" si="29"/>
        <v>1.4689299691894776E-4</v>
      </c>
      <c r="AF158" s="47"/>
      <c r="AG158" s="47"/>
      <c r="AH158" s="49">
        <v>43621</v>
      </c>
      <c r="AI158" s="19">
        <v>38.983966827392578</v>
      </c>
      <c r="AJ158" s="19">
        <f t="shared" si="36"/>
        <v>662.76675980451864</v>
      </c>
      <c r="AK158" s="4">
        <f t="shared" si="37"/>
        <v>0.69675272029542346</v>
      </c>
      <c r="AL158" s="19">
        <v>301</v>
      </c>
      <c r="AM158" s="19">
        <v>68</v>
      </c>
      <c r="AN158" s="16">
        <f t="shared" si="38"/>
        <v>0.77408637873754149</v>
      </c>
      <c r="AO158" s="4">
        <f t="shared" si="34"/>
        <v>5.9804947280421746E-3</v>
      </c>
    </row>
    <row r="159" spans="1:41" x14ac:dyDescent="0.25">
      <c r="A159" s="14">
        <v>41070.333333333336</v>
      </c>
      <c r="B159" s="13">
        <f>VLOOKUP(A159,'Raw data'!$B$3:$E$541,4)</f>
        <v>224</v>
      </c>
      <c r="C159" s="13">
        <f>VLOOKUP(A159,'Raw data'!$H$3:$K$541,4)</f>
        <v>80</v>
      </c>
      <c r="D159" s="15">
        <f t="shared" si="39"/>
        <v>64.285714285714292</v>
      </c>
      <c r="E159" s="24">
        <f t="shared" si="33"/>
        <v>61.289539910155511</v>
      </c>
      <c r="F159" s="23">
        <f t="shared" si="40"/>
        <v>8.977060888755048</v>
      </c>
      <c r="G159" s="28"/>
      <c r="H159" s="28"/>
      <c r="I159" s="28"/>
      <c r="J159" s="28"/>
      <c r="K159" s="28"/>
      <c r="L159" s="28"/>
      <c r="M159" s="28"/>
      <c r="N159" s="47"/>
      <c r="O159" s="47"/>
      <c r="P159" s="26"/>
      <c r="Q159" s="19">
        <f>_xll.PIAdvCalcVal(Calculations!$Q$1,Calculations!$A158,Calculations!$A159,"average (time-weighted)","time-weighted",0,1,0,"")</f>
        <v>47.122689744444294</v>
      </c>
      <c r="R159" s="19">
        <f t="shared" si="35"/>
        <v>801.133259051869</v>
      </c>
      <c r="S159" s="4">
        <f t="shared" si="28"/>
        <v>0.66541845574714165</v>
      </c>
      <c r="T159" s="16">
        <f t="shared" si="41"/>
        <v>0.64285714285714279</v>
      </c>
      <c r="U159" s="4">
        <f t="shared" si="29"/>
        <v>5.0901283932042836E-4</v>
      </c>
      <c r="AF159" s="47"/>
      <c r="AG159" s="47"/>
      <c r="AH159" s="49">
        <v>43622</v>
      </c>
      <c r="AI159" s="19">
        <v>37.807735443115234</v>
      </c>
      <c r="AJ159" s="19">
        <f t="shared" si="36"/>
        <v>642.76963978875608</v>
      </c>
      <c r="AK159" s="4">
        <f t="shared" si="37"/>
        <v>0.69675272165302482</v>
      </c>
      <c r="AL159" s="19">
        <v>227</v>
      </c>
      <c r="AM159" s="19">
        <v>68</v>
      </c>
      <c r="AN159" s="16">
        <f t="shared" si="38"/>
        <v>0.70044052863436124</v>
      </c>
      <c r="AO159" s="4">
        <f t="shared" si="34"/>
        <v>1.3599920331593614E-5</v>
      </c>
    </row>
    <row r="160" spans="1:41" x14ac:dyDescent="0.25">
      <c r="A160" s="14">
        <v>41071.333333333336</v>
      </c>
      <c r="B160" s="13">
        <f>VLOOKUP(A160,'Raw data'!$B$3:$E$541,4)</f>
        <v>264</v>
      </c>
      <c r="C160" s="13">
        <f>VLOOKUP(A160,'Raw data'!$H$3:$K$541,4)</f>
        <v>94</v>
      </c>
      <c r="D160" s="15">
        <f t="shared" si="39"/>
        <v>64.393939393939391</v>
      </c>
      <c r="E160" s="24">
        <f t="shared" si="33"/>
        <v>67.154761135889515</v>
      </c>
      <c r="F160" s="23">
        <f t="shared" si="40"/>
        <v>7.6221366908245196</v>
      </c>
      <c r="G160" s="28"/>
      <c r="H160" s="28"/>
      <c r="I160" s="28"/>
      <c r="J160" s="28"/>
      <c r="K160" s="28"/>
      <c r="L160" s="28"/>
      <c r="M160" s="28"/>
      <c r="N160" s="47"/>
      <c r="O160" s="47"/>
      <c r="P160" s="26"/>
      <c r="Q160" s="19">
        <f>_xll.PIAdvCalcVal(Calculations!$Q$1,Calculations!$A159,Calculations!$A160,"average (time-weighted)","time-weighted",0,1,0,"")</f>
        <v>47.129402201692521</v>
      </c>
      <c r="R160" s="19">
        <f t="shared" si="35"/>
        <v>801.24737759604977</v>
      </c>
      <c r="S160" s="4">
        <f t="shared" si="28"/>
        <v>0.66539917872597332</v>
      </c>
      <c r="T160" s="16">
        <f t="shared" si="41"/>
        <v>0.64393939393939392</v>
      </c>
      <c r="U160" s="4">
        <f t="shared" si="29"/>
        <v>4.6052236308630445E-4</v>
      </c>
      <c r="AF160" s="47"/>
      <c r="AG160" s="47"/>
      <c r="AH160" s="49">
        <v>43623</v>
      </c>
      <c r="AI160" s="19">
        <v>37.394859313964844</v>
      </c>
      <c r="AJ160" s="19">
        <f t="shared" si="36"/>
        <v>635.75032911857147</v>
      </c>
      <c r="AK160" s="4">
        <f t="shared" si="37"/>
        <v>0.6967527219787456</v>
      </c>
      <c r="AL160" s="19">
        <v>416</v>
      </c>
      <c r="AM160" s="19">
        <v>68</v>
      </c>
      <c r="AN160" s="16">
        <f t="shared" si="38"/>
        <v>0.83653846153846156</v>
      </c>
      <c r="AO160" s="4">
        <f t="shared" si="34"/>
        <v>1.9540052984256741E-2</v>
      </c>
    </row>
    <row r="161" spans="1:41" x14ac:dyDescent="0.25">
      <c r="A161" s="14">
        <v>41072.333333333336</v>
      </c>
      <c r="B161" s="13">
        <f>VLOOKUP(A161,'Raw data'!$B$3:$E$541,4)</f>
        <v>232</v>
      </c>
      <c r="C161" s="13">
        <f>VLOOKUP(A161,'Raw data'!$H$3:$K$541,4)</f>
        <v>84</v>
      </c>
      <c r="D161" s="15">
        <f t="shared" si="39"/>
        <v>63.793103448275865</v>
      </c>
      <c r="E161" s="24">
        <f t="shared" si="33"/>
        <v>62.624383361529453</v>
      </c>
      <c r="F161" s="23">
        <f t="shared" si="40"/>
        <v>1.3659066411645393</v>
      </c>
      <c r="G161" s="28"/>
      <c r="H161" s="28"/>
      <c r="I161" s="28"/>
      <c r="J161" s="28"/>
      <c r="K161" s="28"/>
      <c r="L161" s="28"/>
      <c r="M161" s="28"/>
      <c r="N161" s="47"/>
      <c r="O161" s="47"/>
      <c r="P161" s="26"/>
      <c r="Q161" s="19">
        <f>_xll.PIAdvCalcVal(Calculations!$Q$1,Calculations!$A160,Calculations!$A161,"average (time-weighted)","time-weighted",0,1,0,"")</f>
        <v>48.075007023191354</v>
      </c>
      <c r="R161" s="19">
        <f t="shared" si="35"/>
        <v>817.32361340794625</v>
      </c>
      <c r="S161" s="4">
        <f t="shared" si="28"/>
        <v>0.66266662728968029</v>
      </c>
      <c r="T161" s="16">
        <f t="shared" si="41"/>
        <v>0.63793103448275867</v>
      </c>
      <c r="U161" s="4">
        <f t="shared" si="29"/>
        <v>6.118495515098323E-4</v>
      </c>
      <c r="AF161" s="47"/>
      <c r="AG161" s="47"/>
      <c r="AH161" s="49">
        <v>43624</v>
      </c>
      <c r="AI161" s="19">
        <v>34.168724060058594</v>
      </c>
      <c r="AJ161" s="19">
        <f t="shared" si="36"/>
        <v>580.90277554892918</v>
      </c>
      <c r="AK161" s="4">
        <f t="shared" si="37"/>
        <v>0.69675272310781289</v>
      </c>
      <c r="AL161" s="19">
        <v>399</v>
      </c>
      <c r="AM161" s="19">
        <v>73</v>
      </c>
      <c r="AN161" s="16">
        <f t="shared" si="38"/>
        <v>0.81704260651629079</v>
      </c>
      <c r="AO161" s="4">
        <f t="shared" si="34"/>
        <v>1.4469656050425208E-2</v>
      </c>
    </row>
    <row r="162" spans="1:41" x14ac:dyDescent="0.25">
      <c r="A162" s="14">
        <v>41073.333333333336</v>
      </c>
      <c r="B162" s="13">
        <f>VLOOKUP(A162,'Raw data'!$B$3:$E$541,4)</f>
        <v>384</v>
      </c>
      <c r="C162" s="13">
        <f>VLOOKUP(A162,'Raw data'!$H$3:$K$541,4)</f>
        <v>92</v>
      </c>
      <c r="D162" s="15">
        <f t="shared" si="39"/>
        <v>76.041666666666657</v>
      </c>
      <c r="E162" s="24">
        <f t="shared" si="33"/>
        <v>77.41889828092404</v>
      </c>
      <c r="F162" s="23">
        <f t="shared" si="40"/>
        <v>1.8967669193099965</v>
      </c>
      <c r="G162" s="28"/>
      <c r="H162" s="28"/>
      <c r="I162" s="28"/>
      <c r="J162" s="28"/>
      <c r="K162" s="28"/>
      <c r="L162" s="28"/>
      <c r="M162" s="28"/>
      <c r="N162" s="47"/>
      <c r="O162" s="47"/>
      <c r="P162" s="26"/>
      <c r="Q162" s="19">
        <f>_xll.PIAdvCalcVal(Calculations!$Q$1,Calculations!$A161,Calculations!$A162,"average (time-weighted)","time-weighted",0,1,0,"")</f>
        <v>47.366267324007474</v>
      </c>
      <c r="R162" s="19">
        <f t="shared" si="35"/>
        <v>805.27432360496834</v>
      </c>
      <c r="S162" s="4">
        <f t="shared" si="28"/>
        <v>0.66471783279039243</v>
      </c>
      <c r="T162" s="16">
        <f t="shared" si="41"/>
        <v>0.76041666666666663</v>
      </c>
      <c r="U162" s="4">
        <f t="shared" si="29"/>
        <v>9.1582668052787274E-3</v>
      </c>
      <c r="AF162" s="47"/>
      <c r="AG162" s="47"/>
      <c r="AH162" s="49">
        <v>43625</v>
      </c>
      <c r="AI162" s="19">
        <v>33.2237548828125</v>
      </c>
      <c r="AJ162" s="19">
        <f t="shared" si="36"/>
        <v>564.8373463305137</v>
      </c>
      <c r="AK162" s="4">
        <f t="shared" si="37"/>
        <v>0.6967527232005637</v>
      </c>
      <c r="AL162" s="19">
        <v>399</v>
      </c>
      <c r="AM162" s="19">
        <v>73</v>
      </c>
      <c r="AN162" s="16">
        <f t="shared" si="38"/>
        <v>0.81704260651629079</v>
      </c>
      <c r="AO162" s="4">
        <f t="shared" si="34"/>
        <v>1.446965602811124E-2</v>
      </c>
    </row>
    <row r="163" spans="1:41" x14ac:dyDescent="0.25">
      <c r="A163" s="14">
        <v>41074.333333333336</v>
      </c>
      <c r="B163" s="13">
        <f>VLOOKUP(A163,'Raw data'!$B$3:$E$541,4)</f>
        <v>276</v>
      </c>
      <c r="C163" s="13">
        <f>VLOOKUP(A163,'Raw data'!$H$3:$K$541,4)</f>
        <v>81</v>
      </c>
      <c r="D163" s="15">
        <f t="shared" si="39"/>
        <v>70.652173913043484</v>
      </c>
      <c r="E163" s="24">
        <f t="shared" si="33"/>
        <v>68.5828149995465</v>
      </c>
      <c r="F163" s="23">
        <f t="shared" si="40"/>
        <v>4.2822463128694181</v>
      </c>
      <c r="G163" s="28"/>
      <c r="H163" s="28"/>
      <c r="I163" s="28"/>
      <c r="J163" s="28"/>
      <c r="K163" s="28"/>
      <c r="L163" s="28"/>
      <c r="M163" s="28"/>
      <c r="N163" s="47"/>
      <c r="O163" s="47"/>
      <c r="P163" s="26"/>
      <c r="Q163" s="19">
        <f>_xll.PIAdvCalcVal(Calculations!$Q$1,Calculations!$A162,Calculations!$A163,"average (time-weighted)","time-weighted",0,1,0,"")</f>
        <v>47.306477604844957</v>
      </c>
      <c r="R163" s="19">
        <f t="shared" si="35"/>
        <v>804.25783806837796</v>
      </c>
      <c r="S163" s="4">
        <f t="shared" si="28"/>
        <v>0.66489002128930896</v>
      </c>
      <c r="T163" s="16">
        <f t="shared" si="41"/>
        <v>0.70652173913043481</v>
      </c>
      <c r="U163" s="4">
        <f t="shared" si="29"/>
        <v>1.7331999304031163E-3</v>
      </c>
      <c r="AF163" s="47"/>
      <c r="AG163" s="47"/>
      <c r="AH163" s="49">
        <v>43626</v>
      </c>
      <c r="AI163" s="19">
        <v>37.082717895507813</v>
      </c>
      <c r="AJ163" s="19">
        <f t="shared" si="36"/>
        <v>630.44361014285687</v>
      </c>
      <c r="AK163" s="4">
        <f t="shared" si="37"/>
        <v>0.69675272218534234</v>
      </c>
      <c r="AL163" s="19">
        <v>285</v>
      </c>
      <c r="AM163" s="19">
        <v>81</v>
      </c>
      <c r="AN163" s="16">
        <f t="shared" si="38"/>
        <v>0.71578947368421053</v>
      </c>
      <c r="AO163" s="4">
        <f t="shared" si="34"/>
        <v>3.6239790762966016E-4</v>
      </c>
    </row>
    <row r="164" spans="1:41" x14ac:dyDescent="0.25">
      <c r="A164" s="14">
        <v>41075.333333333336</v>
      </c>
      <c r="B164" s="13">
        <f>VLOOKUP(A164,'Raw data'!$B$3:$E$541,4)</f>
        <v>276</v>
      </c>
      <c r="C164" s="13">
        <f>VLOOKUP(A164,'Raw data'!$H$3:$K$541,4)</f>
        <v>88</v>
      </c>
      <c r="D164" s="15">
        <f t="shared" si="39"/>
        <v>68.115942028985515</v>
      </c>
      <c r="E164" s="24">
        <f t="shared" si="33"/>
        <v>68.5828149995465</v>
      </c>
      <c r="F164" s="23">
        <f t="shared" si="40"/>
        <v>0.21797037064043825</v>
      </c>
      <c r="G164" s="28"/>
      <c r="H164" s="28"/>
      <c r="I164" s="28"/>
      <c r="J164" s="28"/>
      <c r="K164" s="28"/>
      <c r="L164" s="28"/>
      <c r="M164" s="28"/>
      <c r="N164" s="47"/>
      <c r="O164" s="47"/>
      <c r="P164" s="26"/>
      <c r="Q164" s="19">
        <f>_xll.PIAdvCalcVal(Calculations!$Q$1,Calculations!$A163,Calculations!$A164,"average (time-weighted)","time-weighted",0,1,0,"")</f>
        <v>47.052815082743201</v>
      </c>
      <c r="R164" s="19">
        <f t="shared" si="35"/>
        <v>799.94531931928316</v>
      </c>
      <c r="S164" s="4">
        <f t="shared" si="28"/>
        <v>0.66561901973946136</v>
      </c>
      <c r="T164" s="16">
        <f t="shared" si="41"/>
        <v>0.6811594202898551</v>
      </c>
      <c r="U164" s="4">
        <f t="shared" si="29"/>
        <v>2.4150404926667806E-4</v>
      </c>
      <c r="AF164" s="47"/>
      <c r="AG164" s="47"/>
      <c r="AH164" s="49">
        <v>43627</v>
      </c>
      <c r="AI164" s="19">
        <v>38.182239532470703</v>
      </c>
      <c r="AJ164" s="19">
        <f t="shared" si="36"/>
        <v>649.13658707594846</v>
      </c>
      <c r="AK164" s="4">
        <f t="shared" si="37"/>
        <v>0.69675272129726551</v>
      </c>
      <c r="AL164" s="19">
        <v>247</v>
      </c>
      <c r="AM164" s="19">
        <v>82</v>
      </c>
      <c r="AN164" s="16">
        <f t="shared" si="38"/>
        <v>0.66801619433198378</v>
      </c>
      <c r="AO164" s="4">
        <f t="shared" si="34"/>
        <v>8.257879820263639E-4</v>
      </c>
    </row>
    <row r="165" spans="1:41" x14ac:dyDescent="0.25">
      <c r="A165" s="14">
        <v>41076.333333333336</v>
      </c>
      <c r="B165" s="13">
        <f>VLOOKUP(A165,'Raw data'!$B$3:$E$541,4)</f>
        <v>232</v>
      </c>
      <c r="C165" s="13">
        <f>VLOOKUP(A165,'Raw data'!$H$3:$K$541,4)</f>
        <v>86</v>
      </c>
      <c r="D165" s="15">
        <f t="shared" si="39"/>
        <v>62.931034482758619</v>
      </c>
      <c r="E165" s="24">
        <f t="shared" si="33"/>
        <v>62.624383361529453</v>
      </c>
      <c r="F165" s="23">
        <f t="shared" si="40"/>
        <v>9.4034910151104559E-2</v>
      </c>
      <c r="G165" s="28"/>
      <c r="H165" s="28"/>
      <c r="I165" s="28"/>
      <c r="J165" s="28"/>
      <c r="K165" s="28"/>
      <c r="L165" s="28"/>
      <c r="M165" s="28"/>
      <c r="N165" s="47"/>
      <c r="O165" s="47"/>
      <c r="P165" s="26"/>
      <c r="Q165" s="19">
        <f>_xll.PIAdvCalcVal(Calculations!$Q$1,Calculations!$A164,Calculations!$A165,"average (time-weighted)","time-weighted",0,1,0,"")</f>
        <v>46.698735933619552</v>
      </c>
      <c r="R165" s="19">
        <f t="shared" si="35"/>
        <v>793.92561661898924</v>
      </c>
      <c r="S165" s="4">
        <f t="shared" si="28"/>
        <v>0.6666323895626306</v>
      </c>
      <c r="T165" s="16">
        <f t="shared" si="41"/>
        <v>0.62931034482758619</v>
      </c>
      <c r="U165" s="4">
        <f t="shared" si="29"/>
        <v>1.3929350232046564E-3</v>
      </c>
      <c r="AF165" s="47"/>
      <c r="AG165" s="47"/>
      <c r="AH165" s="49">
        <v>43628</v>
      </c>
      <c r="AI165" s="19">
        <v>37.987682342529297</v>
      </c>
      <c r="AJ165" s="19">
        <f t="shared" si="36"/>
        <v>645.82891859405515</v>
      </c>
      <c r="AK165" s="4">
        <f t="shared" si="37"/>
        <v>0.69675272148984457</v>
      </c>
      <c r="AL165" s="19">
        <v>247</v>
      </c>
      <c r="AM165" s="19">
        <v>82</v>
      </c>
      <c r="AN165" s="16">
        <f t="shared" si="38"/>
        <v>0.66801619433198378</v>
      </c>
      <c r="AO165" s="4">
        <f t="shared" si="34"/>
        <v>8.2578799309447083E-4</v>
      </c>
    </row>
    <row r="166" spans="1:41" x14ac:dyDescent="0.25">
      <c r="A166" s="14">
        <v>41077.333333333336</v>
      </c>
      <c r="B166" s="13">
        <f>VLOOKUP(A166,'Raw data'!$B$3:$E$541,4)</f>
        <v>220</v>
      </c>
      <c r="C166" s="13">
        <f>VLOOKUP(A166,'Raw data'!$H$3:$K$541,4)</f>
        <v>89</v>
      </c>
      <c r="D166" s="15">
        <f t="shared" si="39"/>
        <v>59.545454545454547</v>
      </c>
      <c r="E166" s="24">
        <f t="shared" si="33"/>
        <v>60.585713363067427</v>
      </c>
      <c r="F166" s="23">
        <f t="shared" si="40"/>
        <v>1.0821384076213476</v>
      </c>
      <c r="G166" s="28"/>
      <c r="H166" s="28"/>
      <c r="I166" s="28"/>
      <c r="J166" s="28"/>
      <c r="K166" s="28"/>
      <c r="L166" s="28"/>
      <c r="M166" s="28"/>
      <c r="N166" s="47"/>
      <c r="O166" s="47"/>
      <c r="P166" s="26"/>
      <c r="Q166" s="19">
        <f>_xll.PIAdvCalcVal(Calculations!$Q$1,Calculations!$A165,Calculations!$A166,"average (time-weighted)","time-weighted",0,1,0,"")</f>
        <v>46.148945938166086</v>
      </c>
      <c r="R166" s="19">
        <f t="shared" si="35"/>
        <v>784.57863211448796</v>
      </c>
      <c r="S166" s="4">
        <f t="shared" si="28"/>
        <v>0.66819578682863734</v>
      </c>
      <c r="T166" s="16">
        <f t="shared" si="41"/>
        <v>0.59545454545454546</v>
      </c>
      <c r="U166" s="4">
        <f t="shared" si="29"/>
        <v>5.2912881966438964E-3</v>
      </c>
      <c r="AF166" s="47"/>
      <c r="AG166" s="47"/>
      <c r="AH166" s="49">
        <v>43629</v>
      </c>
      <c r="AI166" s="19">
        <v>37.386623382568359</v>
      </c>
      <c r="AJ166" s="19">
        <f t="shared" si="36"/>
        <v>635.61030997711805</v>
      </c>
      <c r="AK166" s="4">
        <f t="shared" si="37"/>
        <v>0.69675272198460925</v>
      </c>
      <c r="AL166" s="19">
        <v>261</v>
      </c>
      <c r="AM166" s="19">
        <v>82</v>
      </c>
      <c r="AN166" s="16">
        <f t="shared" si="38"/>
        <v>0.68582375478927204</v>
      </c>
      <c r="AO166" s="4">
        <f t="shared" si="34"/>
        <v>1.1944232395675672E-4</v>
      </c>
    </row>
    <row r="167" spans="1:41" x14ac:dyDescent="0.25">
      <c r="A167" s="14">
        <v>41078.333333333336</v>
      </c>
      <c r="B167" s="13">
        <f>VLOOKUP(A167,'Raw data'!$B$3:$E$541,4)</f>
        <v>270</v>
      </c>
      <c r="C167" s="13">
        <f>VLOOKUP(A167,'Raw data'!$H$3:$K$541,4)</f>
        <v>84</v>
      </c>
      <c r="D167" s="15">
        <f t="shared" si="39"/>
        <v>68.888888888888886</v>
      </c>
      <c r="E167" s="24">
        <f t="shared" si="33"/>
        <v>67.884655332869755</v>
      </c>
      <c r="F167" s="23">
        <f t="shared" si="40"/>
        <v>1.008485035034828</v>
      </c>
      <c r="G167" s="28"/>
      <c r="H167" s="28"/>
      <c r="I167" s="28"/>
      <c r="J167" s="28"/>
      <c r="K167" s="28"/>
      <c r="L167" s="28"/>
      <c r="M167" s="28"/>
      <c r="N167" s="47"/>
      <c r="O167" s="47"/>
      <c r="P167" s="26"/>
      <c r="Q167" s="19">
        <f>_xll.PIAdvCalcVal(Calculations!$Q$1,Calculations!$A166,Calculations!$A167,"average (time-weighted)","time-weighted",0,1,0,"")</f>
        <v>46.333777279170967</v>
      </c>
      <c r="R167" s="19">
        <f t="shared" si="35"/>
        <v>787.72095135384382</v>
      </c>
      <c r="S167" s="4">
        <f t="shared" si="28"/>
        <v>0.66767159652514274</v>
      </c>
      <c r="T167" s="16">
        <f t="shared" si="41"/>
        <v>0.68888888888888888</v>
      </c>
      <c r="U167" s="4">
        <f t="shared" si="29"/>
        <v>4.5017349524868039E-4</v>
      </c>
      <c r="AF167" s="47"/>
      <c r="AG167" s="47"/>
      <c r="AH167" s="49">
        <v>43630</v>
      </c>
      <c r="AI167" s="19">
        <v>37.204875946044922</v>
      </c>
      <c r="AJ167" s="19">
        <f t="shared" si="36"/>
        <v>632.52042022472949</v>
      </c>
      <c r="AK167" s="4">
        <f t="shared" si="37"/>
        <v>0.69675272210821537</v>
      </c>
      <c r="AL167" s="19">
        <v>311</v>
      </c>
      <c r="AM167" s="19">
        <v>82</v>
      </c>
      <c r="AN167" s="16">
        <f t="shared" si="38"/>
        <v>0.7363344051446945</v>
      </c>
      <c r="AO167" s="4">
        <f t="shared" si="34"/>
        <v>1.5667096320002999E-3</v>
      </c>
    </row>
    <row r="168" spans="1:41" x14ac:dyDescent="0.25">
      <c r="A168" s="14">
        <v>41079.333333333336</v>
      </c>
      <c r="B168" s="13">
        <f>VLOOKUP(A168,'Raw data'!$B$3:$E$541,4)</f>
        <v>249</v>
      </c>
      <c r="C168" s="13">
        <f>VLOOKUP(A168,'Raw data'!$H$3:$K$541,4)</f>
        <v>90</v>
      </c>
      <c r="D168" s="15">
        <f t="shared" si="39"/>
        <v>63.855421686746979</v>
      </c>
      <c r="E168" s="24">
        <f t="shared" si="33"/>
        <v>65.17613228865396</v>
      </c>
      <c r="F168" s="23">
        <f t="shared" si="40"/>
        <v>1.7442764939895006</v>
      </c>
      <c r="G168" s="28"/>
      <c r="H168" s="28"/>
      <c r="I168" s="28"/>
      <c r="J168" s="28"/>
      <c r="K168" s="28"/>
      <c r="L168" s="28"/>
      <c r="M168" s="28"/>
      <c r="N168" s="47"/>
      <c r="O168" s="47"/>
      <c r="P168" s="26"/>
      <c r="Q168" s="19">
        <f>_xll.PIAdvCalcVal(Calculations!$Q$1,Calculations!$A167,Calculations!$A168,"average (time-weighted)","time-weighted",0,1,0,"")</f>
        <v>47.39314713277588</v>
      </c>
      <c r="R168" s="19">
        <f t="shared" si="35"/>
        <v>805.73130746811603</v>
      </c>
      <c r="S168" s="4">
        <f t="shared" ref="S168:S231" si="42">(1-EXP(-$P$2/R168))*$P$1</f>
        <v>0.66464037740597692</v>
      </c>
      <c r="T168" s="16">
        <f t="shared" si="41"/>
        <v>0.63855421686746983</v>
      </c>
      <c r="U168" s="4">
        <f t="shared" ref="U168:U231" si="43">(T168-S168)^2</f>
        <v>6.8048777164076487E-4</v>
      </c>
      <c r="AF168" s="47"/>
      <c r="AG168" s="47"/>
      <c r="AH168" s="49">
        <v>43631</v>
      </c>
      <c r="AI168" s="19">
        <v>34.453891754150391</v>
      </c>
      <c r="AJ168" s="19">
        <f t="shared" si="36"/>
        <v>585.75091400161591</v>
      </c>
      <c r="AK168" s="4">
        <f t="shared" si="37"/>
        <v>0.69675272306800495</v>
      </c>
      <c r="AL168" s="19">
        <v>259</v>
      </c>
      <c r="AM168" s="19">
        <v>82</v>
      </c>
      <c r="AN168" s="16">
        <f t="shared" si="38"/>
        <v>0.68339768339768336</v>
      </c>
      <c r="AO168" s="4">
        <f t="shared" si="34"/>
        <v>1.7835708459586338E-4</v>
      </c>
    </row>
    <row r="169" spans="1:41" x14ac:dyDescent="0.25">
      <c r="A169" s="14">
        <v>41080.333333333336</v>
      </c>
      <c r="B169" s="13">
        <f>VLOOKUP(A169,'Raw data'!$B$3:$E$541,4)</f>
        <v>289</v>
      </c>
      <c r="C169" s="13">
        <f>VLOOKUP(A169,'Raw data'!$H$3:$K$541,4)</f>
        <v>89</v>
      </c>
      <c r="D169" s="15">
        <f t="shared" si="39"/>
        <v>69.20415224913495</v>
      </c>
      <c r="E169" s="24">
        <f t="shared" si="33"/>
        <v>69.996044774653399</v>
      </c>
      <c r="F169" s="23">
        <f t="shared" si="40"/>
        <v>0.62709377197198746</v>
      </c>
      <c r="G169" s="28"/>
      <c r="H169" s="28"/>
      <c r="I169" s="28"/>
      <c r="J169" s="28"/>
      <c r="K169" s="28"/>
      <c r="L169" s="28"/>
      <c r="M169" s="28"/>
      <c r="N169" s="47"/>
      <c r="O169" s="47"/>
      <c r="P169" s="26"/>
      <c r="Q169" s="19">
        <f>_xll.PIAdvCalcVal(Calculations!$Q$1,Calculations!$A168,Calculations!$A169,"average (time-weighted)","time-weighted",0,1,0,"")</f>
        <v>46.948721405544795</v>
      </c>
      <c r="R169" s="19">
        <f t="shared" si="35"/>
        <v>798.1756218059852</v>
      </c>
      <c r="S169" s="4">
        <f t="shared" si="42"/>
        <v>0.66591744995785018</v>
      </c>
      <c r="T169" s="16">
        <f t="shared" si="41"/>
        <v>0.69204152249134943</v>
      </c>
      <c r="U169" s="4">
        <f t="shared" si="43"/>
        <v>6.8246716573552954E-4</v>
      </c>
      <c r="AF169" s="47"/>
      <c r="AG169" s="47"/>
      <c r="AH169" s="49">
        <v>43632</v>
      </c>
      <c r="AI169" s="19">
        <v>35.981273651123047</v>
      </c>
      <c r="AJ169" s="19">
        <f t="shared" si="36"/>
        <v>611.7179469442292</v>
      </c>
      <c r="AK169" s="4">
        <f t="shared" si="37"/>
        <v>0.69675272270366329</v>
      </c>
      <c r="AL169" s="19">
        <v>285</v>
      </c>
      <c r="AM169" s="19">
        <v>82</v>
      </c>
      <c r="AN169" s="16">
        <f t="shared" si="38"/>
        <v>0.71228070175438596</v>
      </c>
      <c r="AO169" s="4">
        <f t="shared" si="34"/>
        <v>2.4111813339968221E-4</v>
      </c>
    </row>
    <row r="170" spans="1:41" x14ac:dyDescent="0.25">
      <c r="A170" s="14">
        <v>41081.333333333336</v>
      </c>
      <c r="B170" s="13">
        <f>VLOOKUP(A170,'Raw data'!$B$3:$E$541,4)</f>
        <v>254</v>
      </c>
      <c r="C170" s="13">
        <f>VLOOKUP(A170,'Raw data'!$H$3:$K$541,4)</f>
        <v>88</v>
      </c>
      <c r="D170" s="15">
        <f t="shared" si="39"/>
        <v>65.354330708661408</v>
      </c>
      <c r="E170" s="24">
        <f t="shared" si="33"/>
        <v>65.861641495570211</v>
      </c>
      <c r="F170" s="23">
        <f t="shared" si="40"/>
        <v>0.25736423451402929</v>
      </c>
      <c r="G170" s="28"/>
      <c r="H170" s="28"/>
      <c r="I170" s="28"/>
      <c r="J170" s="28"/>
      <c r="K170" s="28"/>
      <c r="L170" s="28"/>
      <c r="M170" s="28"/>
      <c r="N170" s="47"/>
      <c r="O170" s="47"/>
      <c r="P170" s="26"/>
      <c r="Q170" s="19">
        <f>_xll.PIAdvCalcVal(Calculations!$Q$1,Calculations!$A169,Calculations!$A170,"average (time-weighted)","time-weighted",0,1,0,"")</f>
        <v>45.848057371742122</v>
      </c>
      <c r="R170" s="19">
        <f t="shared" si="35"/>
        <v>779.46322297426377</v>
      </c>
      <c r="S170" s="4">
        <f t="shared" si="42"/>
        <v>0.66904600588299545</v>
      </c>
      <c r="T170" s="16">
        <f t="shared" si="41"/>
        <v>0.65354330708661412</v>
      </c>
      <c r="U170" s="4">
        <f t="shared" si="43"/>
        <v>2.4033366997132317E-4</v>
      </c>
      <c r="AF170" s="47"/>
      <c r="AG170" s="47"/>
      <c r="AH170" s="49">
        <v>43633</v>
      </c>
      <c r="AI170" s="19">
        <v>35.537376403808594</v>
      </c>
      <c r="AJ170" s="19">
        <f t="shared" si="36"/>
        <v>604.1712459737671</v>
      </c>
      <c r="AK170" s="4">
        <f t="shared" si="37"/>
        <v>0.69675272284218615</v>
      </c>
      <c r="AL170" s="19">
        <v>264</v>
      </c>
      <c r="AM170" s="19">
        <v>82</v>
      </c>
      <c r="AN170" s="16">
        <f t="shared" si="38"/>
        <v>0.68939393939393945</v>
      </c>
      <c r="AO170" s="4">
        <f t="shared" si="34"/>
        <v>5.4151693838189557E-5</v>
      </c>
    </row>
    <row r="171" spans="1:41" x14ac:dyDescent="0.25">
      <c r="A171" s="14">
        <v>41082.333333333336</v>
      </c>
      <c r="B171" s="13">
        <f>VLOOKUP(A171,'Raw data'!$B$3:$E$541,4)</f>
        <v>260</v>
      </c>
      <c r="C171" s="13">
        <f>VLOOKUP(A171,'Raw data'!$H$3:$K$541,4)</f>
        <v>84</v>
      </c>
      <c r="D171" s="15">
        <f t="shared" si="39"/>
        <v>67.692307692307693</v>
      </c>
      <c r="E171" s="24">
        <f t="shared" si="33"/>
        <v>66.649449768749363</v>
      </c>
      <c r="F171" s="23">
        <f t="shared" si="40"/>
        <v>1.0875526487283915</v>
      </c>
      <c r="G171" s="28"/>
      <c r="H171" s="28"/>
      <c r="I171" s="28"/>
      <c r="J171" s="28"/>
      <c r="K171" s="28"/>
      <c r="L171" s="28"/>
      <c r="M171" s="28"/>
      <c r="N171" s="47"/>
      <c r="O171" s="47"/>
      <c r="P171" s="26"/>
      <c r="Q171" s="19">
        <f>_xll.PIAdvCalcVal(Calculations!$Q$1,Calculations!$A170,Calculations!$A171,"average (time-weighted)","time-weighted",0,1,0,"")</f>
        <v>46.576614128993292</v>
      </c>
      <c r="R171" s="19">
        <f t="shared" si="35"/>
        <v>791.8494227541629</v>
      </c>
      <c r="S171" s="4">
        <f t="shared" si="42"/>
        <v>0.66698073494822296</v>
      </c>
      <c r="T171" s="16">
        <f t="shared" si="41"/>
        <v>0.67692307692307696</v>
      </c>
      <c r="U171" s="4">
        <f t="shared" si="43"/>
        <v>9.8850163944943671E-5</v>
      </c>
      <c r="AF171" s="47"/>
      <c r="AG171" s="47"/>
      <c r="AH171" s="49">
        <v>43634</v>
      </c>
      <c r="AI171" s="19">
        <v>37.273574829101563</v>
      </c>
      <c r="AJ171" s="19">
        <f t="shared" si="36"/>
        <v>633.68837053433333</v>
      </c>
      <c r="AK171" s="4">
        <f t="shared" si="37"/>
        <v>0.69675272206277294</v>
      </c>
      <c r="AL171" s="19">
        <v>273</v>
      </c>
      <c r="AM171" s="19">
        <v>82</v>
      </c>
      <c r="AN171" s="16">
        <f t="shared" si="38"/>
        <v>0.69963369963369959</v>
      </c>
      <c r="AO171" s="4">
        <f t="shared" si="34"/>
        <v>8.3000317641823981E-6</v>
      </c>
    </row>
    <row r="172" spans="1:41" x14ac:dyDescent="0.25">
      <c r="A172" s="14">
        <v>41083.333333333336</v>
      </c>
      <c r="B172" s="13">
        <f>VLOOKUP(A172,'Raw data'!$B$3:$E$541,4)</f>
        <v>220</v>
      </c>
      <c r="C172" s="13">
        <f>VLOOKUP(A172,'Raw data'!$H$3:$K$541,4)</f>
        <v>82</v>
      </c>
      <c r="D172" s="15">
        <f t="shared" si="39"/>
        <v>62.727272727272734</v>
      </c>
      <c r="E172" s="24">
        <f t="shared" si="33"/>
        <v>60.585713363067427</v>
      </c>
      <c r="F172" s="23">
        <f t="shared" si="40"/>
        <v>4.5862765104154377</v>
      </c>
      <c r="G172" s="28"/>
      <c r="H172" s="28"/>
      <c r="I172" s="28"/>
      <c r="J172" s="28"/>
      <c r="K172" s="28"/>
      <c r="L172" s="28"/>
      <c r="M172" s="28"/>
      <c r="N172" s="47"/>
      <c r="O172" s="47"/>
      <c r="P172" s="26"/>
      <c r="Q172" s="19">
        <f>_xll.PIAdvCalcVal(Calculations!$Q$1,Calculations!$A171,Calculations!$A172,"average (time-weighted)","time-weighted",0,1,0,"")</f>
        <v>46.372150329151289</v>
      </c>
      <c r="R172" s="19">
        <f t="shared" si="35"/>
        <v>788.37333191100663</v>
      </c>
      <c r="S172" s="4">
        <f t="shared" si="42"/>
        <v>0.66756258909993438</v>
      </c>
      <c r="T172" s="16">
        <f t="shared" si="41"/>
        <v>0.6272727272727272</v>
      </c>
      <c r="U172" s="4">
        <f t="shared" si="43"/>
        <v>1.6232729660554457E-3</v>
      </c>
      <c r="AF172" s="47"/>
      <c r="AG172" s="47"/>
      <c r="AH172" s="49">
        <v>43635</v>
      </c>
      <c r="AI172" s="19">
        <v>39.080242156982422</v>
      </c>
      <c r="AJ172" s="19">
        <f t="shared" si="36"/>
        <v>664.40353752198121</v>
      </c>
      <c r="AK172" s="4">
        <f t="shared" si="37"/>
        <v>0.69675272014907319</v>
      </c>
      <c r="AL172" s="19">
        <v>269</v>
      </c>
      <c r="AM172" s="19">
        <v>82</v>
      </c>
      <c r="AN172" s="16">
        <f t="shared" si="38"/>
        <v>0.69516728624535318</v>
      </c>
      <c r="AO172" s="4">
        <f t="shared" si="34"/>
        <v>2.5136006630648784E-6</v>
      </c>
    </row>
    <row r="173" spans="1:41" x14ac:dyDescent="0.25">
      <c r="A173" s="14">
        <v>41084.333333333336</v>
      </c>
      <c r="B173" s="13">
        <f>VLOOKUP(A173,'Raw data'!$B$3:$E$541,4)</f>
        <v>215</v>
      </c>
      <c r="C173" s="13">
        <f>VLOOKUP(A173,'Raw data'!$H$3:$K$541,4)</f>
        <v>77</v>
      </c>
      <c r="D173" s="15">
        <f t="shared" si="39"/>
        <v>64.186046511627907</v>
      </c>
      <c r="E173" s="24">
        <f t="shared" si="33"/>
        <v>59.669102045929456</v>
      </c>
      <c r="F173" s="23">
        <f t="shared" si="40"/>
        <v>20.402787306203866</v>
      </c>
      <c r="G173" s="28"/>
      <c r="H173" s="28"/>
      <c r="I173" s="28"/>
      <c r="J173" s="28"/>
      <c r="K173" s="28"/>
      <c r="L173" s="28"/>
      <c r="M173" s="28"/>
      <c r="N173" s="47"/>
      <c r="O173" s="47"/>
      <c r="P173" s="26"/>
      <c r="Q173" s="19">
        <f>_xll.PIAdvCalcVal(Calculations!$Q$1,Calculations!$A172,Calculations!$A173,"average (time-weighted)","time-weighted",0,1,0,"")</f>
        <v>45.525501290219324</v>
      </c>
      <c r="R173" s="19">
        <f t="shared" si="35"/>
        <v>773.97944422099704</v>
      </c>
      <c r="S173" s="4">
        <f t="shared" si="42"/>
        <v>0.66995305915428771</v>
      </c>
      <c r="T173" s="16">
        <f t="shared" si="41"/>
        <v>0.64186046511627914</v>
      </c>
      <c r="U173" s="4">
        <f t="shared" si="43"/>
        <v>7.8919383978435446E-4</v>
      </c>
      <c r="AF173" s="47"/>
      <c r="AG173" s="47"/>
      <c r="AH173" s="49">
        <v>43636</v>
      </c>
      <c r="AI173" s="19">
        <v>38.326320648193359</v>
      </c>
      <c r="AJ173" s="19">
        <f t="shared" si="36"/>
        <v>651.58611138011509</v>
      </c>
      <c r="AK173" s="4">
        <f t="shared" si="37"/>
        <v>0.69675272114304188</v>
      </c>
      <c r="AL173" s="19">
        <v>246</v>
      </c>
      <c r="AM173" s="19">
        <v>82</v>
      </c>
      <c r="AN173" s="16">
        <f t="shared" si="38"/>
        <v>0.66666666666666674</v>
      </c>
      <c r="AO173" s="4">
        <f t="shared" si="34"/>
        <v>9.0517067395541227E-4</v>
      </c>
    </row>
    <row r="174" spans="1:41" x14ac:dyDescent="0.25">
      <c r="A174" s="14">
        <v>41085.333333333336</v>
      </c>
      <c r="B174" s="13"/>
      <c r="C174" s="13"/>
      <c r="D174" s="15"/>
      <c r="E174" s="24" t="e">
        <f t="shared" si="33"/>
        <v>#DIV/0!</v>
      </c>
      <c r="F174" s="23"/>
      <c r="G174" s="28"/>
      <c r="H174" s="28"/>
      <c r="I174" s="28"/>
      <c r="J174" s="28"/>
      <c r="K174" s="28"/>
      <c r="L174" s="28"/>
      <c r="M174" s="28"/>
      <c r="N174" s="47"/>
      <c r="O174" s="47"/>
      <c r="P174" s="26"/>
      <c r="Q174" s="19">
        <f>_xll.PIAdvCalcVal(Calculations!$Q$1,Calculations!$A173,Calculations!$A174,"average (time-weighted)","time-weighted",0,1,0,"")</f>
        <v>46.395490751871435</v>
      </c>
      <c r="R174" s="19">
        <f t="shared" si="35"/>
        <v>788.77014264109971</v>
      </c>
      <c r="S174" s="4">
        <f t="shared" si="42"/>
        <v>0.66749625530271761</v>
      </c>
      <c r="T174" s="16"/>
      <c r="U174" s="4">
        <f t="shared" si="43"/>
        <v>0.44555125084315078</v>
      </c>
      <c r="AF174" s="47"/>
      <c r="AG174" s="47"/>
      <c r="AH174" s="49">
        <v>43637</v>
      </c>
      <c r="AI174" s="19">
        <v>36.125572204589844</v>
      </c>
      <c r="AJ174" s="19">
        <f t="shared" si="36"/>
        <v>614.17116790937916</v>
      </c>
      <c r="AK174" s="4">
        <f t="shared" si="37"/>
        <v>0.69675272265118671</v>
      </c>
      <c r="AL174" s="19">
        <v>273</v>
      </c>
      <c r="AM174" s="19">
        <v>74</v>
      </c>
      <c r="AN174" s="16">
        <f t="shared" si="38"/>
        <v>0.72893772893772901</v>
      </c>
      <c r="AO174" s="4">
        <f t="shared" si="34"/>
        <v>1.0358746296647678E-3</v>
      </c>
    </row>
    <row r="175" spans="1:41" x14ac:dyDescent="0.25">
      <c r="A175" s="14">
        <v>41086.333333333336</v>
      </c>
      <c r="B175" s="13">
        <f>VLOOKUP(A175,'Raw data'!$B$3:$E$541,4)</f>
        <v>276</v>
      </c>
      <c r="C175" s="13">
        <f>VLOOKUP(A175,'Raw data'!$H$3:$K$541,4)</f>
        <v>88</v>
      </c>
      <c r="D175" s="15">
        <f>(B175-C175)/B175*100</f>
        <v>68.115942028985515</v>
      </c>
      <c r="E175" s="24">
        <f t="shared" si="33"/>
        <v>68.5828149995465</v>
      </c>
      <c r="F175" s="23">
        <f>(D175-E175)^2</f>
        <v>0.21797037064043825</v>
      </c>
      <c r="G175" s="28"/>
      <c r="H175" s="28"/>
      <c r="I175" s="28"/>
      <c r="J175" s="28"/>
      <c r="K175" s="28"/>
      <c r="L175" s="28"/>
      <c r="M175" s="28"/>
      <c r="N175" s="47"/>
      <c r="O175" s="47"/>
      <c r="P175" s="26"/>
      <c r="Q175" s="19">
        <f>_xll.PIAdvCalcVal(Calculations!$Q$1,Calculations!$A174,Calculations!$A175,"average (time-weighted)","time-weighted",0,1,0,"")</f>
        <v>47.308349499595366</v>
      </c>
      <c r="R175" s="19">
        <f t="shared" si="35"/>
        <v>804.28966216734455</v>
      </c>
      <c r="S175" s="4">
        <f t="shared" si="42"/>
        <v>0.66488463247874263</v>
      </c>
      <c r="T175" s="16">
        <f>1-C175/B175</f>
        <v>0.6811594202898551</v>
      </c>
      <c r="U175" s="4">
        <f t="shared" si="43"/>
        <v>2.6486871829673494E-4</v>
      </c>
      <c r="AF175" s="47"/>
      <c r="AG175" s="47"/>
      <c r="AH175" s="49">
        <v>43638</v>
      </c>
      <c r="AI175" s="19">
        <v>34.664848327636719</v>
      </c>
      <c r="AJ175" s="19">
        <f t="shared" si="36"/>
        <v>589.33738854608828</v>
      </c>
      <c r="AK175" s="4">
        <f t="shared" si="37"/>
        <v>0.69675272303405711</v>
      </c>
      <c r="AL175" s="19">
        <v>324</v>
      </c>
      <c r="AM175" s="19">
        <v>68</v>
      </c>
      <c r="AN175" s="16">
        <f t="shared" si="38"/>
        <v>0.79012345679012341</v>
      </c>
      <c r="AO175" s="4">
        <f t="shared" si="34"/>
        <v>8.7180939221462202E-3</v>
      </c>
    </row>
    <row r="176" spans="1:41" x14ac:dyDescent="0.25">
      <c r="A176" s="14">
        <v>41087.333333333336</v>
      </c>
      <c r="B176" s="13">
        <f>VLOOKUP(A176,'Raw data'!$B$3:$E$541,4)</f>
        <v>260</v>
      </c>
      <c r="C176" s="13">
        <f>VLOOKUP(A176,'Raw data'!$H$3:$K$541,4)</f>
        <v>84</v>
      </c>
      <c r="D176" s="15">
        <f>(B176-C176)/B176*100</f>
        <v>67.692307692307693</v>
      </c>
      <c r="E176" s="24">
        <f t="shared" si="33"/>
        <v>66.649449768749363</v>
      </c>
      <c r="F176" s="23">
        <f>(D176-E176)^2</f>
        <v>1.0875526487283915</v>
      </c>
      <c r="G176" s="28"/>
      <c r="H176" s="28"/>
      <c r="I176" s="28"/>
      <c r="J176" s="28"/>
      <c r="K176" s="28"/>
      <c r="L176" s="28"/>
      <c r="M176" s="28"/>
      <c r="N176" s="47"/>
      <c r="O176" s="47"/>
      <c r="P176" s="26"/>
      <c r="Q176" s="19">
        <f>_xll.PIAdvCalcVal(Calculations!$Q$1,Calculations!$A175,Calculations!$A176,"average (time-weighted)","time-weighted",0,1,0,"")</f>
        <v>46.620366232410369</v>
      </c>
      <c r="R176" s="19">
        <f t="shared" si="35"/>
        <v>792.59325264568622</v>
      </c>
      <c r="S176" s="4">
        <f t="shared" si="42"/>
        <v>0.6668560042597319</v>
      </c>
      <c r="T176" s="16">
        <f>1-C176/B176</f>
        <v>0.67692307692307696</v>
      </c>
      <c r="U176" s="4">
        <f t="shared" si="43"/>
        <v>1.0134595200906931E-4</v>
      </c>
      <c r="AF176" s="47"/>
      <c r="AG176" s="47"/>
      <c r="AH176" s="49">
        <v>43639</v>
      </c>
      <c r="AI176" s="19">
        <v>34.199253082275391</v>
      </c>
      <c r="AJ176" s="19">
        <f t="shared" si="36"/>
        <v>581.42179972171834</v>
      </c>
      <c r="AK176" s="4">
        <f t="shared" si="37"/>
        <v>0.69675272310385938</v>
      </c>
      <c r="AL176" s="19">
        <v>255</v>
      </c>
      <c r="AM176" s="19">
        <v>66</v>
      </c>
      <c r="AN176" s="16">
        <f t="shared" si="38"/>
        <v>0.74117647058823533</v>
      </c>
      <c r="AO176" s="4">
        <f t="shared" si="34"/>
        <v>1.9734693405555979E-3</v>
      </c>
    </row>
    <row r="177" spans="1:41" x14ac:dyDescent="0.25">
      <c r="A177" s="14">
        <v>41088.333333333336</v>
      </c>
      <c r="B177" s="13">
        <f>VLOOKUP(A177,'Raw data'!$B$3:$E$541,4)</f>
        <v>258</v>
      </c>
      <c r="C177" s="13">
        <f>VLOOKUP(A177,'Raw data'!$H$3:$K$541,4)</f>
        <v>89</v>
      </c>
      <c r="D177" s="15">
        <f>(B177-C177)/B177*100</f>
        <v>65.503875968992247</v>
      </c>
      <c r="E177" s="24">
        <f t="shared" si="33"/>
        <v>66.390918371607881</v>
      </c>
      <c r="F177" s="23">
        <f>(D177-E177)^2</f>
        <v>0.78684422403811705</v>
      </c>
      <c r="G177" s="28"/>
      <c r="H177" s="28"/>
      <c r="I177" s="28"/>
      <c r="J177" s="28"/>
      <c r="K177" s="28"/>
      <c r="L177" s="28"/>
      <c r="M177" s="28"/>
      <c r="N177" s="47"/>
      <c r="O177" s="47"/>
      <c r="P177" s="26"/>
      <c r="Q177" s="19">
        <f>_xll.PIAdvCalcVal(Calculations!$Q$1,Calculations!$A176,Calculations!$A177,"average (time-weighted)","time-weighted",0,1,0,"")</f>
        <v>46.754113110773524</v>
      </c>
      <c r="R177" s="19">
        <f t="shared" si="35"/>
        <v>794.86708449043408</v>
      </c>
      <c r="S177" s="4">
        <f t="shared" si="42"/>
        <v>0.66647423051314414</v>
      </c>
      <c r="T177" s="16">
        <f>1-C177/B177</f>
        <v>0.65503875968992253</v>
      </c>
      <c r="U177" s="4">
        <f t="shared" si="43"/>
        <v>1.3076999294875261E-4</v>
      </c>
      <c r="AF177" s="47"/>
      <c r="AG177" s="47"/>
      <c r="AH177" s="49">
        <v>43640</v>
      </c>
      <c r="AI177" s="19">
        <v>37.339851379394531</v>
      </c>
      <c r="AJ177" s="19">
        <f t="shared" si="36"/>
        <v>634.81513874350969</v>
      </c>
      <c r="AK177" s="4">
        <f t="shared" si="37"/>
        <v>0.69675272201746885</v>
      </c>
      <c r="AL177" s="19">
        <v>223</v>
      </c>
      <c r="AM177" s="19">
        <v>66</v>
      </c>
      <c r="AN177" s="16">
        <f t="shared" si="38"/>
        <v>0.70403587443946192</v>
      </c>
      <c r="AO177" s="4">
        <f t="shared" si="34"/>
        <v>5.3044309201983471E-5</v>
      </c>
    </row>
    <row r="178" spans="1:41" x14ac:dyDescent="0.25">
      <c r="A178" s="14">
        <v>41089.333333333336</v>
      </c>
      <c r="B178" s="13">
        <f>VLOOKUP(A178,'Raw data'!$B$3:$E$541,4)</f>
        <v>252</v>
      </c>
      <c r="C178" s="13">
        <f>VLOOKUP(A178,'Raw data'!$H$3:$K$541,4)</f>
        <v>96</v>
      </c>
      <c r="D178" s="15">
        <f>(B178-C178)/B178*100</f>
        <v>61.904761904761905</v>
      </c>
      <c r="E178" s="24">
        <f t="shared" si="33"/>
        <v>65.590702142360442</v>
      </c>
      <c r="F178" s="23">
        <f>(D178-E178)^2</f>
        <v>13.586155435147958</v>
      </c>
      <c r="G178" s="28"/>
      <c r="H178" s="28"/>
      <c r="I178" s="28"/>
      <c r="J178" s="28"/>
      <c r="K178" s="28"/>
      <c r="L178" s="28"/>
      <c r="M178" s="28"/>
      <c r="N178" s="47"/>
      <c r="O178" s="47"/>
      <c r="P178" s="26"/>
      <c r="Q178" s="19">
        <f>_xll.PIAdvCalcVal(Calculations!$Q$1,Calculations!$A177,Calculations!$A178,"average (time-weighted)","time-weighted",0,1,0,"")</f>
        <v>46.730655292992388</v>
      </c>
      <c r="R178" s="19">
        <f t="shared" si="35"/>
        <v>794.46827792588601</v>
      </c>
      <c r="S178" s="4">
        <f t="shared" si="42"/>
        <v>0.66654124189174135</v>
      </c>
      <c r="T178" s="16">
        <f>1-C178/B178</f>
        <v>0.61904761904761907</v>
      </c>
      <c r="U178" s="4">
        <f t="shared" si="43"/>
        <v>2.255644210859734E-3</v>
      </c>
      <c r="AF178" s="47"/>
      <c r="AG178" s="47"/>
      <c r="AH178" s="49">
        <v>43641</v>
      </c>
      <c r="AI178" s="19">
        <v>37.648841857910156</v>
      </c>
      <c r="AJ178" s="19">
        <f t="shared" si="36"/>
        <v>640.06828856181789</v>
      </c>
      <c r="AK178" s="4">
        <f t="shared" si="37"/>
        <v>0.69675272178602798</v>
      </c>
      <c r="AL178" s="19">
        <v>263</v>
      </c>
      <c r="AM178" s="19">
        <v>71</v>
      </c>
      <c r="AN178" s="16">
        <f t="shared" si="38"/>
        <v>0.73003802281368824</v>
      </c>
      <c r="AO178" s="4">
        <f t="shared" si="34"/>
        <v>1.1079112645019608E-3</v>
      </c>
    </row>
    <row r="179" spans="1:41" x14ac:dyDescent="0.25">
      <c r="A179" s="14">
        <v>41090.333333333336</v>
      </c>
      <c r="B179" s="13">
        <f>VLOOKUP(A179,'Raw data'!$B$3:$E$541,4)</f>
        <v>284</v>
      </c>
      <c r="C179" s="13">
        <f>VLOOKUP(A179,'Raw data'!$H$3:$K$541,4)</f>
        <v>92</v>
      </c>
      <c r="D179" s="15">
        <f>(B179-C179)/B179*100</f>
        <v>67.605633802816897</v>
      </c>
      <c r="E179" s="24">
        <f t="shared" si="33"/>
        <v>69.467806126319843</v>
      </c>
      <c r="F179" s="23">
        <f>(D179-E179)^2</f>
        <v>3.4676857624203619</v>
      </c>
      <c r="G179" s="28"/>
      <c r="H179" s="28"/>
      <c r="I179" s="28"/>
      <c r="J179" s="28"/>
      <c r="K179" s="28"/>
      <c r="L179" s="28"/>
      <c r="M179" s="28"/>
      <c r="N179" s="47"/>
      <c r="O179" s="47"/>
      <c r="P179" s="26"/>
      <c r="Q179" s="19">
        <f>_xll.PIAdvCalcVal(Calculations!$Q$1,Calculations!$A178,Calculations!$A179,"average (time-weighted)","time-weighted",0,1,0,"")</f>
        <v>46.507949015720691</v>
      </c>
      <c r="R179" s="19">
        <f t="shared" si="35"/>
        <v>790.68204656495175</v>
      </c>
      <c r="S179" s="4">
        <f t="shared" si="42"/>
        <v>0.66717633114937291</v>
      </c>
      <c r="T179" s="16">
        <f>1-C179/B179</f>
        <v>0.676056338028169</v>
      </c>
      <c r="U179" s="4">
        <f t="shared" si="43"/>
        <v>7.8854522167465829E-5</v>
      </c>
      <c r="AF179" s="47"/>
      <c r="AG179" s="47"/>
      <c r="AH179" s="49">
        <v>43642</v>
      </c>
      <c r="AI179" s="19">
        <v>38.106349945068359</v>
      </c>
      <c r="AJ179" s="19">
        <f t="shared" si="36"/>
        <v>647.84638753909132</v>
      </c>
      <c r="AK179" s="4">
        <f t="shared" si="37"/>
        <v>0.6967527213744622</v>
      </c>
      <c r="AL179" s="19">
        <v>265</v>
      </c>
      <c r="AM179" s="19">
        <v>65</v>
      </c>
      <c r="AN179" s="16">
        <f t="shared" si="38"/>
        <v>0.75471698113207553</v>
      </c>
      <c r="AO179" s="4">
        <f t="shared" si="34"/>
        <v>3.3598554092480713E-3</v>
      </c>
    </row>
    <row r="180" spans="1:41" x14ac:dyDescent="0.25">
      <c r="A180" s="14">
        <v>41097.333333333336</v>
      </c>
      <c r="B180" s="13"/>
      <c r="C180" s="13"/>
      <c r="D180" s="15"/>
      <c r="E180" s="24" t="e">
        <f t="shared" si="33"/>
        <v>#DIV/0!</v>
      </c>
      <c r="F180" s="23"/>
      <c r="G180" s="28"/>
      <c r="H180" s="28"/>
      <c r="I180" s="28"/>
      <c r="J180" s="28"/>
      <c r="K180" s="28"/>
      <c r="L180" s="28"/>
      <c r="M180" s="28"/>
      <c r="N180" s="47"/>
      <c r="O180" s="47"/>
      <c r="P180" s="26"/>
      <c r="Q180" s="19">
        <f>_xll.PIAdvCalcVal(Calculations!$Q$1,Calculations!$A179,Calculations!$A180,"average (time-weighted)","time-weighted",0,1,0,"")</f>
        <v>45.577081747951979</v>
      </c>
      <c r="R180" s="19">
        <f t="shared" si="35"/>
        <v>774.85636403246906</v>
      </c>
      <c r="S180" s="4">
        <f t="shared" si="42"/>
        <v>0.66980832127511014</v>
      </c>
      <c r="T180" s="16"/>
      <c r="U180" s="4">
        <f t="shared" si="43"/>
        <v>0.44864318724938118</v>
      </c>
      <c r="AF180" s="47"/>
      <c r="AG180" s="47"/>
      <c r="AH180" s="49">
        <v>43643</v>
      </c>
      <c r="AI180" s="19">
        <v>37.663951873779297</v>
      </c>
      <c r="AJ180" s="19">
        <f t="shared" si="36"/>
        <v>640.32517407330329</v>
      </c>
      <c r="AK180" s="4">
        <f t="shared" si="37"/>
        <v>0.69675272177380743</v>
      </c>
      <c r="AL180" s="19">
        <v>268</v>
      </c>
      <c r="AM180" s="19">
        <v>69</v>
      </c>
      <c r="AN180" s="16">
        <f t="shared" si="38"/>
        <v>0.7425373134328358</v>
      </c>
      <c r="AO180" s="4">
        <f t="shared" si="34"/>
        <v>2.0962288333839707E-3</v>
      </c>
    </row>
    <row r="181" spans="1:41" x14ac:dyDescent="0.25">
      <c r="A181" s="14">
        <v>41098.333333333336</v>
      </c>
      <c r="B181" s="13">
        <f>VLOOKUP(A181,'Raw data'!$B$3:$E$541,4)</f>
        <v>250</v>
      </c>
      <c r="C181" s="13">
        <f>VLOOKUP(A181,'Raw data'!$H$3:$K$541,4)</f>
        <v>90</v>
      </c>
      <c r="D181" s="15">
        <f t="shared" ref="D181:D244" si="44">(B181-C181)/B181*100</f>
        <v>64</v>
      </c>
      <c r="E181" s="24">
        <f t="shared" si="33"/>
        <v>65.315427759499329</v>
      </c>
      <c r="F181" s="23">
        <f t="shared" ref="F181:F244" si="45">(D181-E181)^2</f>
        <v>1.7303501904614242</v>
      </c>
      <c r="G181" s="28"/>
      <c r="H181" s="28"/>
      <c r="I181" s="28"/>
      <c r="J181" s="28"/>
      <c r="K181" s="28"/>
      <c r="L181" s="28"/>
      <c r="M181" s="28"/>
      <c r="N181" s="47"/>
      <c r="O181" s="47"/>
      <c r="P181" s="26"/>
      <c r="Q181" s="19">
        <f>_xll.PIAdvCalcVal(Calculations!$Q$1,Calculations!$A180,Calculations!$A181,"average (time-weighted)","time-weighted",0,1,0,"")</f>
        <v>51.027810902316524</v>
      </c>
      <c r="R181" s="19">
        <f t="shared" si="35"/>
        <v>867.52425789266499</v>
      </c>
      <c r="S181" s="4">
        <f t="shared" si="42"/>
        <v>0.65394361030998727</v>
      </c>
      <c r="T181" s="16">
        <f t="shared" ref="T181:T244" si="46">1-C181/B181</f>
        <v>0.64</v>
      </c>
      <c r="U181" s="4">
        <f t="shared" si="43"/>
        <v>1.9442426847678283E-4</v>
      </c>
      <c r="AF181" s="47"/>
      <c r="AG181" s="47"/>
      <c r="AH181" s="49">
        <v>43644</v>
      </c>
      <c r="AI181" s="19">
        <v>38.846328735351563</v>
      </c>
      <c r="AJ181" s="19">
        <f t="shared" si="36"/>
        <v>660.42677340211901</v>
      </c>
      <c r="AK181" s="4">
        <f t="shared" si="37"/>
        <v>0.69675272049410042</v>
      </c>
      <c r="AL181" s="19">
        <v>265</v>
      </c>
      <c r="AM181" s="19">
        <v>69</v>
      </c>
      <c r="AN181" s="16">
        <f t="shared" si="38"/>
        <v>0.73962264150943402</v>
      </c>
      <c r="AO181" s="4">
        <f t="shared" si="34"/>
        <v>1.8378301278609416E-3</v>
      </c>
    </row>
    <row r="182" spans="1:41" x14ac:dyDescent="0.25">
      <c r="A182" s="14">
        <v>41099.333333333336</v>
      </c>
      <c r="B182" s="13">
        <f>VLOOKUP(A182,'Raw data'!$B$3:$E$541,4)</f>
        <v>288</v>
      </c>
      <c r="C182" s="13">
        <f>VLOOKUP(A182,'Raw data'!$H$3:$K$541,4)</f>
        <v>80</v>
      </c>
      <c r="D182" s="15">
        <f t="shared" si="44"/>
        <v>72.222222222222214</v>
      </c>
      <c r="E182" s="24">
        <f t="shared" si="33"/>
        <v>69.891864374565387</v>
      </c>
      <c r="F182" s="23">
        <f t="shared" si="45"/>
        <v>5.4305676981357625</v>
      </c>
      <c r="G182" s="28"/>
      <c r="H182" s="28"/>
      <c r="I182" s="28"/>
      <c r="J182" s="28"/>
      <c r="K182" s="28"/>
      <c r="L182" s="28"/>
      <c r="M182" s="28"/>
      <c r="N182" s="47"/>
      <c r="O182" s="47"/>
      <c r="P182" s="26"/>
      <c r="Q182" s="19">
        <f>_xll.PIAdvCalcVal(Calculations!$Q$1,Calculations!$A181,Calculations!$A182,"average (time-weighted)","time-weighted",0,1,0,"")</f>
        <v>49.419474700826115</v>
      </c>
      <c r="R182" s="19">
        <f t="shared" si="35"/>
        <v>840.18092011337308</v>
      </c>
      <c r="S182" s="4">
        <f t="shared" si="42"/>
        <v>0.65872777379356817</v>
      </c>
      <c r="T182" s="16">
        <f t="shared" si="46"/>
        <v>0.72222222222222221</v>
      </c>
      <c r="U182" s="4">
        <f t="shared" si="43"/>
        <v>4.031544981259007E-3</v>
      </c>
      <c r="AF182" s="47"/>
      <c r="AG182" s="47"/>
      <c r="AH182" s="49">
        <v>43645</v>
      </c>
      <c r="AI182" s="19">
        <v>34.041007995605469</v>
      </c>
      <c r="AJ182" s="19">
        <f t="shared" si="36"/>
        <v>578.73147362402847</v>
      </c>
      <c r="AK182" s="4">
        <f t="shared" si="37"/>
        <v>0.69675272312360648</v>
      </c>
      <c r="AL182" s="19">
        <v>289</v>
      </c>
      <c r="AM182" s="19">
        <v>62</v>
      </c>
      <c r="AN182" s="16">
        <f t="shared" si="38"/>
        <v>0.7854671280276817</v>
      </c>
      <c r="AO182" s="4">
        <f t="shared" si="34"/>
        <v>7.8702456374842075E-3</v>
      </c>
    </row>
    <row r="183" spans="1:41" x14ac:dyDescent="0.25">
      <c r="A183" s="14">
        <v>41100.333333333336</v>
      </c>
      <c r="B183" s="13">
        <f>VLOOKUP(A183,'Raw data'!$B$3:$E$541,4)</f>
        <v>260</v>
      </c>
      <c r="C183" s="13">
        <f>VLOOKUP(A183,'Raw data'!$H$3:$K$541,4)</f>
        <v>76</v>
      </c>
      <c r="D183" s="15">
        <f t="shared" si="44"/>
        <v>70.769230769230774</v>
      </c>
      <c r="E183" s="24">
        <f t="shared" si="33"/>
        <v>66.649449768749363</v>
      </c>
      <c r="F183" s="23">
        <f t="shared" si="45"/>
        <v>16.97259549192761</v>
      </c>
      <c r="G183" s="28"/>
      <c r="H183" s="28"/>
      <c r="I183" s="28"/>
      <c r="J183" s="28"/>
      <c r="K183" s="28"/>
      <c r="L183" s="28"/>
      <c r="M183" s="28"/>
      <c r="N183" s="47"/>
      <c r="O183" s="47"/>
      <c r="P183" s="26"/>
      <c r="Q183" s="19">
        <f>_xll.PIAdvCalcVal(Calculations!$Q$1,Calculations!$A182,Calculations!$A183,"average (time-weighted)","time-weighted",0,1,0,"")</f>
        <v>42.931934964432365</v>
      </c>
      <c r="R183" s="19">
        <f t="shared" si="35"/>
        <v>729.88620051158307</v>
      </c>
      <c r="S183" s="4">
        <f t="shared" si="42"/>
        <v>0.67706489523248015</v>
      </c>
      <c r="T183" s="16">
        <f t="shared" si="46"/>
        <v>0.70769230769230762</v>
      </c>
      <c r="U183" s="4">
        <f t="shared" si="43"/>
        <v>9.3803839398439522E-4</v>
      </c>
      <c r="AF183" s="47"/>
      <c r="AG183" s="47"/>
      <c r="AH183" s="49">
        <v>43646</v>
      </c>
      <c r="AI183" s="19">
        <v>33.178451538085938</v>
      </c>
      <c r="AJ183" s="19">
        <f t="shared" si="36"/>
        <v>564.06714377196761</v>
      </c>
      <c r="AK183" s="4">
        <f t="shared" si="37"/>
        <v>0.69675272320380988</v>
      </c>
      <c r="AL183" s="19">
        <v>287</v>
      </c>
      <c r="AM183" s="19">
        <v>62</v>
      </c>
      <c r="AN183" s="16">
        <f t="shared" si="38"/>
        <v>0.78397212543554007</v>
      </c>
      <c r="AO183" s="4">
        <f t="shared" si="34"/>
        <v>7.6072241256603416E-3</v>
      </c>
    </row>
    <row r="184" spans="1:41" x14ac:dyDescent="0.25">
      <c r="A184" s="14">
        <v>41101.333333333336</v>
      </c>
      <c r="B184" s="13">
        <f>VLOOKUP(A184,'Raw data'!$B$3:$E$541,4)</f>
        <v>266</v>
      </c>
      <c r="C184" s="13">
        <f>VLOOKUP(A184,'Raw data'!$H$3:$K$541,4)</f>
        <v>76</v>
      </c>
      <c r="D184" s="15">
        <f t="shared" si="44"/>
        <v>71.428571428571431</v>
      </c>
      <c r="E184" s="24">
        <f t="shared" si="33"/>
        <v>67.401717819078328</v>
      </c>
      <c r="F184" s="23">
        <f t="shared" si="45"/>
        <v>16.215549992287627</v>
      </c>
      <c r="G184" s="28"/>
      <c r="H184" s="28"/>
      <c r="I184" s="28"/>
      <c r="J184" s="28"/>
      <c r="K184" s="28"/>
      <c r="L184" s="28"/>
      <c r="M184" s="28"/>
      <c r="N184" s="47"/>
      <c r="O184" s="47"/>
      <c r="P184" s="26"/>
      <c r="Q184" s="19">
        <f>_xll.PIAdvCalcVal(Calculations!$Q$1,Calculations!$A183,Calculations!$A184,"average (time-weighted)","time-weighted",0,1,0,"")</f>
        <v>34.952439521945237</v>
      </c>
      <c r="R184" s="19">
        <f t="shared" si="35"/>
        <v>594.22672894708194</v>
      </c>
      <c r="S184" s="4">
        <f t="shared" si="42"/>
        <v>0.69624957981831515</v>
      </c>
      <c r="T184" s="16">
        <f t="shared" si="46"/>
        <v>0.7142857142857143</v>
      </c>
      <c r="U184" s="4">
        <f t="shared" si="43"/>
        <v>3.2530214652610383E-4</v>
      </c>
      <c r="AF184" s="47"/>
      <c r="AG184" s="47"/>
      <c r="AH184" s="49">
        <v>43647</v>
      </c>
      <c r="AI184" s="19">
        <v>35.95751953125</v>
      </c>
      <c r="AJ184" s="19">
        <f t="shared" si="36"/>
        <v>611.31410294523414</v>
      </c>
      <c r="AK184" s="4">
        <f t="shared" si="37"/>
        <v>0.69675272271192845</v>
      </c>
      <c r="AL184" s="19">
        <v>287</v>
      </c>
      <c r="AM184" s="19">
        <v>61</v>
      </c>
      <c r="AN184" s="16">
        <f t="shared" si="38"/>
        <v>0.78745644599303133</v>
      </c>
      <c r="AO184" s="4">
        <f t="shared" si="34"/>
        <v>8.2271654170548835E-3</v>
      </c>
    </row>
    <row r="185" spans="1:41" x14ac:dyDescent="0.25">
      <c r="A185" s="14">
        <v>41102.333333333336</v>
      </c>
      <c r="B185" s="13">
        <f>VLOOKUP(A185,'Raw data'!$B$3:$E$541,4)</f>
        <v>294</v>
      </c>
      <c r="C185" s="13">
        <f>VLOOKUP(A185,'Raw data'!$H$3:$K$541,4)</f>
        <v>87</v>
      </c>
      <c r="D185" s="15">
        <f t="shared" si="44"/>
        <v>70.408163265306129</v>
      </c>
      <c r="E185" s="24">
        <f t="shared" si="33"/>
        <v>70.50631612202325</v>
      </c>
      <c r="F185" s="23">
        <f t="shared" si="45"/>
        <v>9.6339832817316923E-3</v>
      </c>
      <c r="G185" s="28"/>
      <c r="H185" s="28"/>
      <c r="I185" s="28"/>
      <c r="J185" s="28"/>
      <c r="K185" s="28"/>
      <c r="L185" s="28"/>
      <c r="M185" s="28"/>
      <c r="N185" s="47"/>
      <c r="O185" s="47"/>
      <c r="P185" s="26"/>
      <c r="Q185" s="19">
        <f>_xll.PIAdvCalcVal(Calculations!$Q$1,Calculations!$A184,Calculations!$A185,"average (time-weighted)","time-weighted",0,1,0,"")</f>
        <v>34.163071555268331</v>
      </c>
      <c r="R185" s="19">
        <f t="shared" si="35"/>
        <v>580.80667726572449</v>
      </c>
      <c r="S185" s="4">
        <f t="shared" si="42"/>
        <v>0.69786557222441348</v>
      </c>
      <c r="T185" s="16">
        <f t="shared" si="46"/>
        <v>0.70408163265306123</v>
      </c>
      <c r="U185" s="4">
        <f t="shared" si="43"/>
        <v>3.8639407252600472E-5</v>
      </c>
      <c r="AF185" s="47"/>
      <c r="AG185" s="47"/>
      <c r="AH185" s="49">
        <v>43648</v>
      </c>
      <c r="AI185" s="19">
        <v>40.336563110351563</v>
      </c>
      <c r="AJ185" s="19">
        <f t="shared" si="36"/>
        <v>685.76226099990902</v>
      </c>
      <c r="AK185" s="4">
        <f t="shared" si="37"/>
        <v>0.69675271756191393</v>
      </c>
      <c r="AL185" s="19">
        <v>261</v>
      </c>
      <c r="AM185" s="19">
        <v>50</v>
      </c>
      <c r="AN185" s="16">
        <f t="shared" si="38"/>
        <v>0.8084291187739463</v>
      </c>
      <c r="AO185" s="4">
        <f t="shared" si="34"/>
        <v>1.2471618587670825E-2</v>
      </c>
    </row>
    <row r="186" spans="1:41" x14ac:dyDescent="0.25">
      <c r="A186" s="14">
        <v>41103.333333333336</v>
      </c>
      <c r="B186" s="13">
        <f>VLOOKUP(A186,'Raw data'!$B$3:$E$541,4)</f>
        <v>319</v>
      </c>
      <c r="C186" s="13">
        <f>VLOOKUP(A186,'Raw data'!$H$3:$K$541,4)</f>
        <v>80</v>
      </c>
      <c r="D186" s="15">
        <f t="shared" si="44"/>
        <v>74.921630094043891</v>
      </c>
      <c r="E186" s="24">
        <f t="shared" si="33"/>
        <v>72.817733353839614</v>
      </c>
      <c r="F186" s="23">
        <f t="shared" si="45"/>
        <v>4.4263814934421841</v>
      </c>
      <c r="G186" s="28"/>
      <c r="H186" s="28"/>
      <c r="I186" s="28"/>
      <c r="J186" s="28"/>
      <c r="K186" s="28"/>
      <c r="L186" s="28"/>
      <c r="M186" s="28"/>
      <c r="N186" s="47"/>
      <c r="O186" s="47"/>
      <c r="P186" s="26"/>
      <c r="Q186" s="19">
        <f>_xll.PIAdvCalcVal(Calculations!$Q$1,Calculations!$A185,Calculations!$A186,"average (time-weighted)","time-weighted",0,1,0,"")</f>
        <v>34.102816517821886</v>
      </c>
      <c r="R186" s="19">
        <f t="shared" si="35"/>
        <v>579.78228084893351</v>
      </c>
      <c r="S186" s="4">
        <f t="shared" si="42"/>
        <v>0.69798648977275057</v>
      </c>
      <c r="T186" s="16">
        <f t="shared" si="46"/>
        <v>0.7492163009404389</v>
      </c>
      <c r="U186" s="4">
        <f t="shared" si="43"/>
        <v>2.6244935522770031E-3</v>
      </c>
      <c r="AF186" s="47"/>
      <c r="AG186" s="47"/>
      <c r="AH186" s="49">
        <v>43649</v>
      </c>
      <c r="AI186" s="19">
        <v>38.017219543457031</v>
      </c>
      <c r="AJ186" s="19">
        <f t="shared" si="36"/>
        <v>646.33108080446459</v>
      </c>
      <c r="AK186" s="4">
        <f t="shared" si="37"/>
        <v>0.69675272146171918</v>
      </c>
      <c r="AL186" s="19">
        <v>236</v>
      </c>
      <c r="AM186" s="19">
        <v>55</v>
      </c>
      <c r="AN186" s="16">
        <f t="shared" si="38"/>
        <v>0.76694915254237284</v>
      </c>
      <c r="AO186" s="4">
        <f t="shared" si="34"/>
        <v>4.9275389364609587E-3</v>
      </c>
    </row>
    <row r="187" spans="1:41" x14ac:dyDescent="0.25">
      <c r="A187" s="14">
        <v>41104.333333333336</v>
      </c>
      <c r="B187" s="13">
        <f>VLOOKUP(A187,'Raw data'!$B$3:$E$541,4)</f>
        <v>256</v>
      </c>
      <c r="C187" s="13">
        <f>VLOOKUP(A187,'Raw data'!$H$3:$K$541,4)</f>
        <v>80</v>
      </c>
      <c r="D187" s="15">
        <f t="shared" si="44"/>
        <v>68.75</v>
      </c>
      <c r="E187" s="24">
        <f t="shared" si="33"/>
        <v>66.128347421386067</v>
      </c>
      <c r="F187" s="23">
        <f t="shared" si="45"/>
        <v>6.8730622429530834</v>
      </c>
      <c r="G187" s="28"/>
      <c r="H187" s="28"/>
      <c r="I187" s="28"/>
      <c r="J187" s="28"/>
      <c r="K187" s="28"/>
      <c r="L187" s="28"/>
      <c r="M187" s="28"/>
      <c r="N187" s="47"/>
      <c r="O187" s="47"/>
      <c r="P187" s="26"/>
      <c r="Q187" s="19">
        <f>_xll.PIAdvCalcVal(Calculations!$Q$1,Calculations!$A186,Calculations!$A187,"average (time-weighted)","time-weighted",0,1,0,"")</f>
        <v>33.275759681357982</v>
      </c>
      <c r="R187" s="19">
        <f t="shared" si="35"/>
        <v>565.72148036384294</v>
      </c>
      <c r="S187" s="4">
        <f t="shared" si="42"/>
        <v>0.69961035636980606</v>
      </c>
      <c r="T187" s="16">
        <f t="shared" si="46"/>
        <v>0.6875</v>
      </c>
      <c r="U187" s="4">
        <f t="shared" si="43"/>
        <v>1.4666073140370229E-4</v>
      </c>
      <c r="AF187" s="47"/>
      <c r="AG187" s="47"/>
      <c r="AH187" s="49">
        <v>43650</v>
      </c>
      <c r="AI187" s="19">
        <v>33.339405059814453</v>
      </c>
      <c r="AJ187" s="19">
        <f t="shared" si="36"/>
        <v>566.80351599769449</v>
      </c>
      <c r="AK187" s="4">
        <f t="shared" si="37"/>
        <v>0.69675272319185222</v>
      </c>
      <c r="AL187" s="19">
        <v>236</v>
      </c>
      <c r="AM187" s="19">
        <v>55</v>
      </c>
      <c r="AN187" s="16">
        <f t="shared" si="38"/>
        <v>0.76694915254237284</v>
      </c>
      <c r="AO187" s="4">
        <f t="shared" si="34"/>
        <v>4.9275386935626322E-3</v>
      </c>
    </row>
    <row r="188" spans="1:41" x14ac:dyDescent="0.25">
      <c r="A188" s="14">
        <v>41105.333333333336</v>
      </c>
      <c r="B188" s="13">
        <f>VLOOKUP(A188,'Raw data'!$B$3:$E$541,4)</f>
        <v>286</v>
      </c>
      <c r="C188" s="13">
        <f>VLOOKUP(A188,'Raw data'!$H$3:$K$541,4)</f>
        <v>82</v>
      </c>
      <c r="D188" s="15">
        <f t="shared" si="44"/>
        <v>71.328671328671334</v>
      </c>
      <c r="E188" s="24">
        <f t="shared" si="33"/>
        <v>69.681317971590332</v>
      </c>
      <c r="F188" s="23">
        <f t="shared" si="45"/>
        <v>2.7137730830860471</v>
      </c>
      <c r="G188" s="28"/>
      <c r="H188" s="28"/>
      <c r="I188" s="28"/>
      <c r="J188" s="28"/>
      <c r="K188" s="28"/>
      <c r="L188" s="28"/>
      <c r="M188" s="28"/>
      <c r="N188" s="47"/>
      <c r="O188" s="47"/>
      <c r="P188" s="26"/>
      <c r="Q188" s="19">
        <f>_xll.PIAdvCalcVal(Calculations!$Q$1,Calculations!$A187,Calculations!$A188,"average (time-weighted)","time-weighted",0,1,0,"")</f>
        <v>33.155018197460862</v>
      </c>
      <c r="R188" s="19">
        <f t="shared" si="35"/>
        <v>563.66875334376311</v>
      </c>
      <c r="S188" s="4">
        <f t="shared" si="42"/>
        <v>0.69984175069226495</v>
      </c>
      <c r="T188" s="16">
        <f t="shared" si="46"/>
        <v>0.71328671328671334</v>
      </c>
      <c r="U188" s="4">
        <f t="shared" si="43"/>
        <v>1.8076701916611623E-4</v>
      </c>
      <c r="AF188" s="47"/>
      <c r="AG188" s="47"/>
      <c r="AH188" s="49">
        <v>43651</v>
      </c>
      <c r="AI188" s="19">
        <v>33.177425384521484</v>
      </c>
      <c r="AJ188" s="19">
        <f t="shared" si="36"/>
        <v>564.04969812627473</v>
      </c>
      <c r="AK188" s="4">
        <f t="shared" si="37"/>
        <v>0.69675272320388237</v>
      </c>
      <c r="AL188" s="19">
        <v>260</v>
      </c>
      <c r="AM188" s="19">
        <v>55</v>
      </c>
      <c r="AN188" s="16">
        <f t="shared" si="38"/>
        <v>0.78846153846153844</v>
      </c>
      <c r="AO188" s="4">
        <f t="shared" si="34"/>
        <v>8.4105067959628892E-3</v>
      </c>
    </row>
    <row r="189" spans="1:41" x14ac:dyDescent="0.25">
      <c r="A189" s="14">
        <v>41106.333333333336</v>
      </c>
      <c r="B189" s="13">
        <f>VLOOKUP(A189,'Raw data'!$B$3:$E$541,4)</f>
        <v>280</v>
      </c>
      <c r="C189" s="13">
        <f>VLOOKUP(A189,'Raw data'!$H$3:$K$541,4)</f>
        <v>83</v>
      </c>
      <c r="D189" s="15">
        <f t="shared" si="44"/>
        <v>70.357142857142861</v>
      </c>
      <c r="E189" s="24">
        <f t="shared" si="33"/>
        <v>69.031631928124398</v>
      </c>
      <c r="F189" s="23">
        <f t="shared" si="45"/>
        <v>1.7569792229473902</v>
      </c>
      <c r="G189" s="28"/>
      <c r="H189" s="28"/>
      <c r="I189" s="28"/>
      <c r="J189" s="28"/>
      <c r="K189" s="28"/>
      <c r="L189" s="28"/>
      <c r="M189" s="28"/>
      <c r="N189" s="47"/>
      <c r="O189" s="47"/>
      <c r="P189" s="26"/>
      <c r="Q189" s="19">
        <f>_xll.PIAdvCalcVal(Calculations!$Q$1,Calculations!$A188,Calculations!$A189,"average (time-weighted)","time-weighted",0,1,0,"")</f>
        <v>33.739483473911832</v>
      </c>
      <c r="R189" s="19">
        <f t="shared" si="35"/>
        <v>573.60525260272186</v>
      </c>
      <c r="S189" s="4">
        <f t="shared" si="42"/>
        <v>0.69870814889569199</v>
      </c>
      <c r="T189" s="16">
        <f t="shared" si="46"/>
        <v>0.70357142857142851</v>
      </c>
      <c r="U189" s="4">
        <f t="shared" si="43"/>
        <v>2.3651489204431916E-5</v>
      </c>
      <c r="AF189" s="47"/>
      <c r="AG189" s="47"/>
      <c r="AH189" s="49">
        <v>43652</v>
      </c>
      <c r="AI189" s="19">
        <v>35.607528686523438</v>
      </c>
      <c r="AJ189" s="19">
        <f t="shared" si="36"/>
        <v>605.36390554362742</v>
      </c>
      <c r="AK189" s="4">
        <f t="shared" si="37"/>
        <v>0.69675272282241374</v>
      </c>
      <c r="AL189" s="19">
        <v>268</v>
      </c>
      <c r="AM189" s="19">
        <v>59</v>
      </c>
      <c r="AN189" s="16">
        <f t="shared" si="38"/>
        <v>0.77985074626865669</v>
      </c>
      <c r="AO189" s="4">
        <f t="shared" si="34"/>
        <v>6.9052815006723431E-3</v>
      </c>
    </row>
    <row r="190" spans="1:41" x14ac:dyDescent="0.25">
      <c r="A190" s="14">
        <v>41107.333333333336</v>
      </c>
      <c r="B190" s="13">
        <f>VLOOKUP(A190,'Raw data'!$B$3:$E$541,4)</f>
        <v>275</v>
      </c>
      <c r="C190" s="13">
        <f>VLOOKUP(A190,'Raw data'!$H$3:$K$541,4)</f>
        <v>85</v>
      </c>
      <c r="D190" s="15">
        <f t="shared" si="44"/>
        <v>69.090909090909093</v>
      </c>
      <c r="E190" s="24">
        <f t="shared" si="33"/>
        <v>68.46857069045393</v>
      </c>
      <c r="F190" s="23">
        <f t="shared" si="45"/>
        <v>0.38730508468109121</v>
      </c>
      <c r="G190" s="28"/>
      <c r="H190" s="28"/>
      <c r="I190" s="28"/>
      <c r="J190" s="28"/>
      <c r="K190" s="28"/>
      <c r="L190" s="28"/>
      <c r="M190" s="28"/>
      <c r="N190" s="47"/>
      <c r="O190" s="47"/>
      <c r="P190" s="26"/>
      <c r="Q190" s="19">
        <f>_xll.PIAdvCalcVal(Calculations!$Q$1,Calculations!$A189,Calculations!$A190,"average (time-weighted)","time-weighted",0,1,0,"")</f>
        <v>33.559671836402707</v>
      </c>
      <c r="R190" s="19">
        <f t="shared" si="35"/>
        <v>570.5482733862475</v>
      </c>
      <c r="S190" s="4">
        <f t="shared" si="42"/>
        <v>0.69906051441034966</v>
      </c>
      <c r="T190" s="16">
        <f t="shared" si="46"/>
        <v>0.69090909090909092</v>
      </c>
      <c r="U190" s="4">
        <f t="shared" si="43"/>
        <v>6.6445705096873417E-5</v>
      </c>
      <c r="AF190" s="47"/>
      <c r="AG190" s="47"/>
      <c r="AH190" s="49">
        <v>43653</v>
      </c>
      <c r="AI190" s="19">
        <v>33.619178771972656</v>
      </c>
      <c r="AJ190" s="19">
        <f t="shared" si="36"/>
        <v>571.55995131651594</v>
      </c>
      <c r="AK190" s="4">
        <f t="shared" si="37"/>
        <v>0.69675272316803694</v>
      </c>
      <c r="AL190" s="19">
        <v>403</v>
      </c>
      <c r="AM190" s="19">
        <v>58</v>
      </c>
      <c r="AN190" s="16">
        <f t="shared" si="38"/>
        <v>0.85607940446650121</v>
      </c>
      <c r="AO190" s="4">
        <f t="shared" si="34"/>
        <v>2.5384991373582407E-2</v>
      </c>
    </row>
    <row r="191" spans="1:41" x14ac:dyDescent="0.25">
      <c r="A191" s="14">
        <v>41108.333333333336</v>
      </c>
      <c r="B191" s="13">
        <f>VLOOKUP(A191,'Raw data'!$B$3:$E$541,4)</f>
        <v>298</v>
      </c>
      <c r="C191" s="13">
        <f>VLOOKUP(A191,'Raw data'!$H$3:$K$541,4)</f>
        <v>90</v>
      </c>
      <c r="D191" s="15">
        <f t="shared" si="44"/>
        <v>69.798657718120808</v>
      </c>
      <c r="E191" s="24">
        <f t="shared" si="33"/>
        <v>70.902204496224272</v>
      </c>
      <c r="F191" s="23">
        <f t="shared" si="45"/>
        <v>1.2178154914625361</v>
      </c>
      <c r="G191" s="28"/>
      <c r="H191" s="28"/>
      <c r="I191" s="28"/>
      <c r="J191" s="28"/>
      <c r="K191" s="28"/>
      <c r="L191" s="28"/>
      <c r="M191" s="28"/>
      <c r="N191" s="47"/>
      <c r="O191" s="47"/>
      <c r="P191" s="26"/>
      <c r="Q191" s="19">
        <f>_xll.PIAdvCalcVal(Calculations!$Q$1,Calculations!$A190,Calculations!$A191,"average (time-weighted)","time-weighted",0,1,0,"")</f>
        <v>32.366307737821707</v>
      </c>
      <c r="R191" s="19">
        <f t="shared" si="35"/>
        <v>550.25987994528498</v>
      </c>
      <c r="S191" s="4">
        <f t="shared" si="42"/>
        <v>0.70131682892505998</v>
      </c>
      <c r="T191" s="16">
        <f t="shared" si="46"/>
        <v>0.69798657718120805</v>
      </c>
      <c r="U191" s="4">
        <f t="shared" si="43"/>
        <v>1.1090576677428826E-5</v>
      </c>
      <c r="AF191" s="47"/>
      <c r="AG191" s="47"/>
      <c r="AH191" s="49">
        <v>43654</v>
      </c>
      <c r="AI191" s="19">
        <v>37.211631774902344</v>
      </c>
      <c r="AJ191" s="19">
        <f t="shared" si="36"/>
        <v>632.63527613001622</v>
      </c>
      <c r="AK191" s="4">
        <f t="shared" si="37"/>
        <v>0.69675272210381378</v>
      </c>
      <c r="AL191" s="19">
        <v>403</v>
      </c>
      <c r="AM191" s="19">
        <v>58</v>
      </c>
      <c r="AN191" s="16">
        <f t="shared" si="38"/>
        <v>0.85607940446650121</v>
      </c>
      <c r="AO191" s="4">
        <f t="shared" si="34"/>
        <v>2.5384991712700696E-2</v>
      </c>
    </row>
    <row r="192" spans="1:41" x14ac:dyDescent="0.25">
      <c r="A192" s="14">
        <v>41109.333333333336</v>
      </c>
      <c r="B192" s="13">
        <f>VLOOKUP(A192,'Raw data'!$B$3:$E$541,4)</f>
        <v>280</v>
      </c>
      <c r="C192" s="13">
        <f>VLOOKUP(A192,'Raw data'!$H$3:$K$541,4)</f>
        <v>94</v>
      </c>
      <c r="D192" s="15">
        <f t="shared" si="44"/>
        <v>66.428571428571431</v>
      </c>
      <c r="E192" s="24">
        <f t="shared" si="33"/>
        <v>69.031631928124398</v>
      </c>
      <c r="F192" s="23">
        <f t="shared" si="45"/>
        <v>6.775923964332943</v>
      </c>
      <c r="G192" s="28"/>
      <c r="H192" s="28"/>
      <c r="I192" s="28"/>
      <c r="J192" s="28"/>
      <c r="K192" s="28"/>
      <c r="L192" s="28"/>
      <c r="M192" s="28"/>
      <c r="N192" s="47"/>
      <c r="O192" s="47"/>
      <c r="P192" s="26"/>
      <c r="Q192" s="19">
        <f>_xll.PIAdvCalcVal(Calculations!$Q$1,Calculations!$A191,Calculations!$A192,"average (time-weighted)","time-weighted",0,1,0,"")</f>
        <v>30.447826829118299</v>
      </c>
      <c r="R192" s="19">
        <f t="shared" si="35"/>
        <v>517.64376929554101</v>
      </c>
      <c r="S192" s="4">
        <f t="shared" si="42"/>
        <v>0.704631241945888</v>
      </c>
      <c r="T192" s="16">
        <f t="shared" si="46"/>
        <v>0.66428571428571437</v>
      </c>
      <c r="U192" s="4">
        <f t="shared" si="43"/>
        <v>1.6277616021778355E-3</v>
      </c>
      <c r="AF192" s="47"/>
      <c r="AG192" s="47"/>
      <c r="AH192" s="49">
        <v>43655</v>
      </c>
      <c r="AI192" s="19">
        <v>38.968441009521484</v>
      </c>
      <c r="AJ192" s="19">
        <f t="shared" si="36"/>
        <v>662.50280523957406</v>
      </c>
      <c r="AK192" s="4">
        <f t="shared" si="37"/>
        <v>0.69675272031844682</v>
      </c>
      <c r="AL192" s="19">
        <v>403</v>
      </c>
      <c r="AM192" s="19">
        <v>66</v>
      </c>
      <c r="AN192" s="16">
        <f t="shared" si="38"/>
        <v>0.83622828784119108</v>
      </c>
      <c r="AO192" s="4">
        <f t="shared" si="34"/>
        <v>1.9453433935791593E-2</v>
      </c>
    </row>
    <row r="193" spans="1:41" x14ac:dyDescent="0.25">
      <c r="A193" s="14">
        <v>41110.333333333336</v>
      </c>
      <c r="B193" s="13">
        <f>VLOOKUP(A193,'Raw data'!$B$3:$E$541,4)</f>
        <v>256</v>
      </c>
      <c r="C193" s="13">
        <f>VLOOKUP(A193,'Raw data'!$H$3:$K$541,4)</f>
        <v>94</v>
      </c>
      <c r="D193" s="15">
        <f t="shared" si="44"/>
        <v>63.28125</v>
      </c>
      <c r="E193" s="24">
        <f t="shared" si="33"/>
        <v>66.128347421386067</v>
      </c>
      <c r="F193" s="23">
        <f t="shared" si="45"/>
        <v>8.1059637268631928</v>
      </c>
      <c r="G193" s="28"/>
      <c r="H193" s="28"/>
      <c r="I193" s="28"/>
      <c r="J193" s="28"/>
      <c r="K193" s="28"/>
      <c r="L193" s="28"/>
      <c r="M193" s="28"/>
      <c r="N193" s="47"/>
      <c r="O193" s="47"/>
      <c r="P193" s="26"/>
      <c r="Q193" s="19">
        <f>_xll.PIAdvCalcVal(Calculations!$Q$1,Calculations!$A192,Calculations!$A193,"average (time-weighted)","time-weighted",0,1,0,"")</f>
        <v>28.371401832580457</v>
      </c>
      <c r="R193" s="19">
        <f t="shared" si="35"/>
        <v>482.3424498319327</v>
      </c>
      <c r="S193" s="4">
        <f t="shared" si="42"/>
        <v>0.70775850702864018</v>
      </c>
      <c r="T193" s="16">
        <f t="shared" si="46"/>
        <v>0.6328125</v>
      </c>
      <c r="U193" s="4">
        <f t="shared" si="43"/>
        <v>5.616903969536984E-3</v>
      </c>
      <c r="AF193" s="47"/>
      <c r="AG193" s="47"/>
      <c r="AH193" s="26"/>
      <c r="AI193" s="19"/>
      <c r="AJ193" s="19"/>
      <c r="AK193" s="4"/>
      <c r="AL193" s="4"/>
      <c r="AM193" s="4"/>
      <c r="AN193" s="16"/>
      <c r="AO193" s="4"/>
    </row>
    <row r="194" spans="1:41" x14ac:dyDescent="0.25">
      <c r="A194" s="14">
        <v>41111.333333333336</v>
      </c>
      <c r="B194" s="13">
        <f>VLOOKUP(A194,'Raw data'!$B$3:$E$541,4)</f>
        <v>290</v>
      </c>
      <c r="C194" s="13">
        <f>VLOOKUP(A194,'Raw data'!$H$3:$K$541,4)</f>
        <v>106</v>
      </c>
      <c r="D194" s="15">
        <f t="shared" si="44"/>
        <v>63.448275862068968</v>
      </c>
      <c r="E194" s="24">
        <f t="shared" si="33"/>
        <v>70.09950668922356</v>
      </c>
      <c r="F194" s="23">
        <f t="shared" si="45"/>
        <v>44.238871516091557</v>
      </c>
      <c r="G194" s="28"/>
      <c r="H194" s="28"/>
      <c r="I194" s="28"/>
      <c r="J194" s="28"/>
      <c r="K194" s="28"/>
      <c r="L194" s="28"/>
      <c r="M194" s="28"/>
      <c r="N194" s="47"/>
      <c r="O194" s="47"/>
      <c r="P194" s="26"/>
      <c r="Q194" s="19">
        <f>_xll.PIAdvCalcVal(Calculations!$Q$1,Calculations!$A193,Calculations!$A194,"average (time-weighted)","time-weighted",0,1,0,"")</f>
        <v>27.282278039155891</v>
      </c>
      <c r="R194" s="19">
        <f t="shared" si="35"/>
        <v>463.8262467274605</v>
      </c>
      <c r="S194" s="4">
        <f t="shared" si="42"/>
        <v>0.70919973731426245</v>
      </c>
      <c r="T194" s="16">
        <f t="shared" si="46"/>
        <v>0.63448275862068959</v>
      </c>
      <c r="U194" s="4">
        <f t="shared" si="43"/>
        <v>5.5826269050958197E-3</v>
      </c>
      <c r="AF194" s="47"/>
      <c r="AG194" s="47"/>
      <c r="AH194" s="26"/>
      <c r="AI194" s="19"/>
      <c r="AJ194" s="19"/>
      <c r="AK194" s="4"/>
      <c r="AL194" s="4"/>
      <c r="AM194" s="4"/>
      <c r="AN194" s="16"/>
      <c r="AO194" s="4"/>
    </row>
    <row r="195" spans="1:41" x14ac:dyDescent="0.25">
      <c r="A195" s="14">
        <v>41112.333333333336</v>
      </c>
      <c r="B195" s="13">
        <f>VLOOKUP(A195,'Raw data'!$B$3:$E$541,4)</f>
        <v>302</v>
      </c>
      <c r="C195" s="13">
        <f>VLOOKUP(A195,'Raw data'!$H$3:$K$541,4)</f>
        <v>90</v>
      </c>
      <c r="D195" s="15">
        <f t="shared" si="44"/>
        <v>70.19867549668875</v>
      </c>
      <c r="E195" s="24">
        <f t="shared" ref="E195:E258" si="47">(1-$B$1/B195)*100</f>
        <v>71.287605761174945</v>
      </c>
      <c r="F195" s="23">
        <f t="shared" si="45"/>
        <v>1.1857691209139729</v>
      </c>
      <c r="G195" s="28"/>
      <c r="H195" s="28"/>
      <c r="I195" s="28"/>
      <c r="J195" s="28"/>
      <c r="K195" s="28"/>
      <c r="L195" s="28"/>
      <c r="M195" s="28"/>
      <c r="N195" s="47"/>
      <c r="O195" s="47"/>
      <c r="P195" s="26"/>
      <c r="Q195" s="19">
        <f>_xll.PIAdvCalcVal(Calculations!$Q$1,Calculations!$A194,Calculations!$A195,"average (time-weighted)","time-weighted",0,1,0,"")</f>
        <v>21.944016131867532</v>
      </c>
      <c r="R195" s="19">
        <f t="shared" si="35"/>
        <v>373.07040951503609</v>
      </c>
      <c r="S195" s="4">
        <f t="shared" si="42"/>
        <v>0.71425256731634568</v>
      </c>
      <c r="T195" s="16">
        <f t="shared" si="46"/>
        <v>0.70198675496688745</v>
      </c>
      <c r="U195" s="4">
        <f t="shared" si="43"/>
        <v>1.5045015259212196E-4</v>
      </c>
      <c r="AF195" s="47"/>
      <c r="AG195" s="47"/>
      <c r="AH195" s="26"/>
      <c r="AI195" s="19"/>
      <c r="AJ195" s="19"/>
      <c r="AK195" s="4"/>
      <c r="AL195" s="4"/>
      <c r="AM195" s="4"/>
      <c r="AN195" s="16"/>
      <c r="AO195" s="4"/>
    </row>
    <row r="196" spans="1:41" x14ac:dyDescent="0.25">
      <c r="A196" s="14">
        <v>41115.333333333336</v>
      </c>
      <c r="B196" s="13">
        <f>VLOOKUP(A196,'Raw data'!$B$3:$E$541,4)</f>
        <v>322</v>
      </c>
      <c r="C196" s="13">
        <f>VLOOKUP(A196,'Raw data'!$H$3:$K$541,4)</f>
        <v>88</v>
      </c>
      <c r="D196" s="15">
        <f t="shared" si="44"/>
        <v>72.67080745341616</v>
      </c>
      <c r="E196" s="24">
        <f t="shared" si="47"/>
        <v>73.070984285325565</v>
      </c>
      <c r="F196" s="23">
        <f t="shared" si="45"/>
        <v>0.16014149679704853</v>
      </c>
      <c r="G196" s="28"/>
      <c r="H196" s="28"/>
      <c r="I196" s="28"/>
      <c r="J196" s="28"/>
      <c r="K196" s="28"/>
      <c r="L196" s="28"/>
      <c r="M196" s="28"/>
      <c r="N196" s="47"/>
      <c r="O196" s="47"/>
      <c r="P196" s="26"/>
      <c r="Q196" s="19">
        <f>_xll.PIAdvCalcVal(Calculations!$Q$1,Calculations!$A195,Calculations!$A196,"average (time-weighted)","time-weighted",0,1,0,"")</f>
        <v>14.138951973129096</v>
      </c>
      <c r="R196" s="19">
        <f t="shared" ref="R196:R259" si="48">Q196*10^6/(PI()*(158^2)/4*3)</f>
        <v>240.3764457258348</v>
      </c>
      <c r="S196" s="4">
        <f t="shared" si="42"/>
        <v>0.7166350080670193</v>
      </c>
      <c r="T196" s="16">
        <f t="shared" si="46"/>
        <v>0.72670807453416142</v>
      </c>
      <c r="U196" s="4">
        <f t="shared" si="43"/>
        <v>1.0146666805146307E-4</v>
      </c>
      <c r="AF196" s="47"/>
      <c r="AG196" s="47"/>
      <c r="AH196" s="26"/>
      <c r="AI196" s="19"/>
      <c r="AJ196" s="19"/>
      <c r="AK196" s="4"/>
      <c r="AL196" s="4"/>
      <c r="AM196" s="4"/>
      <c r="AN196" s="16"/>
      <c r="AO196" s="4"/>
    </row>
    <row r="197" spans="1:41" x14ac:dyDescent="0.25">
      <c r="A197" s="14">
        <v>41116.333333333336</v>
      </c>
      <c r="B197" s="13">
        <f>VLOOKUP(A197,'Raw data'!$B$3:$E$541,4)</f>
        <v>414</v>
      </c>
      <c r="C197" s="13">
        <f>VLOOKUP(A197,'Raw data'!$H$3:$K$541,4)</f>
        <v>84</v>
      </c>
      <c r="D197" s="15">
        <f t="shared" si="44"/>
        <v>79.710144927536234</v>
      </c>
      <c r="E197" s="24">
        <f t="shared" si="47"/>
        <v>79.055209999697666</v>
      </c>
      <c r="F197" s="23">
        <f t="shared" si="45"/>
        <v>0.42893975970290982</v>
      </c>
      <c r="G197" s="28"/>
      <c r="H197" s="28"/>
      <c r="I197" s="28"/>
      <c r="J197" s="28"/>
      <c r="K197" s="28"/>
      <c r="L197" s="28"/>
      <c r="M197" s="28"/>
      <c r="N197" s="47"/>
      <c r="O197" s="47"/>
      <c r="P197" s="26"/>
      <c r="Q197" s="19">
        <f>_xll.PIAdvCalcVal(Calculations!$Q$1,Calculations!$A196,Calculations!$A197,"average (time-weighted)","time-weighted",0,1,0,"")</f>
        <v>13.954388714591691</v>
      </c>
      <c r="R197" s="19">
        <f t="shared" si="48"/>
        <v>237.23868415884496</v>
      </c>
      <c r="S197" s="4">
        <f t="shared" si="42"/>
        <v>0.71664701613668913</v>
      </c>
      <c r="T197" s="16">
        <f t="shared" si="46"/>
        <v>0.79710144927536231</v>
      </c>
      <c r="U197" s="4">
        <f t="shared" si="43"/>
        <v>6.4729158116652325E-3</v>
      </c>
      <c r="AF197" s="47"/>
      <c r="AG197" s="47"/>
      <c r="AH197" s="26"/>
      <c r="AI197" s="19"/>
      <c r="AJ197" s="19"/>
      <c r="AK197" s="4"/>
      <c r="AL197" s="4"/>
      <c r="AM197" s="4"/>
      <c r="AN197" s="16"/>
      <c r="AO197" s="4"/>
    </row>
    <row r="198" spans="1:41" x14ac:dyDescent="0.25">
      <c r="A198" s="14">
        <v>41117.333333333336</v>
      </c>
      <c r="B198" s="13">
        <f>VLOOKUP(A198,'Raw data'!$B$3:$E$541,4)</f>
        <v>290</v>
      </c>
      <c r="C198" s="13">
        <f>VLOOKUP(A198,'Raw data'!$H$3:$K$541,4)</f>
        <v>99</v>
      </c>
      <c r="D198" s="15">
        <f t="shared" si="44"/>
        <v>65.862068965517238</v>
      </c>
      <c r="E198" s="24">
        <f t="shared" si="47"/>
        <v>70.09950668922356</v>
      </c>
      <c r="F198" s="23">
        <f t="shared" si="45"/>
        <v>17.955878462289412</v>
      </c>
      <c r="G198" s="28"/>
      <c r="H198" s="28"/>
      <c r="I198" s="28"/>
      <c r="J198" s="28"/>
      <c r="K198" s="28"/>
      <c r="L198" s="28"/>
      <c r="M198" s="28"/>
      <c r="N198" s="47"/>
      <c r="O198" s="47"/>
      <c r="P198" s="26"/>
      <c r="Q198" s="19">
        <f>_xll.PIAdvCalcVal(Calculations!$Q$1,Calculations!$A197,Calculations!$A198,"average (time-weighted)","time-weighted",0,1,0,"")</f>
        <v>13.998230803338222</v>
      </c>
      <c r="R198" s="19">
        <f t="shared" si="48"/>
        <v>237.98404389173862</v>
      </c>
      <c r="S198" s="4">
        <f t="shared" si="42"/>
        <v>0.71664426094806699</v>
      </c>
      <c r="T198" s="16">
        <f t="shared" si="46"/>
        <v>0.6586206896551724</v>
      </c>
      <c r="U198" s="4">
        <f t="shared" si="43"/>
        <v>3.3667348255816214E-3</v>
      </c>
      <c r="AF198" s="47"/>
      <c r="AG198" s="47"/>
      <c r="AH198" s="26"/>
      <c r="AI198" s="19"/>
      <c r="AJ198" s="19"/>
      <c r="AK198" s="4"/>
      <c r="AL198" s="4"/>
      <c r="AM198" s="4"/>
      <c r="AN198" s="16"/>
      <c r="AO198" s="4"/>
    </row>
    <row r="199" spans="1:41" x14ac:dyDescent="0.25">
      <c r="A199" s="14">
        <v>41118.333333333336</v>
      </c>
      <c r="B199" s="13">
        <f>VLOOKUP(A199,'Raw data'!$B$3:$E$541,4)</f>
        <v>270</v>
      </c>
      <c r="C199" s="13">
        <f>VLOOKUP(A199,'Raw data'!$H$3:$K$541,4)</f>
        <v>90</v>
      </c>
      <c r="D199" s="15">
        <f t="shared" si="44"/>
        <v>66.666666666666657</v>
      </c>
      <c r="E199" s="24">
        <f t="shared" si="47"/>
        <v>67.884655332869755</v>
      </c>
      <c r="F199" s="23">
        <f t="shared" si="45"/>
        <v>1.4834963909992018</v>
      </c>
      <c r="G199" s="28"/>
      <c r="H199" s="28"/>
      <c r="I199" s="28"/>
      <c r="J199" s="28"/>
      <c r="K199" s="28"/>
      <c r="L199" s="28"/>
      <c r="M199" s="28"/>
      <c r="N199" s="47"/>
      <c r="O199" s="47"/>
      <c r="P199" s="26"/>
      <c r="Q199" s="19">
        <f>_xll.PIAdvCalcVal(Calculations!$Q$1,Calculations!$A198,Calculations!$A199,"average (time-weighted)","time-weighted",0,1,0,"")</f>
        <v>13.956732248101313</v>
      </c>
      <c r="R199" s="19">
        <f t="shared" si="48"/>
        <v>237.27852659246756</v>
      </c>
      <c r="S199" s="4">
        <f t="shared" si="42"/>
        <v>0.71664687036400565</v>
      </c>
      <c r="T199" s="16">
        <f t="shared" si="46"/>
        <v>0.66666666666666674</v>
      </c>
      <c r="U199" s="4">
        <f t="shared" si="43"/>
        <v>2.4980207616274899E-3</v>
      </c>
      <c r="AF199" s="47"/>
      <c r="AG199" s="47"/>
      <c r="AH199" s="26"/>
      <c r="AI199" s="19"/>
      <c r="AJ199" s="19"/>
      <c r="AK199" s="4"/>
      <c r="AL199" s="4"/>
      <c r="AM199" s="4"/>
      <c r="AN199" s="16"/>
      <c r="AO199" s="4"/>
    </row>
    <row r="200" spans="1:41" x14ac:dyDescent="0.25">
      <c r="A200" s="14">
        <v>41121.333333333336</v>
      </c>
      <c r="B200" s="13">
        <f>VLOOKUP(A200,'Raw data'!$B$3:$E$541,4)</f>
        <v>410</v>
      </c>
      <c r="C200" s="13">
        <f>VLOOKUP(A200,'Raw data'!$H$3:$K$541,4)</f>
        <v>86</v>
      </c>
      <c r="D200" s="15">
        <f t="shared" si="44"/>
        <v>79.024390243902445</v>
      </c>
      <c r="E200" s="24">
        <f t="shared" si="47"/>
        <v>78.850870585060576</v>
      </c>
      <c r="F200" s="23">
        <f t="shared" si="45"/>
        <v>3.0109072004598544E-2</v>
      </c>
      <c r="G200" s="28"/>
      <c r="H200" s="28"/>
      <c r="I200" s="28"/>
      <c r="J200" s="28"/>
      <c r="K200" s="28"/>
      <c r="L200" s="28"/>
      <c r="M200" s="28"/>
      <c r="N200" s="47"/>
      <c r="O200" s="47"/>
      <c r="P200" s="26"/>
      <c r="Q200" s="19">
        <f>_xll.PIAdvCalcVal(Calculations!$Q$1,Calculations!$A199,Calculations!$A200,"average (time-weighted)","time-weighted",0,1,0,"")</f>
        <v>14.094996546611853</v>
      </c>
      <c r="R200" s="19">
        <f t="shared" si="48"/>
        <v>239.62915913651347</v>
      </c>
      <c r="S200" s="4">
        <f t="shared" si="42"/>
        <v>0.71663796636431421</v>
      </c>
      <c r="T200" s="16">
        <f t="shared" si="46"/>
        <v>0.79024390243902443</v>
      </c>
      <c r="U200" s="4">
        <f t="shared" si="43"/>
        <v>5.4178338254343272E-3</v>
      </c>
      <c r="AF200" s="47"/>
      <c r="AG200" s="47"/>
      <c r="AH200" s="26"/>
      <c r="AI200" s="19"/>
      <c r="AJ200" s="19"/>
      <c r="AK200" s="4"/>
      <c r="AL200" s="4"/>
      <c r="AM200" s="4"/>
      <c r="AN200" s="16"/>
      <c r="AO200" s="4"/>
    </row>
    <row r="201" spans="1:41" x14ac:dyDescent="0.25">
      <c r="A201" s="14">
        <v>41122.333333333336</v>
      </c>
      <c r="B201" s="13">
        <f>VLOOKUP(A201,'Raw data'!$B$3:$E$541,4)</f>
        <v>339</v>
      </c>
      <c r="C201" s="13">
        <f>VLOOKUP(A201,'Raw data'!$H$3:$K$541,4)</f>
        <v>95</v>
      </c>
      <c r="D201" s="15">
        <f t="shared" si="44"/>
        <v>71.976401179941007</v>
      </c>
      <c r="E201" s="24">
        <f t="shared" si="47"/>
        <v>74.421406902285653</v>
      </c>
      <c r="F201" s="23">
        <f t="shared" si="45"/>
        <v>5.9780529822980659</v>
      </c>
      <c r="G201" s="28"/>
      <c r="H201" s="28"/>
      <c r="I201" s="28"/>
      <c r="J201" s="28"/>
      <c r="K201" s="28"/>
      <c r="L201" s="28"/>
      <c r="M201" s="28"/>
      <c r="N201" s="47"/>
      <c r="O201" s="47"/>
      <c r="P201" s="26"/>
      <c r="Q201" s="19">
        <f>_xll.PIAdvCalcVal(Calculations!$Q$1,Calculations!$A200,Calculations!$A201,"average (time-weighted)","time-weighted",0,1,0,"")</f>
        <v>14.569339307765695</v>
      </c>
      <c r="R201" s="19">
        <f t="shared" si="48"/>
        <v>247.69346455311253</v>
      </c>
      <c r="S201" s="4">
        <f t="shared" si="42"/>
        <v>0.71660257145820561</v>
      </c>
      <c r="T201" s="16">
        <f t="shared" si="46"/>
        <v>0.71976401179940996</v>
      </c>
      <c r="U201" s="4">
        <f t="shared" si="43"/>
        <v>9.9947050309943278E-6</v>
      </c>
      <c r="AF201" s="47"/>
      <c r="AG201" s="47"/>
      <c r="AH201" s="26"/>
      <c r="AI201" s="19"/>
      <c r="AJ201" s="19"/>
      <c r="AK201" s="4"/>
      <c r="AL201" s="4"/>
      <c r="AM201" s="4"/>
      <c r="AN201" s="16"/>
      <c r="AO201" s="4"/>
    </row>
    <row r="202" spans="1:41" x14ac:dyDescent="0.25">
      <c r="A202" s="14">
        <v>41123.333333333336</v>
      </c>
      <c r="B202" s="13">
        <f>VLOOKUP(A202,'Raw data'!$B$3:$E$541,4)</f>
        <v>284</v>
      </c>
      <c r="C202" s="13">
        <f>VLOOKUP(A202,'Raw data'!$H$3:$K$541,4)</f>
        <v>84</v>
      </c>
      <c r="D202" s="15">
        <f t="shared" si="44"/>
        <v>70.422535211267601</v>
      </c>
      <c r="E202" s="24">
        <f t="shared" si="47"/>
        <v>69.467806126319843</v>
      </c>
      <c r="F202" s="23">
        <f t="shared" si="45"/>
        <v>0.91150762564518262</v>
      </c>
      <c r="G202" s="28"/>
      <c r="H202" s="28"/>
      <c r="I202" s="28"/>
      <c r="J202" s="28"/>
      <c r="K202" s="28"/>
      <c r="L202" s="28"/>
      <c r="M202" s="28"/>
      <c r="N202" s="47"/>
      <c r="O202" s="47"/>
      <c r="P202" s="26"/>
      <c r="Q202" s="19">
        <f>_xll.PIAdvCalcVal(Calculations!$Q$1,Calculations!$A201,Calculations!$A202,"average (time-weighted)","time-weighted",0,1,0,"")</f>
        <v>14.694666490583511</v>
      </c>
      <c r="R202" s="19">
        <f t="shared" si="48"/>
        <v>249.82415308051063</v>
      </c>
      <c r="S202" s="4">
        <f t="shared" si="42"/>
        <v>0.71659186822817211</v>
      </c>
      <c r="T202" s="16">
        <f t="shared" si="46"/>
        <v>0.70422535211267601</v>
      </c>
      <c r="U202" s="4">
        <f t="shared" si="43"/>
        <v>1.5293072083482492E-4</v>
      </c>
      <c r="AF202" s="47"/>
      <c r="AG202" s="47"/>
      <c r="AH202" s="26"/>
      <c r="AI202" s="19"/>
      <c r="AJ202" s="19"/>
      <c r="AK202" s="4"/>
      <c r="AL202" s="4"/>
      <c r="AM202" s="4"/>
      <c r="AN202" s="16"/>
      <c r="AO202" s="4"/>
    </row>
    <row r="203" spans="1:41" x14ac:dyDescent="0.25">
      <c r="A203" s="14">
        <v>41124.333333333336</v>
      </c>
      <c r="B203" s="13">
        <f>VLOOKUP(A203,'Raw data'!$B$3:$E$541,4)</f>
        <v>302</v>
      </c>
      <c r="C203" s="13">
        <f>VLOOKUP(A203,'Raw data'!$H$3:$K$541,4)</f>
        <v>88</v>
      </c>
      <c r="D203" s="15">
        <f t="shared" si="44"/>
        <v>70.860927152317871</v>
      </c>
      <c r="E203" s="24">
        <f t="shared" si="47"/>
        <v>71.287605761174945</v>
      </c>
      <c r="F203" s="23">
        <f t="shared" si="45"/>
        <v>0.18205463525620794</v>
      </c>
      <c r="G203" s="28"/>
      <c r="H203" s="28"/>
      <c r="I203" s="28"/>
      <c r="J203" s="28"/>
      <c r="K203" s="28"/>
      <c r="L203" s="28"/>
      <c r="M203" s="28"/>
      <c r="N203" s="47"/>
      <c r="O203" s="47"/>
      <c r="P203" s="26"/>
      <c r="Q203" s="19">
        <f>_xll.PIAdvCalcVal(Calculations!$Q$1,Calculations!$A202,Calculations!$A203,"average (time-weighted)","time-weighted",0,1,0,"")</f>
        <v>14.095252119594782</v>
      </c>
      <c r="R203" s="19">
        <f t="shared" si="48"/>
        <v>239.63350413502374</v>
      </c>
      <c r="S203" s="4">
        <f t="shared" si="42"/>
        <v>0.71663794934432223</v>
      </c>
      <c r="T203" s="16">
        <f t="shared" si="46"/>
        <v>0.70860927152317887</v>
      </c>
      <c r="U203" s="4">
        <f t="shared" si="43"/>
        <v>6.4459667555719281E-5</v>
      </c>
      <c r="AF203" s="47"/>
      <c r="AG203" s="47"/>
      <c r="AH203" s="26"/>
      <c r="AI203" s="19"/>
      <c r="AJ203" s="19"/>
      <c r="AK203" s="4"/>
      <c r="AL203" s="4"/>
      <c r="AM203" s="4"/>
      <c r="AN203" s="16"/>
      <c r="AO203" s="4"/>
    </row>
    <row r="204" spans="1:41" x14ac:dyDescent="0.25">
      <c r="A204" s="14">
        <v>41125.333333333336</v>
      </c>
      <c r="B204" s="13">
        <f>VLOOKUP(A204,'Raw data'!$B$3:$E$541,4)</f>
        <v>282</v>
      </c>
      <c r="C204" s="13">
        <f>VLOOKUP(A204,'Raw data'!$H$3:$K$541,4)</f>
        <v>87</v>
      </c>
      <c r="D204" s="15">
        <f t="shared" si="44"/>
        <v>69.148936170212778</v>
      </c>
      <c r="E204" s="24">
        <f t="shared" si="47"/>
        <v>69.251265744237003</v>
      </c>
      <c r="F204" s="23">
        <f t="shared" si="45"/>
        <v>1.0471341719979285E-2</v>
      </c>
      <c r="G204" s="28"/>
      <c r="H204" s="28"/>
      <c r="I204" s="28"/>
      <c r="J204" s="28"/>
      <c r="K204" s="28"/>
      <c r="L204" s="28"/>
      <c r="M204" s="28"/>
      <c r="N204" s="47"/>
      <c r="O204" s="47"/>
      <c r="P204" s="26"/>
      <c r="Q204" s="19">
        <f>_xll.PIAdvCalcVal(Calculations!$Q$1,Calculations!$A203,Calculations!$A204,"average (time-weighted)","time-weighted",0,1,0,"")</f>
        <v>17.650847231634241</v>
      </c>
      <c r="R204" s="19">
        <f t="shared" si="48"/>
        <v>300.08220762425742</v>
      </c>
      <c r="S204" s="4">
        <f t="shared" si="42"/>
        <v>0.71611571033088517</v>
      </c>
      <c r="T204" s="16">
        <f t="shared" si="46"/>
        <v>0.6914893617021276</v>
      </c>
      <c r="U204" s="4">
        <f t="shared" si="43"/>
        <v>6.0645704678510967E-4</v>
      </c>
      <c r="AF204" s="47"/>
      <c r="AG204" s="47"/>
      <c r="AH204" s="26"/>
      <c r="AI204" s="19"/>
      <c r="AJ204" s="19"/>
      <c r="AK204" s="4"/>
      <c r="AL204" s="4"/>
      <c r="AM204" s="4"/>
      <c r="AN204" s="16"/>
      <c r="AO204" s="4"/>
    </row>
    <row r="205" spans="1:41" x14ac:dyDescent="0.25">
      <c r="A205" s="14">
        <v>41126.333333333336</v>
      </c>
      <c r="B205" s="13">
        <f>VLOOKUP(A205,'Raw data'!$B$3:$E$541,4)</f>
        <v>280</v>
      </c>
      <c r="C205" s="13">
        <f>VLOOKUP(A205,'Raw data'!$H$3:$K$541,4)</f>
        <v>95</v>
      </c>
      <c r="D205" s="15">
        <f t="shared" si="44"/>
        <v>66.071428571428569</v>
      </c>
      <c r="E205" s="24">
        <f t="shared" si="47"/>
        <v>69.031631928124398</v>
      </c>
      <c r="F205" s="23">
        <f t="shared" si="45"/>
        <v>8.7628039129932489</v>
      </c>
      <c r="G205" s="28"/>
      <c r="H205" s="28"/>
      <c r="I205" s="28"/>
      <c r="J205" s="28"/>
      <c r="K205" s="28"/>
      <c r="L205" s="28"/>
      <c r="M205" s="28"/>
      <c r="N205" s="47"/>
      <c r="O205" s="47"/>
      <c r="P205" s="26"/>
      <c r="Q205" s="19">
        <f>_xll.PIAdvCalcVal(Calculations!$Q$1,Calculations!$A204,Calculations!$A205,"average (time-weighted)","time-weighted",0,1,0,"")</f>
        <v>14.743175057514161</v>
      </c>
      <c r="R205" s="19">
        <f t="shared" si="48"/>
        <v>250.64884764968403</v>
      </c>
      <c r="S205" s="4">
        <f t="shared" si="42"/>
        <v>0.71658756406541602</v>
      </c>
      <c r="T205" s="16">
        <f t="shared" si="46"/>
        <v>0.6607142857142857</v>
      </c>
      <c r="U205" s="4">
        <f t="shared" si="43"/>
        <v>3.1218232337028879E-3</v>
      </c>
      <c r="AF205" s="47"/>
      <c r="AG205" s="47"/>
      <c r="AH205" s="26"/>
      <c r="AI205" s="19"/>
      <c r="AJ205" s="19"/>
      <c r="AK205" s="4"/>
      <c r="AL205" s="4"/>
      <c r="AM205" s="4"/>
      <c r="AN205" s="16"/>
      <c r="AO205" s="4"/>
    </row>
    <row r="206" spans="1:41" x14ac:dyDescent="0.25">
      <c r="A206" s="14">
        <v>41128.333333333336</v>
      </c>
      <c r="B206" s="13">
        <f>VLOOKUP(A206,'Raw data'!$B$3:$E$541,4)</f>
        <v>390</v>
      </c>
      <c r="C206" s="13">
        <f>VLOOKUP(A206,'Raw data'!$H$3:$K$541,4)</f>
        <v>84</v>
      </c>
      <c r="D206" s="15">
        <f t="shared" si="44"/>
        <v>78.461538461538467</v>
      </c>
      <c r="E206" s="24">
        <f t="shared" si="47"/>
        <v>77.766299845832904</v>
      </c>
      <c r="F206" s="23">
        <f t="shared" si="45"/>
        <v>0.48335673276818719</v>
      </c>
      <c r="G206" s="28"/>
      <c r="H206" s="28"/>
      <c r="I206" s="28"/>
      <c r="J206" s="28"/>
      <c r="K206" s="28"/>
      <c r="L206" s="28"/>
      <c r="M206" s="28"/>
      <c r="N206" s="47"/>
      <c r="O206" s="47"/>
      <c r="P206" s="26"/>
      <c r="Q206" s="19">
        <f>_xll.PIAdvCalcVal(Calculations!$Q$1,Calculations!$A205,Calculations!$A206,"average (time-weighted)","time-weighted",0,1,0,"")</f>
        <v>13.161414336380851</v>
      </c>
      <c r="R206" s="19">
        <f t="shared" si="48"/>
        <v>223.75731984356671</v>
      </c>
      <c r="S206" s="4">
        <f t="shared" si="42"/>
        <v>0.71668746743658351</v>
      </c>
      <c r="T206" s="16">
        <f t="shared" si="46"/>
        <v>0.7846153846153846</v>
      </c>
      <c r="U206" s="4">
        <f t="shared" si="43"/>
        <v>4.6142019322500602E-3</v>
      </c>
      <c r="AF206" s="47"/>
      <c r="AG206" s="47"/>
      <c r="AH206" s="26"/>
      <c r="AI206" s="19"/>
      <c r="AJ206" s="19"/>
      <c r="AK206" s="4"/>
      <c r="AL206" s="4"/>
      <c r="AM206" s="4"/>
      <c r="AN206" s="16"/>
      <c r="AO206" s="4"/>
    </row>
    <row r="207" spans="1:41" x14ac:dyDescent="0.25">
      <c r="A207" s="14">
        <v>41131.333333333336</v>
      </c>
      <c r="B207" s="13">
        <f>VLOOKUP(A207,'Raw data'!$B$3:$E$541,4)</f>
        <v>273</v>
      </c>
      <c r="C207" s="13">
        <f>VLOOKUP(A207,'Raw data'!$H$3:$K$541,4)</f>
        <v>91</v>
      </c>
      <c r="D207" s="15">
        <f t="shared" si="44"/>
        <v>66.666666666666657</v>
      </c>
      <c r="E207" s="24">
        <f t="shared" si="47"/>
        <v>68.237571208332724</v>
      </c>
      <c r="F207" s="23">
        <f t="shared" si="45"/>
        <v>2.4677410790270766</v>
      </c>
      <c r="G207" s="28"/>
      <c r="H207" s="28"/>
      <c r="I207" s="28"/>
      <c r="J207" s="28"/>
      <c r="K207" s="28"/>
      <c r="L207" s="28"/>
      <c r="M207" s="28"/>
      <c r="N207" s="47"/>
      <c r="O207" s="47"/>
      <c r="P207" s="26"/>
      <c r="Q207" s="19">
        <f>_xll.PIAdvCalcVal(Calculations!$Q$1,Calculations!$A206,Calculations!$A207,"average (time-weighted)","time-weighted",0,1,0,"")</f>
        <v>26.262643149643043</v>
      </c>
      <c r="R207" s="19">
        <f t="shared" si="48"/>
        <v>446.49142508403503</v>
      </c>
      <c r="S207" s="4">
        <f t="shared" si="42"/>
        <v>0.71042239051985845</v>
      </c>
      <c r="T207" s="16">
        <f t="shared" si="46"/>
        <v>0.66666666666666674</v>
      </c>
      <c r="U207" s="4">
        <f t="shared" si="43"/>
        <v>1.9145633699167697E-3</v>
      </c>
      <c r="AF207" s="47"/>
      <c r="AG207" s="47"/>
      <c r="AH207" s="26"/>
      <c r="AI207" s="19"/>
      <c r="AJ207" s="19"/>
      <c r="AK207" s="4"/>
      <c r="AL207" s="4"/>
      <c r="AM207" s="4"/>
      <c r="AN207" s="16"/>
      <c r="AO207" s="4"/>
    </row>
    <row r="208" spans="1:41" x14ac:dyDescent="0.25">
      <c r="A208" s="14">
        <v>41132.333333333336</v>
      </c>
      <c r="B208" s="13">
        <f>VLOOKUP(A208,'Raw data'!$B$3:$E$541,4)</f>
        <v>281</v>
      </c>
      <c r="C208" s="13">
        <f>VLOOKUP(A208,'Raw data'!$H$3:$K$541,4)</f>
        <v>85</v>
      </c>
      <c r="D208" s="15">
        <f t="shared" si="44"/>
        <v>69.7508896797153</v>
      </c>
      <c r="E208" s="24">
        <f t="shared" si="47"/>
        <v>69.141839643682673</v>
      </c>
      <c r="F208" s="23">
        <f t="shared" si="45"/>
        <v>0.37094194639134476</v>
      </c>
      <c r="G208" s="28"/>
      <c r="H208" s="28"/>
      <c r="I208" s="28"/>
      <c r="J208" s="28"/>
      <c r="K208" s="28"/>
      <c r="L208" s="28"/>
      <c r="M208" s="28"/>
      <c r="N208" s="47"/>
      <c r="O208" s="47"/>
      <c r="P208" s="26"/>
      <c r="Q208" s="19">
        <f>_xll.PIAdvCalcVal(Calculations!$Q$1,Calculations!$A207,Calculations!$A208,"average (time-weighted)","time-weighted",0,1,0,"")</f>
        <v>27.426073480379021</v>
      </c>
      <c r="R208" s="19">
        <f t="shared" si="48"/>
        <v>466.27091427697087</v>
      </c>
      <c r="S208" s="4">
        <f t="shared" si="42"/>
        <v>0.70901743171470322</v>
      </c>
      <c r="T208" s="16">
        <f t="shared" si="46"/>
        <v>0.697508896797153</v>
      </c>
      <c r="U208" s="4">
        <f t="shared" si="43"/>
        <v>1.3244637594847259E-4</v>
      </c>
      <c r="AF208" s="47"/>
      <c r="AG208" s="47"/>
      <c r="AH208" s="26"/>
      <c r="AI208" s="19"/>
      <c r="AJ208" s="19"/>
      <c r="AK208" s="4"/>
      <c r="AL208" s="4"/>
      <c r="AM208" s="4"/>
      <c r="AN208" s="16"/>
      <c r="AO208" s="4"/>
    </row>
    <row r="209" spans="1:41" x14ac:dyDescent="0.25">
      <c r="A209" s="14">
        <v>41133.333333333336</v>
      </c>
      <c r="B209" s="13">
        <f>VLOOKUP(A209,'Raw data'!$B$3:$E$541,4)</f>
        <v>231</v>
      </c>
      <c r="C209" s="13">
        <f>VLOOKUP(A209,'Raw data'!$H$3:$K$541,4)</f>
        <v>94</v>
      </c>
      <c r="D209" s="15">
        <f t="shared" si="44"/>
        <v>59.307359307359306</v>
      </c>
      <c r="E209" s="24">
        <f t="shared" si="47"/>
        <v>62.462584155302302</v>
      </c>
      <c r="F209" s="23">
        <f t="shared" si="45"/>
        <v>9.9554438410769048</v>
      </c>
      <c r="G209" s="28"/>
      <c r="H209" s="28"/>
      <c r="I209" s="28"/>
      <c r="J209" s="28"/>
      <c r="K209" s="28"/>
      <c r="L209" s="28"/>
      <c r="M209" s="28"/>
      <c r="N209" s="47"/>
      <c r="O209" s="47"/>
      <c r="P209" s="26"/>
      <c r="Q209" s="19">
        <f>_xll.PIAdvCalcVal(Calculations!$Q$1,Calculations!$A208,Calculations!$A209,"average (time-weighted)","time-weighted",0,1,0,"")</f>
        <v>27.436882973448149</v>
      </c>
      <c r="R209" s="19">
        <f t="shared" si="48"/>
        <v>466.45468656285129</v>
      </c>
      <c r="S209" s="4">
        <f t="shared" si="42"/>
        <v>0.70900362888970414</v>
      </c>
      <c r="T209" s="16">
        <f t="shared" si="46"/>
        <v>0.59307359307359309</v>
      </c>
      <c r="U209" s="4">
        <f t="shared" si="43"/>
        <v>1.3439773204324792E-2</v>
      </c>
      <c r="AF209" s="47"/>
      <c r="AG209" s="47"/>
      <c r="AH209" s="26"/>
      <c r="AI209" s="19"/>
      <c r="AJ209" s="19"/>
      <c r="AK209" s="4"/>
      <c r="AL209" s="4"/>
      <c r="AM209" s="4"/>
      <c r="AN209" s="16"/>
      <c r="AO209" s="4"/>
    </row>
    <row r="210" spans="1:41" x14ac:dyDescent="0.25">
      <c r="A210" s="14">
        <v>41134.333333333336</v>
      </c>
      <c r="B210" s="13">
        <f>VLOOKUP(A210,'Raw data'!$B$3:$E$541,4)</f>
        <v>346</v>
      </c>
      <c r="C210" s="13">
        <f>VLOOKUP(A210,'Raw data'!$H$3:$K$541,4)</f>
        <v>96</v>
      </c>
      <c r="D210" s="15">
        <f t="shared" si="44"/>
        <v>72.25433526011561</v>
      </c>
      <c r="E210" s="24">
        <f t="shared" si="47"/>
        <v>74.938892889811655</v>
      </c>
      <c r="F210" s="23">
        <f t="shared" si="45"/>
        <v>7.2068496671592444</v>
      </c>
      <c r="G210" s="28"/>
      <c r="H210" s="28"/>
      <c r="I210" s="28"/>
      <c r="J210" s="28"/>
      <c r="K210" s="28"/>
      <c r="L210" s="28"/>
      <c r="M210" s="28"/>
      <c r="N210" s="47"/>
      <c r="O210" s="47"/>
      <c r="P210" s="26"/>
      <c r="Q210" s="19">
        <f>_xll.PIAdvCalcVal(Calculations!$Q$1,Calculations!$A209,Calculations!$A210,"average (time-weighted)","time-weighted",0,1,0,"")</f>
        <v>27.575249653138208</v>
      </c>
      <c r="R210" s="19">
        <f t="shared" si="48"/>
        <v>468.80705969022256</v>
      </c>
      <c r="S210" s="4">
        <f t="shared" si="42"/>
        <v>0.70882573168776264</v>
      </c>
      <c r="T210" s="16">
        <f t="shared" si="46"/>
        <v>0.7225433526011561</v>
      </c>
      <c r="U210" s="4">
        <f t="shared" si="43"/>
        <v>1.8817312352356958E-4</v>
      </c>
      <c r="AF210" s="47"/>
      <c r="AG210" s="47"/>
      <c r="AH210" s="26"/>
      <c r="AI210" s="19"/>
      <c r="AJ210" s="19"/>
      <c r="AK210" s="4"/>
      <c r="AL210" s="4"/>
      <c r="AM210" s="4"/>
      <c r="AN210" s="16"/>
      <c r="AO210" s="4"/>
    </row>
    <row r="211" spans="1:41" x14ac:dyDescent="0.25">
      <c r="A211" s="14">
        <v>41135.333333333336</v>
      </c>
      <c r="B211" s="13">
        <f>VLOOKUP(A211,'Raw data'!$B$3:$E$541,4)</f>
        <v>389</v>
      </c>
      <c r="C211" s="13">
        <f>VLOOKUP(A211,'Raw data'!$H$3:$K$541,4)</f>
        <v>90</v>
      </c>
      <c r="D211" s="15">
        <f t="shared" si="44"/>
        <v>76.863753213367616</v>
      </c>
      <c r="E211" s="24">
        <f t="shared" si="47"/>
        <v>77.709143804305498</v>
      </c>
      <c r="F211" s="23">
        <f t="shared" si="45"/>
        <v>0.714685251246301</v>
      </c>
      <c r="G211" s="28"/>
      <c r="H211" s="28"/>
      <c r="I211" s="28"/>
      <c r="J211" s="28"/>
      <c r="K211" s="28"/>
      <c r="L211" s="28"/>
      <c r="M211" s="28"/>
      <c r="N211" s="47"/>
      <c r="O211" s="47"/>
      <c r="P211" s="26"/>
      <c r="Q211" s="19">
        <f>_xll.PIAdvCalcVal(Calculations!$Q$1,Calculations!$A210,Calculations!$A211,"average (time-weighted)","time-weighted",0,1,0,"")</f>
        <v>28.535671192374139</v>
      </c>
      <c r="R211" s="19">
        <f t="shared" si="48"/>
        <v>485.13519464950525</v>
      </c>
      <c r="S211" s="4">
        <f t="shared" si="42"/>
        <v>0.70752910443201533</v>
      </c>
      <c r="T211" s="16">
        <f t="shared" si="46"/>
        <v>0.76863753213367603</v>
      </c>
      <c r="U211" s="4">
        <f t="shared" si="43"/>
        <v>3.7342399361690922E-3</v>
      </c>
      <c r="AF211" s="47"/>
      <c r="AG211" s="47"/>
      <c r="AH211" s="26"/>
      <c r="AI211" s="19"/>
      <c r="AJ211" s="19"/>
      <c r="AK211" s="4"/>
      <c r="AL211" s="4"/>
      <c r="AM211" s="4"/>
      <c r="AN211" s="16"/>
      <c r="AO211" s="4"/>
    </row>
    <row r="212" spans="1:41" x14ac:dyDescent="0.25">
      <c r="A212" s="14">
        <v>41136.333333333336</v>
      </c>
      <c r="B212" s="13">
        <f>VLOOKUP(A212,'Raw data'!$B$3:$E$541,4)</f>
        <v>380</v>
      </c>
      <c r="C212" s="13">
        <f>VLOOKUP(A212,'Raw data'!$H$3:$K$541,4)</f>
        <v>85</v>
      </c>
      <c r="D212" s="15">
        <f t="shared" si="44"/>
        <v>77.631578947368425</v>
      </c>
      <c r="E212" s="24">
        <f t="shared" si="47"/>
        <v>77.18120247335483</v>
      </c>
      <c r="F212" s="23">
        <f t="shared" si="45"/>
        <v>0.20283896834491835</v>
      </c>
      <c r="G212" s="28"/>
      <c r="H212" s="28"/>
      <c r="I212" s="28"/>
      <c r="J212" s="28"/>
      <c r="K212" s="28"/>
      <c r="L212" s="28"/>
      <c r="M212" s="28"/>
      <c r="N212" s="47"/>
      <c r="O212" s="47"/>
      <c r="P212" s="26"/>
      <c r="Q212" s="19">
        <f>_xll.PIAdvCalcVal(Calculations!$Q$1,Calculations!$A211,Calculations!$A212,"average (time-weighted)","time-weighted",0,1,0,"")</f>
        <v>28.015829361379513</v>
      </c>
      <c r="R212" s="19">
        <f t="shared" si="48"/>
        <v>476.29735914998736</v>
      </c>
      <c r="S212" s="4">
        <f t="shared" si="42"/>
        <v>0.70824430560698215</v>
      </c>
      <c r="T212" s="16">
        <f t="shared" si="46"/>
        <v>0.77631578947368418</v>
      </c>
      <c r="U212" s="4">
        <f t="shared" si="43"/>
        <v>4.6337269158146753E-3</v>
      </c>
      <c r="AF212" s="47"/>
      <c r="AG212" s="47"/>
      <c r="AH212" s="26"/>
      <c r="AI212" s="19"/>
      <c r="AJ212" s="19"/>
      <c r="AK212" s="4"/>
      <c r="AL212" s="4"/>
      <c r="AM212" s="4"/>
      <c r="AN212" s="16"/>
      <c r="AO212" s="4"/>
    </row>
    <row r="213" spans="1:41" x14ac:dyDescent="0.25">
      <c r="A213" s="14">
        <v>41137.333333333336</v>
      </c>
      <c r="B213" s="13">
        <f>VLOOKUP(A213,'Raw data'!$B$3:$E$541,4)</f>
        <v>382</v>
      </c>
      <c r="C213" s="13">
        <f>VLOOKUP(A213,'Raw data'!$H$3:$K$541,4)</f>
        <v>85</v>
      </c>
      <c r="D213" s="15">
        <f t="shared" si="44"/>
        <v>77.748691099476446</v>
      </c>
      <c r="E213" s="24">
        <f t="shared" si="47"/>
        <v>77.300672617473381</v>
      </c>
      <c r="F213" s="23">
        <f t="shared" si="45"/>
        <v>0.20072056021633011</v>
      </c>
      <c r="G213" s="28"/>
      <c r="H213" s="28"/>
      <c r="I213" s="28"/>
      <c r="J213" s="28"/>
      <c r="K213" s="28"/>
      <c r="L213" s="28"/>
      <c r="M213" s="28"/>
      <c r="N213" s="47"/>
      <c r="O213" s="47"/>
      <c r="P213" s="26"/>
      <c r="Q213" s="19">
        <f>_xll.PIAdvCalcVal(Calculations!$Q$1,Calculations!$A212,Calculations!$A213,"average (time-weighted)","time-weighted",0,1,0,"")</f>
        <v>27.409054558116495</v>
      </c>
      <c r="R213" s="19">
        <f t="shared" si="48"/>
        <v>465.9815754312541</v>
      </c>
      <c r="S213" s="4">
        <f t="shared" si="42"/>
        <v>0.70903913558457798</v>
      </c>
      <c r="T213" s="16">
        <f t="shared" si="46"/>
        <v>0.77748691099476441</v>
      </c>
      <c r="U213" s="4">
        <f t="shared" si="43"/>
        <v>4.6850979586033218E-3</v>
      </c>
      <c r="AF213" s="47"/>
      <c r="AG213" s="47"/>
      <c r="AH213" s="26"/>
      <c r="AI213" s="19"/>
      <c r="AJ213" s="19"/>
      <c r="AK213" s="4"/>
      <c r="AL213" s="4"/>
      <c r="AM213" s="4"/>
      <c r="AN213" s="16"/>
      <c r="AO213" s="4"/>
    </row>
    <row r="214" spans="1:41" x14ac:dyDescent="0.25">
      <c r="A214" s="14">
        <v>41138.333333333336</v>
      </c>
      <c r="B214" s="13">
        <f>VLOOKUP(A214,'Raw data'!$B$3:$E$541,4)</f>
        <v>319</v>
      </c>
      <c r="C214" s="13">
        <f>VLOOKUP(A214,'Raw data'!$H$3:$K$541,4)</f>
        <v>86</v>
      </c>
      <c r="D214" s="15">
        <f t="shared" si="44"/>
        <v>73.040752351097183</v>
      </c>
      <c r="E214" s="24">
        <f t="shared" si="47"/>
        <v>72.817733353839614</v>
      </c>
      <c r="F214" s="23">
        <f t="shared" si="45"/>
        <v>4.973747313777143E-2</v>
      </c>
      <c r="G214" s="28"/>
      <c r="H214" s="28"/>
      <c r="I214" s="28"/>
      <c r="J214" s="28"/>
      <c r="K214" s="28"/>
      <c r="L214" s="28"/>
      <c r="M214" s="28"/>
      <c r="N214" s="47"/>
      <c r="O214" s="47"/>
      <c r="P214" s="26"/>
      <c r="Q214" s="19">
        <f>_xll.PIAdvCalcVal(Calculations!$Q$1,Calculations!$A213,Calculations!$A214,"average (time-weighted)","time-weighted",0,1,0,"")</f>
        <v>28.531168573705369</v>
      </c>
      <c r="R214" s="19">
        <f t="shared" si="48"/>
        <v>485.05864559027407</v>
      </c>
      <c r="S214" s="4">
        <f t="shared" si="42"/>
        <v>0.70753543410770181</v>
      </c>
      <c r="T214" s="16">
        <f t="shared" si="46"/>
        <v>0.73040752351097171</v>
      </c>
      <c r="U214" s="4">
        <f t="shared" si="43"/>
        <v>5.2313247367117134E-4</v>
      </c>
      <c r="AF214" s="47"/>
      <c r="AG214" s="47"/>
      <c r="AH214" s="26"/>
      <c r="AI214" s="19"/>
      <c r="AJ214" s="19"/>
      <c r="AK214" s="4"/>
      <c r="AL214" s="4"/>
      <c r="AM214" s="4"/>
      <c r="AN214" s="16"/>
      <c r="AO214" s="4"/>
    </row>
    <row r="215" spans="1:41" x14ac:dyDescent="0.25">
      <c r="A215" s="14">
        <v>41139.333333333336</v>
      </c>
      <c r="B215" s="13">
        <f>VLOOKUP(A215,'Raw data'!$B$3:$E$541,4)</f>
        <v>309</v>
      </c>
      <c r="C215" s="13">
        <f>VLOOKUP(A215,'Raw data'!$H$3:$K$541,4)</f>
        <v>92</v>
      </c>
      <c r="D215" s="15">
        <f t="shared" si="44"/>
        <v>70.226537216828476</v>
      </c>
      <c r="E215" s="24">
        <f t="shared" si="47"/>
        <v>71.938048349109494</v>
      </c>
      <c r="F215" s="23">
        <f t="shared" si="45"/>
        <v>2.9292703559218518</v>
      </c>
      <c r="G215" s="28"/>
      <c r="H215" s="28"/>
      <c r="I215" s="28"/>
      <c r="J215" s="28"/>
      <c r="K215" s="28"/>
      <c r="L215" s="28"/>
      <c r="M215" s="28"/>
      <c r="N215" s="47"/>
      <c r="O215" s="47"/>
      <c r="P215" s="26"/>
      <c r="Q215" s="19">
        <f>_xll.PIAdvCalcVal(Calculations!$Q$1,Calculations!$A214,Calculations!$A215,"average (time-weighted)","time-weighted",0,1,0,"")</f>
        <v>27.214240275348065</v>
      </c>
      <c r="R215" s="19">
        <f t="shared" si="48"/>
        <v>462.66953611196789</v>
      </c>
      <c r="S215" s="4">
        <f t="shared" si="42"/>
        <v>0.70928514707888002</v>
      </c>
      <c r="T215" s="16">
        <f t="shared" si="46"/>
        <v>0.70226537216828477</v>
      </c>
      <c r="U215" s="4">
        <f t="shared" si="43"/>
        <v>4.9277239795422474E-5</v>
      </c>
      <c r="AF215" s="47"/>
      <c r="AG215" s="47"/>
      <c r="AH215" s="26"/>
      <c r="AI215" s="19"/>
      <c r="AJ215" s="19"/>
      <c r="AK215" s="4"/>
      <c r="AL215" s="4"/>
      <c r="AM215" s="4"/>
      <c r="AN215" s="16"/>
      <c r="AO215" s="4"/>
    </row>
    <row r="216" spans="1:41" x14ac:dyDescent="0.25">
      <c r="A216" s="14">
        <v>41140.333333333336</v>
      </c>
      <c r="B216" s="13">
        <f>VLOOKUP(A216,'Raw data'!$B$3:$E$541,4)</f>
        <v>284</v>
      </c>
      <c r="C216" s="13">
        <f>VLOOKUP(A216,'Raw data'!$H$3:$K$541,4)</f>
        <v>88</v>
      </c>
      <c r="D216" s="15">
        <f t="shared" si="44"/>
        <v>69.014084507042256</v>
      </c>
      <c r="E216" s="24">
        <f t="shared" si="47"/>
        <v>69.467806126319843</v>
      </c>
      <c r="F216" s="23">
        <f t="shared" si="45"/>
        <v>0.20586330779987583</v>
      </c>
      <c r="G216" s="28"/>
      <c r="H216" s="28"/>
      <c r="I216" s="28"/>
      <c r="J216" s="28"/>
      <c r="K216" s="28"/>
      <c r="L216" s="28"/>
      <c r="M216" s="28"/>
      <c r="N216" s="47"/>
      <c r="O216" s="47"/>
      <c r="P216" s="26"/>
      <c r="Q216" s="19">
        <f>_xll.PIAdvCalcVal(Calculations!$Q$1,Calculations!$A215,Calculations!$A216,"average (time-weighted)","time-weighted",0,1,0,"")</f>
        <v>28.984343278439415</v>
      </c>
      <c r="R216" s="19">
        <f t="shared" si="48"/>
        <v>492.76307269518605</v>
      </c>
      <c r="S216" s="4">
        <f t="shared" si="42"/>
        <v>0.70688661225849836</v>
      </c>
      <c r="T216" s="16">
        <f t="shared" si="46"/>
        <v>0.6901408450704225</v>
      </c>
      <c r="U216" s="4">
        <f t="shared" si="43"/>
        <v>2.8042071871723793E-4</v>
      </c>
      <c r="AF216" s="47"/>
      <c r="AG216" s="47"/>
      <c r="AH216" s="26"/>
      <c r="AI216" s="19"/>
      <c r="AJ216" s="19"/>
      <c r="AK216" s="4"/>
      <c r="AL216" s="4"/>
      <c r="AM216" s="4"/>
      <c r="AN216" s="16"/>
      <c r="AO216" s="4"/>
    </row>
    <row r="217" spans="1:41" x14ac:dyDescent="0.25">
      <c r="A217" s="14">
        <v>41141.333333333336</v>
      </c>
      <c r="B217" s="13">
        <f>VLOOKUP(A217,'Raw data'!$B$3:$E$541,4)</f>
        <v>304</v>
      </c>
      <c r="C217" s="13">
        <f>VLOOKUP(A217,'Raw data'!$H$3:$K$541,4)</f>
        <v>96</v>
      </c>
      <c r="D217" s="15">
        <f t="shared" si="44"/>
        <v>68.421052631578945</v>
      </c>
      <c r="E217" s="24">
        <f t="shared" si="47"/>
        <v>71.47650309169353</v>
      </c>
      <c r="F217" s="23">
        <f t="shared" si="45"/>
        <v>9.3357775142144295</v>
      </c>
      <c r="G217" s="28"/>
      <c r="H217" s="28"/>
      <c r="I217" s="28"/>
      <c r="J217" s="28"/>
      <c r="K217" s="28"/>
      <c r="L217" s="28"/>
      <c r="M217" s="28"/>
      <c r="N217" s="47"/>
      <c r="O217" s="47"/>
      <c r="P217" s="26"/>
      <c r="Q217" s="19">
        <f>_xll.PIAdvCalcVal(Calculations!$Q$1,Calculations!$A216,Calculations!$A217,"average (time-weighted)","time-weighted",0,1,0,"")</f>
        <v>33.27427114611725</v>
      </c>
      <c r="R217" s="19">
        <f t="shared" si="48"/>
        <v>565.69617376324163</v>
      </c>
      <c r="S217" s="4">
        <f t="shared" si="42"/>
        <v>0.69961321796996245</v>
      </c>
      <c r="T217" s="16">
        <f t="shared" si="46"/>
        <v>0.68421052631578949</v>
      </c>
      <c r="U217" s="4">
        <f t="shared" si="43"/>
        <v>2.3724291019352941E-4</v>
      </c>
      <c r="AF217" s="47"/>
      <c r="AG217" s="47"/>
      <c r="AH217" s="26"/>
      <c r="AI217" s="19"/>
      <c r="AJ217" s="19"/>
      <c r="AK217" s="4"/>
      <c r="AL217" s="4"/>
      <c r="AM217" s="4"/>
      <c r="AN217" s="16"/>
      <c r="AO217" s="4"/>
    </row>
    <row r="218" spans="1:41" x14ac:dyDescent="0.25">
      <c r="A218" s="14">
        <v>41142.333333333336</v>
      </c>
      <c r="B218" s="13">
        <f>VLOOKUP(A218,'Raw data'!$B$3:$E$541,4)</f>
        <v>322</v>
      </c>
      <c r="C218" s="13">
        <f>VLOOKUP(A218,'Raw data'!$H$3:$K$541,4)</f>
        <v>85</v>
      </c>
      <c r="D218" s="15">
        <f t="shared" si="44"/>
        <v>73.602484472049696</v>
      </c>
      <c r="E218" s="24">
        <f t="shared" si="47"/>
        <v>73.070984285325565</v>
      </c>
      <c r="F218" s="23">
        <f t="shared" si="45"/>
        <v>0.28249244848778576</v>
      </c>
      <c r="G218" s="28"/>
      <c r="H218" s="28"/>
      <c r="I218" s="28"/>
      <c r="J218" s="28"/>
      <c r="K218" s="28"/>
      <c r="L218" s="28"/>
      <c r="M218" s="28"/>
      <c r="N218" s="47"/>
      <c r="O218" s="47"/>
      <c r="P218" s="26"/>
      <c r="Q218" s="19">
        <f>_xll.PIAdvCalcVal(Calculations!$Q$1,Calculations!$A217,Calculations!$A218,"average (time-weighted)","time-weighted",0,1,0,"")</f>
        <v>33.162682713600624</v>
      </c>
      <c r="R218" s="19">
        <f t="shared" si="48"/>
        <v>563.79905784945674</v>
      </c>
      <c r="S218" s="4">
        <f t="shared" si="42"/>
        <v>0.69982710562227057</v>
      </c>
      <c r="T218" s="16">
        <f t="shared" si="46"/>
        <v>0.7360248447204969</v>
      </c>
      <c r="U218" s="4">
        <f t="shared" si="43"/>
        <v>1.3102763158232625E-3</v>
      </c>
      <c r="AF218" s="47"/>
      <c r="AG218" s="47"/>
      <c r="AH218" s="26"/>
      <c r="AI218" s="19"/>
      <c r="AJ218" s="19"/>
      <c r="AK218" s="4"/>
      <c r="AL218" s="4"/>
      <c r="AM218" s="4"/>
      <c r="AN218" s="16"/>
      <c r="AO218" s="4"/>
    </row>
    <row r="219" spans="1:41" x14ac:dyDescent="0.25">
      <c r="A219" s="14">
        <v>41143.333333333336</v>
      </c>
      <c r="B219" s="13">
        <f>VLOOKUP(A219,'Raw data'!$B$3:$E$541,4)</f>
        <v>313</v>
      </c>
      <c r="C219" s="13">
        <f>VLOOKUP(A219,'Raw data'!$H$3:$K$541,4)</f>
        <v>90</v>
      </c>
      <c r="D219" s="15">
        <f t="shared" si="44"/>
        <v>71.246006389776369</v>
      </c>
      <c r="E219" s="24">
        <f t="shared" si="47"/>
        <v>72.296667539536202</v>
      </c>
      <c r="F219" s="23">
        <f t="shared" si="45"/>
        <v>1.1038888516146539</v>
      </c>
      <c r="G219" s="28"/>
      <c r="H219" s="28"/>
      <c r="I219" s="28"/>
      <c r="J219" s="28"/>
      <c r="K219" s="28"/>
      <c r="L219" s="28"/>
      <c r="M219" s="28"/>
      <c r="N219" s="47"/>
      <c r="O219" s="47"/>
      <c r="P219" s="26"/>
      <c r="Q219" s="19">
        <f>_xll.PIAdvCalcVal(Calculations!$Q$1,Calculations!$A218,Calculations!$A219,"average (time-weighted)","time-weighted",0,1,0,"")</f>
        <v>32.653949259156327</v>
      </c>
      <c r="R219" s="19">
        <f t="shared" si="48"/>
        <v>555.15007595648808</v>
      </c>
      <c r="S219" s="4">
        <f t="shared" si="42"/>
        <v>0.70078625456381283</v>
      </c>
      <c r="T219" s="16">
        <f t="shared" si="46"/>
        <v>0.71246006389776362</v>
      </c>
      <c r="U219" s="4">
        <f t="shared" si="43"/>
        <v>1.3627782436543661E-4</v>
      </c>
      <c r="AF219" s="47"/>
      <c r="AG219" s="47"/>
      <c r="AH219" s="26"/>
      <c r="AI219" s="19"/>
      <c r="AJ219" s="19"/>
      <c r="AK219" s="4"/>
      <c r="AL219" s="4"/>
      <c r="AM219" s="4"/>
      <c r="AN219" s="16"/>
      <c r="AO219" s="4"/>
    </row>
    <row r="220" spans="1:41" x14ac:dyDescent="0.25">
      <c r="A220" s="14">
        <v>41144.333333333336</v>
      </c>
      <c r="B220" s="13">
        <f>VLOOKUP(A220,'Raw data'!$B$3:$E$541,4)</f>
        <v>294</v>
      </c>
      <c r="C220" s="13">
        <f>VLOOKUP(A220,'Raw data'!$H$3:$K$541,4)</f>
        <v>102</v>
      </c>
      <c r="D220" s="15">
        <f t="shared" si="44"/>
        <v>65.306122448979593</v>
      </c>
      <c r="E220" s="24">
        <f t="shared" si="47"/>
        <v>70.50631612202325</v>
      </c>
      <c r="F220" s="23">
        <f t="shared" si="45"/>
        <v>27.042014237163279</v>
      </c>
      <c r="G220" s="28"/>
      <c r="H220" s="28"/>
      <c r="I220" s="28"/>
      <c r="J220" s="28"/>
      <c r="K220" s="28"/>
      <c r="L220" s="28"/>
      <c r="M220" s="28"/>
      <c r="N220" s="47"/>
      <c r="O220" s="47"/>
      <c r="P220" s="26"/>
      <c r="Q220" s="19">
        <f>_xll.PIAdvCalcVal(Calculations!$Q$1,Calculations!$A219,Calculations!$A220,"average (time-weighted)","time-weighted",0,1,0,"")</f>
        <v>33.340577148572386</v>
      </c>
      <c r="R220" s="19">
        <f t="shared" si="48"/>
        <v>566.82344268888369</v>
      </c>
      <c r="S220" s="4">
        <f t="shared" si="42"/>
        <v>0.69948553448677087</v>
      </c>
      <c r="T220" s="16">
        <f t="shared" si="46"/>
        <v>0.65306122448979598</v>
      </c>
      <c r="U220" s="4">
        <f t="shared" si="43"/>
        <v>2.1552165586952226E-3</v>
      </c>
      <c r="AF220" s="47"/>
      <c r="AG220" s="47"/>
      <c r="AH220" s="26"/>
      <c r="AI220" s="19"/>
      <c r="AJ220" s="19"/>
      <c r="AK220" s="4"/>
      <c r="AL220" s="4"/>
      <c r="AM220" s="4"/>
      <c r="AN220" s="16"/>
      <c r="AO220" s="4"/>
    </row>
    <row r="221" spans="1:41" x14ac:dyDescent="0.25">
      <c r="A221" s="14">
        <v>41145.333333333336</v>
      </c>
      <c r="B221" s="13">
        <f>VLOOKUP(A221,'Raw data'!$B$3:$E$541,4)</f>
        <v>299</v>
      </c>
      <c r="C221" s="13">
        <f>VLOOKUP(A221,'Raw data'!$H$3:$K$541,4)</f>
        <v>78</v>
      </c>
      <c r="D221" s="15">
        <f t="shared" si="44"/>
        <v>73.91304347826086</v>
      </c>
      <c r="E221" s="24">
        <f t="shared" si="47"/>
        <v>70.999521538042927</v>
      </c>
      <c r="F221" s="23">
        <f t="shared" si="45"/>
        <v>8.4886100961312696</v>
      </c>
      <c r="G221" s="28"/>
      <c r="H221" s="28"/>
      <c r="I221" s="28"/>
      <c r="J221" s="28"/>
      <c r="K221" s="28"/>
      <c r="L221" s="28"/>
      <c r="M221" s="28"/>
      <c r="N221" s="47"/>
      <c r="O221" s="47"/>
      <c r="P221" s="26"/>
      <c r="Q221" s="19">
        <f>_xll.PIAdvCalcVal(Calculations!$Q$1,Calculations!$A220,Calculations!$A221,"average (time-weighted)","time-weighted",0,1,0,"")</f>
        <v>33.321524325123022</v>
      </c>
      <c r="R221" s="19">
        <f t="shared" si="48"/>
        <v>566.49952547136263</v>
      </c>
      <c r="S221" s="4">
        <f t="shared" si="42"/>
        <v>0.69952226895616543</v>
      </c>
      <c r="T221" s="16">
        <f t="shared" si="46"/>
        <v>0.73913043478260865</v>
      </c>
      <c r="U221" s="4">
        <f t="shared" si="43"/>
        <v>1.5688068001350245E-3</v>
      </c>
      <c r="AF221" s="47"/>
      <c r="AG221" s="47"/>
      <c r="AH221" s="26"/>
      <c r="AI221" s="19"/>
      <c r="AJ221" s="19"/>
      <c r="AK221" s="4"/>
      <c r="AL221" s="4"/>
      <c r="AM221" s="4"/>
      <c r="AN221" s="16"/>
      <c r="AO221" s="4"/>
    </row>
    <row r="222" spans="1:41" x14ac:dyDescent="0.25">
      <c r="A222" s="14">
        <v>41146.333333333336</v>
      </c>
      <c r="B222" s="13">
        <f>VLOOKUP(A222,'Raw data'!$B$3:$E$541,4)</f>
        <v>283</v>
      </c>
      <c r="C222" s="13">
        <f>VLOOKUP(A222,'Raw data'!$H$3:$K$541,4)</f>
        <v>86</v>
      </c>
      <c r="D222" s="15">
        <f t="shared" si="44"/>
        <v>69.611307420494697</v>
      </c>
      <c r="E222" s="24">
        <f t="shared" si="47"/>
        <v>69.359918515458773</v>
      </c>
      <c r="F222" s="23">
        <f t="shared" si="45"/>
        <v>6.3196381575160776E-2</v>
      </c>
      <c r="G222" s="28"/>
      <c r="H222" s="28"/>
      <c r="I222" s="28"/>
      <c r="J222" s="28"/>
      <c r="K222" s="28"/>
      <c r="L222" s="28"/>
      <c r="M222" s="28"/>
      <c r="N222" s="47"/>
      <c r="O222" s="47"/>
      <c r="P222" s="26"/>
      <c r="Q222" s="19">
        <f>_xll.PIAdvCalcVal(Calculations!$Q$1,Calculations!$A221,Calculations!$A222,"average (time-weighted)","time-weighted",0,1,0,"")</f>
        <v>32.712724636433052</v>
      </c>
      <c r="R222" s="19">
        <f t="shared" si="48"/>
        <v>556.1493166578374</v>
      </c>
      <c r="S222" s="4">
        <f t="shared" si="42"/>
        <v>0.70067679000256433</v>
      </c>
      <c r="T222" s="16">
        <f t="shared" si="46"/>
        <v>0.69611307420494706</v>
      </c>
      <c r="U222" s="4">
        <f t="shared" si="43"/>
        <v>2.0827501881421468E-5</v>
      </c>
      <c r="AF222" s="47"/>
      <c r="AG222" s="47"/>
      <c r="AH222" s="26"/>
      <c r="AI222" s="19"/>
      <c r="AJ222" s="19"/>
      <c r="AK222" s="4"/>
      <c r="AL222" s="4"/>
      <c r="AM222" s="4"/>
      <c r="AN222" s="16"/>
      <c r="AO222" s="4"/>
    </row>
    <row r="223" spans="1:41" x14ac:dyDescent="0.25">
      <c r="A223" s="14">
        <v>41147.333333333336</v>
      </c>
      <c r="B223" s="13">
        <f>VLOOKUP(A223,'Raw data'!$B$3:$E$541,4)</f>
        <v>272</v>
      </c>
      <c r="C223" s="13">
        <f>VLOOKUP(A223,'Raw data'!$H$3:$K$541,4)</f>
        <v>84</v>
      </c>
      <c r="D223" s="15">
        <f t="shared" si="44"/>
        <v>69.117647058823522</v>
      </c>
      <c r="E223" s="24">
        <f t="shared" si="47"/>
        <v>68.12079757306924</v>
      </c>
      <c r="F223" s="23">
        <f t="shared" si="45"/>
        <v>0.99370889724857692</v>
      </c>
      <c r="G223" s="28"/>
      <c r="H223" s="28"/>
      <c r="I223" s="28"/>
      <c r="J223" s="28"/>
      <c r="K223" s="28"/>
      <c r="L223" s="28"/>
      <c r="M223" s="28"/>
      <c r="N223" s="47"/>
      <c r="O223" s="47"/>
      <c r="P223" s="26"/>
      <c r="Q223" s="19">
        <f>_xll.PIAdvCalcVal(Calculations!$Q$1,Calculations!$A222,Calculations!$A223,"average (time-weighted)","time-weighted",0,1,0,"")</f>
        <v>32.033883124604067</v>
      </c>
      <c r="R223" s="19">
        <f t="shared" si="48"/>
        <v>544.60832619866335</v>
      </c>
      <c r="S223" s="4">
        <f t="shared" si="42"/>
        <v>0.70191929111311635</v>
      </c>
      <c r="T223" s="16">
        <f t="shared" si="46"/>
        <v>0.69117647058823528</v>
      </c>
      <c r="U223" s="4">
        <f t="shared" si="43"/>
        <v>1.1540819282980597E-4</v>
      </c>
      <c r="AF223" s="47"/>
      <c r="AG223" s="47"/>
      <c r="AH223" s="26"/>
      <c r="AI223" s="19"/>
      <c r="AJ223" s="19"/>
      <c r="AK223" s="4"/>
      <c r="AL223" s="4"/>
      <c r="AM223" s="4"/>
      <c r="AN223" s="16"/>
      <c r="AO223" s="4"/>
    </row>
    <row r="224" spans="1:41" x14ac:dyDescent="0.25">
      <c r="A224" s="14">
        <v>41148.333333333336</v>
      </c>
      <c r="B224" s="13">
        <f>VLOOKUP(A224,'Raw data'!$B$3:$E$541,4)</f>
        <v>286</v>
      </c>
      <c r="C224" s="13">
        <f>VLOOKUP(A224,'Raw data'!$H$3:$K$541,4)</f>
        <v>86</v>
      </c>
      <c r="D224" s="15">
        <f t="shared" si="44"/>
        <v>69.930069930069934</v>
      </c>
      <c r="E224" s="24">
        <f t="shared" si="47"/>
        <v>69.681317971590332</v>
      </c>
      <c r="F224" s="23">
        <f t="shared" si="45"/>
        <v>6.1877536847437561E-2</v>
      </c>
      <c r="G224" s="28"/>
      <c r="H224" s="28"/>
      <c r="I224" s="28"/>
      <c r="J224" s="28"/>
      <c r="K224" s="28"/>
      <c r="L224" s="28"/>
      <c r="M224" s="28"/>
      <c r="N224" s="47"/>
      <c r="O224" s="47"/>
      <c r="P224" s="26"/>
      <c r="Q224" s="19">
        <f>_xll.PIAdvCalcVal(Calculations!$Q$1,Calculations!$A223,Calculations!$A224,"average (time-weighted)","time-weighted",0,1,0,"")</f>
        <v>33.75842464509968</v>
      </c>
      <c r="R224" s="19">
        <f t="shared" si="48"/>
        <v>573.92727161917173</v>
      </c>
      <c r="S224" s="4">
        <f t="shared" si="42"/>
        <v>0.69867084588210426</v>
      </c>
      <c r="T224" s="16">
        <f t="shared" si="46"/>
        <v>0.69930069930069938</v>
      </c>
      <c r="U224" s="4">
        <f t="shared" si="43"/>
        <v>3.9671532891595513E-7</v>
      </c>
      <c r="AF224" s="47"/>
      <c r="AG224" s="47"/>
      <c r="AH224" s="26"/>
      <c r="AI224" s="19"/>
      <c r="AJ224" s="19"/>
      <c r="AK224" s="4"/>
      <c r="AL224" s="4"/>
      <c r="AM224" s="4"/>
      <c r="AN224" s="16"/>
      <c r="AO224" s="4"/>
    </row>
    <row r="225" spans="1:41" x14ac:dyDescent="0.25">
      <c r="A225" s="14">
        <v>41149.333333333336</v>
      </c>
      <c r="B225" s="13">
        <f>VLOOKUP(A225,'Raw data'!$B$3:$E$541,4)</f>
        <v>306</v>
      </c>
      <c r="C225" s="13">
        <f>VLOOKUP(A225,'Raw data'!$H$3:$K$541,4)</f>
        <v>94</v>
      </c>
      <c r="D225" s="15">
        <f t="shared" si="44"/>
        <v>69.281045751633982</v>
      </c>
      <c r="E225" s="24">
        <f t="shared" si="47"/>
        <v>71.662931176061548</v>
      </c>
      <c r="F225" s="23">
        <f t="shared" si="45"/>
        <v>5.6733781751004839</v>
      </c>
      <c r="G225" s="28"/>
      <c r="H225" s="28"/>
      <c r="I225" s="28"/>
      <c r="J225" s="28"/>
      <c r="K225" s="28"/>
      <c r="L225" s="28"/>
      <c r="M225" s="28"/>
      <c r="N225" s="47"/>
      <c r="O225" s="47"/>
      <c r="P225" s="26"/>
      <c r="Q225" s="19">
        <f>_xll.PIAdvCalcVal(Calculations!$Q$1,Calculations!$A224,Calculations!$A225,"average (time-weighted)","time-weighted",0,1,0,"")</f>
        <v>33.659601325872956</v>
      </c>
      <c r="R225" s="19">
        <f t="shared" si="48"/>
        <v>572.24717550768526</v>
      </c>
      <c r="S225" s="4">
        <f t="shared" si="42"/>
        <v>0.69886508216768517</v>
      </c>
      <c r="T225" s="16">
        <f t="shared" si="46"/>
        <v>0.69281045751633985</v>
      </c>
      <c r="U225" s="4">
        <f t="shared" si="43"/>
        <v>3.6658479668678435E-5</v>
      </c>
      <c r="AF225" s="47"/>
      <c r="AG225" s="47"/>
      <c r="AH225" s="26"/>
      <c r="AI225" s="19"/>
      <c r="AJ225" s="19"/>
      <c r="AK225" s="4"/>
      <c r="AL225" s="4"/>
      <c r="AM225" s="4"/>
      <c r="AN225" s="16"/>
      <c r="AO225" s="4"/>
    </row>
    <row r="226" spans="1:41" x14ac:dyDescent="0.25">
      <c r="A226" s="14">
        <v>41150.333333333336</v>
      </c>
      <c r="B226" s="13">
        <f>VLOOKUP(A226,'Raw data'!$B$3:$E$541,4)</f>
        <v>260</v>
      </c>
      <c r="C226" s="13">
        <f>VLOOKUP(A226,'Raw data'!$H$3:$K$541,4)</f>
        <v>97</v>
      </c>
      <c r="D226" s="15">
        <f t="shared" si="44"/>
        <v>62.692307692307693</v>
      </c>
      <c r="E226" s="24">
        <f t="shared" si="47"/>
        <v>66.649449768749363</v>
      </c>
      <c r="F226" s="23">
        <f t="shared" si="45"/>
        <v>15.658973413145093</v>
      </c>
      <c r="G226" s="28"/>
      <c r="H226" s="28"/>
      <c r="I226" s="28"/>
      <c r="J226" s="28"/>
      <c r="K226" s="28"/>
      <c r="L226" s="28"/>
      <c r="M226" s="28"/>
      <c r="N226" s="47"/>
      <c r="O226" s="47"/>
      <c r="P226" s="26"/>
      <c r="Q226" s="19">
        <f>_xll.PIAdvCalcVal(Calculations!$Q$1,Calculations!$A225,Calculations!$A226,"average (time-weighted)","time-weighted",0,1,0,"")</f>
        <v>33.483444515133371</v>
      </c>
      <c r="R226" s="19">
        <f t="shared" si="48"/>
        <v>569.2523320329741</v>
      </c>
      <c r="S226" s="4">
        <f t="shared" si="42"/>
        <v>0.69920892825340952</v>
      </c>
      <c r="T226" s="16">
        <f t="shared" si="46"/>
        <v>0.62692307692307692</v>
      </c>
      <c r="U226" s="4">
        <f t="shared" si="43"/>
        <v>5.2252443025509483E-3</v>
      </c>
      <c r="AF226" s="47"/>
      <c r="AG226" s="47"/>
      <c r="AH226" s="26"/>
      <c r="AI226" s="19"/>
      <c r="AJ226" s="19"/>
      <c r="AK226" s="4"/>
      <c r="AL226" s="4"/>
      <c r="AM226" s="4"/>
      <c r="AN226" s="16"/>
      <c r="AO226" s="4"/>
    </row>
    <row r="227" spans="1:41" x14ac:dyDescent="0.25">
      <c r="A227" s="14">
        <v>41151.333333333336</v>
      </c>
      <c r="B227" s="13">
        <f>VLOOKUP(A227,'Raw data'!$B$3:$E$541,4)</f>
        <v>313</v>
      </c>
      <c r="C227" s="13">
        <f>VLOOKUP(A227,'Raw data'!$H$3:$K$541,4)</f>
        <v>83</v>
      </c>
      <c r="D227" s="15">
        <f t="shared" si="44"/>
        <v>73.482428115015978</v>
      </c>
      <c r="E227" s="24">
        <f t="shared" si="47"/>
        <v>72.296667539536202</v>
      </c>
      <c r="F227" s="23">
        <f t="shared" si="45"/>
        <v>1.4060281423621295</v>
      </c>
      <c r="G227" s="28"/>
      <c r="H227" s="28"/>
      <c r="I227" s="28"/>
      <c r="J227" s="28"/>
      <c r="K227" s="28"/>
      <c r="L227" s="28"/>
      <c r="M227" s="28"/>
      <c r="N227" s="47"/>
      <c r="O227" s="47"/>
      <c r="P227" s="26"/>
      <c r="Q227" s="19">
        <f>_xll.PIAdvCalcVal(Calculations!$Q$1,Calculations!$A226,Calculations!$A227,"average (time-weighted)","time-weighted",0,1,0,"")</f>
        <v>33.278533495942717</v>
      </c>
      <c r="R227" s="19">
        <f t="shared" si="48"/>
        <v>565.76863800977367</v>
      </c>
      <c r="S227" s="4">
        <f t="shared" si="42"/>
        <v>0.69960502332200136</v>
      </c>
      <c r="T227" s="16">
        <f t="shared" si="46"/>
        <v>0.73482428115015974</v>
      </c>
      <c r="U227" s="4">
        <f t="shared" si="43"/>
        <v>1.2403961219662953E-3</v>
      </c>
      <c r="AF227" s="47"/>
      <c r="AG227" s="47"/>
      <c r="AH227" s="26"/>
      <c r="AI227" s="19"/>
      <c r="AJ227" s="19"/>
      <c r="AK227" s="4"/>
      <c r="AL227" s="4"/>
      <c r="AM227" s="4"/>
      <c r="AN227" s="16"/>
      <c r="AO227" s="4"/>
    </row>
    <row r="228" spans="1:41" x14ac:dyDescent="0.25">
      <c r="A228" s="14">
        <v>41152.333333333336</v>
      </c>
      <c r="B228" s="13">
        <f>VLOOKUP(A228,'Raw data'!$B$3:$E$541,4)</f>
        <v>282</v>
      </c>
      <c r="C228" s="13">
        <f>VLOOKUP(A228,'Raw data'!$H$3:$K$541,4)</f>
        <v>77</v>
      </c>
      <c r="D228" s="15">
        <f t="shared" si="44"/>
        <v>72.695035460992912</v>
      </c>
      <c r="E228" s="24">
        <f t="shared" si="47"/>
        <v>69.251265744237003</v>
      </c>
      <c r="F228" s="23">
        <f t="shared" si="45"/>
        <v>11.859549862045077</v>
      </c>
      <c r="G228" s="28"/>
      <c r="H228" s="28"/>
      <c r="I228" s="28"/>
      <c r="J228" s="28"/>
      <c r="K228" s="28"/>
      <c r="L228" s="28"/>
      <c r="M228" s="28"/>
      <c r="N228" s="47"/>
      <c r="O228" s="47"/>
      <c r="P228" s="26"/>
      <c r="Q228" s="19">
        <f>_xll.PIAdvCalcVal(Calculations!$Q$1,Calculations!$A227,Calculations!$A228,"average (time-weighted)","time-weighted",0,1,0,"")</f>
        <v>33.216350908331016</v>
      </c>
      <c r="R228" s="19">
        <f t="shared" si="48"/>
        <v>564.71147129582323</v>
      </c>
      <c r="S228" s="4">
        <f t="shared" si="42"/>
        <v>0.6997243929167517</v>
      </c>
      <c r="T228" s="16">
        <f t="shared" si="46"/>
        <v>0.72695035460992907</v>
      </c>
      <c r="U228" s="4">
        <f t="shared" si="43"/>
        <v>7.4125299011836151E-4</v>
      </c>
      <c r="AF228" s="47"/>
      <c r="AG228" s="47"/>
      <c r="AH228" s="26"/>
      <c r="AI228" s="19"/>
      <c r="AJ228" s="19"/>
      <c r="AK228" s="4"/>
      <c r="AL228" s="4"/>
      <c r="AM228" s="4"/>
      <c r="AN228" s="16"/>
      <c r="AO228" s="4"/>
    </row>
    <row r="229" spans="1:41" x14ac:dyDescent="0.25">
      <c r="A229" s="14">
        <v>41153.333333333336</v>
      </c>
      <c r="B229" s="13">
        <f>VLOOKUP(A229,'Raw data'!$B$3:$E$541,4)</f>
        <v>295</v>
      </c>
      <c r="C229" s="13">
        <f>VLOOKUP(A229,'Raw data'!$H$3:$K$541,4)</f>
        <v>92</v>
      </c>
      <c r="D229" s="15">
        <f t="shared" si="44"/>
        <v>68.813559322033896</v>
      </c>
      <c r="E229" s="24">
        <f t="shared" si="47"/>
        <v>70.606294711440114</v>
      </c>
      <c r="F229" s="23">
        <f t="shared" si="45"/>
        <v>3.2139001764294637</v>
      </c>
      <c r="G229" s="28"/>
      <c r="H229" s="28"/>
      <c r="I229" s="28"/>
      <c r="J229" s="28"/>
      <c r="K229" s="28"/>
      <c r="L229" s="28"/>
      <c r="M229" s="28"/>
      <c r="N229" s="47"/>
      <c r="O229" s="47"/>
      <c r="P229" s="26"/>
      <c r="Q229" s="19">
        <f>_xll.PIAdvCalcVal(Calculations!$Q$1,Calculations!$A228,Calculations!$A229,"average (time-weighted)","time-weighted",0,1,0,"")</f>
        <v>31.992338724914976</v>
      </c>
      <c r="R229" s="19">
        <f t="shared" si="48"/>
        <v>543.90202949746117</v>
      </c>
      <c r="S229" s="4">
        <f t="shared" si="42"/>
        <v>0.70199376852699702</v>
      </c>
      <c r="T229" s="16">
        <f t="shared" si="46"/>
        <v>0.68813559322033901</v>
      </c>
      <c r="U229" s="4">
        <f t="shared" si="43"/>
        <v>1.9204902283006568E-4</v>
      </c>
      <c r="AF229" s="47"/>
      <c r="AG229" s="47"/>
      <c r="AH229" s="26"/>
      <c r="AI229" s="19"/>
      <c r="AJ229" s="19"/>
      <c r="AK229" s="4"/>
      <c r="AL229" s="4"/>
      <c r="AM229" s="4"/>
      <c r="AN229" s="16"/>
      <c r="AO229" s="4"/>
    </row>
    <row r="230" spans="1:41" x14ac:dyDescent="0.25">
      <c r="A230" s="14">
        <v>41155.333333333336</v>
      </c>
      <c r="B230" s="13">
        <f>VLOOKUP(A230,'Raw data'!$B$3:$E$541,4)</f>
        <v>264</v>
      </c>
      <c r="C230" s="13">
        <f>VLOOKUP(A230,'Raw data'!$H$3:$K$541,4)</f>
        <v>84</v>
      </c>
      <c r="D230" s="15">
        <f t="shared" si="44"/>
        <v>68.181818181818173</v>
      </c>
      <c r="E230" s="24">
        <f t="shared" si="47"/>
        <v>67.154761135889515</v>
      </c>
      <c r="F230" s="23">
        <f t="shared" si="45"/>
        <v>1.0548461755917002</v>
      </c>
      <c r="G230" s="28"/>
      <c r="H230" s="28"/>
      <c r="I230" s="28"/>
      <c r="J230" s="28"/>
      <c r="K230" s="28"/>
      <c r="L230" s="28"/>
      <c r="M230" s="28"/>
      <c r="N230" s="47"/>
      <c r="O230" s="47"/>
      <c r="P230" s="26"/>
      <c r="Q230" s="19">
        <f>_xll.PIAdvCalcVal(Calculations!$Q$1,Calculations!$A229,Calculations!$A230,"average (time-weighted)","time-weighted",0,1,0,"")</f>
        <v>31.063246402477482</v>
      </c>
      <c r="R230" s="19">
        <f t="shared" si="48"/>
        <v>528.10652282602427</v>
      </c>
      <c r="S230" s="4">
        <f t="shared" si="42"/>
        <v>0.70361133297897527</v>
      </c>
      <c r="T230" s="16">
        <f t="shared" si="46"/>
        <v>0.68181818181818188</v>
      </c>
      <c r="U230" s="4">
        <f t="shared" si="43"/>
        <v>4.7494143751719022E-4</v>
      </c>
      <c r="AF230" s="47"/>
      <c r="AG230" s="47"/>
      <c r="AH230" s="26"/>
      <c r="AI230" s="19"/>
      <c r="AJ230" s="19"/>
      <c r="AK230" s="4"/>
      <c r="AL230" s="4"/>
      <c r="AM230" s="4"/>
      <c r="AN230" s="16"/>
      <c r="AO230" s="4"/>
    </row>
    <row r="231" spans="1:41" x14ac:dyDescent="0.25">
      <c r="A231" s="14">
        <v>41156.333333333336</v>
      </c>
      <c r="B231" s="13">
        <f>VLOOKUP(A231,'Raw data'!$B$3:$E$541,4)</f>
        <v>292</v>
      </c>
      <c r="C231" s="13">
        <f>VLOOKUP(A231,'Raw data'!$H$3:$K$541,4)</f>
        <v>96</v>
      </c>
      <c r="D231" s="15">
        <f t="shared" si="44"/>
        <v>67.123287671232873</v>
      </c>
      <c r="E231" s="24">
        <f t="shared" si="47"/>
        <v>70.304304588612439</v>
      </c>
      <c r="F231" s="23">
        <f t="shared" si="45"/>
        <v>10.118868628654996</v>
      </c>
      <c r="G231" s="28"/>
      <c r="H231" s="28"/>
      <c r="I231" s="28"/>
      <c r="J231" s="28"/>
      <c r="K231" s="28"/>
      <c r="L231" s="28"/>
      <c r="M231" s="28"/>
      <c r="N231" s="47"/>
      <c r="O231" s="47"/>
      <c r="P231" s="26"/>
      <c r="Q231" s="19">
        <f>_xll.PIAdvCalcVal(Calculations!$Q$1,Calculations!$A230,Calculations!$A231,"average (time-weighted)","time-weighted",0,1,0,"")</f>
        <v>33.508417181078094</v>
      </c>
      <c r="R231" s="19">
        <f t="shared" si="48"/>
        <v>569.67689254435425</v>
      </c>
      <c r="S231" s="4">
        <f t="shared" si="42"/>
        <v>0.6991603701555088</v>
      </c>
      <c r="T231" s="16">
        <f t="shared" si="46"/>
        <v>0.67123287671232879</v>
      </c>
      <c r="U231" s="4">
        <f t="shared" si="43"/>
        <v>7.7994489001886294E-4</v>
      </c>
      <c r="AF231" s="47"/>
      <c r="AG231" s="47"/>
      <c r="AH231" s="26"/>
      <c r="AI231" s="19"/>
      <c r="AJ231" s="19"/>
      <c r="AK231" s="4"/>
      <c r="AL231" s="4"/>
      <c r="AM231" s="4"/>
      <c r="AN231" s="16"/>
      <c r="AO231" s="4"/>
    </row>
    <row r="232" spans="1:41" x14ac:dyDescent="0.25">
      <c r="A232" s="14">
        <v>41157.333333333336</v>
      </c>
      <c r="B232" s="13">
        <f>VLOOKUP(A232,'Raw data'!$B$3:$E$541,4)</f>
        <v>294</v>
      </c>
      <c r="C232" s="13">
        <f>VLOOKUP(A232,'Raw data'!$H$3:$K$541,4)</f>
        <v>85</v>
      </c>
      <c r="D232" s="15">
        <f t="shared" si="44"/>
        <v>71.088435374149668</v>
      </c>
      <c r="E232" s="24">
        <f t="shared" si="47"/>
        <v>70.50631612202325</v>
      </c>
      <c r="F232" s="23">
        <f t="shared" si="45"/>
        <v>0.33886282369622023</v>
      </c>
      <c r="G232" s="28"/>
      <c r="H232" s="28"/>
      <c r="I232" s="28"/>
      <c r="J232" s="28"/>
      <c r="K232" s="28"/>
      <c r="L232" s="28"/>
      <c r="M232" s="28"/>
      <c r="N232" s="47"/>
      <c r="O232" s="47"/>
      <c r="P232" s="26"/>
      <c r="Q232" s="19">
        <f>_xll.PIAdvCalcVal(Calculations!$Q$1,Calculations!$A231,Calculations!$A232,"average (time-weighted)","time-weighted",0,1,0,"")</f>
        <v>41.706006943420938</v>
      </c>
      <c r="R232" s="19">
        <f t="shared" si="48"/>
        <v>709.04418754156404</v>
      </c>
      <c r="S232" s="4">
        <f t="shared" ref="S232:S295" si="49">(1-EXP(-$P$2/R232))*$P$1</f>
        <v>0.68030063526003803</v>
      </c>
      <c r="T232" s="16">
        <f t="shared" si="46"/>
        <v>0.71088435374149661</v>
      </c>
      <c r="U232" s="4">
        <f t="shared" ref="U232:U295" si="50">(T232-S232)^2</f>
        <v>9.3536383615311098E-4</v>
      </c>
      <c r="AF232" s="47"/>
      <c r="AG232" s="47"/>
      <c r="AH232" s="26"/>
      <c r="AI232" s="19"/>
      <c r="AJ232" s="19"/>
      <c r="AK232" s="4"/>
      <c r="AL232" s="4"/>
      <c r="AM232" s="4"/>
      <c r="AN232" s="16"/>
      <c r="AO232" s="4"/>
    </row>
    <row r="233" spans="1:41" x14ac:dyDescent="0.25">
      <c r="A233" s="14">
        <v>41158.333333333336</v>
      </c>
      <c r="B233" s="13">
        <f>VLOOKUP(A233,'Raw data'!$B$3:$E$541,4)</f>
        <v>302</v>
      </c>
      <c r="C233" s="13">
        <f>VLOOKUP(A233,'Raw data'!$H$3:$K$541,4)</f>
        <v>90</v>
      </c>
      <c r="D233" s="15">
        <f t="shared" si="44"/>
        <v>70.19867549668875</v>
      </c>
      <c r="E233" s="24">
        <f t="shared" si="47"/>
        <v>71.287605761174945</v>
      </c>
      <c r="F233" s="23">
        <f t="shared" si="45"/>
        <v>1.1857691209139729</v>
      </c>
      <c r="G233" s="28"/>
      <c r="H233" s="28"/>
      <c r="I233" s="28"/>
      <c r="J233" s="28"/>
      <c r="K233" s="28"/>
      <c r="L233" s="28"/>
      <c r="M233" s="28"/>
      <c r="N233" s="47"/>
      <c r="O233" s="47"/>
      <c r="P233" s="26"/>
      <c r="Q233" s="19">
        <f>_xll.PIAdvCalcVal(Calculations!$Q$1,Calculations!$A232,Calculations!$A233,"average (time-weighted)","time-weighted",0,1,0,"")</f>
        <v>32.033044940685727</v>
      </c>
      <c r="R233" s="19">
        <f t="shared" si="48"/>
        <v>544.59407622656227</v>
      </c>
      <c r="S233" s="4">
        <f t="shared" si="49"/>
        <v>0.7019207955373854</v>
      </c>
      <c r="T233" s="16">
        <f t="shared" si="46"/>
        <v>0.70198675496688745</v>
      </c>
      <c r="U233" s="4">
        <f t="shared" si="50"/>
        <v>4.3506463402358196E-9</v>
      </c>
      <c r="AF233" s="47"/>
      <c r="AG233" s="47"/>
      <c r="AH233" s="26"/>
      <c r="AI233" s="19"/>
      <c r="AJ233" s="19"/>
      <c r="AK233" s="4"/>
      <c r="AL233" s="4"/>
      <c r="AM233" s="4"/>
      <c r="AN233" s="16"/>
      <c r="AO233" s="4"/>
    </row>
    <row r="234" spans="1:41" x14ac:dyDescent="0.25">
      <c r="A234" s="14">
        <v>41159.333333333336</v>
      </c>
      <c r="B234" s="13">
        <f>VLOOKUP(A234,'Raw data'!$B$3:$E$541,4)</f>
        <v>258</v>
      </c>
      <c r="C234" s="13">
        <f>VLOOKUP(A234,'Raw data'!$H$3:$K$541,4)</f>
        <v>74</v>
      </c>
      <c r="D234" s="15">
        <f t="shared" si="44"/>
        <v>71.31782945736434</v>
      </c>
      <c r="E234" s="24">
        <f t="shared" si="47"/>
        <v>66.390918371607881</v>
      </c>
      <c r="F234" s="23">
        <f t="shared" si="45"/>
        <v>24.274452846949885</v>
      </c>
      <c r="G234" s="28"/>
      <c r="H234" s="28"/>
      <c r="I234" s="28"/>
      <c r="J234" s="28"/>
      <c r="K234" s="28"/>
      <c r="L234" s="28"/>
      <c r="M234" s="28"/>
      <c r="N234" s="47"/>
      <c r="O234" s="47"/>
      <c r="P234" s="26"/>
      <c r="Q234" s="19">
        <f>_xll.PIAdvCalcVal(Calculations!$Q$1,Calculations!$A233,Calculations!$A234,"average (time-weighted)","time-weighted",0,1,0,"")</f>
        <v>32.388889646198898</v>
      </c>
      <c r="R234" s="19">
        <f t="shared" si="48"/>
        <v>550.64379516642248</v>
      </c>
      <c r="S234" s="4">
        <f t="shared" si="49"/>
        <v>0.70127548486153768</v>
      </c>
      <c r="T234" s="16">
        <f t="shared" si="46"/>
        <v>0.71317829457364335</v>
      </c>
      <c r="U234" s="4">
        <f t="shared" si="50"/>
        <v>1.4167687904259699E-4</v>
      </c>
      <c r="AF234" s="47"/>
      <c r="AG234" s="47"/>
      <c r="AH234" s="26"/>
      <c r="AI234" s="19"/>
      <c r="AJ234" s="19"/>
      <c r="AK234" s="4"/>
      <c r="AL234" s="4"/>
      <c r="AM234" s="4"/>
      <c r="AN234" s="16"/>
      <c r="AO234" s="4"/>
    </row>
    <row r="235" spans="1:41" x14ac:dyDescent="0.25">
      <c r="A235" s="14">
        <v>41160.333333333336</v>
      </c>
      <c r="B235" s="13">
        <f>VLOOKUP(A235,'Raw data'!$B$3:$E$541,4)</f>
        <v>264</v>
      </c>
      <c r="C235" s="13">
        <f>VLOOKUP(A235,'Raw data'!$H$3:$K$541,4)</f>
        <v>93</v>
      </c>
      <c r="D235" s="15">
        <f t="shared" si="44"/>
        <v>64.772727272727266</v>
      </c>
      <c r="E235" s="24">
        <f t="shared" si="47"/>
        <v>67.154761135889515</v>
      </c>
      <c r="F235" s="23">
        <f t="shared" si="45"/>
        <v>5.6740853252516681</v>
      </c>
      <c r="G235" s="28"/>
      <c r="H235" s="28"/>
      <c r="I235" s="28"/>
      <c r="J235" s="28"/>
      <c r="K235" s="28"/>
      <c r="L235" s="28"/>
      <c r="M235" s="28"/>
      <c r="N235" s="47"/>
      <c r="O235" s="47"/>
      <c r="P235" s="26"/>
      <c r="Q235" s="19">
        <f>_xll.PIAdvCalcVal(Calculations!$Q$1,Calculations!$A234,Calculations!$A235,"average (time-weighted)","time-weighted",0,1,0,"")</f>
        <v>31.499456247858536</v>
      </c>
      <c r="R235" s="19">
        <f t="shared" si="48"/>
        <v>535.52253020921569</v>
      </c>
      <c r="S235" s="4">
        <f t="shared" si="49"/>
        <v>0.70286340892490562</v>
      </c>
      <c r="T235" s="16">
        <f t="shared" si="46"/>
        <v>0.64772727272727271</v>
      </c>
      <c r="U235" s="4">
        <f t="shared" si="50"/>
        <v>3.0399935148039264E-3</v>
      </c>
      <c r="AF235" s="47"/>
      <c r="AG235" s="47"/>
      <c r="AH235" s="26"/>
      <c r="AI235" s="19"/>
      <c r="AJ235" s="19"/>
      <c r="AK235" s="4"/>
      <c r="AL235" s="4"/>
      <c r="AM235" s="4"/>
      <c r="AN235" s="16"/>
      <c r="AO235" s="4"/>
    </row>
    <row r="236" spans="1:41" x14ac:dyDescent="0.25">
      <c r="A236" s="14">
        <v>41161.333333333336</v>
      </c>
      <c r="B236" s="13">
        <f>VLOOKUP(A236,'Raw data'!$B$3:$E$541,4)</f>
        <v>250</v>
      </c>
      <c r="C236" s="13">
        <f>VLOOKUP(A236,'Raw data'!$H$3:$K$541,4)</f>
        <v>84</v>
      </c>
      <c r="D236" s="15">
        <f t="shared" si="44"/>
        <v>66.400000000000006</v>
      </c>
      <c r="E236" s="24">
        <f t="shared" si="47"/>
        <v>65.315427759499329</v>
      </c>
      <c r="F236" s="23">
        <f t="shared" si="45"/>
        <v>1.1762969448646579</v>
      </c>
      <c r="G236" s="28"/>
      <c r="H236" s="28"/>
      <c r="I236" s="28"/>
      <c r="J236" s="28"/>
      <c r="K236" s="28"/>
      <c r="L236" s="28"/>
      <c r="M236" s="28"/>
      <c r="N236" s="47"/>
      <c r="O236" s="47"/>
      <c r="P236" s="26"/>
      <c r="Q236" s="19">
        <f>_xll.PIAdvCalcVal(Calculations!$Q$1,Calculations!$A235,Calculations!$A236,"average (time-weighted)","time-weighted",0,1,0,"")</f>
        <v>31.651701145608435</v>
      </c>
      <c r="R236" s="19">
        <f t="shared" si="48"/>
        <v>538.11084704278051</v>
      </c>
      <c r="S236" s="4">
        <f t="shared" si="49"/>
        <v>0.70259754934407948</v>
      </c>
      <c r="T236" s="16">
        <f t="shared" si="46"/>
        <v>0.66399999999999992</v>
      </c>
      <c r="U236" s="4">
        <f t="shared" si="50"/>
        <v>1.4897708153686559E-3</v>
      </c>
      <c r="AF236" s="47"/>
      <c r="AG236" s="47"/>
      <c r="AH236" s="26"/>
      <c r="AI236" s="19"/>
      <c r="AJ236" s="19"/>
      <c r="AK236" s="4"/>
      <c r="AL236" s="4"/>
      <c r="AM236" s="4"/>
      <c r="AN236" s="16"/>
      <c r="AO236" s="4"/>
    </row>
    <row r="237" spans="1:41" x14ac:dyDescent="0.25">
      <c r="A237" s="14">
        <v>41162.333333333336</v>
      </c>
      <c r="B237" s="13">
        <f>VLOOKUP(A237,'Raw data'!$B$3:$E$541,4)</f>
        <v>320</v>
      </c>
      <c r="C237" s="13">
        <f>VLOOKUP(A237,'Raw data'!$H$3:$K$541,4)</f>
        <v>75</v>
      </c>
      <c r="D237" s="15">
        <f t="shared" si="44"/>
        <v>76.5625</v>
      </c>
      <c r="E237" s="24">
        <f t="shared" si="47"/>
        <v>72.902677937108848</v>
      </c>
      <c r="F237" s="23">
        <f t="shared" si="45"/>
        <v>13.394297532024847</v>
      </c>
      <c r="G237" s="28"/>
      <c r="H237" s="28"/>
      <c r="I237" s="28"/>
      <c r="J237" s="28"/>
      <c r="K237" s="28"/>
      <c r="L237" s="28"/>
      <c r="M237" s="28"/>
      <c r="N237" s="47"/>
      <c r="O237" s="47"/>
      <c r="P237" s="26"/>
      <c r="Q237" s="19">
        <f>_xll.PIAdvCalcVal(Calculations!$Q$1,Calculations!$A236,Calculations!$A237,"average (time-weighted)","time-weighted",0,1,0,"")</f>
        <v>33.724647097685391</v>
      </c>
      <c r="R237" s="19">
        <f t="shared" si="48"/>
        <v>573.35301924118698</v>
      </c>
      <c r="S237" s="4">
        <f t="shared" si="49"/>
        <v>0.69873734327471093</v>
      </c>
      <c r="T237" s="16">
        <f t="shared" si="46"/>
        <v>0.765625</v>
      </c>
      <c r="U237" s="4">
        <f t="shared" si="50"/>
        <v>4.4739586222001084E-3</v>
      </c>
      <c r="AF237" s="47"/>
      <c r="AG237" s="47"/>
      <c r="AH237" s="26"/>
      <c r="AI237" s="19"/>
      <c r="AJ237" s="19"/>
      <c r="AK237" s="4"/>
      <c r="AL237" s="4"/>
      <c r="AM237" s="4"/>
      <c r="AN237" s="16"/>
      <c r="AO237" s="4"/>
    </row>
    <row r="238" spans="1:41" x14ac:dyDescent="0.25">
      <c r="A238" s="14">
        <v>41163.333333333336</v>
      </c>
      <c r="B238" s="13">
        <f>VLOOKUP(A238,'Raw data'!$B$3:$E$541,4)</f>
        <v>281</v>
      </c>
      <c r="C238" s="13">
        <f>VLOOKUP(A238,'Raw data'!$H$3:$K$541,4)</f>
        <v>86</v>
      </c>
      <c r="D238" s="15">
        <f t="shared" si="44"/>
        <v>69.395017793594306</v>
      </c>
      <c r="E238" s="24">
        <f t="shared" si="47"/>
        <v>69.141839643682673</v>
      </c>
      <c r="F238" s="23">
        <f t="shared" si="45"/>
        <v>6.409917559267754E-2</v>
      </c>
      <c r="G238" s="28"/>
      <c r="H238" s="28"/>
      <c r="I238" s="28"/>
      <c r="J238" s="28"/>
      <c r="K238" s="28"/>
      <c r="L238" s="28"/>
      <c r="M238" s="28"/>
      <c r="N238" s="47"/>
      <c r="O238" s="47"/>
      <c r="P238" s="26"/>
      <c r="Q238" s="19">
        <f>_xll.PIAdvCalcVal(Calculations!$Q$1,Calculations!$A237,Calculations!$A238,"average (time-weighted)","time-weighted",0,1,0,"")</f>
        <v>33.259779375558047</v>
      </c>
      <c r="R238" s="19">
        <f t="shared" si="48"/>
        <v>565.44979904565889</v>
      </c>
      <c r="S238" s="4">
        <f t="shared" si="49"/>
        <v>0.69964106573850016</v>
      </c>
      <c r="T238" s="16">
        <f t="shared" si="46"/>
        <v>0.69395017793594305</v>
      </c>
      <c r="U238" s="4">
        <f t="shared" si="50"/>
        <v>3.2386203981293287E-5</v>
      </c>
      <c r="AF238" s="47"/>
      <c r="AG238" s="47"/>
      <c r="AH238" s="26"/>
      <c r="AI238" s="19"/>
      <c r="AJ238" s="19"/>
      <c r="AK238" s="4"/>
      <c r="AL238" s="4"/>
      <c r="AM238" s="4"/>
      <c r="AN238" s="16"/>
      <c r="AO238" s="4"/>
    </row>
    <row r="239" spans="1:41" x14ac:dyDescent="0.25">
      <c r="A239" s="14">
        <v>41164.333333333336</v>
      </c>
      <c r="B239" s="13">
        <f>VLOOKUP(A239,'Raw data'!$B$3:$E$541,4)</f>
        <v>317</v>
      </c>
      <c r="C239" s="13">
        <f>VLOOKUP(A239,'Raw data'!$H$3:$K$541,4)</f>
        <v>95</v>
      </c>
      <c r="D239" s="15">
        <f t="shared" si="44"/>
        <v>70.031545741324919</v>
      </c>
      <c r="E239" s="24">
        <f t="shared" si="47"/>
        <v>72.646236403390645</v>
      </c>
      <c r="F239" s="23">
        <f t="shared" si="45"/>
        <v>6.8366072582937054</v>
      </c>
      <c r="G239" s="28"/>
      <c r="H239" s="28"/>
      <c r="I239" s="28"/>
      <c r="J239" s="28"/>
      <c r="K239" s="28"/>
      <c r="L239" s="28"/>
      <c r="M239" s="28"/>
      <c r="N239" s="47"/>
      <c r="O239" s="47"/>
      <c r="P239" s="26"/>
      <c r="Q239" s="19">
        <f>_xll.PIAdvCalcVal(Calculations!$Q$1,Calculations!$A238,Calculations!$A239,"average (time-weighted)","time-weighted",0,1,0,"")</f>
        <v>34.403920249459304</v>
      </c>
      <c r="R239" s="19">
        <f t="shared" si="48"/>
        <v>584.90134801482679</v>
      </c>
      <c r="S239" s="4">
        <f t="shared" si="49"/>
        <v>0.69737876479840688</v>
      </c>
      <c r="T239" s="16">
        <f t="shared" si="46"/>
        <v>0.70031545741324919</v>
      </c>
      <c r="U239" s="4">
        <f t="shared" si="50"/>
        <v>8.624163514069344E-6</v>
      </c>
      <c r="AF239" s="47"/>
      <c r="AG239" s="47"/>
      <c r="AH239" s="26"/>
      <c r="AI239" s="19"/>
      <c r="AJ239" s="19"/>
      <c r="AK239" s="4"/>
      <c r="AL239" s="4"/>
      <c r="AM239" s="4"/>
      <c r="AN239" s="16"/>
      <c r="AO239" s="4"/>
    </row>
    <row r="240" spans="1:41" x14ac:dyDescent="0.25">
      <c r="A240" s="14">
        <v>41165.333333333336</v>
      </c>
      <c r="B240" s="13">
        <f>VLOOKUP(A240,'Raw data'!$B$3:$E$541,4)</f>
        <v>259</v>
      </c>
      <c r="C240" s="13">
        <f>VLOOKUP(A240,'Raw data'!$H$3:$K$541,4)</f>
        <v>72</v>
      </c>
      <c r="D240" s="15">
        <f t="shared" si="44"/>
        <v>72.200772200772207</v>
      </c>
      <c r="E240" s="24">
        <f t="shared" si="47"/>
        <v>66.520683165539893</v>
      </c>
      <c r="F240" s="23">
        <f t="shared" si="45"/>
        <v>32.263411448166359</v>
      </c>
      <c r="G240" s="28"/>
      <c r="H240" s="28"/>
      <c r="I240" s="28"/>
      <c r="J240" s="28"/>
      <c r="K240" s="28"/>
      <c r="L240" s="28"/>
      <c r="M240" s="28"/>
      <c r="N240" s="47"/>
      <c r="O240" s="47"/>
      <c r="P240" s="26"/>
      <c r="Q240" s="19">
        <f>_xll.PIAdvCalcVal(Calculations!$Q$1,Calculations!$A239,Calculations!$A240,"average (time-weighted)","time-weighted",0,1,0,"")</f>
        <v>42.428072757076372</v>
      </c>
      <c r="R240" s="19">
        <f t="shared" si="48"/>
        <v>721.32003473281907</v>
      </c>
      <c r="S240" s="4">
        <f t="shared" si="49"/>
        <v>0.67840538961770425</v>
      </c>
      <c r="T240" s="16">
        <f t="shared" si="46"/>
        <v>0.72200772200772201</v>
      </c>
      <c r="U240" s="4">
        <f t="shared" si="50"/>
        <v>1.901163389849592E-3</v>
      </c>
      <c r="AF240" s="47"/>
      <c r="AG240" s="47"/>
      <c r="AH240" s="26"/>
      <c r="AI240" s="19"/>
      <c r="AJ240" s="19"/>
      <c r="AK240" s="4"/>
      <c r="AL240" s="4"/>
      <c r="AM240" s="4"/>
      <c r="AN240" s="16"/>
      <c r="AO240" s="4"/>
    </row>
    <row r="241" spans="1:41" x14ac:dyDescent="0.25">
      <c r="A241" s="14">
        <v>41166.333333333336</v>
      </c>
      <c r="B241" s="13">
        <f>VLOOKUP(A241,'Raw data'!$B$3:$E$541,4)</f>
        <v>272</v>
      </c>
      <c r="C241" s="13">
        <f>VLOOKUP(A241,'Raw data'!$H$3:$K$541,4)</f>
        <v>76</v>
      </c>
      <c r="D241" s="15">
        <f t="shared" si="44"/>
        <v>72.058823529411768</v>
      </c>
      <c r="E241" s="24">
        <f t="shared" si="47"/>
        <v>68.12079757306924</v>
      </c>
      <c r="F241" s="23">
        <f t="shared" si="45"/>
        <v>15.508048432827485</v>
      </c>
      <c r="G241" s="28"/>
      <c r="H241" s="28"/>
      <c r="I241" s="28"/>
      <c r="J241" s="28"/>
      <c r="K241" s="28"/>
      <c r="L241" s="28"/>
      <c r="M241" s="28"/>
      <c r="N241" s="47"/>
      <c r="O241" s="47"/>
      <c r="P241" s="26"/>
      <c r="Q241" s="19">
        <f>_xll.PIAdvCalcVal(Calculations!$Q$1,Calculations!$A240,Calculations!$A241,"average (time-weighted)","time-weighted",0,1,0,"")</f>
        <v>33.918524651767591</v>
      </c>
      <c r="R241" s="19">
        <f t="shared" si="48"/>
        <v>576.64913322791438</v>
      </c>
      <c r="S241" s="4">
        <f t="shared" si="49"/>
        <v>0.69835414003272889</v>
      </c>
      <c r="T241" s="16">
        <f t="shared" si="46"/>
        <v>0.72058823529411764</v>
      </c>
      <c r="U241" s="4">
        <f t="shared" si="50"/>
        <v>4.9435499209250983E-4</v>
      </c>
      <c r="AF241" s="47"/>
      <c r="AG241" s="47"/>
      <c r="AH241" s="26"/>
      <c r="AI241" s="19"/>
      <c r="AJ241" s="19"/>
      <c r="AK241" s="4"/>
      <c r="AL241" s="4"/>
      <c r="AM241" s="4"/>
      <c r="AN241" s="16"/>
      <c r="AO241" s="4"/>
    </row>
    <row r="242" spans="1:41" x14ac:dyDescent="0.25">
      <c r="A242" s="14">
        <v>41167.333333333336</v>
      </c>
      <c r="B242" s="13">
        <f>VLOOKUP(A242,'Raw data'!$B$3:$E$541,4)</f>
        <v>244</v>
      </c>
      <c r="C242" s="13">
        <f>VLOOKUP(A242,'Raw data'!$H$3:$K$541,4)</f>
        <v>83</v>
      </c>
      <c r="D242" s="15">
        <f t="shared" si="44"/>
        <v>65.983606557377044</v>
      </c>
      <c r="E242" s="24">
        <f t="shared" si="47"/>
        <v>64.462528442109985</v>
      </c>
      <c r="F242" s="23">
        <f t="shared" si="45"/>
        <v>2.3136786327443888</v>
      </c>
      <c r="G242" s="28"/>
      <c r="H242" s="28"/>
      <c r="I242" s="28"/>
      <c r="J242" s="28"/>
      <c r="K242" s="28"/>
      <c r="L242" s="28"/>
      <c r="M242" s="28"/>
      <c r="N242" s="47"/>
      <c r="O242" s="47"/>
      <c r="P242" s="26"/>
      <c r="Q242" s="19">
        <f>_xll.PIAdvCalcVal(Calculations!$Q$1,Calculations!$A241,Calculations!$A242,"average (time-weighted)","time-weighted",0,1,0,"")</f>
        <v>32.85161223890978</v>
      </c>
      <c r="R242" s="19">
        <f t="shared" si="48"/>
        <v>558.51054599804502</v>
      </c>
      <c r="S242" s="4">
        <f t="shared" si="49"/>
        <v>0.70041671686436779</v>
      </c>
      <c r="T242" s="16">
        <f t="shared" si="46"/>
        <v>0.6598360655737705</v>
      </c>
      <c r="U242" s="4">
        <f t="shared" si="50"/>
        <v>1.6467892591690556E-3</v>
      </c>
      <c r="AF242" s="47"/>
      <c r="AG242" s="47"/>
      <c r="AH242" s="26"/>
      <c r="AI242" s="19"/>
      <c r="AJ242" s="19"/>
      <c r="AK242" s="4"/>
      <c r="AL242" s="4"/>
      <c r="AM242" s="4"/>
      <c r="AN242" s="16"/>
      <c r="AO242" s="4"/>
    </row>
    <row r="243" spans="1:41" x14ac:dyDescent="0.25">
      <c r="A243" s="14">
        <v>41168.333333333336</v>
      </c>
      <c r="B243" s="13">
        <f>VLOOKUP(A243,'Raw data'!$B$3:$E$541,4)</f>
        <v>253</v>
      </c>
      <c r="C243" s="13">
        <f>VLOOKUP(A243,'Raw data'!$H$3:$K$541,4)</f>
        <v>89</v>
      </c>
      <c r="D243" s="15">
        <f t="shared" si="44"/>
        <v>64.822134387351781</v>
      </c>
      <c r="E243" s="24">
        <f t="shared" si="47"/>
        <v>65.726707272232545</v>
      </c>
      <c r="F243" s="23">
        <f t="shared" si="45"/>
        <v>0.81825210406150817</v>
      </c>
      <c r="G243" s="28"/>
      <c r="H243" s="28"/>
      <c r="I243" s="28"/>
      <c r="J243" s="28"/>
      <c r="K243" s="28"/>
      <c r="L243" s="28"/>
      <c r="M243" s="28"/>
      <c r="N243" s="47"/>
      <c r="O243" s="47"/>
      <c r="P243" s="26"/>
      <c r="Q243" s="19">
        <f>_xll.PIAdvCalcVal(Calculations!$Q$1,Calculations!$A242,Calculations!$A243,"average (time-weighted)","time-weighted",0,1,0,"")</f>
        <v>33.264266200176053</v>
      </c>
      <c r="R243" s="19">
        <f t="shared" si="48"/>
        <v>565.52607959009538</v>
      </c>
      <c r="S243" s="4">
        <f t="shared" si="49"/>
        <v>0.69963244598703866</v>
      </c>
      <c r="T243" s="16">
        <f t="shared" si="46"/>
        <v>0.64822134387351782</v>
      </c>
      <c r="U243" s="4">
        <f t="shared" si="50"/>
        <v>2.6431014205268674E-3</v>
      </c>
      <c r="AF243" s="47"/>
      <c r="AG243" s="47"/>
      <c r="AH243" s="26"/>
      <c r="AI243" s="19"/>
      <c r="AJ243" s="19"/>
      <c r="AK243" s="4"/>
      <c r="AL243" s="4"/>
      <c r="AM243" s="4"/>
      <c r="AN243" s="16"/>
      <c r="AO243" s="4"/>
    </row>
    <row r="244" spans="1:41" x14ac:dyDescent="0.25">
      <c r="A244" s="14">
        <v>41169.333333333336</v>
      </c>
      <c r="B244" s="13">
        <f>VLOOKUP(A244,'Raw data'!$B$3:$E$541,4)</f>
        <v>286</v>
      </c>
      <c r="C244" s="13">
        <f>VLOOKUP(A244,'Raw data'!$H$3:$K$541,4)</f>
        <v>80</v>
      </c>
      <c r="D244" s="15">
        <f t="shared" si="44"/>
        <v>72.027972027972027</v>
      </c>
      <c r="E244" s="24">
        <f t="shared" si="47"/>
        <v>69.681317971590332</v>
      </c>
      <c r="F244" s="23">
        <f t="shared" si="45"/>
        <v>5.5067852603326628</v>
      </c>
      <c r="G244" s="28"/>
      <c r="H244" s="28"/>
      <c r="I244" s="28"/>
      <c r="J244" s="28"/>
      <c r="K244" s="28"/>
      <c r="L244" s="28"/>
      <c r="M244" s="28"/>
      <c r="N244" s="47"/>
      <c r="O244" s="47"/>
      <c r="P244" s="26"/>
      <c r="Q244" s="19">
        <f>_xll.PIAdvCalcVal(Calculations!$Q$1,Calculations!$A243,Calculations!$A244,"average (time-weighted)","time-weighted",0,1,0,"")</f>
        <v>34.408795764132215</v>
      </c>
      <c r="R244" s="19">
        <f t="shared" si="48"/>
        <v>584.98423668227451</v>
      </c>
      <c r="S244" s="4">
        <f t="shared" si="49"/>
        <v>0.69736885308954022</v>
      </c>
      <c r="T244" s="16">
        <f t="shared" si="46"/>
        <v>0.7202797202797202</v>
      </c>
      <c r="U244" s="4">
        <f t="shared" si="50"/>
        <v>5.2490783540606563E-4</v>
      </c>
      <c r="AF244" s="47"/>
      <c r="AG244" s="47"/>
      <c r="AH244" s="26"/>
      <c r="AI244" s="19"/>
      <c r="AJ244" s="19"/>
      <c r="AK244" s="4"/>
      <c r="AL244" s="4"/>
      <c r="AM244" s="4"/>
      <c r="AN244" s="16"/>
      <c r="AO244" s="4"/>
    </row>
    <row r="245" spans="1:41" x14ac:dyDescent="0.25">
      <c r="A245" s="14">
        <v>41170.333333333336</v>
      </c>
      <c r="B245" s="13">
        <f>VLOOKUP(A245,'Raw data'!$B$3:$E$541,4)</f>
        <v>306</v>
      </c>
      <c r="C245" s="13">
        <f>VLOOKUP(A245,'Raw data'!$H$3:$K$541,4)</f>
        <v>82</v>
      </c>
      <c r="D245" s="15">
        <f t="shared" ref="D245:D308" si="51">(B245-C245)/B245*100</f>
        <v>73.202614379084963</v>
      </c>
      <c r="E245" s="24">
        <f t="shared" si="47"/>
        <v>71.662931176061548</v>
      </c>
      <c r="F245" s="23">
        <f t="shared" ref="F245:F308" si="52">(D245-E245)^2</f>
        <v>2.3706243656724428</v>
      </c>
      <c r="G245" s="28"/>
      <c r="H245" s="28"/>
      <c r="I245" s="28"/>
      <c r="J245" s="28"/>
      <c r="K245" s="28"/>
      <c r="L245" s="28"/>
      <c r="M245" s="28"/>
      <c r="N245" s="47"/>
      <c r="O245" s="47"/>
      <c r="P245" s="26"/>
      <c r="Q245" s="19">
        <f>_xll.PIAdvCalcVal(Calculations!$Q$1,Calculations!$A244,Calculations!$A245,"average (time-weighted)","time-weighted",0,1,0,"")</f>
        <v>32.962212321760099</v>
      </c>
      <c r="R245" s="19">
        <f t="shared" si="48"/>
        <v>560.39085897053894</v>
      </c>
      <c r="S245" s="4">
        <f t="shared" si="49"/>
        <v>0.7002082062349051</v>
      </c>
      <c r="T245" s="16">
        <f t="shared" ref="T245:T308" si="53">1-C245/B245</f>
        <v>0.73202614379084974</v>
      </c>
      <c r="U245" s="4">
        <f t="shared" si="50"/>
        <v>1.0123811503139925E-3</v>
      </c>
      <c r="AF245" s="47"/>
      <c r="AG245" s="47"/>
      <c r="AH245" s="26"/>
      <c r="AI245" s="19"/>
      <c r="AJ245" s="19"/>
      <c r="AK245" s="4"/>
      <c r="AL245" s="4"/>
      <c r="AM245" s="4"/>
      <c r="AN245" s="16"/>
      <c r="AO245" s="4"/>
    </row>
    <row r="246" spans="1:41" x14ac:dyDescent="0.25">
      <c r="A246" s="14">
        <v>41171.333333333336</v>
      </c>
      <c r="B246" s="13">
        <f>VLOOKUP(A246,'Raw data'!$B$3:$E$541,4)</f>
        <v>289</v>
      </c>
      <c r="C246" s="13">
        <f>VLOOKUP(A246,'Raw data'!$H$3:$K$541,4)</f>
        <v>86</v>
      </c>
      <c r="D246" s="15">
        <f t="shared" si="51"/>
        <v>70.242214532871969</v>
      </c>
      <c r="E246" s="24">
        <f t="shared" si="47"/>
        <v>69.996044774653399</v>
      </c>
      <c r="F246" s="23">
        <f t="shared" si="52"/>
        <v>6.0599549861389546E-2</v>
      </c>
      <c r="G246" s="28"/>
      <c r="H246" s="28"/>
      <c r="I246" s="28"/>
      <c r="J246" s="28"/>
      <c r="K246" s="28"/>
      <c r="L246" s="28"/>
      <c r="M246" s="28"/>
      <c r="N246" s="47"/>
      <c r="O246" s="47"/>
      <c r="P246" s="26"/>
      <c r="Q246" s="19">
        <f>_xll.PIAdvCalcVal(Calculations!$Q$1,Calculations!$A245,Calculations!$A246,"average (time-weighted)","time-weighted",0,1,0,"")</f>
        <v>32.768472166628797</v>
      </c>
      <c r="R246" s="19">
        <f t="shared" si="48"/>
        <v>557.09708090457332</v>
      </c>
      <c r="S246" s="4">
        <f t="shared" si="49"/>
        <v>0.70057263727712293</v>
      </c>
      <c r="T246" s="16">
        <f t="shared" si="53"/>
        <v>0.70242214532871972</v>
      </c>
      <c r="U246" s="4">
        <f t="shared" si="50"/>
        <v>3.4206800329213251E-6</v>
      </c>
      <c r="AF246" s="47"/>
      <c r="AG246" s="47"/>
      <c r="AH246" s="26"/>
      <c r="AI246" s="19"/>
      <c r="AJ246" s="19"/>
      <c r="AK246" s="4"/>
      <c r="AL246" s="4"/>
      <c r="AM246" s="4"/>
      <c r="AN246" s="16"/>
      <c r="AO246" s="4"/>
    </row>
    <row r="247" spans="1:41" x14ac:dyDescent="0.25">
      <c r="A247" s="14">
        <v>41172.333333333336</v>
      </c>
      <c r="B247" s="13">
        <f>VLOOKUP(A247,'Raw data'!$B$3:$E$541,4)</f>
        <v>236</v>
      </c>
      <c r="C247" s="13">
        <f>VLOOKUP(A247,'Raw data'!$H$3:$K$541,4)</f>
        <v>76</v>
      </c>
      <c r="D247" s="15">
        <f t="shared" si="51"/>
        <v>67.796610169491515</v>
      </c>
      <c r="E247" s="24">
        <f t="shared" si="47"/>
        <v>63.257868389300143</v>
      </c>
      <c r="F247" s="23">
        <f t="shared" si="52"/>
        <v>20.600176947254752</v>
      </c>
      <c r="G247" s="28"/>
      <c r="H247" s="28"/>
      <c r="I247" s="28"/>
      <c r="J247" s="28"/>
      <c r="K247" s="28"/>
      <c r="L247" s="28"/>
      <c r="M247" s="28"/>
      <c r="N247" s="47"/>
      <c r="O247" s="47"/>
      <c r="P247" s="26"/>
      <c r="Q247" s="19">
        <f>_xll.PIAdvCalcVal(Calculations!$Q$1,Calculations!$A246,Calculations!$A247,"average (time-weighted)","time-weighted",0,1,0,"")</f>
        <v>32.770521479816587</v>
      </c>
      <c r="R247" s="19">
        <f t="shared" si="48"/>
        <v>557.13192129594006</v>
      </c>
      <c r="S247" s="4">
        <f t="shared" si="49"/>
        <v>0.70056880249694409</v>
      </c>
      <c r="T247" s="16">
        <f t="shared" si="53"/>
        <v>0.67796610169491522</v>
      </c>
      <c r="U247" s="4">
        <f t="shared" si="50"/>
        <v>5.1088208354603624E-4</v>
      </c>
      <c r="AF247" s="47"/>
      <c r="AG247" s="47"/>
      <c r="AH247" s="26"/>
      <c r="AI247" s="19"/>
      <c r="AJ247" s="19"/>
      <c r="AK247" s="4"/>
      <c r="AL247" s="4"/>
      <c r="AM247" s="4"/>
      <c r="AN247" s="16"/>
      <c r="AO247" s="4"/>
    </row>
    <row r="248" spans="1:41" x14ac:dyDescent="0.25">
      <c r="A248" s="14">
        <v>41177.333333333336</v>
      </c>
      <c r="B248" s="13">
        <f>VLOOKUP(A248,'Raw data'!$B$3:$E$541,4)</f>
        <v>414</v>
      </c>
      <c r="C248" s="13">
        <f>VLOOKUP(A248,'Raw data'!$H$3:$K$541,4)</f>
        <v>86</v>
      </c>
      <c r="D248" s="15">
        <f t="shared" si="51"/>
        <v>79.227053140096615</v>
      </c>
      <c r="E248" s="24">
        <f t="shared" si="47"/>
        <v>79.055209999697666</v>
      </c>
      <c r="F248" s="23">
        <f t="shared" si="52"/>
        <v>2.9530064902172703E-2</v>
      </c>
      <c r="G248" s="28"/>
      <c r="H248" s="28"/>
      <c r="I248" s="28"/>
      <c r="J248" s="28"/>
      <c r="K248" s="28"/>
      <c r="L248" s="28"/>
      <c r="M248" s="28"/>
      <c r="N248" s="47"/>
      <c r="O248" s="47"/>
      <c r="P248" s="26"/>
      <c r="Q248" s="19">
        <f>_xll.PIAdvCalcVal(Calculations!$Q$1,Calculations!$A247,Calculations!$A248,"average (time-weighted)","time-weighted",0,1,0,"")</f>
        <v>32.783139827109508</v>
      </c>
      <c r="R248" s="19">
        <f t="shared" si="48"/>
        <v>557.34644592824452</v>
      </c>
      <c r="S248" s="4">
        <f t="shared" si="49"/>
        <v>0.70054518093249363</v>
      </c>
      <c r="T248" s="16">
        <f t="shared" si="53"/>
        <v>0.79227053140096615</v>
      </c>
      <c r="U248" s="4">
        <f t="shared" si="50"/>
        <v>8.4135399185641131E-3</v>
      </c>
      <c r="AF248" s="47"/>
      <c r="AG248" s="47"/>
      <c r="AH248" s="26"/>
      <c r="AI248" s="19"/>
      <c r="AJ248" s="19"/>
      <c r="AK248" s="4"/>
      <c r="AL248" s="4"/>
      <c r="AM248" s="4"/>
      <c r="AN248" s="16"/>
      <c r="AO248" s="4"/>
    </row>
    <row r="249" spans="1:41" x14ac:dyDescent="0.25">
      <c r="A249" s="14">
        <v>41178.333333333336</v>
      </c>
      <c r="B249" s="13">
        <f>VLOOKUP(A249,'Raw data'!$B$3:$E$541,4)</f>
        <v>276</v>
      </c>
      <c r="C249" s="13">
        <f>VLOOKUP(A249,'Raw data'!$H$3:$K$541,4)</f>
        <v>76</v>
      </c>
      <c r="D249" s="15">
        <f t="shared" si="51"/>
        <v>72.463768115942031</v>
      </c>
      <c r="E249" s="24">
        <f t="shared" si="47"/>
        <v>68.5828149995465</v>
      </c>
      <c r="F249" s="23">
        <f t="shared" si="52"/>
        <v>15.061797091660186</v>
      </c>
      <c r="G249" s="28"/>
      <c r="H249" s="28"/>
      <c r="I249" s="28"/>
      <c r="J249" s="28"/>
      <c r="K249" s="28"/>
      <c r="L249" s="28"/>
      <c r="M249" s="28"/>
      <c r="N249" s="47"/>
      <c r="O249" s="47"/>
      <c r="P249" s="26"/>
      <c r="Q249" s="19">
        <f>_xll.PIAdvCalcVal(Calculations!$Q$1,Calculations!$A248,Calculations!$A249,"average (time-weighted)","time-weighted",0,1,0,"")</f>
        <v>34.870946540411403</v>
      </c>
      <c r="R249" s="19">
        <f t="shared" si="48"/>
        <v>592.84126605775805</v>
      </c>
      <c r="S249" s="4">
        <f t="shared" si="49"/>
        <v>0.69641912406708784</v>
      </c>
      <c r="T249" s="16">
        <f t="shared" si="53"/>
        <v>0.72463768115942029</v>
      </c>
      <c r="U249" s="4">
        <f t="shared" si="50"/>
        <v>7.9628696437322613E-4</v>
      </c>
      <c r="AF249" s="47"/>
      <c r="AG249" s="47"/>
      <c r="AH249" s="26"/>
      <c r="AI249" s="19"/>
      <c r="AJ249" s="19"/>
      <c r="AK249" s="4"/>
      <c r="AL249" s="4"/>
      <c r="AM249" s="4"/>
      <c r="AN249" s="16"/>
      <c r="AO249" s="4"/>
    </row>
    <row r="250" spans="1:41" x14ac:dyDescent="0.25">
      <c r="A250" s="14">
        <v>41179.333333333336</v>
      </c>
      <c r="B250" s="13">
        <f>VLOOKUP(A250,'Raw data'!$B$3:$E$541,4)</f>
        <v>246</v>
      </c>
      <c r="C250" s="13">
        <f>VLOOKUP(A250,'Raw data'!$H$3:$K$541,4)</f>
        <v>75</v>
      </c>
      <c r="D250" s="15">
        <f t="shared" si="51"/>
        <v>69.512195121951208</v>
      </c>
      <c r="E250" s="24">
        <f t="shared" si="47"/>
        <v>64.751450975100951</v>
      </c>
      <c r="F250" s="23">
        <f t="shared" si="52"/>
        <v>22.664684831768984</v>
      </c>
      <c r="G250" s="28"/>
      <c r="H250" s="28"/>
      <c r="I250" s="28"/>
      <c r="J250" s="28"/>
      <c r="K250" s="28"/>
      <c r="L250" s="28"/>
      <c r="M250" s="28"/>
      <c r="N250" s="47"/>
      <c r="O250" s="47"/>
      <c r="P250" s="26"/>
      <c r="Q250" s="19">
        <f>_xll.PIAdvCalcVal(Calculations!$Q$1,Calculations!$A249,Calculations!$A250,"average (time-weighted)","time-weighted",0,1,0,"")</f>
        <v>41.207220979392474</v>
      </c>
      <c r="R250" s="19">
        <f t="shared" si="48"/>
        <v>700.56432301985421</v>
      </c>
      <c r="S250" s="4">
        <f t="shared" si="49"/>
        <v>0.68159132302461189</v>
      </c>
      <c r="T250" s="16">
        <f t="shared" si="53"/>
        <v>0.69512195121951215</v>
      </c>
      <c r="U250" s="4">
        <f t="shared" si="50"/>
        <v>1.8307789934862964E-4</v>
      </c>
      <c r="AF250" s="47"/>
      <c r="AG250" s="47"/>
      <c r="AH250" s="26"/>
      <c r="AI250" s="19"/>
      <c r="AJ250" s="19"/>
      <c r="AK250" s="4"/>
      <c r="AL250" s="4"/>
      <c r="AM250" s="4"/>
      <c r="AN250" s="16"/>
      <c r="AO250" s="4"/>
    </row>
    <row r="251" spans="1:41" x14ac:dyDescent="0.25">
      <c r="A251" s="14">
        <v>41180.333333333336</v>
      </c>
      <c r="B251" s="13">
        <f>VLOOKUP(A251,'Raw data'!$B$3:$E$541,4)</f>
        <v>304</v>
      </c>
      <c r="C251" s="13">
        <f>VLOOKUP(A251,'Raw data'!$H$3:$K$541,4)</f>
        <v>74</v>
      </c>
      <c r="D251" s="15">
        <f t="shared" si="51"/>
        <v>75.657894736842096</v>
      </c>
      <c r="E251" s="24">
        <f t="shared" si="47"/>
        <v>71.47650309169353</v>
      </c>
      <c r="F251" s="23">
        <f t="shared" si="52"/>
        <v>17.484036090118227</v>
      </c>
      <c r="G251" s="28"/>
      <c r="H251" s="28"/>
      <c r="I251" s="28"/>
      <c r="J251" s="28"/>
      <c r="K251" s="28"/>
      <c r="L251" s="28"/>
      <c r="M251" s="28"/>
      <c r="N251" s="47"/>
      <c r="O251" s="47"/>
      <c r="P251" s="26"/>
      <c r="Q251" s="19">
        <f>_xll.PIAdvCalcVal(Calculations!$Q$1,Calculations!$A250,Calculations!$A251,"average (time-weighted)","time-weighted",0,1,0,"")</f>
        <v>33.478363859031333</v>
      </c>
      <c r="R251" s="19">
        <f t="shared" si="48"/>
        <v>569.16595575430199</v>
      </c>
      <c r="S251" s="4">
        <f t="shared" si="49"/>
        <v>0.69921879975820322</v>
      </c>
      <c r="T251" s="16">
        <f t="shared" si="53"/>
        <v>0.75657894736842102</v>
      </c>
      <c r="U251" s="4">
        <f t="shared" si="50"/>
        <v>3.2901865338659741E-3</v>
      </c>
      <c r="AF251" s="47"/>
      <c r="AG251" s="47"/>
      <c r="AH251" s="26"/>
      <c r="AI251" s="19"/>
      <c r="AJ251" s="19"/>
      <c r="AK251" s="4"/>
      <c r="AL251" s="4"/>
      <c r="AM251" s="4"/>
      <c r="AN251" s="16"/>
      <c r="AO251" s="4"/>
    </row>
    <row r="252" spans="1:41" x14ac:dyDescent="0.25">
      <c r="A252" s="14">
        <v>41181.333333333336</v>
      </c>
      <c r="B252" s="13">
        <f>VLOOKUP(A252,'Raw data'!$B$3:$E$541,4)</f>
        <v>340</v>
      </c>
      <c r="C252" s="13">
        <f>VLOOKUP(A252,'Raw data'!$H$3:$K$541,4)</f>
        <v>82</v>
      </c>
      <c r="D252" s="15">
        <f t="shared" si="51"/>
        <v>75.882352941176464</v>
      </c>
      <c r="E252" s="24">
        <f t="shared" si="47"/>
        <v>74.496638058455389</v>
      </c>
      <c r="F252" s="23">
        <f t="shared" si="52"/>
        <v>1.9202057361946827</v>
      </c>
      <c r="G252" s="28"/>
      <c r="H252" s="28"/>
      <c r="I252" s="28"/>
      <c r="J252" s="28"/>
      <c r="K252" s="28"/>
      <c r="L252" s="28"/>
      <c r="M252" s="28"/>
      <c r="N252" s="47"/>
      <c r="O252" s="47"/>
      <c r="P252" s="26"/>
      <c r="Q252" s="19">
        <f>_xll.PIAdvCalcVal(Calculations!$Q$1,Calculations!$A251,Calculations!$A252,"average (time-weighted)","time-weighted",0,1,0,"")</f>
        <v>32.432232790473272</v>
      </c>
      <c r="R252" s="19">
        <f t="shared" si="48"/>
        <v>551.38067233999629</v>
      </c>
      <c r="S252" s="4">
        <f t="shared" si="49"/>
        <v>0.70119598178931197</v>
      </c>
      <c r="T252" s="16">
        <f t="shared" si="53"/>
        <v>0.75882352941176467</v>
      </c>
      <c r="U252" s="4">
        <f t="shared" si="50"/>
        <v>3.3209342449780541E-3</v>
      </c>
      <c r="AF252" s="47"/>
      <c r="AG252" s="47"/>
      <c r="AH252" s="26"/>
      <c r="AI252" s="19"/>
      <c r="AJ252" s="19"/>
      <c r="AK252" s="4"/>
      <c r="AL252" s="4"/>
      <c r="AM252" s="4"/>
      <c r="AN252" s="16"/>
      <c r="AO252" s="4"/>
    </row>
    <row r="253" spans="1:41" x14ac:dyDescent="0.25">
      <c r="A253" s="14">
        <v>41182.333333333336</v>
      </c>
      <c r="B253" s="13">
        <f>VLOOKUP(A253,'Raw data'!$B$3:$E$541,4)</f>
        <v>240</v>
      </c>
      <c r="C253" s="13">
        <f>VLOOKUP(A253,'Raw data'!$H$3:$K$541,4)</f>
        <v>76</v>
      </c>
      <c r="D253" s="15">
        <f t="shared" si="51"/>
        <v>68.333333333333329</v>
      </c>
      <c r="E253" s="24">
        <f t="shared" si="47"/>
        <v>63.870237249478464</v>
      </c>
      <c r="F253" s="23">
        <f t="shared" si="52"/>
        <v>19.919226653720628</v>
      </c>
      <c r="G253" s="28"/>
      <c r="H253" s="28"/>
      <c r="I253" s="28"/>
      <c r="J253" s="28"/>
      <c r="K253" s="28"/>
      <c r="L253" s="28"/>
      <c r="M253" s="28"/>
      <c r="N253" s="47"/>
      <c r="O253" s="47"/>
      <c r="P253" s="26"/>
      <c r="Q253" s="19">
        <f>_xll.PIAdvCalcVal(Calculations!$Q$1,Calculations!$A252,Calculations!$A253,"average (time-weighted)","time-weighted",0,1,0,"")</f>
        <v>33.313728774640381</v>
      </c>
      <c r="R253" s="19">
        <f t="shared" si="48"/>
        <v>566.36699324966366</v>
      </c>
      <c r="S253" s="4">
        <f t="shared" si="49"/>
        <v>0.69953728857394881</v>
      </c>
      <c r="T253" s="16">
        <f t="shared" si="53"/>
        <v>0.68333333333333335</v>
      </c>
      <c r="U253" s="4">
        <f t="shared" si="50"/>
        <v>2.6256816543986935E-4</v>
      </c>
      <c r="AF253" s="47"/>
      <c r="AG253" s="47"/>
      <c r="AH253" s="26"/>
      <c r="AI253" s="19"/>
      <c r="AJ253" s="19"/>
      <c r="AK253" s="4"/>
      <c r="AL253" s="4"/>
      <c r="AM253" s="4"/>
      <c r="AN253" s="16"/>
      <c r="AO253" s="4"/>
    </row>
    <row r="254" spans="1:41" x14ac:dyDescent="0.25">
      <c r="A254" s="14">
        <v>41183.333333333336</v>
      </c>
      <c r="B254" s="13">
        <f>VLOOKUP(A254,'Raw data'!$B$3:$E$541,4)</f>
        <v>254</v>
      </c>
      <c r="C254" s="13">
        <f>VLOOKUP(A254,'Raw data'!$H$3:$K$541,4)</f>
        <v>80</v>
      </c>
      <c r="D254" s="15">
        <f t="shared" si="51"/>
        <v>68.503937007874015</v>
      </c>
      <c r="E254" s="24">
        <f t="shared" si="47"/>
        <v>65.861641495570211</v>
      </c>
      <c r="F254" s="23">
        <f t="shared" si="52"/>
        <v>6.9817255743408202</v>
      </c>
      <c r="G254" s="28"/>
      <c r="H254" s="28"/>
      <c r="I254" s="28"/>
      <c r="J254" s="28"/>
      <c r="K254" s="28"/>
      <c r="L254" s="28"/>
      <c r="M254" s="28"/>
      <c r="N254" s="47"/>
      <c r="O254" s="47"/>
      <c r="P254" s="26"/>
      <c r="Q254" s="19">
        <f>_xll.PIAdvCalcVal(Calculations!$Q$1,Calculations!$A253,Calculations!$A254,"average (time-weighted)","time-weighted",0,1,0,"")</f>
        <v>35.093218655838825</v>
      </c>
      <c r="R254" s="19">
        <f t="shared" si="48"/>
        <v>596.6201162293936</v>
      </c>
      <c r="S254" s="4">
        <f t="shared" si="49"/>
        <v>0.69595524319133861</v>
      </c>
      <c r="T254" s="16">
        <f t="shared" si="53"/>
        <v>0.68503937007874016</v>
      </c>
      <c r="U254" s="4">
        <f t="shared" si="50"/>
        <v>1.1915628581034979E-4</v>
      </c>
      <c r="AF254" s="47"/>
      <c r="AG254" s="47"/>
      <c r="AH254" s="26"/>
      <c r="AI254" s="19"/>
      <c r="AJ254" s="19"/>
      <c r="AK254" s="4"/>
      <c r="AL254" s="4"/>
      <c r="AM254" s="4"/>
      <c r="AN254" s="16"/>
      <c r="AO254" s="4"/>
    </row>
    <row r="255" spans="1:41" x14ac:dyDescent="0.25">
      <c r="A255" s="14">
        <v>41184.333333333336</v>
      </c>
      <c r="B255" s="13">
        <f>VLOOKUP(A255,'Raw data'!$B$3:$E$541,4)</f>
        <v>280</v>
      </c>
      <c r="C255" s="13">
        <f>VLOOKUP(A255,'Raw data'!$H$3:$K$541,4)</f>
        <v>81</v>
      </c>
      <c r="D255" s="15">
        <f t="shared" si="51"/>
        <v>71.071428571428569</v>
      </c>
      <c r="E255" s="24">
        <f t="shared" si="47"/>
        <v>69.031631928124398</v>
      </c>
      <c r="F255" s="23">
        <f t="shared" si="52"/>
        <v>4.1607703460349663</v>
      </c>
      <c r="G255" s="28"/>
      <c r="H255" s="28"/>
      <c r="I255" s="28"/>
      <c r="J255" s="28"/>
      <c r="K255" s="28"/>
      <c r="L255" s="28"/>
      <c r="M255" s="28"/>
      <c r="N255" s="47"/>
      <c r="O255" s="47"/>
      <c r="P255" s="26"/>
      <c r="Q255" s="19">
        <f>_xll.PIAdvCalcVal(Calculations!$Q$1,Calculations!$A254,Calculations!$A255,"average (time-weighted)","time-weighted",0,1,0,"")</f>
        <v>32.632205016288857</v>
      </c>
      <c r="R255" s="19">
        <f t="shared" si="48"/>
        <v>554.78040189398223</v>
      </c>
      <c r="S255" s="4">
        <f t="shared" si="49"/>
        <v>0.70082666160219609</v>
      </c>
      <c r="T255" s="16">
        <f t="shared" si="53"/>
        <v>0.71071428571428563</v>
      </c>
      <c r="U255" s="4">
        <f t="shared" si="50"/>
        <v>9.7765110581974536E-5</v>
      </c>
      <c r="AF255" s="47"/>
      <c r="AG255" s="47"/>
      <c r="AH255" s="26"/>
      <c r="AI255" s="19"/>
      <c r="AJ255" s="19"/>
      <c r="AK255" s="4"/>
      <c r="AL255" s="4"/>
      <c r="AM255" s="4"/>
      <c r="AN255" s="16"/>
      <c r="AO255" s="4"/>
    </row>
    <row r="256" spans="1:41" x14ac:dyDescent="0.25">
      <c r="A256" s="14">
        <v>41185.333333333336</v>
      </c>
      <c r="B256" s="13">
        <f>VLOOKUP(A256,'Raw data'!$B$3:$E$541,4)</f>
        <v>245</v>
      </c>
      <c r="C256" s="13">
        <f>VLOOKUP(A256,'Raw data'!$H$3:$K$541,4)</f>
        <v>68</v>
      </c>
      <c r="D256" s="15">
        <f t="shared" si="51"/>
        <v>72.244897959183675</v>
      </c>
      <c r="E256" s="24">
        <f t="shared" si="47"/>
        <v>64.607579346427883</v>
      </c>
      <c r="F256" s="23">
        <f t="shared" si="52"/>
        <v>58.328635592746046</v>
      </c>
      <c r="G256" s="28"/>
      <c r="H256" s="28"/>
      <c r="I256" s="28"/>
      <c r="J256" s="28"/>
      <c r="K256" s="28"/>
      <c r="L256" s="28"/>
      <c r="M256" s="28"/>
      <c r="N256" s="47"/>
      <c r="O256" s="47"/>
      <c r="P256" s="26"/>
      <c r="Q256" s="19">
        <f>_xll.PIAdvCalcVal(Calculations!$Q$1,Calculations!$A255,Calculations!$A256,"average (time-weighted)","time-weighted",0,1,0,"")</f>
        <v>30.368834935199835</v>
      </c>
      <c r="R256" s="19">
        <f t="shared" si="48"/>
        <v>516.30082741856461</v>
      </c>
      <c r="S256" s="4">
        <f t="shared" si="49"/>
        <v>0.70475912591707934</v>
      </c>
      <c r="T256" s="16">
        <f t="shared" si="53"/>
        <v>0.72244897959183674</v>
      </c>
      <c r="U256" s="4">
        <f t="shared" si="50"/>
        <v>3.1293092303432768E-4</v>
      </c>
      <c r="AF256" s="47"/>
      <c r="AG256" s="47"/>
      <c r="AH256" s="26"/>
      <c r="AI256" s="19"/>
      <c r="AJ256" s="19"/>
      <c r="AK256" s="4"/>
      <c r="AL256" s="4"/>
      <c r="AM256" s="4"/>
      <c r="AN256" s="16"/>
      <c r="AO256" s="4"/>
    </row>
    <row r="257" spans="1:41" x14ac:dyDescent="0.25">
      <c r="A257" s="14">
        <v>41186.333333333336</v>
      </c>
      <c r="B257" s="13">
        <f>VLOOKUP(A257,'Raw data'!$B$3:$E$541,4)</f>
        <v>254</v>
      </c>
      <c r="C257" s="13">
        <f>VLOOKUP(A257,'Raw data'!$H$3:$K$541,4)</f>
        <v>70</v>
      </c>
      <c r="D257" s="15">
        <f t="shared" si="51"/>
        <v>72.440944881889763</v>
      </c>
      <c r="E257" s="24">
        <f t="shared" si="47"/>
        <v>65.861641495570211</v>
      </c>
      <c r="F257" s="23">
        <f t="shared" si="52"/>
        <v>43.287233049235923</v>
      </c>
      <c r="G257" s="28"/>
      <c r="H257" s="28"/>
      <c r="I257" s="28"/>
      <c r="J257" s="28"/>
      <c r="K257" s="28"/>
      <c r="L257" s="28"/>
      <c r="M257" s="28"/>
      <c r="N257" s="47"/>
      <c r="O257" s="47"/>
      <c r="P257" s="26"/>
      <c r="Q257" s="19">
        <f>_xll.PIAdvCalcVal(Calculations!$Q$1,Calculations!$A256,Calculations!$A257,"average (time-weighted)","time-weighted",0,1,0,"")</f>
        <v>32.791980231106386</v>
      </c>
      <c r="R257" s="19">
        <f t="shared" si="48"/>
        <v>557.49674171364563</v>
      </c>
      <c r="S257" s="4">
        <f t="shared" si="49"/>
        <v>0.70052862198571419</v>
      </c>
      <c r="T257" s="16">
        <f t="shared" si="53"/>
        <v>0.72440944881889768</v>
      </c>
      <c r="U257" s="4">
        <f t="shared" si="50"/>
        <v>5.7029389023649654E-4</v>
      </c>
      <c r="AF257" s="47"/>
      <c r="AG257" s="47"/>
      <c r="AH257" s="26"/>
      <c r="AI257" s="19"/>
      <c r="AJ257" s="19"/>
      <c r="AK257" s="4"/>
      <c r="AL257" s="4"/>
      <c r="AM257" s="4"/>
      <c r="AN257" s="16"/>
      <c r="AO257" s="4"/>
    </row>
    <row r="258" spans="1:41" x14ac:dyDescent="0.25">
      <c r="A258" s="14">
        <v>41187.333333333336</v>
      </c>
      <c r="B258" s="13">
        <f>VLOOKUP(A258,'Raw data'!$B$3:$E$541,4)</f>
        <v>270</v>
      </c>
      <c r="C258" s="13">
        <f>VLOOKUP(A258,'Raw data'!$H$3:$K$541,4)</f>
        <v>68</v>
      </c>
      <c r="D258" s="15">
        <f t="shared" si="51"/>
        <v>74.81481481481481</v>
      </c>
      <c r="E258" s="24">
        <f t="shared" si="47"/>
        <v>67.884655332869755</v>
      </c>
      <c r="F258" s="23">
        <f t="shared" si="52"/>
        <v>48.027110445192946</v>
      </c>
      <c r="G258" s="28"/>
      <c r="H258" s="28"/>
      <c r="I258" s="28"/>
      <c r="J258" s="28"/>
      <c r="K258" s="28"/>
      <c r="L258" s="28"/>
      <c r="M258" s="28"/>
      <c r="N258" s="47"/>
      <c r="O258" s="47"/>
      <c r="P258" s="26"/>
      <c r="Q258" s="19">
        <f>_xll.PIAdvCalcVal(Calculations!$Q$1,Calculations!$A257,Calculations!$A258,"average (time-weighted)","time-weighted",0,1,0,"")</f>
        <v>32.171435813183329</v>
      </c>
      <c r="R258" s="19">
        <f t="shared" si="48"/>
        <v>546.9468606560655</v>
      </c>
      <c r="S258" s="4">
        <f t="shared" si="49"/>
        <v>0.70167140298379493</v>
      </c>
      <c r="T258" s="16">
        <f t="shared" si="53"/>
        <v>0.74814814814814823</v>
      </c>
      <c r="U258" s="4">
        <f t="shared" si="50"/>
        <v>2.1600878410722372E-3</v>
      </c>
      <c r="AF258" s="47"/>
      <c r="AG258" s="47"/>
      <c r="AH258" s="26"/>
      <c r="AI258" s="19"/>
      <c r="AJ258" s="19"/>
      <c r="AK258" s="4"/>
      <c r="AL258" s="4"/>
      <c r="AM258" s="4"/>
      <c r="AN258" s="16"/>
      <c r="AO258" s="4"/>
    </row>
    <row r="259" spans="1:41" x14ac:dyDescent="0.25">
      <c r="A259" s="14">
        <v>41188.333333333336</v>
      </c>
      <c r="B259" s="13">
        <f>VLOOKUP(A259,'Raw data'!$B$3:$E$541,4)</f>
        <v>244</v>
      </c>
      <c r="C259" s="13">
        <f>VLOOKUP(A259,'Raw data'!$H$3:$K$541,4)</f>
        <v>76</v>
      </c>
      <c r="D259" s="15">
        <f t="shared" si="51"/>
        <v>68.852459016393439</v>
      </c>
      <c r="E259" s="24">
        <f t="shared" ref="E259:E322" si="54">(1-$B$1/B259)*100</f>
        <v>64.462528442109985</v>
      </c>
      <c r="F259" s="23">
        <f t="shared" si="52"/>
        <v>19.271490447028658</v>
      </c>
      <c r="G259" s="28"/>
      <c r="H259" s="28"/>
      <c r="I259" s="28"/>
      <c r="J259" s="28"/>
      <c r="K259" s="28"/>
      <c r="L259" s="28"/>
      <c r="M259" s="28"/>
      <c r="N259" s="47"/>
      <c r="O259" s="47"/>
      <c r="P259" s="26"/>
      <c r="Q259" s="19">
        <f>_xll.PIAdvCalcVal(Calculations!$Q$1,Calculations!$A258,Calculations!$A259,"average (time-weighted)","time-weighted",0,1,0,"")</f>
        <v>32.798077260026453</v>
      </c>
      <c r="R259" s="19">
        <f t="shared" si="48"/>
        <v>557.60039735545547</v>
      </c>
      <c r="S259" s="4">
        <f t="shared" si="49"/>
        <v>0.70051719699649739</v>
      </c>
      <c r="T259" s="16">
        <f t="shared" si="53"/>
        <v>0.68852459016393441</v>
      </c>
      <c r="U259" s="4">
        <f t="shared" si="50"/>
        <v>1.4382261864043626E-4</v>
      </c>
      <c r="AF259" s="47"/>
      <c r="AG259" s="47"/>
      <c r="AH259" s="26"/>
      <c r="AI259" s="19"/>
      <c r="AJ259" s="19"/>
      <c r="AK259" s="4"/>
      <c r="AL259" s="4"/>
      <c r="AM259" s="4"/>
      <c r="AN259" s="16"/>
      <c r="AO259" s="4"/>
    </row>
    <row r="260" spans="1:41" x14ac:dyDescent="0.25">
      <c r="A260" s="14">
        <v>41189.333333333336</v>
      </c>
      <c r="B260" s="13">
        <f>VLOOKUP(A260,'Raw data'!$B$3:$E$541,4)</f>
        <v>236</v>
      </c>
      <c r="C260" s="13">
        <f>VLOOKUP(A260,'Raw data'!$H$3:$K$541,4)</f>
        <v>68</v>
      </c>
      <c r="D260" s="15">
        <f t="shared" si="51"/>
        <v>71.186440677966104</v>
      </c>
      <c r="E260" s="24">
        <f t="shared" si="54"/>
        <v>63.257868389300143</v>
      </c>
      <c r="F260" s="23">
        <f t="shared" si="52"/>
        <v>62.8622585366018</v>
      </c>
      <c r="G260" s="28"/>
      <c r="H260" s="28"/>
      <c r="I260" s="28"/>
      <c r="J260" s="28"/>
      <c r="K260" s="28"/>
      <c r="L260" s="28"/>
      <c r="M260" s="28"/>
      <c r="N260" s="47"/>
      <c r="O260" s="47"/>
      <c r="P260" s="26"/>
      <c r="Q260" s="19">
        <f>_xll.PIAdvCalcVal(Calculations!$Q$1,Calculations!$A259,Calculations!$A260,"average (time-weighted)","time-weighted",0,1,0,"")</f>
        <v>33.644689582159074</v>
      </c>
      <c r="R260" s="19">
        <f t="shared" ref="R260:R323" si="55">Q260*10^6/(PI()*(158^2)/4*3)</f>
        <v>571.99366082283939</v>
      </c>
      <c r="S260" s="4">
        <f t="shared" si="49"/>
        <v>0.69889430763068594</v>
      </c>
      <c r="T260" s="16">
        <f t="shared" si="53"/>
        <v>0.71186440677966101</v>
      </c>
      <c r="U260" s="4">
        <f t="shared" si="50"/>
        <v>1.6822347193424375E-4</v>
      </c>
      <c r="AF260" s="47"/>
      <c r="AG260" s="47"/>
      <c r="AH260" s="26"/>
      <c r="AI260" s="19"/>
      <c r="AJ260" s="19"/>
      <c r="AK260" s="4"/>
      <c r="AL260" s="4"/>
      <c r="AM260" s="4"/>
      <c r="AN260" s="16"/>
      <c r="AO260" s="4"/>
    </row>
    <row r="261" spans="1:41" x14ac:dyDescent="0.25">
      <c r="A261" s="14">
        <v>41190.333333333336</v>
      </c>
      <c r="B261" s="13">
        <f>VLOOKUP(A261,'Raw data'!$B$3:$E$541,4)</f>
        <v>248</v>
      </c>
      <c r="C261" s="13">
        <f>VLOOKUP(A261,'Raw data'!$H$3:$K$541,4)</f>
        <v>77</v>
      </c>
      <c r="D261" s="15">
        <f t="shared" si="51"/>
        <v>68.951612903225808</v>
      </c>
      <c r="E261" s="24">
        <f t="shared" si="54"/>
        <v>65.03571346723723</v>
      </c>
      <c r="F261" s="23">
        <f t="shared" si="52"/>
        <v>15.334268392775664</v>
      </c>
      <c r="G261" s="28"/>
      <c r="H261" s="28"/>
      <c r="I261" s="28"/>
      <c r="J261" s="28"/>
      <c r="K261" s="28"/>
      <c r="L261" s="28"/>
      <c r="M261" s="28"/>
      <c r="N261" s="47"/>
      <c r="O261" s="47"/>
      <c r="P261" s="26"/>
      <c r="Q261" s="19">
        <f>_xll.PIAdvCalcVal(Calculations!$Q$1,Calculations!$A260,Calculations!$A261,"average (time-weighted)","time-weighted",0,1,0,"")</f>
        <v>34.219099546201392</v>
      </c>
      <c r="R261" s="19">
        <f t="shared" si="55"/>
        <v>581.75920962789985</v>
      </c>
      <c r="S261" s="4">
        <f t="shared" si="49"/>
        <v>0.6977528237016758</v>
      </c>
      <c r="T261" s="16">
        <f t="shared" si="53"/>
        <v>0.68951612903225801</v>
      </c>
      <c r="U261" s="4">
        <f t="shared" si="50"/>
        <v>6.7843139077215396E-5</v>
      </c>
      <c r="AF261" s="47"/>
      <c r="AG261" s="47"/>
      <c r="AH261" s="26"/>
      <c r="AI261" s="19"/>
      <c r="AJ261" s="19"/>
      <c r="AK261" s="4"/>
      <c r="AL261" s="4"/>
      <c r="AM261" s="4"/>
      <c r="AN261" s="16"/>
      <c r="AO261" s="4"/>
    </row>
    <row r="262" spans="1:41" x14ac:dyDescent="0.25">
      <c r="A262" s="14">
        <v>41191.333333333336</v>
      </c>
      <c r="B262" s="13">
        <f>VLOOKUP(A262,'Raw data'!$B$3:$E$541,4)</f>
        <v>282</v>
      </c>
      <c r="C262" s="13">
        <f>VLOOKUP(A262,'Raw data'!$H$3:$K$541,4)</f>
        <v>80</v>
      </c>
      <c r="D262" s="15">
        <f t="shared" si="51"/>
        <v>71.63120567375887</v>
      </c>
      <c r="E262" s="24">
        <f t="shared" si="54"/>
        <v>69.251265744237003</v>
      </c>
      <c r="F262" s="23">
        <f t="shared" si="52"/>
        <v>5.6641140681325526</v>
      </c>
      <c r="G262" s="28"/>
      <c r="H262" s="28"/>
      <c r="I262" s="28"/>
      <c r="J262" s="28"/>
      <c r="K262" s="28"/>
      <c r="L262" s="28"/>
      <c r="M262" s="28"/>
      <c r="N262" s="47"/>
      <c r="O262" s="47"/>
      <c r="P262" s="26"/>
      <c r="Q262" s="19">
        <f>_xll.PIAdvCalcVal(Calculations!$Q$1,Calculations!$A261,Calculations!$A262,"average (time-weighted)","time-weighted",0,1,0,"")</f>
        <v>33.641893504479413</v>
      </c>
      <c r="R262" s="19">
        <f t="shared" si="55"/>
        <v>571.94612468183789</v>
      </c>
      <c r="S262" s="4">
        <f t="shared" si="49"/>
        <v>0.69889978521168949</v>
      </c>
      <c r="T262" s="16">
        <f t="shared" si="53"/>
        <v>0.71631205673758869</v>
      </c>
      <c r="U262" s="4">
        <f t="shared" si="50"/>
        <v>3.0318719969163981E-4</v>
      </c>
      <c r="AF262" s="47"/>
      <c r="AG262" s="47"/>
      <c r="AH262" s="26"/>
      <c r="AI262" s="19"/>
      <c r="AJ262" s="19"/>
      <c r="AK262" s="4"/>
      <c r="AL262" s="4"/>
      <c r="AM262" s="4"/>
      <c r="AN262" s="16"/>
      <c r="AO262" s="4"/>
    </row>
    <row r="263" spans="1:41" x14ac:dyDescent="0.25">
      <c r="A263" s="14">
        <v>41192.333333333336</v>
      </c>
      <c r="B263" s="13">
        <f>VLOOKUP(A263,'Raw data'!$B$3:$E$541,4)</f>
        <v>361</v>
      </c>
      <c r="C263" s="13">
        <f>VLOOKUP(A263,'Raw data'!$H$3:$K$541,4)</f>
        <v>90</v>
      </c>
      <c r="D263" s="15">
        <f t="shared" si="51"/>
        <v>75.069252077562325</v>
      </c>
      <c r="E263" s="24">
        <f t="shared" si="54"/>
        <v>75.980213129847186</v>
      </c>
      <c r="F263" s="23">
        <f t="shared" si="52"/>
        <v>0.82985003877994168</v>
      </c>
      <c r="G263" s="28"/>
      <c r="H263" s="28"/>
      <c r="I263" s="28"/>
      <c r="J263" s="28"/>
      <c r="K263" s="28"/>
      <c r="L263" s="28"/>
      <c r="M263" s="28"/>
      <c r="N263" s="47"/>
      <c r="O263" s="47"/>
      <c r="P263" s="26"/>
      <c r="Q263" s="19">
        <f>_xll.PIAdvCalcVal(Calculations!$Q$1,Calculations!$A262,Calculations!$A263,"average (time-weighted)","time-weighted",0,1,0,"")</f>
        <v>40.553210012933739</v>
      </c>
      <c r="R263" s="19">
        <f t="shared" si="55"/>
        <v>689.44547687893498</v>
      </c>
      <c r="S263" s="4">
        <f t="shared" si="49"/>
        <v>0.68325970770917677</v>
      </c>
      <c r="T263" s="16">
        <f t="shared" si="53"/>
        <v>0.75069252077562321</v>
      </c>
      <c r="U263" s="4">
        <f t="shared" si="50"/>
        <v>4.5471842780543097E-3</v>
      </c>
      <c r="AF263" s="47"/>
      <c r="AG263" s="47"/>
      <c r="AH263" s="26"/>
      <c r="AI263" s="19"/>
      <c r="AJ263" s="19"/>
      <c r="AK263" s="4"/>
      <c r="AL263" s="4"/>
      <c r="AM263" s="4"/>
      <c r="AN263" s="16"/>
      <c r="AO263" s="4"/>
    </row>
    <row r="264" spans="1:41" x14ac:dyDescent="0.25">
      <c r="A264" s="14">
        <v>41193.333333333336</v>
      </c>
      <c r="B264" s="13">
        <f>VLOOKUP(A264,'Raw data'!$B$3:$E$541,4)</f>
        <v>258</v>
      </c>
      <c r="C264" s="13">
        <f>VLOOKUP(A264,'Raw data'!$H$3:$K$541,4)</f>
        <v>80</v>
      </c>
      <c r="D264" s="15">
        <f t="shared" si="51"/>
        <v>68.992248062015506</v>
      </c>
      <c r="E264" s="24">
        <f t="shared" si="54"/>
        <v>66.390918371607881</v>
      </c>
      <c r="F264" s="23">
        <f t="shared" si="52"/>
        <v>6.766916158196226</v>
      </c>
      <c r="G264" s="28"/>
      <c r="H264" s="28"/>
      <c r="I264" s="28"/>
      <c r="J264" s="28"/>
      <c r="K264" s="28"/>
      <c r="L264" s="28"/>
      <c r="M264" s="28"/>
      <c r="N264" s="47"/>
      <c r="O264" s="47"/>
      <c r="P264" s="26"/>
      <c r="Q264" s="19">
        <f>_xll.PIAdvCalcVal(Calculations!$Q$1,Calculations!$A263,Calculations!$A264,"average (time-weighted)","time-weighted",0,1,0,"")</f>
        <v>40.153623173263632</v>
      </c>
      <c r="R264" s="19">
        <f t="shared" si="55"/>
        <v>682.65209753502995</v>
      </c>
      <c r="S264" s="4">
        <f t="shared" si="49"/>
        <v>0.68426517089769867</v>
      </c>
      <c r="T264" s="16">
        <f t="shared" si="53"/>
        <v>0.68992248062015504</v>
      </c>
      <c r="U264" s="4">
        <f t="shared" si="50"/>
        <v>3.200515329579939E-5</v>
      </c>
      <c r="AF264" s="47"/>
      <c r="AG264" s="47"/>
      <c r="AH264" s="26"/>
      <c r="AI264" s="19"/>
      <c r="AJ264" s="19"/>
      <c r="AK264" s="4"/>
      <c r="AL264" s="4"/>
      <c r="AM264" s="4"/>
      <c r="AN264" s="16"/>
      <c r="AO264" s="4"/>
    </row>
    <row r="265" spans="1:41" x14ac:dyDescent="0.25">
      <c r="A265" s="14">
        <v>41194.333333333336</v>
      </c>
      <c r="B265" s="13">
        <f>VLOOKUP(A265,'Raw data'!$B$3:$E$541,4)</f>
        <v>300</v>
      </c>
      <c r="C265" s="13">
        <f>VLOOKUP(A265,'Raw data'!$H$3:$K$541,4)</f>
        <v>88</v>
      </c>
      <c r="D265" s="15">
        <f t="shared" si="51"/>
        <v>70.666666666666671</v>
      </c>
      <c r="E265" s="24">
        <f t="shared" si="54"/>
        <v>71.096189799582774</v>
      </c>
      <c r="F265" s="23">
        <f t="shared" si="52"/>
        <v>0.18449012171006399</v>
      </c>
      <c r="G265" s="28"/>
      <c r="H265" s="28"/>
      <c r="I265" s="28"/>
      <c r="J265" s="28"/>
      <c r="K265" s="28"/>
      <c r="L265" s="28"/>
      <c r="M265" s="28"/>
      <c r="N265" s="47"/>
      <c r="O265" s="47"/>
      <c r="P265" s="26"/>
      <c r="Q265" s="19">
        <f>_xll.PIAdvCalcVal(Calculations!$Q$1,Calculations!$A264,Calculations!$A265,"average (time-weighted)","time-weighted",0,1,0,"")</f>
        <v>39.35833900313051</v>
      </c>
      <c r="R265" s="19">
        <f t="shared" si="55"/>
        <v>669.13146442714958</v>
      </c>
      <c r="S265" s="4">
        <f t="shared" si="49"/>
        <v>0.68623361588626752</v>
      </c>
      <c r="T265" s="16">
        <f t="shared" si="53"/>
        <v>0.70666666666666667</v>
      </c>
      <c r="U265" s="4">
        <f t="shared" si="50"/>
        <v>4.1750956419436998E-4</v>
      </c>
      <c r="AF265" s="47"/>
      <c r="AG265" s="47"/>
      <c r="AH265" s="26"/>
      <c r="AI265" s="19"/>
      <c r="AJ265" s="19"/>
      <c r="AK265" s="4"/>
      <c r="AL265" s="4"/>
      <c r="AM265" s="4"/>
      <c r="AN265" s="16"/>
      <c r="AO265" s="4"/>
    </row>
    <row r="266" spans="1:41" x14ac:dyDescent="0.25">
      <c r="A266" s="14">
        <v>41195.333333333336</v>
      </c>
      <c r="B266" s="13">
        <f>VLOOKUP(A266,'Raw data'!$B$3:$E$541,4)</f>
        <v>244</v>
      </c>
      <c r="C266" s="13">
        <f>VLOOKUP(A266,'Raw data'!$H$3:$K$541,4)</f>
        <v>82</v>
      </c>
      <c r="D266" s="15">
        <f t="shared" si="51"/>
        <v>66.393442622950815</v>
      </c>
      <c r="E266" s="24">
        <f t="shared" si="54"/>
        <v>64.462528442109985</v>
      </c>
      <c r="F266" s="23">
        <f t="shared" si="52"/>
        <v>3.7284295737722131</v>
      </c>
      <c r="G266" s="28"/>
      <c r="H266" s="28"/>
      <c r="I266" s="28"/>
      <c r="J266" s="28"/>
      <c r="K266" s="28"/>
      <c r="L266" s="28"/>
      <c r="M266" s="28"/>
      <c r="N266" s="47"/>
      <c r="O266" s="47"/>
      <c r="P266" s="26"/>
      <c r="Q266" s="19">
        <f>_xll.PIAdvCalcVal(Calculations!$Q$1,Calculations!$A265,Calculations!$A266,"average (time-weighted)","time-weighted",0,1,0,"")</f>
        <v>39.126286087241041</v>
      </c>
      <c r="R266" s="19">
        <f t="shared" si="55"/>
        <v>665.18633078161236</v>
      </c>
      <c r="S266" s="4">
        <f t="shared" si="49"/>
        <v>0.68679951394525107</v>
      </c>
      <c r="T266" s="16">
        <f t="shared" si="53"/>
        <v>0.66393442622950816</v>
      </c>
      <c r="U266" s="4">
        <f t="shared" si="50"/>
        <v>5.2281223624861756E-4</v>
      </c>
      <c r="AF266" s="47"/>
      <c r="AG266" s="47"/>
      <c r="AH266" s="26"/>
      <c r="AI266" s="19"/>
      <c r="AJ266" s="19"/>
      <c r="AK266" s="4"/>
      <c r="AL266" s="4"/>
      <c r="AM266" s="4"/>
      <c r="AN266" s="16"/>
      <c r="AO266" s="4"/>
    </row>
    <row r="267" spans="1:41" x14ac:dyDescent="0.25">
      <c r="A267" s="14">
        <v>41196.333333333336</v>
      </c>
      <c r="B267" s="13">
        <f>VLOOKUP(A267,'Raw data'!$B$3:$E$541,4)</f>
        <v>231</v>
      </c>
      <c r="C267" s="13">
        <f>VLOOKUP(A267,'Raw data'!$H$3:$K$541,4)</f>
        <v>78</v>
      </c>
      <c r="D267" s="15">
        <f t="shared" si="51"/>
        <v>66.233766233766232</v>
      </c>
      <c r="E267" s="24">
        <f t="shared" si="54"/>
        <v>62.462584155302302</v>
      </c>
      <c r="F267" s="23">
        <f t="shared" si="52"/>
        <v>14.221814268927528</v>
      </c>
      <c r="G267" s="28"/>
      <c r="H267" s="28"/>
      <c r="I267" s="28"/>
      <c r="J267" s="28"/>
      <c r="K267" s="28"/>
      <c r="L267" s="28"/>
      <c r="M267" s="28"/>
      <c r="N267" s="47"/>
      <c r="O267" s="47"/>
      <c r="P267" s="26"/>
      <c r="Q267" s="19">
        <f>_xll.PIAdvCalcVal(Calculations!$Q$1,Calculations!$A266,Calculations!$A267,"average (time-weighted)","time-weighted",0,1,0,"")</f>
        <v>41.05832304388305</v>
      </c>
      <c r="R267" s="19">
        <f t="shared" si="55"/>
        <v>698.03290792051075</v>
      </c>
      <c r="S267" s="4">
        <f t="shared" si="49"/>
        <v>0.68197359061812279</v>
      </c>
      <c r="T267" s="16">
        <f t="shared" si="53"/>
        <v>0.66233766233766234</v>
      </c>
      <c r="U267" s="4">
        <f t="shared" si="50"/>
        <v>3.855696794353868E-4</v>
      </c>
      <c r="AF267" s="47"/>
      <c r="AG267" s="47"/>
      <c r="AH267" s="26"/>
      <c r="AI267" s="19"/>
      <c r="AJ267" s="19"/>
      <c r="AK267" s="4"/>
      <c r="AL267" s="4"/>
      <c r="AM267" s="4"/>
      <c r="AN267" s="16"/>
      <c r="AO267" s="4"/>
    </row>
    <row r="268" spans="1:41" x14ac:dyDescent="0.25">
      <c r="A268" s="14">
        <v>41197.333333333336</v>
      </c>
      <c r="B268" s="13">
        <f>VLOOKUP(A268,'Raw data'!$B$3:$E$541,4)</f>
        <v>226</v>
      </c>
      <c r="C268" s="13">
        <f>VLOOKUP(A268,'Raw data'!$H$3:$K$541,4)</f>
        <v>79</v>
      </c>
      <c r="D268" s="15">
        <f t="shared" si="51"/>
        <v>65.044247787610615</v>
      </c>
      <c r="E268" s="24">
        <f t="shared" si="54"/>
        <v>61.632110353428459</v>
      </c>
      <c r="F268" s="23">
        <f t="shared" si="52"/>
        <v>11.642681869747189</v>
      </c>
      <c r="G268" s="28"/>
      <c r="H268" s="28"/>
      <c r="I268" s="28"/>
      <c r="J268" s="28"/>
      <c r="K268" s="28"/>
      <c r="L268" s="28"/>
      <c r="M268" s="28"/>
      <c r="N268" s="47"/>
      <c r="O268" s="47"/>
      <c r="P268" s="26"/>
      <c r="Q268" s="19">
        <f>_xll.PIAdvCalcVal(Calculations!$Q$1,Calculations!$A267,Calculations!$A268,"average (time-weighted)","time-weighted",0,1,0,"")</f>
        <v>41.199738012010144</v>
      </c>
      <c r="R268" s="19">
        <f t="shared" si="55"/>
        <v>700.43710502616796</v>
      </c>
      <c r="S268" s="4">
        <f t="shared" si="49"/>
        <v>0.68161056778958684</v>
      </c>
      <c r="T268" s="16">
        <f t="shared" si="53"/>
        <v>0.65044247787610621</v>
      </c>
      <c r="U268" s="4">
        <f t="shared" si="50"/>
        <v>9.7144982885481322E-4</v>
      </c>
      <c r="AF268" s="47"/>
      <c r="AG268" s="47"/>
      <c r="AH268" s="26"/>
      <c r="AI268" s="19"/>
      <c r="AJ268" s="19"/>
      <c r="AK268" s="4"/>
      <c r="AL268" s="4"/>
      <c r="AM268" s="4"/>
      <c r="AN268" s="16"/>
      <c r="AO268" s="4"/>
    </row>
    <row r="269" spans="1:41" x14ac:dyDescent="0.25">
      <c r="A269" s="14">
        <v>41198.333333333336</v>
      </c>
      <c r="B269" s="13">
        <f>VLOOKUP(A269,'Raw data'!$B$3:$E$541,4)</f>
        <v>272</v>
      </c>
      <c r="C269" s="13">
        <f>VLOOKUP(A269,'Raw data'!$H$3:$K$541,4)</f>
        <v>72</v>
      </c>
      <c r="D269" s="15">
        <f t="shared" si="51"/>
        <v>73.529411764705884</v>
      </c>
      <c r="E269" s="24">
        <f t="shared" si="54"/>
        <v>68.12079757306924</v>
      </c>
      <c r="F269" s="23">
        <f t="shared" si="52"/>
        <v>29.253107473973312</v>
      </c>
      <c r="G269" s="28"/>
      <c r="H269" s="28"/>
      <c r="I269" s="28"/>
      <c r="J269" s="28"/>
      <c r="K269" s="28"/>
      <c r="L269" s="28"/>
      <c r="M269" s="28"/>
      <c r="N269" s="47"/>
      <c r="O269" s="47"/>
      <c r="P269" s="26"/>
      <c r="Q269" s="19">
        <f>_xll.PIAdvCalcVal(Calculations!$Q$1,Calculations!$A268,Calculations!$A269,"average (time-weighted)","time-weighted",0,1,0,"")</f>
        <v>39.551431010696376</v>
      </c>
      <c r="R269" s="19">
        <f t="shared" si="55"/>
        <v>672.41422333070625</v>
      </c>
      <c r="S269" s="4">
        <f t="shared" si="49"/>
        <v>0.68575977599212956</v>
      </c>
      <c r="T269" s="16">
        <f t="shared" si="53"/>
        <v>0.73529411764705888</v>
      </c>
      <c r="U269" s="4">
        <f t="shared" si="50"/>
        <v>2.4536510031872654E-3</v>
      </c>
      <c r="AF269" s="47"/>
      <c r="AG269" s="47"/>
      <c r="AH269" s="26"/>
      <c r="AI269" s="19"/>
      <c r="AJ269" s="19"/>
      <c r="AK269" s="4"/>
      <c r="AL269" s="4"/>
      <c r="AM269" s="4"/>
      <c r="AN269" s="16"/>
      <c r="AO269" s="4"/>
    </row>
    <row r="270" spans="1:41" x14ac:dyDescent="0.25">
      <c r="A270" s="14">
        <v>41199.333333333336</v>
      </c>
      <c r="B270" s="13">
        <f>VLOOKUP(A270,'Raw data'!$B$3:$E$541,4)</f>
        <v>269</v>
      </c>
      <c r="C270" s="13">
        <f>VLOOKUP(A270,'Raw data'!$H$3:$K$541,4)</f>
        <v>75</v>
      </c>
      <c r="D270" s="15">
        <f t="shared" si="51"/>
        <v>72.118959107806688</v>
      </c>
      <c r="E270" s="24">
        <f t="shared" si="54"/>
        <v>67.765267434478943</v>
      </c>
      <c r="F270" s="23">
        <f t="shared" si="52"/>
        <v>18.95463118640334</v>
      </c>
      <c r="G270" s="28"/>
      <c r="H270" s="28"/>
      <c r="I270" s="28"/>
      <c r="J270" s="28"/>
      <c r="K270" s="28"/>
      <c r="L270" s="28"/>
      <c r="M270" s="28"/>
      <c r="N270" s="47"/>
      <c r="O270" s="47"/>
      <c r="P270" s="26"/>
      <c r="Q270" s="19">
        <f>_xll.PIAdvCalcVal(Calculations!$Q$1,Calculations!$A269,Calculations!$A270,"average (time-weighted)","time-weighted",0,1,0,"")</f>
        <v>38.221576655373667</v>
      </c>
      <c r="R270" s="19">
        <f t="shared" si="55"/>
        <v>649.80535784527183</v>
      </c>
      <c r="S270" s="4">
        <f t="shared" si="49"/>
        <v>0.68896770703098442</v>
      </c>
      <c r="T270" s="16">
        <f t="shared" si="53"/>
        <v>0.72118959107806691</v>
      </c>
      <c r="U270" s="4">
        <f t="shared" si="50"/>
        <v>1.0382498115436285E-3</v>
      </c>
      <c r="AF270" s="47"/>
      <c r="AG270" s="47"/>
      <c r="AH270" s="26"/>
      <c r="AI270" s="19"/>
      <c r="AJ270" s="19"/>
      <c r="AK270" s="4"/>
      <c r="AL270" s="4"/>
      <c r="AM270" s="4"/>
      <c r="AN270" s="16"/>
      <c r="AO270" s="4"/>
    </row>
    <row r="271" spans="1:41" x14ac:dyDescent="0.25">
      <c r="A271" s="14">
        <v>41200.333333333336</v>
      </c>
      <c r="B271" s="13">
        <f>VLOOKUP(A271,'Raw data'!$B$3:$E$541,4)</f>
        <v>278</v>
      </c>
      <c r="C271" s="13">
        <f>VLOOKUP(A271,'Raw data'!$H$3:$K$541,4)</f>
        <v>72</v>
      </c>
      <c r="D271" s="15">
        <f t="shared" si="51"/>
        <v>74.100719424460422</v>
      </c>
      <c r="E271" s="24">
        <f t="shared" si="54"/>
        <v>68.808837913218838</v>
      </c>
      <c r="F271" s="23">
        <f t="shared" si="52"/>
        <v>28.004009929020512</v>
      </c>
      <c r="G271" s="28"/>
      <c r="H271" s="28"/>
      <c r="I271" s="28"/>
      <c r="J271" s="28"/>
      <c r="K271" s="28"/>
      <c r="L271" s="28"/>
      <c r="M271" s="28"/>
      <c r="N271" s="47"/>
      <c r="O271" s="47"/>
      <c r="P271" s="26"/>
      <c r="Q271" s="19">
        <f>_xll.PIAdvCalcVal(Calculations!$Q$1,Calculations!$A270,Calculations!$A271,"average (time-weighted)","time-weighted",0,1,0,"")</f>
        <v>37.70128854140701</v>
      </c>
      <c r="R271" s="19">
        <f t="shared" si="55"/>
        <v>640.95993508505671</v>
      </c>
      <c r="S271" s="4">
        <f t="shared" si="49"/>
        <v>0.69018618456123892</v>
      </c>
      <c r="T271" s="16">
        <f t="shared" si="53"/>
        <v>0.74100719424460437</v>
      </c>
      <c r="U271" s="4">
        <f t="shared" si="50"/>
        <v>2.5827750252367244E-3</v>
      </c>
      <c r="AF271" s="47"/>
      <c r="AG271" s="47"/>
      <c r="AH271" s="26"/>
      <c r="AI271" s="19"/>
      <c r="AJ271" s="19"/>
      <c r="AK271" s="4"/>
      <c r="AL271" s="4"/>
      <c r="AM271" s="4"/>
      <c r="AN271" s="16"/>
      <c r="AO271" s="4"/>
    </row>
    <row r="272" spans="1:41" x14ac:dyDescent="0.25">
      <c r="A272" s="14">
        <v>41201.333333333336</v>
      </c>
      <c r="B272" s="13">
        <f>VLOOKUP(A272,'Raw data'!$B$3:$E$541,4)</f>
        <v>260</v>
      </c>
      <c r="C272" s="13">
        <f>VLOOKUP(A272,'Raw data'!$H$3:$K$541,4)</f>
        <v>80</v>
      </c>
      <c r="D272" s="15">
        <f t="shared" si="51"/>
        <v>69.230769230769226</v>
      </c>
      <c r="E272" s="24">
        <f t="shared" si="54"/>
        <v>66.649449768749363</v>
      </c>
      <c r="F272" s="23">
        <f t="shared" si="52"/>
        <v>6.6632101650025151</v>
      </c>
      <c r="G272" s="28"/>
      <c r="H272" s="28"/>
      <c r="I272" s="28"/>
      <c r="J272" s="28"/>
      <c r="K272" s="28"/>
      <c r="L272" s="28"/>
      <c r="M272" s="28"/>
      <c r="N272" s="47"/>
      <c r="O272" s="47"/>
      <c r="P272" s="26"/>
      <c r="Q272" s="19">
        <f>_xll.PIAdvCalcVal(Calculations!$Q$1,Calculations!$A271,Calculations!$A272,"average (time-weighted)","time-weighted",0,1,0,"")</f>
        <v>37.158326770865003</v>
      </c>
      <c r="R272" s="19">
        <f t="shared" si="55"/>
        <v>631.72903729178768</v>
      </c>
      <c r="S272" s="4">
        <f t="shared" si="49"/>
        <v>0.69143472866437983</v>
      </c>
      <c r="T272" s="16">
        <f t="shared" si="53"/>
        <v>0.69230769230769229</v>
      </c>
      <c r="U272" s="4">
        <f t="shared" si="50"/>
        <v>7.6206552254536952E-7</v>
      </c>
      <c r="AF272" s="47"/>
      <c r="AG272" s="47"/>
      <c r="AH272" s="26"/>
      <c r="AI272" s="19"/>
      <c r="AJ272" s="19"/>
      <c r="AK272" s="4"/>
      <c r="AL272" s="4"/>
      <c r="AM272" s="4"/>
      <c r="AN272" s="16"/>
      <c r="AO272" s="4"/>
    </row>
    <row r="273" spans="1:41" x14ac:dyDescent="0.25">
      <c r="A273" s="14">
        <v>41202.333333333336</v>
      </c>
      <c r="B273" s="13">
        <f>VLOOKUP(A273,'Raw data'!$B$3:$E$541,4)</f>
        <v>251</v>
      </c>
      <c r="C273" s="13">
        <f>VLOOKUP(A273,'Raw data'!$H$3:$K$541,4)</f>
        <v>77</v>
      </c>
      <c r="D273" s="15">
        <f t="shared" si="51"/>
        <v>69.322709163346616</v>
      </c>
      <c r="E273" s="24">
        <f t="shared" si="54"/>
        <v>65.453613306274235</v>
      </c>
      <c r="F273" s="23">
        <f t="shared" si="52"/>
        <v>14.969902751214661</v>
      </c>
      <c r="G273" s="28"/>
      <c r="H273" s="28"/>
      <c r="I273" s="28"/>
      <c r="J273" s="28"/>
      <c r="K273" s="28"/>
      <c r="L273" s="28"/>
      <c r="M273" s="28"/>
      <c r="N273" s="47"/>
      <c r="O273" s="47"/>
      <c r="P273" s="26"/>
      <c r="Q273" s="19">
        <f>_xll.PIAdvCalcVal(Calculations!$Q$1,Calculations!$A272,Calculations!$A273,"average (time-weighted)","time-weighted",0,1,0,"")</f>
        <v>38.340845078221278</v>
      </c>
      <c r="R273" s="19">
        <f t="shared" si="55"/>
        <v>651.83304134161006</v>
      </c>
      <c r="S273" s="4">
        <f t="shared" si="49"/>
        <v>0.68868541699879404</v>
      </c>
      <c r="T273" s="16">
        <f t="shared" si="53"/>
        <v>0.69322709163346619</v>
      </c>
      <c r="U273" s="4">
        <f t="shared" si="50"/>
        <v>2.0626808487224351E-5</v>
      </c>
      <c r="AF273" s="47"/>
      <c r="AG273" s="47"/>
      <c r="AH273" s="26"/>
      <c r="AI273" s="19"/>
      <c r="AJ273" s="19"/>
      <c r="AK273" s="4"/>
      <c r="AL273" s="4"/>
      <c r="AM273" s="4"/>
      <c r="AN273" s="16"/>
      <c r="AO273" s="4"/>
    </row>
    <row r="274" spans="1:41" x14ac:dyDescent="0.25">
      <c r="A274" s="14">
        <v>41203.333333333336</v>
      </c>
      <c r="B274" s="13">
        <f>VLOOKUP(A274,'Raw data'!$B$3:$E$541,4)</f>
        <v>246</v>
      </c>
      <c r="C274" s="13">
        <f>VLOOKUP(A274,'Raw data'!$H$3:$K$541,4)</f>
        <v>78</v>
      </c>
      <c r="D274" s="15">
        <f t="shared" si="51"/>
        <v>68.292682926829272</v>
      </c>
      <c r="E274" s="24">
        <f t="shared" si="54"/>
        <v>64.751450975100951</v>
      </c>
      <c r="F274" s="23">
        <f t="shared" si="52"/>
        <v>12.540323735941572</v>
      </c>
      <c r="G274" s="28"/>
      <c r="H274" s="28"/>
      <c r="I274" s="28"/>
      <c r="J274" s="28"/>
      <c r="K274" s="28"/>
      <c r="L274" s="28"/>
      <c r="M274" s="28"/>
      <c r="N274" s="47"/>
      <c r="O274" s="47"/>
      <c r="P274" s="26"/>
      <c r="Q274" s="19">
        <f>_xll.PIAdvCalcVal(Calculations!$Q$1,Calculations!$A273,Calculations!$A274,"average (time-weighted)","time-weighted",0,1,0,"")</f>
        <v>38.634869230272443</v>
      </c>
      <c r="R274" s="19">
        <f t="shared" si="55"/>
        <v>656.83174851325418</v>
      </c>
      <c r="S274" s="4">
        <f t="shared" si="49"/>
        <v>0.68798486230633116</v>
      </c>
      <c r="T274" s="16">
        <f t="shared" si="53"/>
        <v>0.68292682926829262</v>
      </c>
      <c r="U274" s="4">
        <f t="shared" si="50"/>
        <v>2.5583698213889322E-5</v>
      </c>
      <c r="AF274" s="47"/>
      <c r="AG274" s="47"/>
      <c r="AH274" s="26"/>
      <c r="AI274" s="19"/>
      <c r="AJ274" s="19"/>
      <c r="AK274" s="4"/>
      <c r="AL274" s="4"/>
      <c r="AM274" s="4"/>
      <c r="AN274" s="16"/>
      <c r="AO274" s="4"/>
    </row>
    <row r="275" spans="1:41" x14ac:dyDescent="0.25">
      <c r="A275" s="14">
        <v>41204.333333333336</v>
      </c>
      <c r="B275" s="13">
        <f>VLOOKUP(A275,'Raw data'!$B$3:$E$541,4)</f>
        <v>262</v>
      </c>
      <c r="C275" s="13">
        <f>VLOOKUP(A275,'Raw data'!$H$3:$K$541,4)</f>
        <v>74</v>
      </c>
      <c r="D275" s="15">
        <f t="shared" si="51"/>
        <v>71.755725190839698</v>
      </c>
      <c r="E275" s="24">
        <f t="shared" si="54"/>
        <v>66.904034121659677</v>
      </c>
      <c r="F275" s="23">
        <f t="shared" si="52"/>
        <v>23.538906230761171</v>
      </c>
      <c r="G275" s="28"/>
      <c r="H275" s="28"/>
      <c r="I275" s="28"/>
      <c r="J275" s="28"/>
      <c r="K275" s="28"/>
      <c r="L275" s="28"/>
      <c r="M275" s="28"/>
      <c r="N275" s="47"/>
      <c r="O275" s="47"/>
      <c r="P275" s="26"/>
      <c r="Q275" s="19">
        <f>_xll.PIAdvCalcVal(Calculations!$Q$1,Calculations!$A274,Calculations!$A275,"average (time-weighted)","time-weighted",0,1,0,"")</f>
        <v>38.921098962617734</v>
      </c>
      <c r="R275" s="19">
        <f t="shared" si="55"/>
        <v>661.69794268754492</v>
      </c>
      <c r="S275" s="4">
        <f t="shared" si="49"/>
        <v>0.68729662253315094</v>
      </c>
      <c r="T275" s="16">
        <f t="shared" si="53"/>
        <v>0.71755725190839692</v>
      </c>
      <c r="U275" s="4">
        <f t="shared" si="50"/>
        <v>9.157056901860002E-4</v>
      </c>
      <c r="AF275" s="47"/>
      <c r="AG275" s="47"/>
      <c r="AH275" s="26"/>
      <c r="AI275" s="19"/>
      <c r="AJ275" s="19"/>
      <c r="AK275" s="4"/>
      <c r="AL275" s="4"/>
      <c r="AM275" s="4"/>
      <c r="AN275" s="16"/>
      <c r="AO275" s="4"/>
    </row>
    <row r="276" spans="1:41" x14ac:dyDescent="0.25">
      <c r="A276" s="14">
        <v>41205.333333333336</v>
      </c>
      <c r="B276" s="13">
        <f>VLOOKUP(A276,'Raw data'!$B$3:$E$541,4)</f>
        <v>273</v>
      </c>
      <c r="C276" s="13">
        <f>VLOOKUP(A276,'Raw data'!$H$3:$K$541,4)</f>
        <v>76</v>
      </c>
      <c r="D276" s="15">
        <f t="shared" si="51"/>
        <v>72.161172161172161</v>
      </c>
      <c r="E276" s="24">
        <f t="shared" si="54"/>
        <v>68.237571208332724</v>
      </c>
      <c r="F276" s="23">
        <f t="shared" si="52"/>
        <v>15.394644437122531</v>
      </c>
      <c r="G276" s="28"/>
      <c r="H276" s="28"/>
      <c r="I276" s="28"/>
      <c r="J276" s="28"/>
      <c r="K276" s="28"/>
      <c r="L276" s="28"/>
      <c r="M276" s="28"/>
      <c r="N276" s="47"/>
      <c r="O276" s="47"/>
      <c r="P276" s="26"/>
      <c r="Q276" s="19">
        <f>_xll.PIAdvCalcVal(Calculations!$Q$1,Calculations!$A275,Calculations!$A276,"average (time-weighted)","time-weighted",0,1,0,"")</f>
        <v>37.963955387349536</v>
      </c>
      <c r="R276" s="19">
        <f t="shared" si="55"/>
        <v>645.42553642224743</v>
      </c>
      <c r="S276" s="4">
        <f t="shared" si="49"/>
        <v>0.68957369425861959</v>
      </c>
      <c r="T276" s="16">
        <f t="shared" si="53"/>
        <v>0.7216117216117216</v>
      </c>
      <c r="U276" s="4">
        <f t="shared" si="50"/>
        <v>1.0264351966781131E-3</v>
      </c>
      <c r="AF276" s="47"/>
      <c r="AG276" s="47"/>
      <c r="AH276" s="26"/>
      <c r="AI276" s="19"/>
      <c r="AJ276" s="19"/>
      <c r="AK276" s="4"/>
      <c r="AL276" s="4"/>
      <c r="AM276" s="4"/>
      <c r="AN276" s="16"/>
      <c r="AO276" s="4"/>
    </row>
    <row r="277" spans="1:41" x14ac:dyDescent="0.25">
      <c r="A277" s="14">
        <v>41206.333333333336</v>
      </c>
      <c r="B277" s="13">
        <f>VLOOKUP(A277,'Raw data'!$B$3:$E$541,4)</f>
        <v>296</v>
      </c>
      <c r="C277" s="13">
        <f>VLOOKUP(A277,'Raw data'!$H$3:$K$541,4)</f>
        <v>75</v>
      </c>
      <c r="D277" s="15">
        <f t="shared" si="51"/>
        <v>74.662162162162161</v>
      </c>
      <c r="E277" s="24">
        <f t="shared" si="54"/>
        <v>70.705597769847415</v>
      </c>
      <c r="F277" s="23">
        <f t="shared" si="52"/>
        <v>15.654401790532956</v>
      </c>
      <c r="G277" s="28"/>
      <c r="H277" s="28"/>
      <c r="I277" s="28"/>
      <c r="J277" s="28"/>
      <c r="K277" s="28"/>
      <c r="L277" s="28"/>
      <c r="M277" s="28"/>
      <c r="N277" s="47"/>
      <c r="O277" s="47"/>
      <c r="P277" s="26"/>
      <c r="Q277" s="19">
        <f>_xll.PIAdvCalcVal(Calculations!$Q$1,Calculations!$A276,Calculations!$A277,"average (time-weighted)","time-weighted",0,1,0,"")</f>
        <v>37.598416230499538</v>
      </c>
      <c r="R277" s="19">
        <f t="shared" si="55"/>
        <v>639.21100203071603</v>
      </c>
      <c r="S277" s="4">
        <f t="shared" si="49"/>
        <v>0.6904245687925884</v>
      </c>
      <c r="T277" s="16">
        <f t="shared" si="53"/>
        <v>0.7466216216216216</v>
      </c>
      <c r="U277" s="4">
        <f t="shared" si="50"/>
        <v>3.1581087466691486E-3</v>
      </c>
      <c r="AF277" s="47"/>
      <c r="AG277" s="47"/>
      <c r="AH277" s="26"/>
      <c r="AI277" s="19"/>
      <c r="AJ277" s="19"/>
      <c r="AK277" s="4"/>
      <c r="AL277" s="4"/>
      <c r="AM277" s="4"/>
      <c r="AN277" s="16"/>
      <c r="AO277" s="4"/>
    </row>
    <row r="278" spans="1:41" x14ac:dyDescent="0.25">
      <c r="A278" s="14">
        <v>41207.333333333336</v>
      </c>
      <c r="B278" s="13">
        <f>VLOOKUP(A278,'Raw data'!$B$3:$E$541,4)</f>
        <v>300</v>
      </c>
      <c r="C278" s="13">
        <f>VLOOKUP(A278,'Raw data'!$H$3:$K$541,4)</f>
        <v>68</v>
      </c>
      <c r="D278" s="15">
        <f t="shared" si="51"/>
        <v>77.333333333333329</v>
      </c>
      <c r="E278" s="24">
        <f t="shared" si="54"/>
        <v>71.096189799582774</v>
      </c>
      <c r="F278" s="23">
        <f t="shared" si="52"/>
        <v>38.901959460606356</v>
      </c>
      <c r="G278" s="28"/>
      <c r="H278" s="28"/>
      <c r="I278" s="28"/>
      <c r="J278" s="28"/>
      <c r="K278" s="28"/>
      <c r="L278" s="28"/>
      <c r="M278" s="28"/>
      <c r="N278" s="47"/>
      <c r="O278" s="47"/>
      <c r="P278" s="26"/>
      <c r="Q278" s="19">
        <f>_xll.PIAdvCalcVal(Calculations!$Q$1,Calculations!$A277,Calculations!$A278,"average (time-weighted)","time-weighted",0,1,0,"")</f>
        <v>44.650185459324661</v>
      </c>
      <c r="R278" s="19">
        <f t="shared" si="55"/>
        <v>759.09819215097889</v>
      </c>
      <c r="S278" s="4">
        <f t="shared" si="49"/>
        <v>0.6723905824603954</v>
      </c>
      <c r="T278" s="16">
        <f t="shared" si="53"/>
        <v>0.77333333333333332</v>
      </c>
      <c r="U278" s="4">
        <f t="shared" si="50"/>
        <v>1.0189438953796008E-2</v>
      </c>
      <c r="AF278" s="47"/>
      <c r="AG278" s="47"/>
      <c r="AH278" s="26"/>
      <c r="AI278" s="19"/>
      <c r="AJ278" s="19"/>
      <c r="AK278" s="4"/>
      <c r="AL278" s="4"/>
      <c r="AM278" s="4"/>
      <c r="AN278" s="16"/>
      <c r="AO278" s="4"/>
    </row>
    <row r="279" spans="1:41" x14ac:dyDescent="0.25">
      <c r="A279" s="14">
        <v>41208.333333333336</v>
      </c>
      <c r="B279" s="13">
        <f>VLOOKUP(A279,'Raw data'!$B$3:$E$541,4)</f>
        <v>260</v>
      </c>
      <c r="C279" s="13">
        <f>VLOOKUP(A279,'Raw data'!$H$3:$K$541,4)</f>
        <v>74</v>
      </c>
      <c r="D279" s="15">
        <f t="shared" si="51"/>
        <v>71.538461538461533</v>
      </c>
      <c r="E279" s="24">
        <f t="shared" si="54"/>
        <v>66.649449768749363</v>
      </c>
      <c r="F279" s="23">
        <f t="shared" si="52"/>
        <v>23.902436084384121</v>
      </c>
      <c r="G279" s="28"/>
      <c r="H279" s="28"/>
      <c r="I279" s="28"/>
      <c r="J279" s="28"/>
      <c r="K279" s="28"/>
      <c r="L279" s="28"/>
      <c r="M279" s="28"/>
      <c r="N279" s="47"/>
      <c r="O279" s="47"/>
      <c r="P279" s="26"/>
      <c r="Q279" s="19">
        <f>_xll.PIAdvCalcVal(Calculations!$Q$1,Calculations!$A278,Calculations!$A279,"average (time-weighted)","time-weighted",0,1,0,"")</f>
        <v>40.897161085789037</v>
      </c>
      <c r="R279" s="19">
        <f t="shared" si="55"/>
        <v>695.29299206631754</v>
      </c>
      <c r="S279" s="4">
        <f t="shared" si="49"/>
        <v>0.68238574349661707</v>
      </c>
      <c r="T279" s="16">
        <f t="shared" si="53"/>
        <v>0.7153846153846154</v>
      </c>
      <c r="U279" s="4">
        <f t="shared" si="50"/>
        <v>1.0889255458805262E-3</v>
      </c>
      <c r="AF279" s="47"/>
      <c r="AG279" s="47"/>
      <c r="AH279" s="26"/>
      <c r="AI279" s="19"/>
      <c r="AJ279" s="19"/>
      <c r="AK279" s="4"/>
      <c r="AL279" s="4"/>
      <c r="AM279" s="4"/>
      <c r="AN279" s="16"/>
      <c r="AO279" s="4"/>
    </row>
    <row r="280" spans="1:41" x14ac:dyDescent="0.25">
      <c r="A280" s="14">
        <v>41212.333333333336</v>
      </c>
      <c r="B280" s="13">
        <f>VLOOKUP(A280,'Raw data'!$B$3:$E$541,4)</f>
        <v>260</v>
      </c>
      <c r="C280" s="13">
        <f>VLOOKUP(A280,'Raw data'!$H$3:$K$541,4)</f>
        <v>82</v>
      </c>
      <c r="D280" s="15">
        <f t="shared" si="51"/>
        <v>68.461538461538467</v>
      </c>
      <c r="E280" s="24">
        <f t="shared" si="54"/>
        <v>66.649449768749363</v>
      </c>
      <c r="F280" s="23">
        <f t="shared" si="52"/>
        <v>3.2836654305341222</v>
      </c>
      <c r="G280" s="28"/>
      <c r="H280" s="28"/>
      <c r="I280" s="28"/>
      <c r="J280" s="28"/>
      <c r="K280" s="28"/>
      <c r="L280" s="28"/>
      <c r="M280" s="28"/>
      <c r="N280" s="47"/>
      <c r="O280" s="47"/>
      <c r="P280" s="26"/>
      <c r="Q280" s="19">
        <f>_xll.PIAdvCalcVal(Calculations!$Q$1,Calculations!$A279,Calculations!$A280,"average (time-weighted)","time-weighted",0,1,0,"")</f>
        <v>40.457690393712063</v>
      </c>
      <c r="R280" s="19">
        <f t="shared" si="55"/>
        <v>687.82154700002832</v>
      </c>
      <c r="S280" s="4">
        <f t="shared" si="49"/>
        <v>0.68350103419617347</v>
      </c>
      <c r="T280" s="16">
        <f t="shared" si="53"/>
        <v>0.68461538461538463</v>
      </c>
      <c r="U280" s="4">
        <f t="shared" si="50"/>
        <v>1.2417768567960702E-6</v>
      </c>
      <c r="AF280" s="47"/>
      <c r="AG280" s="47"/>
      <c r="AH280" s="26"/>
      <c r="AI280" s="19"/>
      <c r="AJ280" s="19"/>
      <c r="AK280" s="4"/>
      <c r="AL280" s="4"/>
      <c r="AM280" s="4"/>
      <c r="AN280" s="16"/>
      <c r="AO280" s="4"/>
    </row>
    <row r="281" spans="1:41" x14ac:dyDescent="0.25">
      <c r="A281" s="14">
        <v>41213.333333333336</v>
      </c>
      <c r="B281" s="13">
        <f>VLOOKUP(A281,'Raw data'!$B$3:$E$541,4)</f>
        <v>264</v>
      </c>
      <c r="C281" s="13">
        <f>VLOOKUP(A281,'Raw data'!$H$3:$K$541,4)</f>
        <v>76</v>
      </c>
      <c r="D281" s="15">
        <f t="shared" si="51"/>
        <v>71.212121212121218</v>
      </c>
      <c r="E281" s="24">
        <f t="shared" si="54"/>
        <v>67.154761135889515</v>
      </c>
      <c r="F281" s="23">
        <f t="shared" si="52"/>
        <v>16.462170788198929</v>
      </c>
      <c r="G281" s="28"/>
      <c r="H281" s="28"/>
      <c r="I281" s="28"/>
      <c r="J281" s="28"/>
      <c r="K281" s="28"/>
      <c r="L281" s="28"/>
      <c r="M281" s="28"/>
      <c r="N281" s="47"/>
      <c r="O281" s="47"/>
      <c r="P281" s="26"/>
      <c r="Q281" s="19">
        <f>_xll.PIAdvCalcVal(Calculations!$Q$1,Calculations!$A280,Calculations!$A281,"average (time-weighted)","time-weighted",0,1,0,"")</f>
        <v>38.828894471857893</v>
      </c>
      <c r="R281" s="19">
        <f t="shared" si="55"/>
        <v>660.13037333651152</v>
      </c>
      <c r="S281" s="4">
        <f t="shared" si="49"/>
        <v>0.6875189953750247</v>
      </c>
      <c r="T281" s="16">
        <f t="shared" si="53"/>
        <v>0.71212121212121215</v>
      </c>
      <c r="U281" s="4">
        <f t="shared" si="50"/>
        <v>6.0526906882638651E-4</v>
      </c>
      <c r="AF281" s="47"/>
      <c r="AG281" s="47"/>
      <c r="AH281" s="26"/>
      <c r="AI281" s="19"/>
      <c r="AJ281" s="19"/>
      <c r="AK281" s="4"/>
      <c r="AL281" s="4"/>
      <c r="AM281" s="4"/>
      <c r="AN281" s="16"/>
      <c r="AO281" s="4"/>
    </row>
    <row r="282" spans="1:41" x14ac:dyDescent="0.25">
      <c r="A282" s="14">
        <v>41214.333333333336</v>
      </c>
      <c r="B282" s="13">
        <f>VLOOKUP(A282,'Raw data'!$B$3:$E$541,4)</f>
        <v>300</v>
      </c>
      <c r="C282" s="13">
        <f>VLOOKUP(A282,'Raw data'!$H$3:$K$541,4)</f>
        <v>77</v>
      </c>
      <c r="D282" s="15">
        <f t="shared" si="51"/>
        <v>74.333333333333329</v>
      </c>
      <c r="E282" s="24">
        <f t="shared" si="54"/>
        <v>71.096189799582774</v>
      </c>
      <c r="F282" s="23">
        <f t="shared" si="52"/>
        <v>10.479098258103027</v>
      </c>
      <c r="G282" s="28"/>
      <c r="H282" s="28"/>
      <c r="I282" s="28"/>
      <c r="J282" s="28"/>
      <c r="K282" s="28"/>
      <c r="L282" s="28"/>
      <c r="M282" s="28"/>
      <c r="N282" s="47"/>
      <c r="O282" s="47"/>
      <c r="P282" s="26"/>
      <c r="Q282" s="19">
        <f>_xll.PIAdvCalcVal(Calculations!$Q$1,Calculations!$A281,Calculations!$A282,"average (time-weighted)","time-weighted",0,1,0,"")</f>
        <v>36.758046780507115</v>
      </c>
      <c r="R282" s="19">
        <f t="shared" si="55"/>
        <v>624.9238736869986</v>
      </c>
      <c r="S282" s="4">
        <f t="shared" si="49"/>
        <v>0.69233967303706911</v>
      </c>
      <c r="T282" s="16">
        <f t="shared" si="53"/>
        <v>0.7433333333333334</v>
      </c>
      <c r="U282" s="4">
        <f t="shared" si="50"/>
        <v>2.6003533904108006E-3</v>
      </c>
      <c r="AF282" s="47"/>
      <c r="AG282" s="47"/>
      <c r="AH282" s="26"/>
      <c r="AI282" s="19"/>
      <c r="AJ282" s="19"/>
      <c r="AK282" s="4"/>
      <c r="AL282" s="4"/>
      <c r="AM282" s="4"/>
      <c r="AN282" s="16"/>
      <c r="AO282" s="4"/>
    </row>
    <row r="283" spans="1:41" x14ac:dyDescent="0.25">
      <c r="A283" s="14">
        <v>41215.333333333336</v>
      </c>
      <c r="B283" s="13">
        <f>VLOOKUP(A283,'Raw data'!$B$3:$E$541,4)</f>
        <v>302</v>
      </c>
      <c r="C283" s="13">
        <f>VLOOKUP(A283,'Raw data'!$H$3:$K$541,4)</f>
        <v>76</v>
      </c>
      <c r="D283" s="15">
        <f t="shared" si="51"/>
        <v>74.83443708609272</v>
      </c>
      <c r="E283" s="24">
        <f t="shared" si="54"/>
        <v>71.287605761174945</v>
      </c>
      <c r="F283" s="23">
        <f t="shared" si="52"/>
        <v>12.580012447417982</v>
      </c>
      <c r="G283" s="28"/>
      <c r="H283" s="28"/>
      <c r="I283" s="28"/>
      <c r="J283" s="28"/>
      <c r="K283" s="28"/>
      <c r="L283" s="28"/>
      <c r="M283" s="28"/>
      <c r="N283" s="47"/>
      <c r="O283" s="47"/>
      <c r="P283" s="26"/>
      <c r="Q283" s="19">
        <f>_xll.PIAdvCalcVal(Calculations!$Q$1,Calculations!$A282,Calculations!$A283,"average (time-weighted)","time-weighted",0,1,0,"")</f>
        <v>38.139660147548284</v>
      </c>
      <c r="R283" s="19">
        <f t="shared" si="55"/>
        <v>648.41269458177374</v>
      </c>
      <c r="S283" s="4">
        <f t="shared" si="49"/>
        <v>0.68916095444529168</v>
      </c>
      <c r="T283" s="16">
        <f t="shared" si="53"/>
        <v>0.7483443708609272</v>
      </c>
      <c r="U283" s="4">
        <f t="shared" si="50"/>
        <v>3.5026767786265154E-3</v>
      </c>
      <c r="AF283" s="47"/>
      <c r="AG283" s="47"/>
      <c r="AH283" s="26"/>
      <c r="AI283" s="19"/>
      <c r="AJ283" s="19"/>
      <c r="AK283" s="4"/>
      <c r="AL283" s="4"/>
      <c r="AM283" s="4"/>
      <c r="AN283" s="16"/>
      <c r="AO283" s="4"/>
    </row>
    <row r="284" spans="1:41" x14ac:dyDescent="0.25">
      <c r="A284" s="14">
        <v>41216.333333333336</v>
      </c>
      <c r="B284" s="13">
        <f>VLOOKUP(A284,'Raw data'!$B$3:$E$541,4)</f>
        <v>242</v>
      </c>
      <c r="C284" s="13">
        <f>VLOOKUP(A284,'Raw data'!$H$3:$K$541,4)</f>
        <v>80</v>
      </c>
      <c r="D284" s="15">
        <f t="shared" si="51"/>
        <v>66.942148760330582</v>
      </c>
      <c r="E284" s="24">
        <f t="shared" si="54"/>
        <v>64.168830330061283</v>
      </c>
      <c r="F284" s="23">
        <f t="shared" si="52"/>
        <v>7.6912951156713687</v>
      </c>
      <c r="G284" s="28"/>
      <c r="H284" s="28"/>
      <c r="I284" s="28"/>
      <c r="J284" s="28"/>
      <c r="K284" s="28"/>
      <c r="L284" s="28"/>
      <c r="M284" s="28"/>
      <c r="N284" s="47"/>
      <c r="O284" s="47"/>
      <c r="P284" s="26"/>
      <c r="Q284" s="19">
        <f>_xll.PIAdvCalcVal(Calculations!$Q$1,Calculations!$A283,Calculations!$A284,"average (time-weighted)","time-weighted",0,1,0,"")</f>
        <v>37.548399733608036</v>
      </c>
      <c r="R284" s="19">
        <f t="shared" si="55"/>
        <v>638.36067113113552</v>
      </c>
      <c r="S284" s="4">
        <f t="shared" si="49"/>
        <v>0.69054016464353363</v>
      </c>
      <c r="T284" s="16">
        <f t="shared" si="53"/>
        <v>0.66942148760330578</v>
      </c>
      <c r="U284" s="4">
        <f t="shared" si="50"/>
        <v>4.4599851992944701E-4</v>
      </c>
      <c r="AF284" s="47"/>
      <c r="AG284" s="47"/>
      <c r="AH284" s="26"/>
      <c r="AI284" s="19"/>
      <c r="AJ284" s="19"/>
      <c r="AK284" s="4"/>
      <c r="AL284" s="4"/>
      <c r="AM284" s="4"/>
      <c r="AN284" s="16"/>
      <c r="AO284" s="4"/>
    </row>
    <row r="285" spans="1:41" x14ac:dyDescent="0.25">
      <c r="A285" s="14">
        <v>41217.333333333336</v>
      </c>
      <c r="B285" s="13">
        <f>VLOOKUP(A285,'Raw data'!$B$3:$E$541,4)</f>
        <v>274</v>
      </c>
      <c r="C285" s="13">
        <f>VLOOKUP(A285,'Raw data'!$H$3:$K$541,4)</f>
        <v>82</v>
      </c>
      <c r="D285" s="15">
        <f t="shared" si="51"/>
        <v>70.072992700729927</v>
      </c>
      <c r="E285" s="24">
        <f t="shared" si="54"/>
        <v>68.353492481295007</v>
      </c>
      <c r="F285" s="23">
        <f t="shared" si="52"/>
        <v>2.9566810046367382</v>
      </c>
      <c r="G285" s="28"/>
      <c r="H285" s="28"/>
      <c r="I285" s="28"/>
      <c r="J285" s="28"/>
      <c r="K285" s="28"/>
      <c r="L285" s="28"/>
      <c r="M285" s="28"/>
      <c r="N285" s="47"/>
      <c r="O285" s="47"/>
      <c r="P285" s="26"/>
      <c r="Q285" s="19">
        <f>_xll.PIAdvCalcVal(Calculations!$Q$1,Calculations!$A284,Calculations!$A285,"average (time-weighted)","time-weighted",0,1,0,"")</f>
        <v>37.492938284584866</v>
      </c>
      <c r="R285" s="19">
        <f t="shared" si="55"/>
        <v>637.417770552908</v>
      </c>
      <c r="S285" s="4">
        <f t="shared" si="49"/>
        <v>0.69066810916871979</v>
      </c>
      <c r="T285" s="16">
        <f t="shared" si="53"/>
        <v>0.7007299270072993</v>
      </c>
      <c r="U285" s="4">
        <f t="shared" si="50"/>
        <v>1.0124017821675689E-4</v>
      </c>
      <c r="AF285" s="47"/>
      <c r="AG285" s="47"/>
      <c r="AH285" s="26"/>
      <c r="AI285" s="19"/>
      <c r="AJ285" s="19"/>
      <c r="AK285" s="4"/>
      <c r="AL285" s="4"/>
      <c r="AM285" s="4"/>
      <c r="AN285" s="16"/>
      <c r="AO285" s="4"/>
    </row>
    <row r="286" spans="1:41" x14ac:dyDescent="0.25">
      <c r="A286" s="14">
        <v>41218.333333333336</v>
      </c>
      <c r="B286" s="13">
        <f>VLOOKUP(A286,'Raw data'!$B$3:$E$541,4)</f>
        <v>298</v>
      </c>
      <c r="C286" s="13">
        <f>VLOOKUP(A286,'Raw data'!$H$3:$K$541,4)</f>
        <v>74</v>
      </c>
      <c r="D286" s="15">
        <f t="shared" si="51"/>
        <v>75.167785234899327</v>
      </c>
      <c r="E286" s="24">
        <f t="shared" si="54"/>
        <v>70.902204496224272</v>
      </c>
      <c r="F286" s="23">
        <f t="shared" si="52"/>
        <v>18.195179038155629</v>
      </c>
      <c r="G286" s="28"/>
      <c r="H286" s="28"/>
      <c r="I286" s="28"/>
      <c r="J286" s="28"/>
      <c r="K286" s="28"/>
      <c r="L286" s="28"/>
      <c r="M286" s="28"/>
      <c r="N286" s="47"/>
      <c r="O286" s="47"/>
      <c r="P286" s="26"/>
      <c r="Q286" s="19">
        <f>_xll.PIAdvCalcVal(Calculations!$Q$1,Calculations!$A285,Calculations!$A286,"average (time-weighted)","time-weighted",0,1,0,"")</f>
        <v>40.501421632850032</v>
      </c>
      <c r="R286" s="19">
        <f t="shared" si="55"/>
        <v>688.56502217776062</v>
      </c>
      <c r="S286" s="4">
        <f t="shared" si="49"/>
        <v>0.68339062436144371</v>
      </c>
      <c r="T286" s="16">
        <f t="shared" si="53"/>
        <v>0.75167785234899331</v>
      </c>
      <c r="U286" s="4">
        <f t="shared" si="50"/>
        <v>4.6631455062235783E-3</v>
      </c>
      <c r="AF286" s="47"/>
      <c r="AG286" s="47"/>
      <c r="AH286" s="26"/>
      <c r="AI286" s="19"/>
      <c r="AJ286" s="19"/>
      <c r="AK286" s="4"/>
      <c r="AL286" s="4"/>
      <c r="AM286" s="4"/>
      <c r="AN286" s="16"/>
      <c r="AO286" s="4"/>
    </row>
    <row r="287" spans="1:41" x14ac:dyDescent="0.25">
      <c r="A287" s="14">
        <v>41219.333333333336</v>
      </c>
      <c r="B287" s="13">
        <f>VLOOKUP(A287,'Raw data'!$B$3:$E$541,4)</f>
        <v>252</v>
      </c>
      <c r="C287" s="13">
        <f>VLOOKUP(A287,'Raw data'!$H$3:$K$541,4)</f>
        <v>73</v>
      </c>
      <c r="D287" s="15">
        <f t="shared" si="51"/>
        <v>71.031746031746039</v>
      </c>
      <c r="E287" s="24">
        <f t="shared" si="54"/>
        <v>65.590702142360442</v>
      </c>
      <c r="F287" s="23">
        <f t="shared" si="52"/>
        <v>29.604958606220343</v>
      </c>
      <c r="G287" s="28"/>
      <c r="H287" s="28"/>
      <c r="I287" s="28"/>
      <c r="J287" s="28"/>
      <c r="K287" s="28"/>
      <c r="L287" s="28"/>
      <c r="M287" s="28"/>
      <c r="N287" s="47"/>
      <c r="O287" s="47"/>
      <c r="P287" s="26"/>
      <c r="Q287" s="19">
        <f>_xll.PIAdvCalcVal(Calculations!$Q$1,Calculations!$A286,Calculations!$A287,"average (time-weighted)","time-weighted",0,1,0,"")</f>
        <v>38.848497570226293</v>
      </c>
      <c r="R287" s="19">
        <f t="shared" si="55"/>
        <v>660.4636457827271</v>
      </c>
      <c r="S287" s="4">
        <f t="shared" si="49"/>
        <v>0.68747177071135834</v>
      </c>
      <c r="T287" s="16">
        <f t="shared" si="53"/>
        <v>0.71031746031746024</v>
      </c>
      <c r="U287" s="4">
        <f t="shared" si="50"/>
        <v>5.2192553357835209E-4</v>
      </c>
      <c r="AF287" s="47"/>
      <c r="AG287" s="47"/>
      <c r="AH287" s="26"/>
      <c r="AI287" s="19"/>
      <c r="AJ287" s="19"/>
      <c r="AK287" s="4"/>
      <c r="AL287" s="4"/>
      <c r="AM287" s="4"/>
      <c r="AN287" s="16"/>
      <c r="AO287" s="4"/>
    </row>
    <row r="288" spans="1:41" x14ac:dyDescent="0.25">
      <c r="A288" s="14">
        <v>41220.333333333336</v>
      </c>
      <c r="B288" s="13">
        <f>VLOOKUP(A288,'Raw data'!$B$3:$E$541,4)</f>
        <v>256</v>
      </c>
      <c r="C288" s="13">
        <f>VLOOKUP(A288,'Raw data'!$H$3:$K$541,4)</f>
        <v>72</v>
      </c>
      <c r="D288" s="15">
        <f t="shared" si="51"/>
        <v>71.875</v>
      </c>
      <c r="E288" s="24">
        <f t="shared" si="54"/>
        <v>66.128347421386067</v>
      </c>
      <c r="F288" s="23">
        <f t="shared" si="52"/>
        <v>33.024015859290166</v>
      </c>
      <c r="G288" s="28"/>
      <c r="H288" s="28"/>
      <c r="I288" s="28"/>
      <c r="J288" s="28"/>
      <c r="K288" s="28"/>
      <c r="L288" s="28"/>
      <c r="M288" s="28"/>
      <c r="N288" s="47"/>
      <c r="O288" s="47"/>
      <c r="P288" s="26"/>
      <c r="Q288" s="19">
        <f>_xll.PIAdvCalcVal(Calculations!$Q$1,Calculations!$A287,Calculations!$A288,"average (time-weighted)","time-weighted",0,1,0,"")</f>
        <v>37.384675683824511</v>
      </c>
      <c r="R288" s="19">
        <f t="shared" si="55"/>
        <v>635.57719713379834</v>
      </c>
      <c r="S288" s="4">
        <f t="shared" si="49"/>
        <v>0.69091714474118915</v>
      </c>
      <c r="T288" s="16">
        <f t="shared" si="53"/>
        <v>0.71875</v>
      </c>
      <c r="U288" s="4">
        <f t="shared" si="50"/>
        <v>7.7466783185791484E-4</v>
      </c>
      <c r="AF288" s="47"/>
      <c r="AG288" s="47"/>
      <c r="AH288" s="26"/>
      <c r="AI288" s="19"/>
      <c r="AJ288" s="19"/>
      <c r="AK288" s="4"/>
      <c r="AL288" s="4"/>
      <c r="AM288" s="4"/>
      <c r="AN288" s="16"/>
      <c r="AO288" s="4"/>
    </row>
    <row r="289" spans="1:41" x14ac:dyDescent="0.25">
      <c r="A289" s="14">
        <v>41221.333333333336</v>
      </c>
      <c r="B289" s="13">
        <f>VLOOKUP(A289,'Raw data'!$B$3:$E$541,4)</f>
        <v>293</v>
      </c>
      <c r="C289" s="13">
        <f>VLOOKUP(A289,'Raw data'!$H$3:$K$541,4)</f>
        <v>90</v>
      </c>
      <c r="D289" s="15">
        <f t="shared" si="51"/>
        <v>69.283276450511948</v>
      </c>
      <c r="E289" s="24">
        <f t="shared" si="54"/>
        <v>70.405655084897049</v>
      </c>
      <c r="F289" s="23">
        <f t="shared" si="52"/>
        <v>1.2597337989241628</v>
      </c>
      <c r="G289" s="28"/>
      <c r="H289" s="28"/>
      <c r="I289" s="28"/>
      <c r="J289" s="28"/>
      <c r="K289" s="28"/>
      <c r="L289" s="28"/>
      <c r="M289" s="28"/>
      <c r="N289" s="47"/>
      <c r="O289" s="47"/>
      <c r="P289" s="26"/>
      <c r="Q289" s="19">
        <f>_xll.PIAdvCalcVal(Calculations!$Q$1,Calculations!$A288,Calculations!$A289,"average (time-weighted)","time-weighted",0,1,0,"")</f>
        <v>37.198218981009902</v>
      </c>
      <c r="R289" s="19">
        <f t="shared" si="55"/>
        <v>632.40724510414907</v>
      </c>
      <c r="S289" s="4">
        <f t="shared" si="49"/>
        <v>0.69134381325366823</v>
      </c>
      <c r="T289" s="16">
        <f t="shared" si="53"/>
        <v>0.69283276450511944</v>
      </c>
      <c r="U289" s="4">
        <f t="shared" si="50"/>
        <v>2.2169758291981223E-6</v>
      </c>
      <c r="AF289" s="47"/>
      <c r="AG289" s="47"/>
      <c r="AH289" s="26"/>
      <c r="AI289" s="19"/>
      <c r="AJ289" s="19"/>
      <c r="AK289" s="4"/>
      <c r="AL289" s="4"/>
      <c r="AM289" s="4"/>
      <c r="AN289" s="16"/>
      <c r="AO289" s="4"/>
    </row>
    <row r="290" spans="1:41" x14ac:dyDescent="0.25">
      <c r="A290" s="14">
        <v>41222.333333333336</v>
      </c>
      <c r="B290" s="13">
        <f>VLOOKUP(A290,'Raw data'!$B$3:$E$541,4)</f>
        <v>289</v>
      </c>
      <c r="C290" s="13">
        <f>VLOOKUP(A290,'Raw data'!$H$3:$K$541,4)</f>
        <v>80</v>
      </c>
      <c r="D290" s="15">
        <f t="shared" si="51"/>
        <v>72.318339100346023</v>
      </c>
      <c r="E290" s="24">
        <f t="shared" si="54"/>
        <v>69.996044774653399</v>
      </c>
      <c r="F290" s="23">
        <f t="shared" si="52"/>
        <v>5.3930509351441609</v>
      </c>
      <c r="G290" s="28"/>
      <c r="H290" s="28"/>
      <c r="I290" s="28"/>
      <c r="J290" s="28"/>
      <c r="K290" s="28"/>
      <c r="L290" s="28"/>
      <c r="M290" s="28"/>
      <c r="N290" s="47"/>
      <c r="O290" s="47"/>
      <c r="P290" s="26"/>
      <c r="Q290" s="19">
        <f>_xll.PIAdvCalcVal(Calculations!$Q$1,Calculations!$A289,Calculations!$A290,"average (time-weighted)","time-weighted",0,1,0,"")</f>
        <v>37.205317532678485</v>
      </c>
      <c r="R290" s="19">
        <f t="shared" si="55"/>
        <v>632.52792764293542</v>
      </c>
      <c r="S290" s="4">
        <f t="shared" si="49"/>
        <v>0.69132762175461371</v>
      </c>
      <c r="T290" s="16">
        <f t="shared" si="53"/>
        <v>0.72318339100346019</v>
      </c>
      <c r="U290" s="4">
        <f t="shared" si="50"/>
        <v>1.0147900344357529E-3</v>
      </c>
      <c r="AF290" s="47"/>
      <c r="AG290" s="47"/>
      <c r="AH290" s="26"/>
      <c r="AI290" s="19"/>
      <c r="AJ290" s="19"/>
      <c r="AK290" s="4"/>
      <c r="AL290" s="4"/>
      <c r="AM290" s="4"/>
      <c r="AN290" s="16"/>
      <c r="AO290" s="4"/>
    </row>
    <row r="291" spans="1:41" x14ac:dyDescent="0.25">
      <c r="A291" s="14">
        <v>41223.333333333336</v>
      </c>
      <c r="B291" s="13">
        <f>VLOOKUP(A291,'Raw data'!$B$3:$E$541,4)</f>
        <v>252</v>
      </c>
      <c r="C291" s="13">
        <f>VLOOKUP(A291,'Raw data'!$H$3:$K$541,4)</f>
        <v>78</v>
      </c>
      <c r="D291" s="15">
        <f t="shared" si="51"/>
        <v>69.047619047619051</v>
      </c>
      <c r="E291" s="24">
        <f t="shared" si="54"/>
        <v>65.590702142360442</v>
      </c>
      <c r="F291" s="23">
        <f t="shared" si="52"/>
        <v>11.950274489862759</v>
      </c>
      <c r="G291" s="28"/>
      <c r="H291" s="28"/>
      <c r="I291" s="28"/>
      <c r="J291" s="28"/>
      <c r="K291" s="28"/>
      <c r="L291" s="28"/>
      <c r="M291" s="28"/>
      <c r="N291" s="47"/>
      <c r="O291" s="47"/>
      <c r="P291" s="26"/>
      <c r="Q291" s="19">
        <f>_xll.PIAdvCalcVal(Calculations!$Q$1,Calculations!$A290,Calculations!$A291,"average (time-weighted)","time-weighted",0,1,0,"")</f>
        <v>37.008254455914631</v>
      </c>
      <c r="R291" s="19">
        <f t="shared" si="55"/>
        <v>629.17765655733331</v>
      </c>
      <c r="S291" s="4">
        <f t="shared" si="49"/>
        <v>0.6917755712461191</v>
      </c>
      <c r="T291" s="16">
        <f t="shared" si="53"/>
        <v>0.69047619047619047</v>
      </c>
      <c r="U291" s="4">
        <f t="shared" si="50"/>
        <v>1.6883903852603387E-6</v>
      </c>
      <c r="AF291" s="47"/>
      <c r="AG291" s="47"/>
      <c r="AH291" s="26"/>
      <c r="AI291" s="19"/>
      <c r="AJ291" s="19"/>
      <c r="AK291" s="4"/>
      <c r="AL291" s="4"/>
      <c r="AM291" s="4"/>
      <c r="AN291" s="16"/>
      <c r="AO291" s="4"/>
    </row>
    <row r="292" spans="1:41" x14ac:dyDescent="0.25">
      <c r="A292" s="14">
        <v>41224.333333333336</v>
      </c>
      <c r="B292" s="13">
        <f>VLOOKUP(A292,'Raw data'!$B$3:$E$541,4)</f>
        <v>252</v>
      </c>
      <c r="C292" s="13">
        <f>VLOOKUP(A292,'Raw data'!$H$3:$K$541,4)</f>
        <v>88</v>
      </c>
      <c r="D292" s="15">
        <f t="shared" si="51"/>
        <v>65.079365079365076</v>
      </c>
      <c r="E292" s="24">
        <f t="shared" si="54"/>
        <v>65.590702142360442</v>
      </c>
      <c r="F292" s="23">
        <f t="shared" si="52"/>
        <v>0.26146559199272734</v>
      </c>
      <c r="G292" s="28"/>
      <c r="H292" s="28"/>
      <c r="I292" s="28"/>
      <c r="J292" s="28"/>
      <c r="K292" s="28"/>
      <c r="L292" s="28"/>
      <c r="M292" s="28"/>
      <c r="N292" s="47"/>
      <c r="O292" s="47"/>
      <c r="P292" s="26"/>
      <c r="Q292" s="19">
        <f>_xll.PIAdvCalcVal(Calculations!$Q$1,Calculations!$A291,Calculations!$A292,"average (time-weighted)","time-weighted",0,1,0,"")</f>
        <v>39.232629308202981</v>
      </c>
      <c r="R292" s="19">
        <f t="shared" si="55"/>
        <v>666.99427280804048</v>
      </c>
      <c r="S292" s="4">
        <f t="shared" si="49"/>
        <v>0.68654066345858988</v>
      </c>
      <c r="T292" s="16">
        <f t="shared" si="53"/>
        <v>0.65079365079365081</v>
      </c>
      <c r="U292" s="4">
        <f t="shared" si="50"/>
        <v>1.2778489144673144E-3</v>
      </c>
      <c r="AF292" s="47"/>
      <c r="AG292" s="47"/>
      <c r="AH292" s="26"/>
      <c r="AI292" s="19"/>
      <c r="AJ292" s="19"/>
      <c r="AK292" s="4"/>
      <c r="AL292" s="4"/>
      <c r="AM292" s="4"/>
      <c r="AN292" s="16"/>
      <c r="AO292" s="4"/>
    </row>
    <row r="293" spans="1:41" x14ac:dyDescent="0.25">
      <c r="A293" s="14">
        <v>41225.333333333336</v>
      </c>
      <c r="B293" s="13">
        <f>VLOOKUP(A293,'Raw data'!$B$3:$E$541,4)</f>
        <v>272</v>
      </c>
      <c r="C293" s="13">
        <f>VLOOKUP(A293,'Raw data'!$H$3:$K$541,4)</f>
        <v>179</v>
      </c>
      <c r="D293" s="15">
        <f t="shared" si="51"/>
        <v>34.191176470588239</v>
      </c>
      <c r="E293" s="24">
        <f t="shared" si="54"/>
        <v>68.12079757306924</v>
      </c>
      <c r="F293" s="23">
        <f t="shared" si="52"/>
        <v>1151.219188157924</v>
      </c>
      <c r="G293" s="28"/>
      <c r="H293" s="28"/>
      <c r="I293" s="28"/>
      <c r="J293" s="28"/>
      <c r="K293" s="28"/>
      <c r="L293" s="28"/>
      <c r="M293" s="28"/>
      <c r="N293" s="47"/>
      <c r="O293" s="47"/>
      <c r="P293" s="26"/>
      <c r="Q293" s="19">
        <f>_xll.PIAdvCalcVal(Calculations!$Q$1,Calculations!$A292,Calculations!$A293,"average (time-weighted)","time-weighted",0,1,0,"")</f>
        <v>39.346957481107715</v>
      </c>
      <c r="R293" s="19">
        <f t="shared" si="55"/>
        <v>668.93796707204228</v>
      </c>
      <c r="S293" s="4">
        <f t="shared" si="49"/>
        <v>0.68626146232941831</v>
      </c>
      <c r="T293" s="16">
        <f t="shared" si="53"/>
        <v>0.34191176470588236</v>
      </c>
      <c r="U293" s="4">
        <f t="shared" si="50"/>
        <v>0.11857671425342065</v>
      </c>
      <c r="AF293" s="47"/>
      <c r="AG293" s="47"/>
      <c r="AH293" s="26"/>
      <c r="AI293" s="19"/>
      <c r="AJ293" s="19"/>
      <c r="AK293" s="4"/>
      <c r="AL293" s="4"/>
      <c r="AM293" s="4"/>
      <c r="AN293" s="16"/>
      <c r="AO293" s="4"/>
    </row>
    <row r="294" spans="1:41" x14ac:dyDescent="0.25">
      <c r="A294" s="14">
        <v>41226.333333333336</v>
      </c>
      <c r="B294" s="13">
        <f>VLOOKUP(A294,'Raw data'!$B$3:$E$541,4)</f>
        <v>282</v>
      </c>
      <c r="C294" s="13">
        <f>VLOOKUP(A294,'Raw data'!$H$3:$K$541,4)</f>
        <v>82</v>
      </c>
      <c r="D294" s="15">
        <f t="shared" si="51"/>
        <v>70.921985815602838</v>
      </c>
      <c r="E294" s="24">
        <f t="shared" si="54"/>
        <v>69.251265744237003</v>
      </c>
      <c r="F294" s="23">
        <f t="shared" si="52"/>
        <v>2.7913055568646614</v>
      </c>
      <c r="G294" s="28"/>
      <c r="H294" s="28"/>
      <c r="I294" s="28"/>
      <c r="J294" s="28"/>
      <c r="K294" s="28"/>
      <c r="L294" s="28"/>
      <c r="M294" s="28"/>
      <c r="N294" s="47"/>
      <c r="O294" s="47"/>
      <c r="P294" s="26"/>
      <c r="Q294" s="19">
        <f>_xll.PIAdvCalcVal(Calculations!$Q$1,Calculations!$A293,Calculations!$A294,"average (time-weighted)","time-weighted",0,1,0,"")</f>
        <v>38.268260499639823</v>
      </c>
      <c r="R294" s="19">
        <f t="shared" si="55"/>
        <v>650.59903028852239</v>
      </c>
      <c r="S294" s="4">
        <f t="shared" si="49"/>
        <v>0.68885734404410792</v>
      </c>
      <c r="T294" s="16">
        <f t="shared" si="53"/>
        <v>0.70921985815602839</v>
      </c>
      <c r="U294" s="4">
        <f t="shared" si="50"/>
        <v>4.1463198095816035E-4</v>
      </c>
      <c r="AF294" s="47"/>
      <c r="AG294" s="47"/>
      <c r="AH294" s="26"/>
      <c r="AI294" s="19"/>
      <c r="AJ294" s="19"/>
      <c r="AK294" s="4"/>
      <c r="AL294" s="4"/>
      <c r="AM294" s="4"/>
      <c r="AN294" s="16"/>
      <c r="AO294" s="4"/>
    </row>
    <row r="295" spans="1:41" x14ac:dyDescent="0.25">
      <c r="A295" s="14">
        <v>41227.333333333336</v>
      </c>
      <c r="B295" s="13">
        <f>VLOOKUP(A295,'Raw data'!$B$3:$E$541,4)</f>
        <v>308</v>
      </c>
      <c r="C295" s="13">
        <f>VLOOKUP(A295,'Raw data'!$H$3:$K$541,4)</f>
        <v>78</v>
      </c>
      <c r="D295" s="15">
        <f t="shared" si="51"/>
        <v>74.675324675324674</v>
      </c>
      <c r="E295" s="24">
        <f t="shared" si="54"/>
        <v>71.846938116476736</v>
      </c>
      <c r="F295" s="23">
        <f t="shared" si="52"/>
        <v>7.9997705262716838</v>
      </c>
      <c r="G295" s="28"/>
      <c r="H295" s="28"/>
      <c r="I295" s="28"/>
      <c r="J295" s="28"/>
      <c r="K295" s="28"/>
      <c r="L295" s="28"/>
      <c r="M295" s="28"/>
      <c r="N295" s="47"/>
      <c r="O295" s="47"/>
      <c r="P295" s="26"/>
      <c r="Q295" s="19">
        <f>_xll.PIAdvCalcVal(Calculations!$Q$1,Calculations!$A294,Calculations!$A295,"average (time-weighted)","time-weighted",0,1,0,"")</f>
        <v>39.519613131820677</v>
      </c>
      <c r="R295" s="19">
        <f t="shared" si="55"/>
        <v>671.87328729462581</v>
      </c>
      <c r="S295" s="4">
        <f t="shared" si="49"/>
        <v>0.68583803884828054</v>
      </c>
      <c r="T295" s="16">
        <f t="shared" si="53"/>
        <v>0.74675324675324672</v>
      </c>
      <c r="U295" s="4">
        <f t="shared" si="50"/>
        <v>3.7106625541052547E-3</v>
      </c>
      <c r="AF295" s="47"/>
      <c r="AG295" s="47"/>
      <c r="AH295" s="26"/>
      <c r="AI295" s="19"/>
      <c r="AJ295" s="19"/>
      <c r="AK295" s="4"/>
      <c r="AL295" s="4"/>
      <c r="AM295" s="4"/>
      <c r="AN295" s="16"/>
      <c r="AO295" s="4"/>
    </row>
    <row r="296" spans="1:41" x14ac:dyDescent="0.25">
      <c r="A296" s="14">
        <v>41228.333333333336</v>
      </c>
      <c r="B296" s="13">
        <f>VLOOKUP(A296,'Raw data'!$B$3:$E$541,4)</f>
        <v>302</v>
      </c>
      <c r="C296" s="13">
        <f>VLOOKUP(A296,'Raw data'!$H$3:$K$541,4)</f>
        <v>86</v>
      </c>
      <c r="D296" s="15">
        <f t="shared" si="51"/>
        <v>71.523178807947019</v>
      </c>
      <c r="E296" s="24">
        <f t="shared" si="54"/>
        <v>71.287605761174945</v>
      </c>
      <c r="F296" s="23">
        <f t="shared" si="52"/>
        <v>5.5494660365478087E-2</v>
      </c>
      <c r="G296" s="28"/>
      <c r="H296" s="28"/>
      <c r="I296" s="28"/>
      <c r="J296" s="28"/>
      <c r="K296" s="28"/>
      <c r="L296" s="28"/>
      <c r="M296" s="28"/>
      <c r="N296" s="47"/>
      <c r="O296" s="47"/>
      <c r="P296" s="26"/>
      <c r="Q296" s="19">
        <f>_xll.PIAdvCalcVal(Calculations!$Q$1,Calculations!$A295,Calculations!$A296,"average (time-weighted)","time-weighted",0,1,0,"")</f>
        <v>36.704759355217938</v>
      </c>
      <c r="R296" s="19">
        <f t="shared" si="55"/>
        <v>624.0179337052208</v>
      </c>
      <c r="S296" s="4">
        <f t="shared" ref="S296:S359" si="56">(1-EXP(-$P$2/R296))*$P$1</f>
        <v>0.69245913266714054</v>
      </c>
      <c r="T296" s="16">
        <f t="shared" si="53"/>
        <v>0.71523178807947019</v>
      </c>
      <c r="U296" s="4">
        <f t="shared" ref="U296:U359" si="57">(T296-S296)^2</f>
        <v>5.1859383452870669E-4</v>
      </c>
      <c r="AF296" s="47"/>
      <c r="AG296" s="47"/>
      <c r="AH296" s="26"/>
      <c r="AI296" s="19"/>
      <c r="AJ296" s="19"/>
      <c r="AK296" s="4"/>
      <c r="AL296" s="4"/>
      <c r="AM296" s="4"/>
      <c r="AN296" s="16"/>
      <c r="AO296" s="4"/>
    </row>
    <row r="297" spans="1:41" x14ac:dyDescent="0.25">
      <c r="A297" s="14">
        <v>41229.333333333336</v>
      </c>
      <c r="B297" s="13">
        <f>VLOOKUP(A297,'Raw data'!$B$3:$E$541,4)</f>
        <v>246</v>
      </c>
      <c r="C297" s="13">
        <f>VLOOKUP(A297,'Raw data'!$H$3:$K$541,4)</f>
        <v>82</v>
      </c>
      <c r="D297" s="15">
        <f t="shared" si="51"/>
        <v>66.666666666666657</v>
      </c>
      <c r="E297" s="24">
        <f t="shared" si="54"/>
        <v>64.751450975100951</v>
      </c>
      <c r="F297" s="23">
        <f t="shared" si="52"/>
        <v>3.668051145219505</v>
      </c>
      <c r="G297" s="28"/>
      <c r="H297" s="28"/>
      <c r="I297" s="28"/>
      <c r="J297" s="28"/>
      <c r="K297" s="28"/>
      <c r="L297" s="28"/>
      <c r="M297" s="28"/>
      <c r="N297" s="47"/>
      <c r="O297" s="47"/>
      <c r="P297" s="26"/>
      <c r="Q297" s="19">
        <f>_xll.PIAdvCalcVal(Calculations!$Q$1,Calculations!$A296,Calculations!$A297,"average (time-weighted)","time-weighted",0,1,0,"")</f>
        <v>36.88504958560344</v>
      </c>
      <c r="R297" s="19">
        <f t="shared" si="55"/>
        <v>627.08304948335774</v>
      </c>
      <c r="S297" s="4">
        <f t="shared" si="56"/>
        <v>0.69205399528535316</v>
      </c>
      <c r="T297" s="16">
        <f t="shared" si="53"/>
        <v>0.66666666666666674</v>
      </c>
      <c r="U297" s="4">
        <f t="shared" si="57"/>
        <v>6.445164543931746E-4</v>
      </c>
      <c r="AF297" s="47"/>
      <c r="AG297" s="47"/>
      <c r="AH297" s="26"/>
      <c r="AI297" s="19"/>
      <c r="AJ297" s="19"/>
      <c r="AK297" s="4"/>
      <c r="AL297" s="4"/>
      <c r="AM297" s="4"/>
      <c r="AN297" s="16"/>
      <c r="AO297" s="4"/>
    </row>
    <row r="298" spans="1:41" x14ac:dyDescent="0.25">
      <c r="A298" s="14">
        <v>41230.333333333336</v>
      </c>
      <c r="B298" s="13">
        <f>VLOOKUP(A298,'Raw data'!$B$3:$E$541,4)</f>
        <v>248</v>
      </c>
      <c r="C298" s="13">
        <f>VLOOKUP(A298,'Raw data'!$H$3:$K$541,4)</f>
        <v>79</v>
      </c>
      <c r="D298" s="15">
        <f t="shared" si="51"/>
        <v>68.145161290322577</v>
      </c>
      <c r="E298" s="24">
        <f t="shared" si="54"/>
        <v>65.03571346723723</v>
      </c>
      <c r="F298" s="23">
        <f t="shared" si="52"/>
        <v>9.6686657644902017</v>
      </c>
      <c r="G298" s="28"/>
      <c r="H298" s="28"/>
      <c r="I298" s="28"/>
      <c r="J298" s="28"/>
      <c r="K298" s="28"/>
      <c r="L298" s="28"/>
      <c r="M298" s="28"/>
      <c r="N298" s="47"/>
      <c r="O298" s="47"/>
      <c r="P298" s="26"/>
      <c r="Q298" s="19">
        <f>_xll.PIAdvCalcVal(Calculations!$Q$1,Calculations!$A297,Calculations!$A298,"average (time-weighted)","time-weighted",0,1,0,"")</f>
        <v>36.226374366017801</v>
      </c>
      <c r="R298" s="19">
        <f t="shared" si="55"/>
        <v>615.88490633437584</v>
      </c>
      <c r="S298" s="4">
        <f t="shared" si="56"/>
        <v>0.69352074409786646</v>
      </c>
      <c r="T298" s="16">
        <f t="shared" si="53"/>
        <v>0.68145161290322576</v>
      </c>
      <c r="U298" s="4">
        <f t="shared" si="57"/>
        <v>1.4566392779344933E-4</v>
      </c>
      <c r="AF298" s="47"/>
      <c r="AG298" s="47"/>
      <c r="AH298" s="26"/>
      <c r="AI298" s="19"/>
      <c r="AJ298" s="19"/>
      <c r="AK298" s="4"/>
      <c r="AL298" s="4"/>
      <c r="AM298" s="4"/>
      <c r="AN298" s="16"/>
      <c r="AO298" s="4"/>
    </row>
    <row r="299" spans="1:41" x14ac:dyDescent="0.25">
      <c r="A299" s="14">
        <v>41231.333333333336</v>
      </c>
      <c r="B299" s="13">
        <f>VLOOKUP(A299,'Raw data'!$B$3:$E$541,4)</f>
        <v>265</v>
      </c>
      <c r="C299" s="13">
        <f>VLOOKUP(A299,'Raw data'!$H$3:$K$541,4)</f>
        <v>78</v>
      </c>
      <c r="D299" s="15">
        <f t="shared" si="51"/>
        <v>70.566037735849051</v>
      </c>
      <c r="E299" s="24">
        <f t="shared" si="54"/>
        <v>67.278705433489932</v>
      </c>
      <c r="F299" s="23">
        <f t="shared" si="52"/>
        <v>10.806553666133702</v>
      </c>
      <c r="G299" s="28"/>
      <c r="H299" s="28"/>
      <c r="I299" s="28"/>
      <c r="J299" s="28"/>
      <c r="K299" s="28"/>
      <c r="L299" s="28"/>
      <c r="M299" s="28"/>
      <c r="N299" s="47"/>
      <c r="O299" s="47"/>
      <c r="P299" s="26"/>
      <c r="Q299" s="19">
        <f>_xll.PIAdvCalcVal(Calculations!$Q$1,Calculations!$A298,Calculations!$A299,"average (time-weighted)","time-weighted",0,1,0,"")</f>
        <v>37.791527538733561</v>
      </c>
      <c r="R299" s="19">
        <f t="shared" si="55"/>
        <v>642.4940890651003</v>
      </c>
      <c r="S299" s="4">
        <f t="shared" si="56"/>
        <v>0.68997638015269103</v>
      </c>
      <c r="T299" s="16">
        <f t="shared" si="53"/>
        <v>0.70566037735849063</v>
      </c>
      <c r="U299" s="4">
        <f t="shared" si="57"/>
        <v>2.4598776835152978E-4</v>
      </c>
      <c r="AF299" s="47"/>
      <c r="AG299" s="47"/>
      <c r="AH299" s="26"/>
      <c r="AI299" s="19"/>
      <c r="AJ299" s="19"/>
      <c r="AK299" s="4"/>
      <c r="AL299" s="4"/>
      <c r="AM299" s="4"/>
      <c r="AN299" s="16"/>
      <c r="AO299" s="4"/>
    </row>
    <row r="300" spans="1:41" x14ac:dyDescent="0.25">
      <c r="A300" s="14">
        <v>41232.333333333336</v>
      </c>
      <c r="B300" s="13">
        <f>VLOOKUP(A300,'Raw data'!$B$3:$E$541,4)</f>
        <v>242</v>
      </c>
      <c r="C300" s="13">
        <f>VLOOKUP(A300,'Raw data'!$H$3:$K$541,4)</f>
        <v>76</v>
      </c>
      <c r="D300" s="15">
        <f t="shared" si="51"/>
        <v>68.59504132231406</v>
      </c>
      <c r="E300" s="24">
        <f t="shared" si="54"/>
        <v>64.168830330061283</v>
      </c>
      <c r="F300" s="23">
        <f t="shared" si="52"/>
        <v>19.591343747939312</v>
      </c>
      <c r="G300" s="28"/>
      <c r="H300" s="28"/>
      <c r="I300" s="28"/>
      <c r="J300" s="28"/>
      <c r="K300" s="28"/>
      <c r="L300" s="28"/>
      <c r="M300" s="28"/>
      <c r="N300" s="47"/>
      <c r="O300" s="47"/>
      <c r="P300" s="26"/>
      <c r="Q300" s="19">
        <f>_xll.PIAdvCalcVal(Calculations!$Q$1,Calculations!$A299,Calculations!$A300,"average (time-weighted)","time-weighted",0,1,0,"")</f>
        <v>38.692849695658666</v>
      </c>
      <c r="R300" s="19">
        <f t="shared" si="55"/>
        <v>657.81747491062492</v>
      </c>
      <c r="S300" s="4">
        <f t="shared" si="56"/>
        <v>0.68784594304351776</v>
      </c>
      <c r="T300" s="16">
        <f t="shared" si="53"/>
        <v>0.68595041322314043</v>
      </c>
      <c r="U300" s="4">
        <f t="shared" si="57"/>
        <v>3.5930332999397072E-6</v>
      </c>
      <c r="AF300" s="47"/>
      <c r="AG300" s="47"/>
      <c r="AH300" s="26"/>
      <c r="AI300" s="19"/>
      <c r="AJ300" s="19"/>
      <c r="AK300" s="4"/>
      <c r="AL300" s="4"/>
      <c r="AM300" s="4"/>
      <c r="AN300" s="16"/>
      <c r="AO300" s="4"/>
    </row>
    <row r="301" spans="1:41" x14ac:dyDescent="0.25">
      <c r="A301" s="14">
        <v>41233.333333333336</v>
      </c>
      <c r="B301" s="13">
        <f>VLOOKUP(A301,'Raw data'!$B$3:$E$541,4)</f>
        <v>338</v>
      </c>
      <c r="C301" s="13">
        <f>VLOOKUP(A301,'Raw data'!$H$3:$K$541,4)</f>
        <v>78</v>
      </c>
      <c r="D301" s="15">
        <f t="shared" si="51"/>
        <v>76.923076923076934</v>
      </c>
      <c r="E301" s="24">
        <f t="shared" si="54"/>
        <v>74.345730591345657</v>
      </c>
      <c r="F301" s="23">
        <f t="shared" si="52"/>
        <v>6.6427141136886725</v>
      </c>
      <c r="G301" s="28"/>
      <c r="H301" s="28"/>
      <c r="I301" s="28"/>
      <c r="J301" s="28"/>
      <c r="K301" s="28"/>
      <c r="L301" s="28"/>
      <c r="M301" s="28"/>
      <c r="N301" s="47"/>
      <c r="O301" s="47"/>
      <c r="P301" s="26"/>
      <c r="Q301" s="19">
        <f>_xll.PIAdvCalcVal(Calculations!$Q$1,Calculations!$A300,Calculations!$A301,"average (time-weighted)","time-weighted",0,1,0,"")</f>
        <v>38.706342402485866</v>
      </c>
      <c r="R301" s="19">
        <f t="shared" si="55"/>
        <v>658.04686453699242</v>
      </c>
      <c r="S301" s="4">
        <f t="shared" si="56"/>
        <v>0.68781357874483318</v>
      </c>
      <c r="T301" s="16">
        <f t="shared" si="53"/>
        <v>0.76923076923076916</v>
      </c>
      <c r="U301" s="4">
        <f t="shared" si="57"/>
        <v>6.6287589066231856E-3</v>
      </c>
      <c r="AF301" s="47"/>
      <c r="AG301" s="47"/>
      <c r="AH301" s="26"/>
      <c r="AI301" s="19"/>
      <c r="AJ301" s="19"/>
      <c r="AK301" s="4"/>
      <c r="AL301" s="4"/>
      <c r="AM301" s="4"/>
      <c r="AN301" s="16"/>
      <c r="AO301" s="4"/>
    </row>
    <row r="302" spans="1:41" x14ac:dyDescent="0.25">
      <c r="A302" s="14">
        <v>41236.333333333336</v>
      </c>
      <c r="B302" s="13">
        <f>VLOOKUP(A302,'Raw data'!$B$3:$E$541,4)</f>
        <v>284</v>
      </c>
      <c r="C302" s="13">
        <f>VLOOKUP(A302,'Raw data'!$H$3:$K$541,4)</f>
        <v>84</v>
      </c>
      <c r="D302" s="15">
        <f t="shared" si="51"/>
        <v>70.422535211267601</v>
      </c>
      <c r="E302" s="24">
        <f t="shared" si="54"/>
        <v>69.467806126319843</v>
      </c>
      <c r="F302" s="23">
        <f t="shared" si="52"/>
        <v>0.91150762564518262</v>
      </c>
      <c r="G302" s="28"/>
      <c r="H302" s="28"/>
      <c r="I302" s="28"/>
      <c r="J302" s="28"/>
      <c r="K302" s="28"/>
      <c r="L302" s="28"/>
      <c r="M302" s="28"/>
      <c r="N302" s="47"/>
      <c r="O302" s="47"/>
      <c r="P302" s="26"/>
      <c r="Q302" s="19">
        <f>_xll.PIAdvCalcVal(Calculations!$Q$1,Calculations!$A301,Calculations!$A302,"average (time-weighted)","time-weighted",0,1,0,"")</f>
        <v>43.986583996097814</v>
      </c>
      <c r="R302" s="19">
        <f t="shared" si="55"/>
        <v>747.81629789091721</v>
      </c>
      <c r="S302" s="4">
        <f t="shared" si="56"/>
        <v>0.67421394577989491</v>
      </c>
      <c r="T302" s="16">
        <f t="shared" si="53"/>
        <v>0.70422535211267601</v>
      </c>
      <c r="U302" s="4">
        <f t="shared" si="57"/>
        <v>9.0068451007129348E-4</v>
      </c>
      <c r="AF302" s="47"/>
      <c r="AG302" s="47"/>
      <c r="AH302" s="26"/>
      <c r="AI302" s="19"/>
      <c r="AJ302" s="19"/>
      <c r="AK302" s="4"/>
      <c r="AL302" s="4"/>
      <c r="AM302" s="4"/>
      <c r="AN302" s="16"/>
      <c r="AO302" s="4"/>
    </row>
    <row r="303" spans="1:41" x14ac:dyDescent="0.25">
      <c r="A303" s="14">
        <v>41237.333333333336</v>
      </c>
      <c r="B303" s="13">
        <f>VLOOKUP(A303,'Raw data'!$B$3:$E$541,4)</f>
        <v>256</v>
      </c>
      <c r="C303" s="13">
        <f>VLOOKUP(A303,'Raw data'!$H$3:$K$541,4)</f>
        <v>78</v>
      </c>
      <c r="D303" s="15">
        <f t="shared" si="51"/>
        <v>69.53125</v>
      </c>
      <c r="E303" s="24">
        <f t="shared" si="54"/>
        <v>66.128347421386067</v>
      </c>
      <c r="F303" s="23">
        <f t="shared" si="52"/>
        <v>11.579745959537354</v>
      </c>
      <c r="G303" s="28"/>
      <c r="H303" s="28"/>
      <c r="I303" s="28"/>
      <c r="J303" s="28"/>
      <c r="K303" s="28"/>
      <c r="L303" s="28"/>
      <c r="M303" s="28"/>
      <c r="N303" s="47"/>
      <c r="O303" s="47"/>
      <c r="P303" s="26"/>
      <c r="Q303" s="19">
        <f>_xll.PIAdvCalcVal(Calculations!$Q$1,Calculations!$A302,Calculations!$A303,"average (time-weighted)","time-weighted",0,1,0,"")</f>
        <v>45.930760563286654</v>
      </c>
      <c r="R303" s="19">
        <f t="shared" si="55"/>
        <v>780.86926065452747</v>
      </c>
      <c r="S303" s="4">
        <f t="shared" si="56"/>
        <v>0.66881270125782688</v>
      </c>
      <c r="T303" s="16">
        <f t="shared" si="53"/>
        <v>0.6953125</v>
      </c>
      <c r="U303" s="4">
        <f t="shared" si="57"/>
        <v>7.0223933337568004E-4</v>
      </c>
      <c r="AF303" s="47"/>
      <c r="AG303" s="47"/>
      <c r="AH303" s="26"/>
      <c r="AI303" s="19"/>
      <c r="AJ303" s="19"/>
      <c r="AK303" s="4"/>
      <c r="AL303" s="4"/>
      <c r="AM303" s="4"/>
      <c r="AN303" s="16"/>
      <c r="AO303" s="4"/>
    </row>
    <row r="304" spans="1:41" x14ac:dyDescent="0.25">
      <c r="A304" s="14">
        <v>41238.333333333336</v>
      </c>
      <c r="B304" s="13">
        <f>VLOOKUP(A304,'Raw data'!$B$3:$E$541,4)</f>
        <v>250</v>
      </c>
      <c r="C304" s="13">
        <f>VLOOKUP(A304,'Raw data'!$H$3:$K$541,4)</f>
        <v>90</v>
      </c>
      <c r="D304" s="15">
        <f t="shared" si="51"/>
        <v>64</v>
      </c>
      <c r="E304" s="24">
        <f t="shared" si="54"/>
        <v>65.315427759499329</v>
      </c>
      <c r="F304" s="23">
        <f t="shared" si="52"/>
        <v>1.7303501904614242</v>
      </c>
      <c r="G304" s="28"/>
      <c r="H304" s="28"/>
      <c r="I304" s="28"/>
      <c r="J304" s="28"/>
      <c r="K304" s="28"/>
      <c r="L304" s="28"/>
      <c r="M304" s="28"/>
      <c r="N304" s="47"/>
      <c r="O304" s="47"/>
      <c r="P304" s="26"/>
      <c r="Q304" s="19">
        <f>_xll.PIAdvCalcVal(Calculations!$Q$1,Calculations!$A303,Calculations!$A304,"average (time-weighted)","time-weighted",0,1,0,"")</f>
        <v>44.43819303823993</v>
      </c>
      <c r="R304" s="19">
        <f t="shared" si="55"/>
        <v>755.49410715245813</v>
      </c>
      <c r="S304" s="4">
        <f t="shared" si="56"/>
        <v>0.6729754458360383</v>
      </c>
      <c r="T304" s="16">
        <f t="shared" si="53"/>
        <v>0.64</v>
      </c>
      <c r="U304" s="4">
        <f t="shared" si="57"/>
        <v>1.0873800280854949E-3</v>
      </c>
      <c r="AF304" s="47"/>
      <c r="AG304" s="47"/>
      <c r="AH304" s="26"/>
      <c r="AI304" s="19"/>
      <c r="AJ304" s="19"/>
      <c r="AK304" s="4"/>
      <c r="AL304" s="4"/>
      <c r="AM304" s="4"/>
      <c r="AN304" s="16"/>
      <c r="AO304" s="4"/>
    </row>
    <row r="305" spans="1:41" x14ac:dyDescent="0.25">
      <c r="A305" s="14">
        <v>41239.333333333336</v>
      </c>
      <c r="B305" s="13">
        <f>VLOOKUP(A305,'Raw data'!$B$3:$E$541,4)</f>
        <v>253</v>
      </c>
      <c r="C305" s="13">
        <f>VLOOKUP(A305,'Raw data'!$H$3:$K$541,4)</f>
        <v>74</v>
      </c>
      <c r="D305" s="15">
        <f t="shared" si="51"/>
        <v>70.750988142292499</v>
      </c>
      <c r="E305" s="24">
        <f t="shared" si="54"/>
        <v>65.726707272232545</v>
      </c>
      <c r="F305" s="23">
        <f t="shared" si="52"/>
        <v>25.243398261250409</v>
      </c>
      <c r="G305" s="28"/>
      <c r="H305" s="28"/>
      <c r="I305" s="28"/>
      <c r="J305" s="28"/>
      <c r="K305" s="28"/>
      <c r="L305" s="28"/>
      <c r="M305" s="28"/>
      <c r="N305" s="47"/>
      <c r="O305" s="47"/>
      <c r="P305" s="26"/>
      <c r="Q305" s="19">
        <f>_xll.PIAdvCalcVal(Calculations!$Q$1,Calculations!$A304,Calculations!$A305,"average (time-weighted)","time-weighted",0,1,0,"")</f>
        <v>42.945625513193207</v>
      </c>
      <c r="R305" s="19">
        <f t="shared" si="55"/>
        <v>730.11895365038868</v>
      </c>
      <c r="S305" s="4">
        <f t="shared" si="56"/>
        <v>0.67702827255648512</v>
      </c>
      <c r="T305" s="16">
        <f t="shared" si="53"/>
        <v>0.70750988142292492</v>
      </c>
      <c r="U305" s="4">
        <f t="shared" si="57"/>
        <v>9.291284790866216E-4</v>
      </c>
      <c r="AF305" s="47"/>
      <c r="AG305" s="47"/>
      <c r="AH305" s="26"/>
      <c r="AI305" s="19"/>
      <c r="AJ305" s="19"/>
      <c r="AK305" s="4"/>
      <c r="AL305" s="4"/>
      <c r="AM305" s="4"/>
      <c r="AN305" s="16"/>
      <c r="AO305" s="4"/>
    </row>
    <row r="306" spans="1:41" x14ac:dyDescent="0.25">
      <c r="A306" s="14">
        <v>41240.333333333336</v>
      </c>
      <c r="B306" s="13">
        <f>VLOOKUP(A306,'Raw data'!$B$3:$E$541,4)</f>
        <v>254</v>
      </c>
      <c r="C306" s="13">
        <f>VLOOKUP(A306,'Raw data'!$H$3:$K$541,4)</f>
        <v>84</v>
      </c>
      <c r="D306" s="15">
        <f t="shared" si="51"/>
        <v>66.929133858267718</v>
      </c>
      <c r="E306" s="24">
        <f t="shared" si="54"/>
        <v>65.861641495570211</v>
      </c>
      <c r="F306" s="23">
        <f t="shared" si="52"/>
        <v>1.1395399444175063</v>
      </c>
      <c r="G306" s="28"/>
      <c r="H306" s="28"/>
      <c r="I306" s="28"/>
      <c r="J306" s="28"/>
      <c r="K306" s="28"/>
      <c r="L306" s="28"/>
      <c r="M306" s="28"/>
      <c r="N306" s="47"/>
      <c r="O306" s="47"/>
      <c r="P306" s="26"/>
      <c r="Q306" s="19">
        <f>_xll.PIAdvCalcVal(Calculations!$Q$1,Calculations!$A305,Calculations!$A306,"average (time-weighted)","time-weighted",0,1,0,"")</f>
        <v>36.237034144996763</v>
      </c>
      <c r="R306" s="19">
        <f t="shared" si="55"/>
        <v>616.06613332970448</v>
      </c>
      <c r="S306" s="4">
        <f t="shared" si="56"/>
        <v>0.69349730273889909</v>
      </c>
      <c r="T306" s="16">
        <f t="shared" si="53"/>
        <v>0.66929133858267709</v>
      </c>
      <c r="U306" s="4">
        <f t="shared" si="57"/>
        <v>5.8592870073230442E-4</v>
      </c>
      <c r="AF306" s="47"/>
      <c r="AG306" s="47"/>
      <c r="AH306" s="26"/>
      <c r="AI306" s="19"/>
      <c r="AJ306" s="19"/>
      <c r="AK306" s="4"/>
      <c r="AL306" s="4"/>
      <c r="AM306" s="4"/>
      <c r="AN306" s="16"/>
      <c r="AO306" s="4"/>
    </row>
    <row r="307" spans="1:41" x14ac:dyDescent="0.25">
      <c r="A307" s="14">
        <v>41241.333333333336</v>
      </c>
      <c r="B307" s="13">
        <f>VLOOKUP(A307,'Raw data'!$B$3:$E$541,4)</f>
        <v>300</v>
      </c>
      <c r="C307" s="13">
        <f>VLOOKUP(A307,'Raw data'!$H$3:$K$541,4)</f>
        <v>72</v>
      </c>
      <c r="D307" s="15">
        <f t="shared" si="51"/>
        <v>76</v>
      </c>
      <c r="E307" s="24">
        <f t="shared" si="54"/>
        <v>71.096189799582774</v>
      </c>
      <c r="F307" s="23">
        <f t="shared" si="52"/>
        <v>24.047354481716035</v>
      </c>
      <c r="G307" s="28"/>
      <c r="H307" s="28"/>
      <c r="I307" s="28"/>
      <c r="J307" s="28"/>
      <c r="K307" s="28"/>
      <c r="L307" s="28"/>
      <c r="M307" s="28"/>
      <c r="N307" s="47"/>
      <c r="O307" s="47"/>
      <c r="P307" s="26"/>
      <c r="Q307" s="19">
        <f>_xll.PIAdvCalcVal(Calculations!$Q$1,Calculations!$A306,Calculations!$A307,"average (time-weighted)","time-weighted",0,1,0,"")</f>
        <v>35.672874024620931</v>
      </c>
      <c r="R307" s="19">
        <f t="shared" si="55"/>
        <v>606.4748422061524</v>
      </c>
      <c r="S307" s="4">
        <f t="shared" si="56"/>
        <v>0.69472423871305355</v>
      </c>
      <c r="T307" s="16">
        <f t="shared" si="53"/>
        <v>0.76</v>
      </c>
      <c r="U307" s="4">
        <f t="shared" si="57"/>
        <v>4.2609250115904175E-3</v>
      </c>
      <c r="AF307" s="47"/>
      <c r="AG307" s="47"/>
      <c r="AH307" s="26"/>
      <c r="AI307" s="19"/>
      <c r="AJ307" s="19"/>
      <c r="AK307" s="4"/>
      <c r="AL307" s="4"/>
      <c r="AM307" s="4"/>
      <c r="AN307" s="16"/>
      <c r="AO307" s="4"/>
    </row>
    <row r="308" spans="1:41" x14ac:dyDescent="0.25">
      <c r="A308" s="14">
        <v>41242.333333333336</v>
      </c>
      <c r="B308" s="13">
        <f>VLOOKUP(A308,'Raw data'!$B$3:$E$541,4)</f>
        <v>320</v>
      </c>
      <c r="C308" s="13">
        <f>VLOOKUP(A308,'Raw data'!$H$3:$K$541,4)</f>
        <v>81</v>
      </c>
      <c r="D308" s="15">
        <f t="shared" si="51"/>
        <v>74.6875</v>
      </c>
      <c r="E308" s="24">
        <f t="shared" si="54"/>
        <v>72.902677937108848</v>
      </c>
      <c r="F308" s="23">
        <f t="shared" si="52"/>
        <v>3.1855897961830273</v>
      </c>
      <c r="G308" s="28"/>
      <c r="H308" s="28"/>
      <c r="I308" s="28"/>
      <c r="J308" s="28"/>
      <c r="K308" s="28"/>
      <c r="L308" s="28"/>
      <c r="M308" s="28"/>
      <c r="N308" s="47"/>
      <c r="O308" s="47"/>
      <c r="P308" s="26"/>
      <c r="Q308" s="19">
        <f>_xll.PIAdvCalcVal(Calculations!$Q$1,Calculations!$A307,Calculations!$A308,"average (time-weighted)","time-weighted",0,1,0,"")</f>
        <v>35.555123925493504</v>
      </c>
      <c r="R308" s="19">
        <f t="shared" si="55"/>
        <v>604.47297174461403</v>
      </c>
      <c r="S308" s="4">
        <f t="shared" si="56"/>
        <v>0.69497676219664128</v>
      </c>
      <c r="T308" s="16">
        <f t="shared" si="53"/>
        <v>0.74687499999999996</v>
      </c>
      <c r="U308" s="4">
        <f t="shared" si="57"/>
        <v>2.693427087093967E-3</v>
      </c>
      <c r="AF308" s="47"/>
      <c r="AG308" s="47"/>
      <c r="AH308" s="26"/>
      <c r="AI308" s="19"/>
      <c r="AJ308" s="19"/>
      <c r="AK308" s="4"/>
      <c r="AL308" s="4"/>
      <c r="AM308" s="4"/>
      <c r="AN308" s="16"/>
      <c r="AO308" s="4"/>
    </row>
    <row r="309" spans="1:41" x14ac:dyDescent="0.25">
      <c r="A309" s="14">
        <v>41243.333333333336</v>
      </c>
      <c r="B309" s="13">
        <f>VLOOKUP(A309,'Raw data'!$B$3:$E$541,4)</f>
        <v>270</v>
      </c>
      <c r="C309" s="13">
        <f>VLOOKUP(A309,'Raw data'!$H$3:$K$541,4)</f>
        <v>75</v>
      </c>
      <c r="D309" s="15">
        <f t="shared" ref="D309:D372" si="58">(B309-C309)/B309*100</f>
        <v>72.222222222222214</v>
      </c>
      <c r="E309" s="24">
        <f t="shared" si="54"/>
        <v>67.884655332869755</v>
      </c>
      <c r="F309" s="23">
        <f t="shared" ref="F309:F372" si="59">(D309-E309)^2</f>
        <v>18.814486519606767</v>
      </c>
      <c r="G309" s="28"/>
      <c r="H309" s="28"/>
      <c r="I309" s="28"/>
      <c r="J309" s="28"/>
      <c r="K309" s="28"/>
      <c r="L309" s="28"/>
      <c r="M309" s="28"/>
      <c r="N309" s="47"/>
      <c r="O309" s="47"/>
      <c r="P309" s="26"/>
      <c r="Q309" s="19">
        <f>_xll.PIAdvCalcVal(Calculations!$Q$1,Calculations!$A308,Calculations!$A309,"average (time-weighted)","time-weighted",0,1,0,"")</f>
        <v>35.01938564650559</v>
      </c>
      <c r="R309" s="19">
        <f t="shared" si="55"/>
        <v>595.3648805942139</v>
      </c>
      <c r="S309" s="4">
        <f t="shared" si="56"/>
        <v>0.69610983925900893</v>
      </c>
      <c r="T309" s="16">
        <f t="shared" ref="T309:T372" si="60">1-C309/B309</f>
        <v>0.72222222222222221</v>
      </c>
      <c r="U309" s="4">
        <f t="shared" si="57"/>
        <v>6.8185654401751094E-4</v>
      </c>
      <c r="AF309" s="47"/>
      <c r="AG309" s="47"/>
      <c r="AH309" s="26"/>
      <c r="AI309" s="19"/>
      <c r="AJ309" s="19"/>
      <c r="AK309" s="4"/>
      <c r="AL309" s="4"/>
      <c r="AM309" s="4"/>
      <c r="AN309" s="16"/>
      <c r="AO309" s="4"/>
    </row>
    <row r="310" spans="1:41" x14ac:dyDescent="0.25">
      <c r="A310" s="14">
        <v>41244.333333333336</v>
      </c>
      <c r="B310" s="13">
        <f>VLOOKUP(A310,'Raw data'!$B$3:$E$541,4)</f>
        <v>271</v>
      </c>
      <c r="C310" s="13">
        <f>VLOOKUP(A310,'Raw data'!$H$3:$K$541,4)</f>
        <v>86</v>
      </c>
      <c r="D310" s="15">
        <f t="shared" si="58"/>
        <v>68.26568265682657</v>
      </c>
      <c r="E310" s="24">
        <f t="shared" si="54"/>
        <v>68.003162139759539</v>
      </c>
      <c r="F310" s="23">
        <f t="shared" si="59"/>
        <v>6.891702188114146E-2</v>
      </c>
      <c r="G310" s="28"/>
      <c r="H310" s="28"/>
      <c r="I310" s="28"/>
      <c r="J310" s="28"/>
      <c r="K310" s="28"/>
      <c r="L310" s="28"/>
      <c r="M310" s="28"/>
      <c r="N310" s="47"/>
      <c r="O310" s="47"/>
      <c r="P310" s="26"/>
      <c r="Q310" s="19">
        <f>_xll.PIAdvCalcVal(Calculations!$Q$1,Calculations!$A309,Calculations!$A310,"average (time-weighted)","time-weighted",0,1,0,"")</f>
        <v>34.314022072863445</v>
      </c>
      <c r="R310" s="19">
        <f t="shared" si="55"/>
        <v>583.37298833099635</v>
      </c>
      <c r="S310" s="4">
        <f t="shared" si="56"/>
        <v>0.69756111779026175</v>
      </c>
      <c r="T310" s="16">
        <f t="shared" si="60"/>
        <v>0.68265682656826576</v>
      </c>
      <c r="U310" s="4">
        <f t="shared" si="57"/>
        <v>2.2213789683006674E-4</v>
      </c>
      <c r="AF310" s="47"/>
      <c r="AG310" s="47"/>
      <c r="AH310" s="26"/>
      <c r="AI310" s="19"/>
      <c r="AJ310" s="19"/>
      <c r="AK310" s="4"/>
      <c r="AL310" s="4"/>
      <c r="AM310" s="4"/>
      <c r="AN310" s="16"/>
      <c r="AO310" s="4"/>
    </row>
    <row r="311" spans="1:41" x14ac:dyDescent="0.25">
      <c r="A311" s="14">
        <v>41245.333333333336</v>
      </c>
      <c r="B311" s="13">
        <f>VLOOKUP(A311,'Raw data'!$B$3:$E$541,4)</f>
        <v>266</v>
      </c>
      <c r="C311" s="13">
        <f>VLOOKUP(A311,'Raw data'!$H$3:$K$541,4)</f>
        <v>88</v>
      </c>
      <c r="D311" s="15">
        <f t="shared" si="58"/>
        <v>66.917293233082702</v>
      </c>
      <c r="E311" s="24">
        <f t="shared" si="54"/>
        <v>67.401717819078328</v>
      </c>
      <c r="F311" s="23">
        <f t="shared" si="59"/>
        <v>0.23466717951703364</v>
      </c>
      <c r="G311" s="28"/>
      <c r="H311" s="28"/>
      <c r="I311" s="28"/>
      <c r="J311" s="28"/>
      <c r="K311" s="28"/>
      <c r="L311" s="28"/>
      <c r="M311" s="28"/>
      <c r="N311" s="47"/>
      <c r="O311" s="47"/>
      <c r="P311" s="26"/>
      <c r="Q311" s="19">
        <f>_xll.PIAdvCalcVal(Calculations!$Q$1,Calculations!$A310,Calculations!$A311,"average (time-weighted)","time-weighted",0,1,0,"")</f>
        <v>35.456431383941307</v>
      </c>
      <c r="R311" s="19">
        <f t="shared" si="55"/>
        <v>602.79509898551203</v>
      </c>
      <c r="S311" s="4">
        <f t="shared" si="56"/>
        <v>0.69518745542184124</v>
      </c>
      <c r="T311" s="16">
        <f t="shared" si="60"/>
        <v>0.66917293233082709</v>
      </c>
      <c r="U311" s="4">
        <f t="shared" si="57"/>
        <v>6.7675541165290851E-4</v>
      </c>
      <c r="AF311" s="47"/>
      <c r="AG311" s="47"/>
      <c r="AH311" s="26"/>
      <c r="AI311" s="19"/>
      <c r="AJ311" s="19"/>
      <c r="AK311" s="4"/>
      <c r="AL311" s="4"/>
      <c r="AM311" s="4"/>
      <c r="AN311" s="16"/>
      <c r="AO311" s="4"/>
    </row>
    <row r="312" spans="1:41" x14ac:dyDescent="0.25">
      <c r="A312" s="14">
        <v>41246.333333333336</v>
      </c>
      <c r="B312" s="13">
        <f>VLOOKUP(A312,'Raw data'!$B$3:$E$541,4)</f>
        <v>280</v>
      </c>
      <c r="C312" s="13">
        <f>VLOOKUP(A312,'Raw data'!$H$3:$K$541,4)</f>
        <v>76</v>
      </c>
      <c r="D312" s="15">
        <f t="shared" si="58"/>
        <v>72.857142857142847</v>
      </c>
      <c r="E312" s="24">
        <f t="shared" si="54"/>
        <v>69.031631928124398</v>
      </c>
      <c r="F312" s="23">
        <f t="shared" si="59"/>
        <v>14.634533868039599</v>
      </c>
      <c r="G312" s="28"/>
      <c r="H312" s="28"/>
      <c r="I312" s="28"/>
      <c r="J312" s="28"/>
      <c r="K312" s="28"/>
      <c r="L312" s="28"/>
      <c r="M312" s="28"/>
      <c r="N312" s="47"/>
      <c r="O312" s="47"/>
      <c r="P312" s="26"/>
      <c r="Q312" s="19">
        <f>_xll.PIAdvCalcVal(Calculations!$Q$1,Calculations!$A311,Calculations!$A312,"average (time-weighted)","time-weighted",0,1,0,"")</f>
        <v>36.935724608578127</v>
      </c>
      <c r="R312" s="19">
        <f t="shared" si="55"/>
        <v>627.94457599061809</v>
      </c>
      <c r="S312" s="4">
        <f t="shared" si="56"/>
        <v>0.69193963073931453</v>
      </c>
      <c r="T312" s="16">
        <f t="shared" si="60"/>
        <v>0.72857142857142865</v>
      </c>
      <c r="U312" s="4">
        <f t="shared" si="57"/>
        <v>1.3418886124128809E-3</v>
      </c>
      <c r="AF312" s="47"/>
      <c r="AG312" s="47"/>
      <c r="AH312" s="26"/>
      <c r="AI312" s="19"/>
      <c r="AJ312" s="19"/>
      <c r="AK312" s="4"/>
      <c r="AL312" s="4"/>
      <c r="AM312" s="4"/>
      <c r="AN312" s="16"/>
      <c r="AO312" s="4"/>
    </row>
    <row r="313" spans="1:41" x14ac:dyDescent="0.25">
      <c r="A313" s="14">
        <v>41247.333333333336</v>
      </c>
      <c r="B313" s="13">
        <f>VLOOKUP(A313,'Raw data'!$B$3:$E$541,4)</f>
        <v>274</v>
      </c>
      <c r="C313" s="13">
        <f>VLOOKUP(A313,'Raw data'!$H$3:$K$541,4)</f>
        <v>78</v>
      </c>
      <c r="D313" s="15">
        <f t="shared" si="58"/>
        <v>71.532846715328475</v>
      </c>
      <c r="E313" s="24">
        <f t="shared" si="54"/>
        <v>68.353492481295007</v>
      </c>
      <c r="F313" s="23">
        <f t="shared" si="59"/>
        <v>10.10829334546654</v>
      </c>
      <c r="G313" s="28"/>
      <c r="H313" s="28"/>
      <c r="I313" s="28"/>
      <c r="J313" s="28"/>
      <c r="K313" s="28"/>
      <c r="L313" s="28"/>
      <c r="M313" s="28"/>
      <c r="N313" s="47"/>
      <c r="O313" s="47"/>
      <c r="P313" s="26"/>
      <c r="Q313" s="19">
        <f>_xll.PIAdvCalcVal(Calculations!$Q$1,Calculations!$A312,Calculations!$A313,"average (time-weighted)","time-weighted",0,1,0,"")</f>
        <v>35.049980962536416</v>
      </c>
      <c r="R313" s="19">
        <f t="shared" si="55"/>
        <v>595.88503182871318</v>
      </c>
      <c r="S313" s="4">
        <f t="shared" si="56"/>
        <v>0.69604583792140207</v>
      </c>
      <c r="T313" s="16">
        <f t="shared" si="60"/>
        <v>0.71532846715328469</v>
      </c>
      <c r="U313" s="4">
        <f t="shared" si="57"/>
        <v>3.7181979009425409E-4</v>
      </c>
      <c r="AF313" s="47"/>
      <c r="AG313" s="47"/>
      <c r="AH313" s="26"/>
      <c r="AI313" s="19"/>
      <c r="AJ313" s="19"/>
      <c r="AK313" s="4"/>
      <c r="AL313" s="4"/>
      <c r="AM313" s="4"/>
      <c r="AN313" s="16"/>
      <c r="AO313" s="4"/>
    </row>
    <row r="314" spans="1:41" x14ac:dyDescent="0.25">
      <c r="A314" s="14">
        <v>41248.333333333336</v>
      </c>
      <c r="B314" s="13">
        <f>VLOOKUP(A314,'Raw data'!$B$3:$E$541,4)</f>
        <v>265</v>
      </c>
      <c r="C314" s="13">
        <f>VLOOKUP(A314,'Raw data'!$H$3:$K$541,4)</f>
        <v>86</v>
      </c>
      <c r="D314" s="15">
        <f t="shared" si="58"/>
        <v>67.547169811320757</v>
      </c>
      <c r="E314" s="24">
        <f t="shared" si="54"/>
        <v>67.278705433489932</v>
      </c>
      <c r="F314" s="23">
        <f t="shared" si="59"/>
        <v>7.2073122164091549E-2</v>
      </c>
      <c r="G314" s="28"/>
      <c r="H314" s="28"/>
      <c r="I314" s="28"/>
      <c r="J314" s="28"/>
      <c r="K314" s="28"/>
      <c r="L314" s="28"/>
      <c r="M314" s="28"/>
      <c r="N314" s="47"/>
      <c r="O314" s="47"/>
      <c r="P314" s="26"/>
      <c r="Q314" s="19">
        <f>_xll.PIAdvCalcVal(Calculations!$Q$1,Calculations!$A313,Calculations!$A314,"average (time-weighted)","time-weighted",0,1,0,"")</f>
        <v>35.491427141150176</v>
      </c>
      <c r="R314" s="19">
        <f t="shared" si="55"/>
        <v>603.39006215883205</v>
      </c>
      <c r="S314" s="4">
        <f t="shared" si="56"/>
        <v>0.69511284541350804</v>
      </c>
      <c r="T314" s="16">
        <f t="shared" si="60"/>
        <v>0.67547169811320762</v>
      </c>
      <c r="U314" s="4">
        <f t="shared" si="57"/>
        <v>3.8577466727209849E-4</v>
      </c>
      <c r="AF314" s="47"/>
      <c r="AG314" s="47"/>
      <c r="AH314" s="26"/>
      <c r="AI314" s="19"/>
      <c r="AJ314" s="19"/>
      <c r="AK314" s="4"/>
      <c r="AL314" s="4"/>
      <c r="AM314" s="4"/>
      <c r="AN314" s="16"/>
      <c r="AO314" s="4"/>
    </row>
    <row r="315" spans="1:41" x14ac:dyDescent="0.25">
      <c r="A315" s="14">
        <v>41249.333333333336</v>
      </c>
      <c r="B315" s="13">
        <f>VLOOKUP(A315,'Raw data'!$B$3:$E$541,4)</f>
        <v>262</v>
      </c>
      <c r="C315" s="13">
        <f>VLOOKUP(A315,'Raw data'!$H$3:$K$541,4)</f>
        <v>76</v>
      </c>
      <c r="D315" s="15">
        <f t="shared" si="58"/>
        <v>70.992366412213741</v>
      </c>
      <c r="E315" s="24">
        <f t="shared" si="54"/>
        <v>66.904034121659677</v>
      </c>
      <c r="F315" s="23">
        <f t="shared" si="59"/>
        <v>16.714460917987036</v>
      </c>
      <c r="G315" s="28"/>
      <c r="H315" s="28"/>
      <c r="I315" s="28"/>
      <c r="J315" s="28"/>
      <c r="K315" s="28"/>
      <c r="L315" s="28"/>
      <c r="M315" s="28"/>
      <c r="N315" s="47"/>
      <c r="O315" s="47"/>
      <c r="P315" s="26"/>
      <c r="Q315" s="19">
        <f>_xll.PIAdvCalcVal(Calculations!$Q$1,Calculations!$A314,Calculations!$A315,"average (time-weighted)","time-weighted",0,1,0,"")</f>
        <v>35.315400454025173</v>
      </c>
      <c r="R315" s="19">
        <f t="shared" si="55"/>
        <v>600.39743091682647</v>
      </c>
      <c r="S315" s="4">
        <f t="shared" si="56"/>
        <v>0.695487005801533</v>
      </c>
      <c r="T315" s="16">
        <f t="shared" si="60"/>
        <v>0.70992366412213737</v>
      </c>
      <c r="U315" s="4">
        <f t="shared" si="57"/>
        <v>2.0841710346587532E-4</v>
      </c>
      <c r="AF315" s="47"/>
      <c r="AG315" s="47"/>
      <c r="AH315" s="26"/>
      <c r="AI315" s="19"/>
      <c r="AJ315" s="19"/>
      <c r="AK315" s="4"/>
      <c r="AL315" s="4"/>
      <c r="AM315" s="4"/>
      <c r="AN315" s="16"/>
      <c r="AO315" s="4"/>
    </row>
    <row r="316" spans="1:41" x14ac:dyDescent="0.25">
      <c r="A316" s="14">
        <v>41250.333333333336</v>
      </c>
      <c r="B316" s="13">
        <f>VLOOKUP(A316,'Raw data'!$B$3:$E$541,4)</f>
        <v>264</v>
      </c>
      <c r="C316" s="13">
        <f>VLOOKUP(A316,'Raw data'!$H$3:$K$541,4)</f>
        <v>85</v>
      </c>
      <c r="D316" s="15">
        <f t="shared" si="58"/>
        <v>67.803030303030297</v>
      </c>
      <c r="E316" s="24">
        <f t="shared" si="54"/>
        <v>67.154761135889515</v>
      </c>
      <c r="F316" s="23">
        <f t="shared" si="59"/>
        <v>0.42025291306540324</v>
      </c>
      <c r="G316" s="28"/>
      <c r="H316" s="28"/>
      <c r="I316" s="28"/>
      <c r="J316" s="28"/>
      <c r="K316" s="28"/>
      <c r="L316" s="28"/>
      <c r="M316" s="28"/>
      <c r="N316" s="47"/>
      <c r="O316" s="47"/>
      <c r="P316" s="26"/>
      <c r="Q316" s="19">
        <f>_xll.PIAdvCalcVal(Calculations!$Q$1,Calculations!$A315,Calculations!$A316,"average (time-weighted)","time-weighted",0,1,0,"")</f>
        <v>34.028346530053383</v>
      </c>
      <c r="R316" s="19">
        <f t="shared" si="55"/>
        <v>578.5162159378242</v>
      </c>
      <c r="S316" s="4">
        <f t="shared" si="56"/>
        <v>0.6981354489157825</v>
      </c>
      <c r="T316" s="16">
        <f t="shared" si="60"/>
        <v>0.67803030303030298</v>
      </c>
      <c r="U316" s="4">
        <f t="shared" si="57"/>
        <v>4.0421689107641382E-4</v>
      </c>
      <c r="AF316" s="47"/>
      <c r="AG316" s="47"/>
      <c r="AH316" s="26"/>
      <c r="AI316" s="19"/>
      <c r="AJ316" s="19"/>
      <c r="AK316" s="4"/>
      <c r="AL316" s="4"/>
      <c r="AM316" s="4"/>
      <c r="AN316" s="16"/>
      <c r="AO316" s="4"/>
    </row>
    <row r="317" spans="1:41" x14ac:dyDescent="0.25">
      <c r="A317" s="14">
        <v>41251.333333333336</v>
      </c>
      <c r="B317" s="13">
        <f>VLOOKUP(A317,'Raw data'!$B$3:$E$541,4)</f>
        <v>316</v>
      </c>
      <c r="C317" s="13">
        <f>VLOOKUP(A317,'Raw data'!$H$3:$K$541,4)</f>
        <v>82</v>
      </c>
      <c r="D317" s="15">
        <f t="shared" si="58"/>
        <v>74.050632911392398</v>
      </c>
      <c r="E317" s="24">
        <f t="shared" si="54"/>
        <v>72.55967386036339</v>
      </c>
      <c r="F317" s="23">
        <f t="shared" si="59"/>
        <v>2.2229588918453222</v>
      </c>
      <c r="G317" s="28"/>
      <c r="H317" s="28"/>
      <c r="I317" s="28"/>
      <c r="J317" s="28"/>
      <c r="K317" s="28"/>
      <c r="L317" s="28"/>
      <c r="M317" s="28"/>
      <c r="N317" s="47"/>
      <c r="O317" s="47"/>
      <c r="P317" s="26"/>
      <c r="Q317" s="19">
        <f>_xll.PIAdvCalcVal(Calculations!$Q$1,Calculations!$A316,Calculations!$A317,"average (time-weighted)","time-weighted",0,1,0,"")</f>
        <v>34.158848844983666</v>
      </c>
      <c r="R317" s="19">
        <f t="shared" si="55"/>
        <v>580.73488693137108</v>
      </c>
      <c r="S317" s="4">
        <f t="shared" si="56"/>
        <v>0.69787405760247778</v>
      </c>
      <c r="T317" s="16">
        <f t="shared" si="60"/>
        <v>0.740506329113924</v>
      </c>
      <c r="U317" s="4">
        <f t="shared" si="57"/>
        <v>1.8175105742256688E-3</v>
      </c>
      <c r="AF317" s="47"/>
      <c r="AG317" s="47"/>
      <c r="AH317" s="26"/>
      <c r="AI317" s="19"/>
      <c r="AJ317" s="19"/>
      <c r="AK317" s="4"/>
      <c r="AL317" s="4"/>
      <c r="AM317" s="4"/>
      <c r="AN317" s="16"/>
      <c r="AO317" s="4"/>
    </row>
    <row r="318" spans="1:41" x14ac:dyDescent="0.25">
      <c r="A318" s="14">
        <v>41252.333333333336</v>
      </c>
      <c r="B318" s="13">
        <f>VLOOKUP(A318,'Raw data'!$B$3:$E$541,4)</f>
        <v>285</v>
      </c>
      <c r="C318" s="13">
        <f>VLOOKUP(A318,'Raw data'!$H$3:$K$541,4)</f>
        <v>131</v>
      </c>
      <c r="D318" s="15">
        <f t="shared" si="58"/>
        <v>54.035087719298247</v>
      </c>
      <c r="E318" s="24">
        <f t="shared" si="54"/>
        <v>69.574936631139764</v>
      </c>
      <c r="F318" s="23">
        <f t="shared" si="59"/>
        <v>241.48690420286198</v>
      </c>
      <c r="G318" s="28"/>
      <c r="H318" s="28"/>
      <c r="I318" s="28"/>
      <c r="J318" s="28"/>
      <c r="K318" s="28"/>
      <c r="L318" s="28"/>
      <c r="M318" s="28"/>
      <c r="N318" s="47"/>
      <c r="O318" s="47"/>
      <c r="P318" s="26"/>
      <c r="Q318" s="19">
        <f>_xll.PIAdvCalcVal(Calculations!$Q$1,Calculations!$A317,Calculations!$A318,"average (time-weighted)","time-weighted",0,1,0,"")</f>
        <v>35.290583717602161</v>
      </c>
      <c r="R318" s="19">
        <f t="shared" si="55"/>
        <v>599.97552136460399</v>
      </c>
      <c r="S318" s="4">
        <f t="shared" si="56"/>
        <v>0.69553952972226041</v>
      </c>
      <c r="T318" s="16">
        <f t="shared" si="60"/>
        <v>0.54035087719298247</v>
      </c>
      <c r="U318" s="4">
        <f t="shared" si="57"/>
        <v>2.4083517873852964E-2</v>
      </c>
      <c r="AF318" s="47"/>
      <c r="AG318" s="47"/>
      <c r="AH318" s="26"/>
      <c r="AI318" s="19"/>
      <c r="AJ318" s="19"/>
      <c r="AK318" s="4"/>
      <c r="AL318" s="4"/>
      <c r="AM318" s="4"/>
      <c r="AN318" s="16"/>
      <c r="AO318" s="4"/>
    </row>
    <row r="319" spans="1:41" x14ac:dyDescent="0.25">
      <c r="A319" s="14">
        <v>41253.333333333336</v>
      </c>
      <c r="B319" s="13">
        <f>VLOOKUP(A319,'Raw data'!$B$3:$E$541,4)</f>
        <v>326</v>
      </c>
      <c r="C319" s="13">
        <f>VLOOKUP(A319,'Raw data'!$H$3:$K$541,4)</f>
        <v>110</v>
      </c>
      <c r="D319" s="15">
        <f t="shared" si="58"/>
        <v>66.257668711656436</v>
      </c>
      <c r="E319" s="24">
        <f t="shared" si="54"/>
        <v>73.401401656057772</v>
      </c>
      <c r="F319" s="23">
        <f t="shared" si="59"/>
        <v>51.032920380924978</v>
      </c>
      <c r="G319" s="28"/>
      <c r="H319" s="28"/>
      <c r="I319" s="28"/>
      <c r="J319" s="28"/>
      <c r="K319" s="28"/>
      <c r="L319" s="28"/>
      <c r="M319" s="28"/>
      <c r="N319" s="47"/>
      <c r="O319" s="47"/>
      <c r="P319" s="26"/>
      <c r="Q319" s="19">
        <f>_xll.PIAdvCalcVal(Calculations!$Q$1,Calculations!$A318,Calculations!$A319,"average (time-weighted)","time-weighted",0,1,0,"")</f>
        <v>35.957093653330809</v>
      </c>
      <c r="R319" s="19">
        <f t="shared" si="55"/>
        <v>611.3068625910181</v>
      </c>
      <c r="S319" s="4">
        <f t="shared" si="56"/>
        <v>0.69410961975707686</v>
      </c>
      <c r="T319" s="16">
        <f t="shared" si="60"/>
        <v>0.66257668711656437</v>
      </c>
      <c r="U319" s="4">
        <f t="shared" si="57"/>
        <v>9.9432584091109803E-4</v>
      </c>
      <c r="AF319" s="47"/>
      <c r="AG319" s="47"/>
      <c r="AH319" s="26"/>
      <c r="AI319" s="19"/>
      <c r="AJ319" s="19"/>
      <c r="AK319" s="4"/>
      <c r="AL319" s="4"/>
      <c r="AM319" s="4"/>
      <c r="AN319" s="16"/>
      <c r="AO319" s="4"/>
    </row>
    <row r="320" spans="1:41" x14ac:dyDescent="0.25">
      <c r="A320" s="14">
        <v>41254.333333333336</v>
      </c>
      <c r="B320" s="13">
        <f>VLOOKUP(A320,'Raw data'!$B$3:$E$541,4)</f>
        <v>317</v>
      </c>
      <c r="C320" s="13">
        <f>VLOOKUP(A320,'Raw data'!$H$3:$K$541,4)</f>
        <v>89</v>
      </c>
      <c r="D320" s="15">
        <f t="shared" si="58"/>
        <v>71.924290220820183</v>
      </c>
      <c r="E320" s="24">
        <f t="shared" si="54"/>
        <v>72.646236403390645</v>
      </c>
      <c r="F320" s="23">
        <f t="shared" si="59"/>
        <v>0.52120629052806389</v>
      </c>
      <c r="G320" s="28"/>
      <c r="H320" s="28"/>
      <c r="I320" s="28"/>
      <c r="J320" s="28"/>
      <c r="K320" s="28"/>
      <c r="L320" s="28"/>
      <c r="M320" s="28"/>
      <c r="N320" s="47"/>
      <c r="O320" s="47"/>
      <c r="P320" s="26"/>
      <c r="Q320" s="19">
        <f>_xll.PIAdvCalcVal(Calculations!$Q$1,Calculations!$A319,Calculations!$A320,"average (time-weighted)","time-weighted",0,1,0,"")</f>
        <v>35.992892326530018</v>
      </c>
      <c r="R320" s="19">
        <f t="shared" si="55"/>
        <v>611.91547614608783</v>
      </c>
      <c r="S320" s="4">
        <f t="shared" si="56"/>
        <v>0.69403169942564058</v>
      </c>
      <c r="T320" s="16">
        <f t="shared" si="60"/>
        <v>0.71924290220820186</v>
      </c>
      <c r="U320" s="4">
        <f t="shared" si="57"/>
        <v>6.3560474574342568E-4</v>
      </c>
      <c r="AF320" s="47"/>
      <c r="AG320" s="47"/>
      <c r="AH320" s="26"/>
      <c r="AI320" s="19"/>
      <c r="AJ320" s="19"/>
      <c r="AK320" s="4"/>
      <c r="AL320" s="4"/>
      <c r="AM320" s="4"/>
      <c r="AN320" s="16"/>
      <c r="AO320" s="4"/>
    </row>
    <row r="321" spans="1:41" x14ac:dyDescent="0.25">
      <c r="A321" s="14">
        <v>41255.333333333336</v>
      </c>
      <c r="B321" s="13">
        <f>VLOOKUP(A321,'Raw data'!$B$3:$E$541,4)</f>
        <v>340</v>
      </c>
      <c r="C321" s="13">
        <f>VLOOKUP(A321,'Raw data'!$H$3:$K$541,4)</f>
        <v>80</v>
      </c>
      <c r="D321" s="15">
        <f t="shared" si="58"/>
        <v>76.470588235294116</v>
      </c>
      <c r="E321" s="24">
        <f t="shared" si="54"/>
        <v>74.496638058455389</v>
      </c>
      <c r="F321" s="23">
        <f t="shared" si="59"/>
        <v>3.8964793006416421</v>
      </c>
      <c r="G321" s="28"/>
      <c r="H321" s="28"/>
      <c r="I321" s="28"/>
      <c r="J321" s="28"/>
      <c r="K321" s="28"/>
      <c r="L321" s="28"/>
      <c r="M321" s="28"/>
      <c r="N321" s="47"/>
      <c r="O321" s="47"/>
      <c r="P321" s="26"/>
      <c r="Q321" s="19">
        <f>_xll.PIAdvCalcVal(Calculations!$Q$1,Calculations!$A320,Calculations!$A321,"average (time-weighted)","time-weighted",0,1,0,"")</f>
        <v>34.754597677441723</v>
      </c>
      <c r="R321" s="19">
        <f t="shared" si="55"/>
        <v>590.86321802435032</v>
      </c>
      <c r="S321" s="4">
        <f t="shared" si="56"/>
        <v>0.69666011334043887</v>
      </c>
      <c r="T321" s="16">
        <f t="shared" si="60"/>
        <v>0.76470588235294112</v>
      </c>
      <c r="U321" s="4">
        <f t="shared" si="57"/>
        <v>4.6302266805028124E-3</v>
      </c>
      <c r="AF321" s="47"/>
      <c r="AG321" s="47"/>
      <c r="AH321" s="26"/>
      <c r="AI321" s="19"/>
      <c r="AJ321" s="19"/>
      <c r="AK321" s="4"/>
      <c r="AL321" s="4"/>
      <c r="AM321" s="4"/>
      <c r="AN321" s="16"/>
      <c r="AO321" s="4"/>
    </row>
    <row r="322" spans="1:41" x14ac:dyDescent="0.25">
      <c r="A322" s="14">
        <v>41256.333333333336</v>
      </c>
      <c r="B322" s="13">
        <f>VLOOKUP(A322,'Raw data'!$B$3:$E$541,4)</f>
        <v>280</v>
      </c>
      <c r="C322" s="13">
        <f>VLOOKUP(A322,'Raw data'!$H$3:$K$541,4)</f>
        <v>85</v>
      </c>
      <c r="D322" s="15">
        <f t="shared" si="58"/>
        <v>69.642857142857139</v>
      </c>
      <c r="E322" s="24">
        <f t="shared" si="54"/>
        <v>69.031631928124398</v>
      </c>
      <c r="F322" s="23">
        <f t="shared" si="59"/>
        <v>0.37359626312508543</v>
      </c>
      <c r="G322" s="28"/>
      <c r="H322" s="28"/>
      <c r="I322" s="28"/>
      <c r="J322" s="28"/>
      <c r="K322" s="28"/>
      <c r="L322" s="28"/>
      <c r="M322" s="28"/>
      <c r="N322" s="47"/>
      <c r="O322" s="47"/>
      <c r="P322" s="26"/>
      <c r="Q322" s="19">
        <f>_xll.PIAdvCalcVal(Calculations!$Q$1,Calculations!$A321,Calculations!$A322,"average (time-weighted)","time-weighted",0,1,0,"")</f>
        <v>34.812234534319494</v>
      </c>
      <c r="R322" s="19">
        <f t="shared" si="55"/>
        <v>591.84310273047402</v>
      </c>
      <c r="S322" s="4">
        <f t="shared" si="56"/>
        <v>0.69654089009399212</v>
      </c>
      <c r="T322" s="16">
        <f t="shared" si="60"/>
        <v>0.6964285714285714</v>
      </c>
      <c r="U322" s="4">
        <f t="shared" si="57"/>
        <v>1.2615482601891343E-8</v>
      </c>
      <c r="AF322" s="47"/>
      <c r="AG322" s="47"/>
      <c r="AH322" s="26"/>
      <c r="AI322" s="19"/>
      <c r="AJ322" s="19"/>
      <c r="AK322" s="4"/>
      <c r="AL322" s="4"/>
      <c r="AM322" s="4"/>
      <c r="AN322" s="16"/>
      <c r="AO322" s="4"/>
    </row>
    <row r="323" spans="1:41" x14ac:dyDescent="0.25">
      <c r="A323" s="14">
        <v>41257.333333333336</v>
      </c>
      <c r="B323" s="13">
        <f>VLOOKUP(A323,'Raw data'!$B$3:$E$541,4)</f>
        <v>304</v>
      </c>
      <c r="C323" s="13">
        <f>VLOOKUP(A323,'Raw data'!$H$3:$K$541,4)</f>
        <v>79</v>
      </c>
      <c r="D323" s="15">
        <f t="shared" si="58"/>
        <v>74.01315789473685</v>
      </c>
      <c r="E323" s="24">
        <f t="shared" ref="E323:E386" si="61">(1-$B$1/B323)*100</f>
        <v>71.47650309169353</v>
      </c>
      <c r="F323" s="23">
        <f t="shared" si="59"/>
        <v>6.4346175898027411</v>
      </c>
      <c r="G323" s="28"/>
      <c r="H323" s="28"/>
      <c r="I323" s="28"/>
      <c r="J323" s="28"/>
      <c r="K323" s="28"/>
      <c r="L323" s="28"/>
      <c r="M323" s="28"/>
      <c r="N323" s="47"/>
      <c r="O323" s="47"/>
      <c r="P323" s="26"/>
      <c r="Q323" s="19">
        <f>_xll.PIAdvCalcVal(Calculations!$Q$1,Calculations!$A322,Calculations!$A323,"average (time-weighted)","time-weighted",0,1,0,"")</f>
        <v>37.515814257328891</v>
      </c>
      <c r="R323" s="19">
        <f t="shared" si="55"/>
        <v>637.80668516490903</v>
      </c>
      <c r="S323" s="4">
        <f t="shared" si="56"/>
        <v>0.6906153664284167</v>
      </c>
      <c r="T323" s="16">
        <f t="shared" si="60"/>
        <v>0.74013157894736836</v>
      </c>
      <c r="U323" s="4">
        <f t="shared" si="57"/>
        <v>2.4518553022219855E-3</v>
      </c>
      <c r="AF323" s="47"/>
      <c r="AG323" s="47"/>
      <c r="AH323" s="26"/>
      <c r="AI323" s="19"/>
      <c r="AJ323" s="19"/>
      <c r="AK323" s="4"/>
      <c r="AL323" s="4"/>
      <c r="AM323" s="4"/>
      <c r="AN323" s="16"/>
      <c r="AO323" s="4"/>
    </row>
    <row r="324" spans="1:41" x14ac:dyDescent="0.25">
      <c r="A324" s="14">
        <v>41258.333333333336</v>
      </c>
      <c r="B324" s="13">
        <f>VLOOKUP(A324,'Raw data'!$B$3:$E$541,4)</f>
        <v>332</v>
      </c>
      <c r="C324" s="13">
        <f>VLOOKUP(A324,'Raw data'!$H$3:$K$541,4)</f>
        <v>88</v>
      </c>
      <c r="D324" s="15">
        <f t="shared" si="58"/>
        <v>73.493975903614455</v>
      </c>
      <c r="E324" s="24">
        <f t="shared" si="61"/>
        <v>73.882099216490474</v>
      </c>
      <c r="F324" s="23">
        <f t="shared" si="59"/>
        <v>0.15063970599785587</v>
      </c>
      <c r="G324" s="28"/>
      <c r="H324" s="28"/>
      <c r="I324" s="28"/>
      <c r="J324" s="28"/>
      <c r="K324" s="28"/>
      <c r="L324" s="28"/>
      <c r="M324" s="28"/>
      <c r="N324" s="47"/>
      <c r="O324" s="47"/>
      <c r="P324" s="26"/>
      <c r="Q324" s="19">
        <f>_xll.PIAdvCalcVal(Calculations!$Q$1,Calculations!$A323,Calculations!$A324,"average (time-weighted)","time-weighted",0,1,0,"")</f>
        <v>37.024337692899088</v>
      </c>
      <c r="R324" s="19">
        <f t="shared" ref="R324:R387" si="62">Q324*10^6/(PI()*(158^2)/4*3)</f>
        <v>629.45108780948237</v>
      </c>
      <c r="S324" s="4">
        <f t="shared" si="56"/>
        <v>0.69173913238500118</v>
      </c>
      <c r="T324" s="16">
        <f t="shared" si="60"/>
        <v>0.73493975903614461</v>
      </c>
      <c r="U324" s="4">
        <f t="shared" si="57"/>
        <v>1.8662941430514846E-3</v>
      </c>
      <c r="AF324" s="47"/>
      <c r="AG324" s="47"/>
      <c r="AH324" s="26"/>
      <c r="AI324" s="19"/>
      <c r="AJ324" s="19"/>
      <c r="AK324" s="4"/>
      <c r="AL324" s="4"/>
      <c r="AM324" s="4"/>
      <c r="AN324" s="16"/>
      <c r="AO324" s="4"/>
    </row>
    <row r="325" spans="1:41" x14ac:dyDescent="0.25">
      <c r="A325" s="14">
        <v>41259.333333333336</v>
      </c>
      <c r="B325" s="13">
        <f>VLOOKUP(A325,'Raw data'!$B$3:$E$541,4)</f>
        <v>280</v>
      </c>
      <c r="C325" s="13">
        <f>VLOOKUP(A325,'Raw data'!$H$3:$K$541,4)</f>
        <v>88</v>
      </c>
      <c r="D325" s="15">
        <f t="shared" si="58"/>
        <v>68.571428571428569</v>
      </c>
      <c r="E325" s="24">
        <f t="shared" si="61"/>
        <v>69.031631928124398</v>
      </c>
      <c r="F325" s="23">
        <f t="shared" si="59"/>
        <v>0.21178712951410783</v>
      </c>
      <c r="G325" s="28"/>
      <c r="H325" s="28"/>
      <c r="I325" s="28"/>
      <c r="J325" s="28"/>
      <c r="K325" s="28"/>
      <c r="L325" s="28"/>
      <c r="M325" s="28"/>
      <c r="N325" s="47"/>
      <c r="O325" s="47"/>
      <c r="P325" s="26"/>
      <c r="Q325" s="19">
        <f>_xll.PIAdvCalcVal(Calculations!$Q$1,Calculations!$A324,Calculations!$A325,"average (time-weighted)","time-weighted",0,1,0,"")</f>
        <v>37.993780343701104</v>
      </c>
      <c r="R325" s="19">
        <f t="shared" si="62"/>
        <v>645.93259076512527</v>
      </c>
      <c r="S325" s="4">
        <f t="shared" si="56"/>
        <v>0.68950380393988508</v>
      </c>
      <c r="T325" s="16">
        <f t="shared" si="60"/>
        <v>0.68571428571428572</v>
      </c>
      <c r="U325" s="4">
        <f t="shared" si="57"/>
        <v>1.4360448382149755E-5</v>
      </c>
      <c r="AF325" s="47"/>
      <c r="AG325" s="47"/>
      <c r="AH325" s="26"/>
      <c r="AI325" s="19"/>
      <c r="AJ325" s="19"/>
      <c r="AK325" s="4"/>
      <c r="AL325" s="4"/>
      <c r="AM325" s="4"/>
      <c r="AN325" s="16"/>
      <c r="AO325" s="4"/>
    </row>
    <row r="326" spans="1:41" x14ac:dyDescent="0.25">
      <c r="A326" s="14">
        <v>41260.333333333336</v>
      </c>
      <c r="B326" s="13">
        <f>VLOOKUP(A326,'Raw data'!$B$3:$E$541,4)</f>
        <v>258</v>
      </c>
      <c r="C326" s="13">
        <f>VLOOKUP(A326,'Raw data'!$H$3:$K$541,4)</f>
        <v>74</v>
      </c>
      <c r="D326" s="15">
        <f t="shared" si="58"/>
        <v>71.31782945736434</v>
      </c>
      <c r="E326" s="24">
        <f t="shared" si="61"/>
        <v>66.390918371607881</v>
      </c>
      <c r="F326" s="23">
        <f t="shared" si="59"/>
        <v>24.274452846949885</v>
      </c>
      <c r="G326" s="28"/>
      <c r="H326" s="28"/>
      <c r="I326" s="28"/>
      <c r="J326" s="28"/>
      <c r="K326" s="28"/>
      <c r="L326" s="28"/>
      <c r="M326" s="28"/>
      <c r="N326" s="47"/>
      <c r="O326" s="47"/>
      <c r="P326" s="26"/>
      <c r="Q326" s="19">
        <f>_xll.PIAdvCalcVal(Calculations!$Q$1,Calculations!$A325,Calculations!$A326,"average (time-weighted)","time-weighted",0,1,0,"")</f>
        <v>38.93341972858866</v>
      </c>
      <c r="R326" s="19">
        <f t="shared" si="62"/>
        <v>661.90740813720072</v>
      </c>
      <c r="S326" s="4">
        <f t="shared" si="56"/>
        <v>0.68726686039146734</v>
      </c>
      <c r="T326" s="16">
        <f t="shared" si="60"/>
        <v>0.71317829457364335</v>
      </c>
      <c r="U326" s="4">
        <f t="shared" si="57"/>
        <v>6.7140242137723918E-4</v>
      </c>
      <c r="AF326" s="47"/>
      <c r="AG326" s="47"/>
      <c r="AH326" s="26"/>
      <c r="AI326" s="19"/>
      <c r="AJ326" s="19"/>
      <c r="AK326" s="4"/>
      <c r="AL326" s="4"/>
      <c r="AM326" s="4"/>
      <c r="AN326" s="16"/>
      <c r="AO326" s="4"/>
    </row>
    <row r="327" spans="1:41" x14ac:dyDescent="0.25">
      <c r="A327" s="14">
        <v>41261.333333333336</v>
      </c>
      <c r="B327" s="13">
        <f>VLOOKUP(A327,'Raw data'!$B$3:$E$541,4)</f>
        <v>260</v>
      </c>
      <c r="C327" s="13">
        <f>VLOOKUP(A327,'Raw data'!$H$3:$K$541,4)</f>
        <v>82</v>
      </c>
      <c r="D327" s="15">
        <f t="shared" si="58"/>
        <v>68.461538461538467</v>
      </c>
      <c r="E327" s="24">
        <f t="shared" si="61"/>
        <v>66.649449768749363</v>
      </c>
      <c r="F327" s="23">
        <f t="shared" si="59"/>
        <v>3.2836654305341222</v>
      </c>
      <c r="G327" s="28"/>
      <c r="H327" s="28"/>
      <c r="I327" s="28"/>
      <c r="J327" s="28"/>
      <c r="K327" s="28"/>
      <c r="L327" s="28"/>
      <c r="M327" s="28"/>
      <c r="N327" s="47"/>
      <c r="O327" s="47"/>
      <c r="P327" s="26"/>
      <c r="Q327" s="19">
        <f>_xll.PIAdvCalcVal(Calculations!$Q$1,Calculations!$A326,Calculations!$A327,"average (time-weighted)","time-weighted",0,1,0,"")</f>
        <v>38.189125621599743</v>
      </c>
      <c r="R327" s="19">
        <f t="shared" si="62"/>
        <v>649.25365753724827</v>
      </c>
      <c r="S327" s="4">
        <f t="shared" si="56"/>
        <v>0.68904432372033897</v>
      </c>
      <c r="T327" s="16">
        <f t="shared" si="60"/>
        <v>0.68461538461538463</v>
      </c>
      <c r="U327" s="4">
        <f t="shared" si="57"/>
        <v>1.9615501595393782E-5</v>
      </c>
      <c r="AF327" s="47"/>
      <c r="AG327" s="47"/>
      <c r="AH327" s="26"/>
      <c r="AI327" s="19"/>
      <c r="AJ327" s="19"/>
      <c r="AK327" s="4"/>
      <c r="AL327" s="4"/>
      <c r="AM327" s="4"/>
      <c r="AN327" s="16"/>
      <c r="AO327" s="4"/>
    </row>
    <row r="328" spans="1:41" x14ac:dyDescent="0.25">
      <c r="A328" s="14">
        <v>41262.333333333336</v>
      </c>
      <c r="B328" s="13">
        <f>VLOOKUP(A328,'Raw data'!$B$3:$E$541,4)</f>
        <v>306</v>
      </c>
      <c r="C328" s="13">
        <f>VLOOKUP(A328,'Raw data'!$H$3:$K$541,4)</f>
        <v>82</v>
      </c>
      <c r="D328" s="15">
        <f t="shared" si="58"/>
        <v>73.202614379084963</v>
      </c>
      <c r="E328" s="24">
        <f t="shared" si="61"/>
        <v>71.662931176061548</v>
      </c>
      <c r="F328" s="23">
        <f t="shared" si="59"/>
        <v>2.3706243656724428</v>
      </c>
      <c r="G328" s="28"/>
      <c r="H328" s="28"/>
      <c r="I328" s="28"/>
      <c r="J328" s="28"/>
      <c r="K328" s="28"/>
      <c r="L328" s="28"/>
      <c r="M328" s="28"/>
      <c r="N328" s="47"/>
      <c r="O328" s="47"/>
      <c r="P328" s="26"/>
      <c r="Q328" s="19">
        <f>_xll.PIAdvCalcVal(Calculations!$Q$1,Calculations!$A327,Calculations!$A328,"average (time-weighted)","time-weighted",0,1,0,"")</f>
        <v>37.077914712417218</v>
      </c>
      <c r="R328" s="19">
        <f t="shared" si="62"/>
        <v>630.36195118527064</v>
      </c>
      <c r="S328" s="4">
        <f t="shared" si="56"/>
        <v>0.69161759128861866</v>
      </c>
      <c r="T328" s="16">
        <f t="shared" si="60"/>
        <v>0.73202614379084974</v>
      </c>
      <c r="U328" s="4">
        <f t="shared" si="57"/>
        <v>1.6328511153255653E-3</v>
      </c>
      <c r="AF328" s="47"/>
      <c r="AG328" s="47"/>
      <c r="AH328" s="26"/>
      <c r="AI328" s="19"/>
      <c r="AJ328" s="19"/>
      <c r="AK328" s="4"/>
      <c r="AL328" s="4"/>
      <c r="AM328" s="4"/>
      <c r="AN328" s="16"/>
      <c r="AO328" s="4"/>
    </row>
    <row r="329" spans="1:41" x14ac:dyDescent="0.25">
      <c r="A329" s="14">
        <v>41263.333333333336</v>
      </c>
      <c r="B329" s="13">
        <f>VLOOKUP(A329,'Raw data'!$B$3:$E$541,4)</f>
        <v>310</v>
      </c>
      <c r="C329" s="13">
        <f>VLOOKUP(A329,'Raw data'!$H$3:$K$541,4)</f>
        <v>88</v>
      </c>
      <c r="D329" s="15">
        <f t="shared" si="58"/>
        <v>71.612903225806463</v>
      </c>
      <c r="E329" s="24">
        <f t="shared" si="61"/>
        <v>72.028570773789795</v>
      </c>
      <c r="F329" s="23">
        <f t="shared" si="59"/>
        <v>0.17277951044647602</v>
      </c>
      <c r="G329" s="28"/>
      <c r="H329" s="28"/>
      <c r="I329" s="28"/>
      <c r="J329" s="28"/>
      <c r="K329" s="28"/>
      <c r="L329" s="28"/>
      <c r="M329" s="28"/>
      <c r="N329" s="47"/>
      <c r="O329" s="47"/>
      <c r="P329" s="26"/>
      <c r="Q329" s="19">
        <f>_xll.PIAdvCalcVal(Calculations!$Q$1,Calculations!$A328,Calculations!$A329,"average (time-weighted)","time-weighted",0,1,0,"")</f>
        <v>31.553349985628884</v>
      </c>
      <c r="R329" s="19">
        <f t="shared" si="62"/>
        <v>536.43877811477023</v>
      </c>
      <c r="S329" s="4">
        <f t="shared" si="56"/>
        <v>0.70276957994359235</v>
      </c>
      <c r="T329" s="16">
        <f t="shared" si="60"/>
        <v>0.71612903225806446</v>
      </c>
      <c r="U329" s="4">
        <f t="shared" si="57"/>
        <v>1.7847496614265419E-4</v>
      </c>
      <c r="AF329" s="47"/>
      <c r="AG329" s="47"/>
      <c r="AH329" s="26"/>
      <c r="AI329" s="19"/>
      <c r="AJ329" s="19"/>
      <c r="AK329" s="4"/>
      <c r="AL329" s="4"/>
      <c r="AM329" s="4"/>
      <c r="AN329" s="16"/>
      <c r="AO329" s="4"/>
    </row>
    <row r="330" spans="1:41" x14ac:dyDescent="0.25">
      <c r="A330" s="14">
        <v>41264.333333333336</v>
      </c>
      <c r="B330" s="13">
        <f>VLOOKUP(A330,'Raw data'!$B$3:$E$541,4)</f>
        <v>262</v>
      </c>
      <c r="C330" s="13">
        <f>VLOOKUP(A330,'Raw data'!$H$3:$K$541,4)</f>
        <v>83</v>
      </c>
      <c r="D330" s="15">
        <f t="shared" si="58"/>
        <v>68.320610687022892</v>
      </c>
      <c r="E330" s="24">
        <f t="shared" si="61"/>
        <v>66.904034121659677</v>
      </c>
      <c r="F330" s="23">
        <f t="shared" si="59"/>
        <v>2.0066891655362427</v>
      </c>
      <c r="G330" s="28"/>
      <c r="H330" s="28"/>
      <c r="I330" s="28"/>
      <c r="J330" s="28"/>
      <c r="K330" s="28"/>
      <c r="L330" s="28"/>
      <c r="M330" s="28"/>
      <c r="N330" s="47"/>
      <c r="O330" s="47"/>
      <c r="P330" s="26"/>
      <c r="Q330" s="19">
        <f>_xll.PIAdvCalcVal(Calculations!$Q$1,Calculations!$A329,Calculations!$A330,"average (time-weighted)","time-weighted",0,1,0,"")</f>
        <v>37.492753539814451</v>
      </c>
      <c r="R330" s="19">
        <f t="shared" si="62"/>
        <v>637.41462970545604</v>
      </c>
      <c r="S330" s="4">
        <f t="shared" si="56"/>
        <v>0.69066853494349612</v>
      </c>
      <c r="T330" s="16">
        <f t="shared" si="60"/>
        <v>0.68320610687022909</v>
      </c>
      <c r="U330" s="4">
        <f t="shared" si="57"/>
        <v>5.5687832748683796E-5</v>
      </c>
      <c r="AF330" s="47"/>
      <c r="AG330" s="47"/>
      <c r="AH330" s="26"/>
      <c r="AI330" s="19"/>
      <c r="AJ330" s="19"/>
      <c r="AK330" s="4"/>
      <c r="AL330" s="4"/>
      <c r="AM330" s="4"/>
      <c r="AN330" s="16"/>
      <c r="AO330" s="4"/>
    </row>
    <row r="331" spans="1:41" x14ac:dyDescent="0.25">
      <c r="A331" s="14">
        <v>41265.333333333336</v>
      </c>
      <c r="B331" s="13">
        <f>VLOOKUP(A331,'Raw data'!$B$3:$E$541,4)</f>
        <v>304</v>
      </c>
      <c r="C331" s="13">
        <f>VLOOKUP(A331,'Raw data'!$H$3:$K$541,4)</f>
        <v>83</v>
      </c>
      <c r="D331" s="15">
        <f t="shared" si="58"/>
        <v>72.69736842105263</v>
      </c>
      <c r="E331" s="24">
        <f t="shared" si="61"/>
        <v>71.47650309169353</v>
      </c>
      <c r="F331" s="23">
        <f t="shared" si="59"/>
        <v>1.4905121524311034</v>
      </c>
      <c r="G331" s="28"/>
      <c r="H331" s="28"/>
      <c r="I331" s="28"/>
      <c r="J331" s="28"/>
      <c r="K331" s="28"/>
      <c r="L331" s="28"/>
      <c r="M331" s="28"/>
      <c r="N331" s="47"/>
      <c r="O331" s="47"/>
      <c r="P331" s="26"/>
      <c r="Q331" s="19">
        <f>_xll.PIAdvCalcVal(Calculations!$Q$1,Calculations!$A330,Calculations!$A331,"average (time-weighted)","time-weighted",0,1,0,"")</f>
        <v>37.658708866120897</v>
      </c>
      <c r="R331" s="19">
        <f t="shared" si="62"/>
        <v>640.23603765440646</v>
      </c>
      <c r="S331" s="4">
        <f t="shared" si="56"/>
        <v>0.69028495638680276</v>
      </c>
      <c r="T331" s="16">
        <f t="shared" si="60"/>
        <v>0.72697368421052633</v>
      </c>
      <c r="U331" s="4">
        <f t="shared" si="57"/>
        <v>1.3460627493232678E-3</v>
      </c>
      <c r="AF331" s="47"/>
      <c r="AG331" s="47"/>
      <c r="AH331" s="26"/>
      <c r="AI331" s="19"/>
      <c r="AJ331" s="19"/>
      <c r="AK331" s="4"/>
      <c r="AL331" s="4"/>
      <c r="AM331" s="4"/>
      <c r="AN331" s="16"/>
      <c r="AO331" s="4"/>
    </row>
    <row r="332" spans="1:41" x14ac:dyDescent="0.25">
      <c r="A332" s="14">
        <v>41266.333333333336</v>
      </c>
      <c r="B332" s="13">
        <f>VLOOKUP(A332,'Raw data'!$B$3:$E$541,4)</f>
        <v>311</v>
      </c>
      <c r="C332" s="13">
        <f>VLOOKUP(A332,'Raw data'!$H$3:$K$541,4)</f>
        <v>88</v>
      </c>
      <c r="D332" s="15">
        <f t="shared" si="58"/>
        <v>71.704180064308687</v>
      </c>
      <c r="E332" s="24">
        <f t="shared" si="61"/>
        <v>72.118511060690778</v>
      </c>
      <c r="F332" s="23">
        <f t="shared" si="59"/>
        <v>0.17167017456297642</v>
      </c>
      <c r="G332" s="28"/>
      <c r="H332" s="28"/>
      <c r="I332" s="28"/>
      <c r="J332" s="28"/>
      <c r="K332" s="28"/>
      <c r="L332" s="28"/>
      <c r="M332" s="28"/>
      <c r="N332" s="47"/>
      <c r="O332" s="47"/>
      <c r="P332" s="26"/>
      <c r="Q332" s="19">
        <f>_xll.PIAdvCalcVal(Calculations!$Q$1,Calculations!$A331,Calculations!$A332,"average (time-weighted)","time-weighted",0,1,0,"")</f>
        <v>37.651393149125063</v>
      </c>
      <c r="R332" s="19">
        <f t="shared" si="62"/>
        <v>640.11166308599877</v>
      </c>
      <c r="S332" s="4">
        <f t="shared" si="56"/>
        <v>0.69030191202912594</v>
      </c>
      <c r="T332" s="16">
        <f t="shared" si="60"/>
        <v>0.71704180064308676</v>
      </c>
      <c r="U332" s="4">
        <f t="shared" si="57"/>
        <v>7.1502164308703126E-4</v>
      </c>
      <c r="AF332" s="47"/>
      <c r="AG332" s="47"/>
      <c r="AH332" s="26"/>
      <c r="AI332" s="19"/>
      <c r="AJ332" s="19"/>
      <c r="AK332" s="4"/>
      <c r="AL332" s="4"/>
      <c r="AM332" s="4"/>
      <c r="AN332" s="16"/>
      <c r="AO332" s="4"/>
    </row>
    <row r="333" spans="1:41" x14ac:dyDescent="0.25">
      <c r="A333" s="14">
        <v>41269.333333333336</v>
      </c>
      <c r="B333" s="13">
        <f>VLOOKUP(A333,'Raw data'!$B$3:$E$541,4)</f>
        <v>327</v>
      </c>
      <c r="C333" s="13">
        <f>VLOOKUP(A333,'Raw data'!$H$3:$K$541,4)</f>
        <v>95</v>
      </c>
      <c r="D333" s="15">
        <f t="shared" si="58"/>
        <v>70.948012232415905</v>
      </c>
      <c r="E333" s="24">
        <f t="shared" si="61"/>
        <v>73.482742935397056</v>
      </c>
      <c r="F333" s="23">
        <f t="shared" si="59"/>
        <v>6.4248597366353168</v>
      </c>
      <c r="G333" s="28"/>
      <c r="H333" s="28"/>
      <c r="I333" s="28"/>
      <c r="J333" s="28"/>
      <c r="K333" s="28"/>
      <c r="L333" s="28"/>
      <c r="M333" s="28"/>
      <c r="N333" s="47"/>
      <c r="O333" s="47"/>
      <c r="P333" s="26"/>
      <c r="Q333" s="19">
        <f>_xll.PIAdvCalcVal(Calculations!$Q$1,Calculations!$A332,Calculations!$A333,"average (time-weighted)","time-weighted",0,1,0,"")</f>
        <v>31.517730494544079</v>
      </c>
      <c r="R333" s="19">
        <f t="shared" si="62"/>
        <v>535.83321083638918</v>
      </c>
      <c r="S333" s="4">
        <f t="shared" si="56"/>
        <v>0.70283162835288937</v>
      </c>
      <c r="T333" s="16">
        <f t="shared" si="60"/>
        <v>0.70948012232415902</v>
      </c>
      <c r="U333" s="4">
        <f t="shared" si="57"/>
        <v>4.4202472086008924E-5</v>
      </c>
      <c r="AF333" s="47"/>
      <c r="AG333" s="47"/>
      <c r="AH333" s="26"/>
      <c r="AI333" s="19"/>
      <c r="AJ333" s="19"/>
      <c r="AK333" s="4"/>
      <c r="AL333" s="4"/>
      <c r="AM333" s="4"/>
      <c r="AN333" s="16"/>
      <c r="AO333" s="4"/>
    </row>
    <row r="334" spans="1:41" x14ac:dyDescent="0.25">
      <c r="A334" s="14">
        <v>41270.333333333336</v>
      </c>
      <c r="B334" s="13">
        <f>VLOOKUP(A334,'Raw data'!$B$3:$E$541,4)</f>
        <v>321</v>
      </c>
      <c r="C334" s="13">
        <f>VLOOKUP(A334,'Raw data'!$H$3:$K$541,4)</f>
        <v>84</v>
      </c>
      <c r="D334" s="15">
        <f t="shared" si="58"/>
        <v>73.831775700934571</v>
      </c>
      <c r="E334" s="24">
        <f t="shared" si="61"/>
        <v>72.987093270638098</v>
      </c>
      <c r="F334" s="23">
        <f t="shared" si="59"/>
        <v>0.71348840805155567</v>
      </c>
      <c r="G334" s="28"/>
      <c r="H334" s="28"/>
      <c r="I334" s="28"/>
      <c r="J334" s="28"/>
      <c r="K334" s="28"/>
      <c r="L334" s="28"/>
      <c r="M334" s="28"/>
      <c r="N334" s="47"/>
      <c r="O334" s="47"/>
      <c r="P334" s="26"/>
      <c r="Q334" s="19">
        <f>_xll.PIAdvCalcVal(Calculations!$Q$1,Calculations!$A333,Calculations!$A334,"average (time-weighted)","time-weighted",0,1,0,"")</f>
        <v>35.121272939182461</v>
      </c>
      <c r="R334" s="19">
        <f t="shared" si="62"/>
        <v>597.09706734503106</v>
      </c>
      <c r="S334" s="4">
        <f t="shared" si="56"/>
        <v>0.69589636975877001</v>
      </c>
      <c r="T334" s="16">
        <f t="shared" si="60"/>
        <v>0.73831775700934577</v>
      </c>
      <c r="U334" s="4">
        <f t="shared" si="57"/>
        <v>1.7995740962633115E-3</v>
      </c>
      <c r="AF334" s="47"/>
      <c r="AG334" s="47"/>
      <c r="AH334" s="26"/>
      <c r="AI334" s="19"/>
      <c r="AJ334" s="19"/>
      <c r="AK334" s="4"/>
      <c r="AL334" s="4"/>
      <c r="AM334" s="4"/>
      <c r="AN334" s="16"/>
      <c r="AO334" s="4"/>
    </row>
    <row r="335" spans="1:41" x14ac:dyDescent="0.25">
      <c r="A335" s="14">
        <v>41271.333333333336</v>
      </c>
      <c r="B335" s="13">
        <f>VLOOKUP(A335,'Raw data'!$B$3:$E$541,4)</f>
        <v>288</v>
      </c>
      <c r="C335" s="13">
        <f>VLOOKUP(A335,'Raw data'!$H$3:$K$541,4)</f>
        <v>80</v>
      </c>
      <c r="D335" s="15">
        <f t="shared" si="58"/>
        <v>72.222222222222214</v>
      </c>
      <c r="E335" s="24">
        <f t="shared" si="61"/>
        <v>69.891864374565387</v>
      </c>
      <c r="F335" s="23">
        <f t="shared" si="59"/>
        <v>5.4305676981357625</v>
      </c>
      <c r="G335" s="28"/>
      <c r="H335" s="28"/>
      <c r="I335" s="28"/>
      <c r="J335" s="28"/>
      <c r="K335" s="28"/>
      <c r="L335" s="28"/>
      <c r="M335" s="28"/>
      <c r="N335" s="47"/>
      <c r="O335" s="47"/>
      <c r="P335" s="26"/>
      <c r="Q335" s="19">
        <f>_xll.PIAdvCalcVal(Calculations!$Q$1,Calculations!$A334,Calculations!$A335,"average (time-weighted)","time-weighted",0,1,0,"")</f>
        <v>36.300026668948718</v>
      </c>
      <c r="R335" s="19">
        <f t="shared" si="62"/>
        <v>617.13706977843469</v>
      </c>
      <c r="S335" s="4">
        <f t="shared" si="56"/>
        <v>0.69335857824011837</v>
      </c>
      <c r="T335" s="16">
        <f t="shared" si="60"/>
        <v>0.72222222222222221</v>
      </c>
      <c r="U335" s="4">
        <f t="shared" si="57"/>
        <v>8.33109943925639E-4</v>
      </c>
      <c r="AF335" s="47"/>
      <c r="AG335" s="47"/>
      <c r="AH335" s="26"/>
      <c r="AI335" s="19"/>
      <c r="AJ335" s="19"/>
      <c r="AK335" s="4"/>
      <c r="AL335" s="4"/>
      <c r="AM335" s="4"/>
      <c r="AN335" s="16"/>
      <c r="AO335" s="4"/>
    </row>
    <row r="336" spans="1:41" x14ac:dyDescent="0.25">
      <c r="A336" s="14">
        <v>41272.333333333336</v>
      </c>
      <c r="B336" s="13">
        <f>VLOOKUP(A336,'Raw data'!$B$3:$E$541,4)</f>
        <v>260</v>
      </c>
      <c r="C336" s="13">
        <f>VLOOKUP(A336,'Raw data'!$H$3:$K$541,4)</f>
        <v>88</v>
      </c>
      <c r="D336" s="15">
        <f t="shared" si="58"/>
        <v>66.153846153846146</v>
      </c>
      <c r="E336" s="24">
        <f t="shared" si="61"/>
        <v>66.649449768749363</v>
      </c>
      <c r="F336" s="23">
        <f t="shared" si="59"/>
        <v>0.24562294310513647</v>
      </c>
      <c r="G336" s="28"/>
      <c r="H336" s="28"/>
      <c r="I336" s="28"/>
      <c r="J336" s="28"/>
      <c r="K336" s="28"/>
      <c r="L336" s="28"/>
      <c r="M336" s="28"/>
      <c r="N336" s="47"/>
      <c r="O336" s="47"/>
      <c r="P336" s="26"/>
      <c r="Q336" s="19">
        <f>_xll.PIAdvCalcVal(Calculations!$Q$1,Calculations!$A335,Calculations!$A336,"average (time-weighted)","time-weighted",0,1,0,"")</f>
        <v>32.732450731743342</v>
      </c>
      <c r="R336" s="19">
        <f t="shared" si="62"/>
        <v>556.48468017613413</v>
      </c>
      <c r="S336" s="4">
        <f t="shared" si="56"/>
        <v>0.70063997226353569</v>
      </c>
      <c r="T336" s="16">
        <f t="shared" si="60"/>
        <v>0.66153846153846152</v>
      </c>
      <c r="U336" s="4">
        <f t="shared" si="57"/>
        <v>1.5289281409830906E-3</v>
      </c>
      <c r="AF336" s="47"/>
      <c r="AG336" s="47"/>
      <c r="AH336" s="26"/>
      <c r="AI336" s="19"/>
      <c r="AJ336" s="19"/>
      <c r="AK336" s="4"/>
      <c r="AL336" s="4"/>
      <c r="AM336" s="4"/>
      <c r="AN336" s="16"/>
      <c r="AO336" s="4"/>
    </row>
    <row r="337" spans="1:41" x14ac:dyDescent="0.25">
      <c r="A337" s="14">
        <v>41273.333333333336</v>
      </c>
      <c r="B337" s="13">
        <f>VLOOKUP(A337,'Raw data'!$B$3:$E$541,4)</f>
        <v>285</v>
      </c>
      <c r="C337" s="13">
        <f>VLOOKUP(A337,'Raw data'!$H$3:$K$541,4)</f>
        <v>88</v>
      </c>
      <c r="D337" s="15">
        <f t="shared" si="58"/>
        <v>69.122807017543863</v>
      </c>
      <c r="E337" s="24">
        <f t="shared" si="61"/>
        <v>69.574936631139764</v>
      </c>
      <c r="F337" s="23">
        <f t="shared" si="59"/>
        <v>0.20442118749037833</v>
      </c>
      <c r="G337" s="28"/>
      <c r="H337" s="28"/>
      <c r="I337" s="28"/>
      <c r="J337" s="28"/>
      <c r="K337" s="28"/>
      <c r="L337" s="28"/>
      <c r="M337" s="28"/>
      <c r="N337" s="47"/>
      <c r="O337" s="47"/>
      <c r="P337" s="26"/>
      <c r="Q337" s="19">
        <f>_xll.PIAdvCalcVal(Calculations!$Q$1,Calculations!$A336,Calculations!$A337,"average (time-weighted)","time-weighted",0,1,0,"")</f>
        <v>32.491849421670089</v>
      </c>
      <c r="R337" s="19">
        <f t="shared" si="62"/>
        <v>552.39421520657334</v>
      </c>
      <c r="S337" s="4">
        <f t="shared" si="56"/>
        <v>0.70108631063305626</v>
      </c>
      <c r="T337" s="16">
        <f t="shared" si="60"/>
        <v>0.69122807017543852</v>
      </c>
      <c r="U337" s="4">
        <f t="shared" si="57"/>
        <v>9.7184904920211216E-5</v>
      </c>
      <c r="AF337" s="47"/>
      <c r="AG337" s="47"/>
      <c r="AH337" s="26"/>
      <c r="AI337" s="19"/>
      <c r="AJ337" s="19"/>
      <c r="AK337" s="4"/>
      <c r="AL337" s="4"/>
      <c r="AM337" s="4"/>
      <c r="AN337" s="16"/>
      <c r="AO337" s="4"/>
    </row>
    <row r="338" spans="1:41" x14ac:dyDescent="0.25">
      <c r="A338" s="14">
        <v>41275.333333333336</v>
      </c>
      <c r="B338" s="13">
        <f>VLOOKUP(A338,'Raw data'!$B$3:$E$541,4)</f>
        <v>312</v>
      </c>
      <c r="C338" s="13">
        <f>VLOOKUP(A338,'Raw data'!$H$3:$K$541,4)</f>
        <v>81</v>
      </c>
      <c r="D338" s="15">
        <f t="shared" si="58"/>
        <v>74.038461538461547</v>
      </c>
      <c r="E338" s="24">
        <f t="shared" si="61"/>
        <v>72.207874807291134</v>
      </c>
      <c r="F338" s="23">
        <f t="shared" si="59"/>
        <v>3.3510477803371792</v>
      </c>
      <c r="G338" s="28"/>
      <c r="H338" s="28"/>
      <c r="I338" s="28"/>
      <c r="J338" s="28"/>
      <c r="K338" s="28"/>
      <c r="L338" s="28"/>
      <c r="M338" s="28"/>
      <c r="N338" s="47"/>
      <c r="O338" s="47"/>
      <c r="P338" s="26"/>
      <c r="Q338" s="19">
        <f>_xll.PIAdvCalcVal(Calculations!$Q$1,Calculations!$A337,Calculations!$A338,"average (time-weighted)","time-weighted",0,1,0,"")</f>
        <v>33.546499951291736</v>
      </c>
      <c r="R338" s="19">
        <f t="shared" si="62"/>
        <v>570.32433805267385</v>
      </c>
      <c r="S338" s="4">
        <f t="shared" si="56"/>
        <v>0.69908620108139086</v>
      </c>
      <c r="T338" s="16">
        <f t="shared" si="60"/>
        <v>0.74038461538461542</v>
      </c>
      <c r="U338" s="4">
        <f t="shared" si="57"/>
        <v>1.7055590239607832E-3</v>
      </c>
      <c r="AF338" s="47"/>
      <c r="AG338" s="47"/>
      <c r="AH338" s="26"/>
      <c r="AI338" s="19"/>
      <c r="AJ338" s="19"/>
      <c r="AK338" s="4"/>
      <c r="AL338" s="4"/>
      <c r="AM338" s="4"/>
      <c r="AN338" s="16"/>
      <c r="AO338" s="4"/>
    </row>
    <row r="339" spans="1:41" x14ac:dyDescent="0.25">
      <c r="A339" s="14">
        <v>41276.333333333336</v>
      </c>
      <c r="B339" s="13">
        <f>VLOOKUP(A339,'Raw data'!$B$3:$E$541,4)</f>
        <v>336</v>
      </c>
      <c r="C339" s="13">
        <f>VLOOKUP(A339,'Raw data'!$H$3:$K$541,4)</f>
        <v>87</v>
      </c>
      <c r="D339" s="15">
        <f t="shared" si="58"/>
        <v>74.107142857142861</v>
      </c>
      <c r="E339" s="24">
        <f t="shared" si="61"/>
        <v>74.193026606770346</v>
      </c>
      <c r="F339" s="23">
        <f t="shared" si="59"/>
        <v>7.3760184500764377E-3</v>
      </c>
      <c r="G339" s="28"/>
      <c r="H339" s="28"/>
      <c r="I339" s="28"/>
      <c r="J339" s="28"/>
      <c r="K339" s="28"/>
      <c r="L339" s="28"/>
      <c r="M339" s="28"/>
      <c r="N339" s="47"/>
      <c r="O339" s="47"/>
      <c r="P339" s="26"/>
      <c r="Q339" s="19">
        <f>_xll.PIAdvCalcVal(Calculations!$Q$1,Calculations!$A338,Calculations!$A339,"average (time-weighted)","time-weighted",0,1,0,"")</f>
        <v>29.526614898452792</v>
      </c>
      <c r="R339" s="19">
        <f t="shared" si="62"/>
        <v>501.98223723330273</v>
      </c>
      <c r="S339" s="4">
        <f t="shared" si="56"/>
        <v>0.7060792108008731</v>
      </c>
      <c r="T339" s="16">
        <f t="shared" si="60"/>
        <v>0.7410714285714286</v>
      </c>
      <c r="U339" s="4">
        <f t="shared" si="57"/>
        <v>1.2244553045019802E-3</v>
      </c>
      <c r="AF339" s="47"/>
      <c r="AG339" s="47"/>
      <c r="AH339" s="26"/>
      <c r="AI339" s="19"/>
      <c r="AJ339" s="19"/>
      <c r="AK339" s="4"/>
      <c r="AL339" s="4"/>
      <c r="AM339" s="4"/>
      <c r="AN339" s="16"/>
      <c r="AO339" s="4"/>
    </row>
    <row r="340" spans="1:41" x14ac:dyDescent="0.25">
      <c r="A340" s="14">
        <v>41277.333333333336</v>
      </c>
      <c r="B340" s="13">
        <f>VLOOKUP(A340,'Raw data'!$B$3:$E$541,4)</f>
        <v>301</v>
      </c>
      <c r="C340" s="13">
        <f>VLOOKUP(A340,'Raw data'!$H$3:$K$541,4)</f>
        <v>83</v>
      </c>
      <c r="D340" s="15">
        <f t="shared" si="58"/>
        <v>72.425249169435219</v>
      </c>
      <c r="E340" s="24">
        <f t="shared" si="61"/>
        <v>71.192215747092462</v>
      </c>
      <c r="F340" s="23">
        <f t="shared" si="59"/>
        <v>1.5203714206142918</v>
      </c>
      <c r="G340" s="28"/>
      <c r="H340" s="28"/>
      <c r="I340" s="28"/>
      <c r="J340" s="28"/>
      <c r="K340" s="28"/>
      <c r="L340" s="28"/>
      <c r="M340" s="28"/>
      <c r="N340" s="47"/>
      <c r="O340" s="47"/>
      <c r="P340" s="26"/>
      <c r="Q340" s="19">
        <f>_xll.PIAdvCalcVal(Calculations!$Q$1,Calculations!$A339,Calculations!$A340,"average (time-weighted)","time-weighted",0,1,0,"")</f>
        <v>31.414824564450115</v>
      </c>
      <c r="R340" s="19">
        <f t="shared" si="62"/>
        <v>534.08370622196594</v>
      </c>
      <c r="S340" s="4">
        <f t="shared" si="56"/>
        <v>0.70301012359011739</v>
      </c>
      <c r="T340" s="16">
        <f t="shared" si="60"/>
        <v>0.72425249169435224</v>
      </c>
      <c r="U340" s="4">
        <f t="shared" si="57"/>
        <v>4.512382026758143E-4</v>
      </c>
      <c r="AF340" s="47"/>
      <c r="AG340" s="47"/>
      <c r="AH340" s="26"/>
      <c r="AI340" s="19"/>
      <c r="AJ340" s="19"/>
      <c r="AK340" s="4"/>
      <c r="AL340" s="4"/>
      <c r="AM340" s="4"/>
      <c r="AN340" s="16"/>
      <c r="AO340" s="4"/>
    </row>
    <row r="341" spans="1:41" x14ac:dyDescent="0.25">
      <c r="A341" s="14">
        <v>41278.333333333336</v>
      </c>
      <c r="B341" s="13">
        <f>VLOOKUP(A341,'Raw data'!$B$3:$E$541,4)</f>
        <v>290</v>
      </c>
      <c r="C341" s="13">
        <f>VLOOKUP(A341,'Raw data'!$H$3:$K$541,4)</f>
        <v>86</v>
      </c>
      <c r="D341" s="15">
        <f t="shared" si="58"/>
        <v>70.34482758620689</v>
      </c>
      <c r="E341" s="24">
        <f t="shared" si="61"/>
        <v>70.09950668922356</v>
      </c>
      <c r="F341" s="23">
        <f t="shared" si="59"/>
        <v>6.0182342496705524E-2</v>
      </c>
      <c r="G341" s="28"/>
      <c r="H341" s="28"/>
      <c r="I341" s="28"/>
      <c r="J341" s="28"/>
      <c r="K341" s="28"/>
      <c r="L341" s="28"/>
      <c r="M341" s="28"/>
      <c r="N341" s="47"/>
      <c r="O341" s="47"/>
      <c r="P341" s="26"/>
      <c r="Q341" s="19">
        <f>_xll.PIAdvCalcVal(Calculations!$Q$1,Calculations!$A340,Calculations!$A341,"average (time-weighted)","time-weighted",0,1,0,"")</f>
        <v>31.30408791707082</v>
      </c>
      <c r="R341" s="19">
        <f t="shared" si="62"/>
        <v>532.20107151472473</v>
      </c>
      <c r="S341" s="4">
        <f t="shared" si="56"/>
        <v>0.70320092878558393</v>
      </c>
      <c r="T341" s="16">
        <f t="shared" si="60"/>
        <v>0.70344827586206904</v>
      </c>
      <c r="U341" s="4">
        <f t="shared" si="57"/>
        <v>6.1180576245728329E-8</v>
      </c>
      <c r="AF341" s="47"/>
      <c r="AG341" s="47"/>
      <c r="AH341" s="26"/>
      <c r="AI341" s="19"/>
      <c r="AJ341" s="19"/>
      <c r="AK341" s="4"/>
      <c r="AL341" s="4"/>
      <c r="AM341" s="4"/>
      <c r="AN341" s="16"/>
      <c r="AO341" s="4"/>
    </row>
    <row r="342" spans="1:41" x14ac:dyDescent="0.25">
      <c r="A342" s="14">
        <v>41279.333333333336</v>
      </c>
      <c r="B342" s="13">
        <f>VLOOKUP(A342,'Raw data'!$B$3:$E$541,4)</f>
        <v>258</v>
      </c>
      <c r="C342" s="13">
        <f>VLOOKUP(A342,'Raw data'!$H$3:$K$541,4)</f>
        <v>78</v>
      </c>
      <c r="D342" s="15">
        <f t="shared" si="58"/>
        <v>69.767441860465112</v>
      </c>
      <c r="E342" s="24">
        <f t="shared" si="61"/>
        <v>66.390918371607881</v>
      </c>
      <c r="F342" s="23">
        <f t="shared" si="59"/>
        <v>11.400910870804607</v>
      </c>
      <c r="G342" s="28"/>
      <c r="H342" s="28"/>
      <c r="I342" s="28"/>
      <c r="J342" s="28"/>
      <c r="K342" s="28"/>
      <c r="L342" s="28"/>
      <c r="M342" s="28"/>
      <c r="N342" s="47"/>
      <c r="O342" s="47"/>
      <c r="P342" s="26"/>
      <c r="Q342" s="19">
        <f>_xll.PIAdvCalcVal(Calculations!$Q$1,Calculations!$A341,Calculations!$A342,"average (time-weighted)","time-weighted",0,1,0,"")</f>
        <v>30.989966445076639</v>
      </c>
      <c r="R342" s="19">
        <f t="shared" si="62"/>
        <v>526.86068963156742</v>
      </c>
      <c r="S342" s="4">
        <f t="shared" si="56"/>
        <v>0.70373495462193181</v>
      </c>
      <c r="T342" s="16">
        <f t="shared" si="60"/>
        <v>0.69767441860465118</v>
      </c>
      <c r="U342" s="4">
        <f t="shared" si="57"/>
        <v>3.6730096816755719E-5</v>
      </c>
      <c r="AF342" s="47"/>
      <c r="AG342" s="47"/>
      <c r="AH342" s="26"/>
      <c r="AI342" s="19"/>
      <c r="AJ342" s="19"/>
      <c r="AK342" s="4"/>
      <c r="AL342" s="4"/>
      <c r="AM342" s="4"/>
      <c r="AN342" s="16"/>
      <c r="AO342" s="4"/>
    </row>
    <row r="343" spans="1:41" x14ac:dyDescent="0.25">
      <c r="A343" s="14">
        <v>41280.333333333336</v>
      </c>
      <c r="B343" s="13">
        <f>VLOOKUP(A343,'Raw data'!$B$3:$E$541,4)</f>
        <v>250</v>
      </c>
      <c r="C343" s="13">
        <f>VLOOKUP(A343,'Raw data'!$H$3:$K$541,4)</f>
        <v>86</v>
      </c>
      <c r="D343" s="15">
        <f t="shared" si="58"/>
        <v>65.600000000000009</v>
      </c>
      <c r="E343" s="24">
        <f t="shared" si="61"/>
        <v>65.315427759499329</v>
      </c>
      <c r="F343" s="23">
        <f t="shared" si="59"/>
        <v>8.098136006357666E-2</v>
      </c>
      <c r="G343" s="28"/>
      <c r="H343" s="28"/>
      <c r="I343" s="28"/>
      <c r="J343" s="28"/>
      <c r="K343" s="28"/>
      <c r="L343" s="28"/>
      <c r="M343" s="28"/>
      <c r="N343" s="47"/>
      <c r="O343" s="47"/>
      <c r="P343" s="26"/>
      <c r="Q343" s="19">
        <f>_xll.PIAdvCalcVal(Calculations!$Q$1,Calculations!$A342,Calculations!$A343,"average (time-weighted)","time-weighted",0,1,0,"")</f>
        <v>31.390253077767142</v>
      </c>
      <c r="R343" s="19">
        <f t="shared" si="62"/>
        <v>533.66596616271136</v>
      </c>
      <c r="S343" s="4">
        <f t="shared" si="56"/>
        <v>0.7030525756516014</v>
      </c>
      <c r="T343" s="16">
        <f t="shared" si="60"/>
        <v>0.65600000000000003</v>
      </c>
      <c r="U343" s="4">
        <f t="shared" si="57"/>
        <v>2.21394487544967E-3</v>
      </c>
      <c r="AF343" s="47"/>
      <c r="AG343" s="47"/>
      <c r="AH343" s="26"/>
      <c r="AI343" s="19"/>
      <c r="AJ343" s="19"/>
      <c r="AK343" s="4"/>
      <c r="AL343" s="4"/>
      <c r="AM343" s="4"/>
      <c r="AN343" s="16"/>
      <c r="AO343" s="4"/>
    </row>
    <row r="344" spans="1:41" x14ac:dyDescent="0.25">
      <c r="A344" s="14">
        <v>41281.333333333336</v>
      </c>
      <c r="B344" s="13">
        <f>VLOOKUP(A344,'Raw data'!$B$3:$E$541,4)</f>
        <v>314</v>
      </c>
      <c r="C344" s="13">
        <f>VLOOKUP(A344,'Raw data'!$H$3:$K$541,4)</f>
        <v>74</v>
      </c>
      <c r="D344" s="15">
        <f t="shared" si="58"/>
        <v>76.433121019108285</v>
      </c>
      <c r="E344" s="24">
        <f t="shared" si="61"/>
        <v>72.384894712977172</v>
      </c>
      <c r="F344" s="23">
        <f t="shared" si="59"/>
        <v>16.388136225651955</v>
      </c>
      <c r="G344" s="28"/>
      <c r="H344" s="28"/>
      <c r="I344" s="28"/>
      <c r="J344" s="28"/>
      <c r="K344" s="28"/>
      <c r="L344" s="28"/>
      <c r="M344" s="28"/>
      <c r="N344" s="47"/>
      <c r="O344" s="47"/>
      <c r="P344" s="26"/>
      <c r="Q344" s="19">
        <f>_xll.PIAdvCalcVal(Calculations!$Q$1,Calculations!$A343,Calculations!$A344,"average (time-weighted)","time-weighted",0,1,0,"")</f>
        <v>32.132280744640127</v>
      </c>
      <c r="R344" s="19">
        <f t="shared" si="62"/>
        <v>546.2811849944992</v>
      </c>
      <c r="S344" s="4">
        <f t="shared" si="56"/>
        <v>0.70174216775086551</v>
      </c>
      <c r="T344" s="16">
        <f t="shared" si="60"/>
        <v>0.76433121019108285</v>
      </c>
      <c r="U344" s="4">
        <f t="shared" si="57"/>
        <v>3.917388233583328E-3</v>
      </c>
      <c r="AF344" s="47"/>
      <c r="AG344" s="47"/>
      <c r="AH344" s="26"/>
      <c r="AI344" s="19"/>
      <c r="AJ344" s="19"/>
      <c r="AK344" s="4"/>
      <c r="AL344" s="4"/>
      <c r="AM344" s="4"/>
      <c r="AN344" s="16"/>
      <c r="AO344" s="4"/>
    </row>
    <row r="345" spans="1:41" x14ac:dyDescent="0.25">
      <c r="A345" s="14">
        <v>41282.333333333336</v>
      </c>
      <c r="B345" s="13">
        <f>VLOOKUP(A345,'Raw data'!$B$3:$E$541,4)</f>
        <v>304</v>
      </c>
      <c r="C345" s="13">
        <f>VLOOKUP(A345,'Raw data'!$H$3:$K$541,4)</f>
        <v>94</v>
      </c>
      <c r="D345" s="15">
        <f t="shared" si="58"/>
        <v>69.078947368421055</v>
      </c>
      <c r="E345" s="24">
        <f t="shared" si="61"/>
        <v>71.47650309169353</v>
      </c>
      <c r="F345" s="23">
        <f t="shared" si="59"/>
        <v>5.7482734461966025</v>
      </c>
      <c r="G345" s="28"/>
      <c r="H345" s="28"/>
      <c r="I345" s="28"/>
      <c r="J345" s="28"/>
      <c r="K345" s="28"/>
      <c r="L345" s="28"/>
      <c r="M345" s="28"/>
      <c r="N345" s="47"/>
      <c r="O345" s="47"/>
      <c r="P345" s="26"/>
      <c r="Q345" s="19">
        <f>_xll.PIAdvCalcVal(Calculations!$Q$1,Calculations!$A344,Calculations!$A345,"average (time-weighted)","time-weighted",0,1,0,"")</f>
        <v>32.956626050068778</v>
      </c>
      <c r="R345" s="19">
        <f t="shared" si="62"/>
        <v>560.29588671682654</v>
      </c>
      <c r="S345" s="4">
        <f t="shared" si="56"/>
        <v>0.70021876766166691</v>
      </c>
      <c r="T345" s="16">
        <f t="shared" si="60"/>
        <v>0.69078947368421051</v>
      </c>
      <c r="U345" s="4">
        <f t="shared" si="57"/>
        <v>8.8911584913295509E-5</v>
      </c>
      <c r="AF345" s="47"/>
      <c r="AG345" s="47"/>
      <c r="AH345" s="26"/>
      <c r="AI345" s="19"/>
      <c r="AJ345" s="19"/>
      <c r="AK345" s="4"/>
      <c r="AL345" s="4"/>
      <c r="AM345" s="4"/>
      <c r="AN345" s="16"/>
      <c r="AO345" s="4"/>
    </row>
    <row r="346" spans="1:41" x14ac:dyDescent="0.25">
      <c r="A346" s="14">
        <v>41283.333333333336</v>
      </c>
      <c r="B346" s="13">
        <f>VLOOKUP(A346,'Raw data'!$B$3:$E$541,4)</f>
        <v>258</v>
      </c>
      <c r="C346" s="13">
        <f>VLOOKUP(A346,'Raw data'!$H$3:$K$541,4)</f>
        <v>92</v>
      </c>
      <c r="D346" s="15">
        <f t="shared" si="58"/>
        <v>64.341085271317837</v>
      </c>
      <c r="E346" s="24">
        <f t="shared" si="61"/>
        <v>66.390918371607881</v>
      </c>
      <c r="F346" s="23">
        <f t="shared" si="59"/>
        <v>4.2018157390446946</v>
      </c>
      <c r="G346" s="28"/>
      <c r="H346" s="28"/>
      <c r="I346" s="28"/>
      <c r="J346" s="28"/>
      <c r="K346" s="28"/>
      <c r="L346" s="28"/>
      <c r="M346" s="28"/>
      <c r="N346" s="47"/>
      <c r="O346" s="47"/>
      <c r="P346" s="26"/>
      <c r="Q346" s="19">
        <f>_xll.PIAdvCalcVal(Calculations!$Q$1,Calculations!$A345,Calculations!$A346,"average (time-weighted)","time-weighted",0,1,0,"")</f>
        <v>33.317965716414356</v>
      </c>
      <c r="R346" s="19">
        <f t="shared" si="62"/>
        <v>566.43902553369082</v>
      </c>
      <c r="S346" s="4">
        <f t="shared" si="56"/>
        <v>0.69952912604965756</v>
      </c>
      <c r="T346" s="16">
        <f t="shared" si="60"/>
        <v>0.64341085271317833</v>
      </c>
      <c r="U346" s="4">
        <f t="shared" si="57"/>
        <v>3.1492606022677956E-3</v>
      </c>
      <c r="AF346" s="47"/>
      <c r="AG346" s="47"/>
      <c r="AH346" s="26"/>
      <c r="AI346" s="19"/>
      <c r="AJ346" s="19"/>
      <c r="AK346" s="4"/>
      <c r="AL346" s="4"/>
      <c r="AM346" s="4"/>
      <c r="AN346" s="16"/>
      <c r="AO346" s="4"/>
    </row>
    <row r="347" spans="1:41" x14ac:dyDescent="0.25">
      <c r="A347" s="14">
        <v>41284.333333333336</v>
      </c>
      <c r="B347" s="13">
        <f>VLOOKUP(A347,'Raw data'!$B$3:$E$541,4)</f>
        <v>328</v>
      </c>
      <c r="C347" s="13">
        <f>VLOOKUP(A347,'Raw data'!$H$3:$K$541,4)</f>
        <v>110</v>
      </c>
      <c r="D347" s="15">
        <f t="shared" si="58"/>
        <v>66.463414634146346</v>
      </c>
      <c r="E347" s="24">
        <f t="shared" si="61"/>
        <v>73.56358823132571</v>
      </c>
      <c r="F347" s="23">
        <f t="shared" si="59"/>
        <v>50.412465110082941</v>
      </c>
      <c r="G347" s="28"/>
      <c r="H347" s="28"/>
      <c r="I347" s="28"/>
      <c r="J347" s="28"/>
      <c r="K347" s="28"/>
      <c r="L347" s="28"/>
      <c r="M347" s="28"/>
      <c r="N347" s="47"/>
      <c r="O347" s="47"/>
      <c r="P347" s="26"/>
      <c r="Q347" s="19">
        <f>_xll.PIAdvCalcVal(Calculations!$Q$1,Calculations!$A346,Calculations!$A347,"average (time-weighted)","time-weighted",0,1,0,"")</f>
        <v>32.058035905924221</v>
      </c>
      <c r="R347" s="19">
        <f t="shared" si="62"/>
        <v>545.01894784439537</v>
      </c>
      <c r="S347" s="4">
        <f t="shared" si="56"/>
        <v>0.70187590845422965</v>
      </c>
      <c r="T347" s="16">
        <f t="shared" si="60"/>
        <v>0.66463414634146334</v>
      </c>
      <c r="U347" s="4">
        <f t="shared" si="57"/>
        <v>1.3869488452638761E-3</v>
      </c>
      <c r="AF347" s="47"/>
      <c r="AG347" s="47"/>
      <c r="AH347" s="26"/>
      <c r="AI347" s="19"/>
      <c r="AJ347" s="19"/>
      <c r="AK347" s="4"/>
      <c r="AL347" s="4"/>
      <c r="AM347" s="4"/>
      <c r="AN347" s="16"/>
      <c r="AO347" s="4"/>
    </row>
    <row r="348" spans="1:41" x14ac:dyDescent="0.25">
      <c r="A348" s="14">
        <v>41285.333333333336</v>
      </c>
      <c r="B348" s="13">
        <f>VLOOKUP(A348,'Raw data'!$B$3:$E$541,4)</f>
        <v>278</v>
      </c>
      <c r="C348" s="13">
        <f>VLOOKUP(A348,'Raw data'!$H$3:$K$541,4)</f>
        <v>77</v>
      </c>
      <c r="D348" s="15">
        <f t="shared" si="58"/>
        <v>72.302158273381295</v>
      </c>
      <c r="E348" s="24">
        <f t="shared" si="61"/>
        <v>68.808837913218838</v>
      </c>
      <c r="F348" s="23">
        <f t="shared" si="59"/>
        <v>12.203287138725559</v>
      </c>
      <c r="G348" s="28"/>
      <c r="H348" s="28"/>
      <c r="I348" s="28"/>
      <c r="J348" s="28"/>
      <c r="K348" s="28"/>
      <c r="L348" s="28"/>
      <c r="M348" s="28"/>
      <c r="N348" s="47"/>
      <c r="O348" s="47"/>
      <c r="P348" s="26"/>
      <c r="Q348" s="19">
        <f>_xll.PIAdvCalcVal(Calculations!$Q$1,Calculations!$A347,Calculations!$A348,"average (time-weighted)","time-weighted",0,1,0,"")</f>
        <v>33.268162639656865</v>
      </c>
      <c r="R348" s="19">
        <f t="shared" si="62"/>
        <v>565.59232299166877</v>
      </c>
      <c r="S348" s="4">
        <f t="shared" si="56"/>
        <v>0.69962495880259801</v>
      </c>
      <c r="T348" s="16">
        <f t="shared" si="60"/>
        <v>0.7230215827338129</v>
      </c>
      <c r="U348" s="4">
        <f t="shared" si="57"/>
        <v>5.4740201137869725E-4</v>
      </c>
      <c r="AF348" s="47"/>
      <c r="AG348" s="47"/>
      <c r="AH348" s="26"/>
      <c r="AI348" s="19"/>
      <c r="AJ348" s="19"/>
      <c r="AK348" s="4"/>
      <c r="AL348" s="4"/>
      <c r="AM348" s="4"/>
      <c r="AN348" s="16"/>
      <c r="AO348" s="4"/>
    </row>
    <row r="349" spans="1:41" x14ac:dyDescent="0.25">
      <c r="A349" s="14">
        <v>41286.333333333336</v>
      </c>
      <c r="B349" s="13">
        <f>VLOOKUP(A349,'Raw data'!$B$3:$E$541,4)</f>
        <v>262</v>
      </c>
      <c r="C349" s="13">
        <f>VLOOKUP(A349,'Raw data'!$H$3:$K$541,4)</f>
        <v>98</v>
      </c>
      <c r="D349" s="15">
        <f t="shared" si="58"/>
        <v>62.595419847328252</v>
      </c>
      <c r="E349" s="24">
        <f t="shared" si="61"/>
        <v>66.904034121659677</v>
      </c>
      <c r="F349" s="23">
        <f t="shared" si="59"/>
        <v>18.564156964972515</v>
      </c>
      <c r="G349" s="28"/>
      <c r="H349" s="28"/>
      <c r="I349" s="28"/>
      <c r="J349" s="28"/>
      <c r="K349" s="28"/>
      <c r="L349" s="28"/>
      <c r="M349" s="28"/>
      <c r="N349" s="47"/>
      <c r="O349" s="47"/>
      <c r="P349" s="26"/>
      <c r="Q349" s="19">
        <f>_xll.PIAdvCalcVal(Calculations!$Q$1,Calculations!$A348,Calculations!$A349,"average (time-weighted)","time-weighted",0,1,0,"")</f>
        <v>31.295367359625487</v>
      </c>
      <c r="R349" s="19">
        <f t="shared" si="62"/>
        <v>532.05281324159091</v>
      </c>
      <c r="S349" s="4">
        <f t="shared" si="56"/>
        <v>0.7032158985892295</v>
      </c>
      <c r="T349" s="16">
        <f t="shared" si="60"/>
        <v>0.62595419847328237</v>
      </c>
      <c r="U349" s="4">
        <f t="shared" si="57"/>
        <v>5.9693703048065445E-3</v>
      </c>
      <c r="AF349" s="47"/>
      <c r="AG349" s="47"/>
      <c r="AH349" s="26"/>
      <c r="AI349" s="19"/>
      <c r="AJ349" s="19"/>
      <c r="AK349" s="4"/>
      <c r="AL349" s="4"/>
      <c r="AM349" s="4"/>
      <c r="AN349" s="16"/>
      <c r="AO349" s="4"/>
    </row>
    <row r="350" spans="1:41" x14ac:dyDescent="0.25">
      <c r="A350" s="14">
        <v>41287.333333333336</v>
      </c>
      <c r="B350" s="13">
        <f>VLOOKUP(A350,'Raw data'!$B$3:$E$541,4)</f>
        <v>256</v>
      </c>
      <c r="C350" s="13">
        <f>VLOOKUP(A350,'Raw data'!$H$3:$K$541,4)</f>
        <v>88</v>
      </c>
      <c r="D350" s="15">
        <f t="shared" si="58"/>
        <v>65.625</v>
      </c>
      <c r="E350" s="24">
        <f t="shared" si="61"/>
        <v>66.128347421386067</v>
      </c>
      <c r="F350" s="23">
        <f t="shared" si="59"/>
        <v>0.25335862661600306</v>
      </c>
      <c r="G350" s="28"/>
      <c r="H350" s="28"/>
      <c r="I350" s="28"/>
      <c r="J350" s="28"/>
      <c r="K350" s="28"/>
      <c r="L350" s="28"/>
      <c r="M350" s="28"/>
      <c r="N350" s="47"/>
      <c r="O350" s="47"/>
      <c r="P350" s="26"/>
      <c r="Q350" s="19">
        <f>_xll.PIAdvCalcVal(Calculations!$Q$1,Calculations!$A349,Calculations!$A350,"average (time-weighted)","time-weighted",0,1,0,"")</f>
        <v>31.314989737318619</v>
      </c>
      <c r="R350" s="19">
        <f t="shared" si="62"/>
        <v>532.38641345577435</v>
      </c>
      <c r="S350" s="4">
        <f t="shared" si="56"/>
        <v>0.70318220305192958</v>
      </c>
      <c r="T350" s="16">
        <f t="shared" si="60"/>
        <v>0.65625</v>
      </c>
      <c r="U350" s="4">
        <f t="shared" si="57"/>
        <v>2.2026316833075477E-3</v>
      </c>
      <c r="AF350" s="47"/>
      <c r="AG350" s="47"/>
      <c r="AH350" s="26"/>
      <c r="AI350" s="19"/>
      <c r="AJ350" s="19"/>
      <c r="AK350" s="4"/>
      <c r="AL350" s="4"/>
      <c r="AM350" s="4"/>
      <c r="AN350" s="16"/>
      <c r="AO350" s="4"/>
    </row>
    <row r="351" spans="1:41" x14ac:dyDescent="0.25">
      <c r="A351" s="14">
        <v>41288.333333333336</v>
      </c>
      <c r="B351" s="13">
        <f>VLOOKUP(A351,'Raw data'!$B$3:$E$541,4)</f>
        <v>259</v>
      </c>
      <c r="C351" s="13">
        <f>VLOOKUP(A351,'Raw data'!$H$3:$K$541,4)</f>
        <v>84</v>
      </c>
      <c r="D351" s="15">
        <f t="shared" si="58"/>
        <v>67.567567567567565</v>
      </c>
      <c r="E351" s="24">
        <f t="shared" si="61"/>
        <v>66.520683165539893</v>
      </c>
      <c r="F351" s="23">
        <f t="shared" si="59"/>
        <v>1.0959669512088364</v>
      </c>
      <c r="G351" s="28"/>
      <c r="H351" s="28"/>
      <c r="I351" s="28"/>
      <c r="J351" s="28"/>
      <c r="K351" s="28"/>
      <c r="L351" s="28"/>
      <c r="M351" s="28"/>
      <c r="N351" s="47"/>
      <c r="O351" s="47"/>
      <c r="P351" s="26"/>
      <c r="Q351" s="19">
        <f>_xll.PIAdvCalcVal(Calculations!$Q$1,Calculations!$A350,Calculations!$A351,"average (time-weighted)","time-weighted",0,1,0,"")</f>
        <v>33.091869085191654</v>
      </c>
      <c r="R351" s="19">
        <f t="shared" si="62"/>
        <v>562.59515473568638</v>
      </c>
      <c r="S351" s="4">
        <f t="shared" si="56"/>
        <v>0.69996218837113788</v>
      </c>
      <c r="T351" s="16">
        <f t="shared" si="60"/>
        <v>0.67567567567567566</v>
      </c>
      <c r="U351" s="4">
        <f t="shared" si="57"/>
        <v>5.8983469890684789E-4</v>
      </c>
      <c r="AF351" s="47"/>
      <c r="AG351" s="47"/>
      <c r="AH351" s="26"/>
      <c r="AI351" s="19"/>
      <c r="AJ351" s="19"/>
      <c r="AK351" s="4"/>
      <c r="AL351" s="4"/>
      <c r="AM351" s="4"/>
      <c r="AN351" s="16"/>
      <c r="AO351" s="4"/>
    </row>
    <row r="352" spans="1:41" x14ac:dyDescent="0.25">
      <c r="A352" s="14">
        <v>41289.333333333336</v>
      </c>
      <c r="B352" s="13">
        <f>VLOOKUP(A352,'Raw data'!$B$3:$E$541,4)</f>
        <v>269</v>
      </c>
      <c r="C352" s="13">
        <f>VLOOKUP(A352,'Raw data'!$H$3:$K$541,4)</f>
        <v>84</v>
      </c>
      <c r="D352" s="15">
        <f t="shared" si="58"/>
        <v>68.773234200743488</v>
      </c>
      <c r="E352" s="24">
        <f t="shared" si="61"/>
        <v>67.765267434478943</v>
      </c>
      <c r="F352" s="23">
        <f t="shared" si="59"/>
        <v>1.0159970018938036</v>
      </c>
      <c r="G352" s="28"/>
      <c r="H352" s="28"/>
      <c r="I352" s="28"/>
      <c r="J352" s="28"/>
      <c r="K352" s="28"/>
      <c r="L352" s="28"/>
      <c r="M352" s="28"/>
      <c r="N352" s="47"/>
      <c r="O352" s="47"/>
      <c r="P352" s="26"/>
      <c r="Q352" s="19">
        <f>_xll.PIAdvCalcVal(Calculations!$Q$1,Calculations!$A351,Calculations!$A352,"average (time-weighted)","time-weighted",0,1,0,"")</f>
        <v>32.082084993047872</v>
      </c>
      <c r="R352" s="19">
        <f t="shared" si="62"/>
        <v>545.42780658418883</v>
      </c>
      <c r="S352" s="4">
        <f t="shared" si="56"/>
        <v>0.70183265109998483</v>
      </c>
      <c r="T352" s="16">
        <f t="shared" si="60"/>
        <v>0.68773234200743494</v>
      </c>
      <c r="U352" s="4">
        <f t="shared" si="57"/>
        <v>1.9881871650544508E-4</v>
      </c>
      <c r="AF352" s="47"/>
      <c r="AG352" s="47"/>
      <c r="AH352" s="26"/>
      <c r="AI352" s="19"/>
      <c r="AJ352" s="19"/>
      <c r="AK352" s="4"/>
      <c r="AL352" s="4"/>
      <c r="AM352" s="4"/>
      <c r="AN352" s="16"/>
      <c r="AO352" s="4"/>
    </row>
    <row r="353" spans="1:41" x14ac:dyDescent="0.25">
      <c r="A353" s="14">
        <v>41290.333333333336</v>
      </c>
      <c r="B353" s="13">
        <f>VLOOKUP(A353,'Raw data'!$B$3:$E$541,4)</f>
        <v>370</v>
      </c>
      <c r="C353" s="13">
        <f>VLOOKUP(A353,'Raw data'!$H$3:$K$541,4)</f>
        <v>93</v>
      </c>
      <c r="D353" s="15">
        <f t="shared" si="58"/>
        <v>74.86486486486487</v>
      </c>
      <c r="E353" s="24">
        <f t="shared" si="61"/>
        <v>76.564478215877926</v>
      </c>
      <c r="F353" s="23">
        <f t="shared" si="59"/>
        <v>2.8886855429418303</v>
      </c>
      <c r="G353" s="28"/>
      <c r="H353" s="28"/>
      <c r="I353" s="28"/>
      <c r="J353" s="28"/>
      <c r="K353" s="28"/>
      <c r="L353" s="28"/>
      <c r="M353" s="28"/>
      <c r="N353" s="47"/>
      <c r="O353" s="47"/>
      <c r="P353" s="26"/>
      <c r="Q353" s="19">
        <f>_xll.PIAdvCalcVal(Calculations!$Q$1,Calculations!$A352,Calculations!$A353,"average (time-weighted)","time-weighted",0,1,0,"")</f>
        <v>33.329896650957529</v>
      </c>
      <c r="R353" s="19">
        <f t="shared" si="62"/>
        <v>566.64186345584562</v>
      </c>
      <c r="S353" s="4">
        <f t="shared" si="56"/>
        <v>0.69950613130470174</v>
      </c>
      <c r="T353" s="16">
        <f t="shared" si="60"/>
        <v>0.74864864864864866</v>
      </c>
      <c r="U353" s="4">
        <f t="shared" si="57"/>
        <v>2.4149870109001241E-3</v>
      </c>
      <c r="AF353" s="47"/>
      <c r="AG353" s="47"/>
      <c r="AH353" s="26"/>
      <c r="AI353" s="19"/>
      <c r="AJ353" s="19"/>
      <c r="AK353" s="4"/>
      <c r="AL353" s="4"/>
      <c r="AM353" s="4"/>
      <c r="AN353" s="16"/>
      <c r="AO353" s="4"/>
    </row>
    <row r="354" spans="1:41" x14ac:dyDescent="0.25">
      <c r="A354" s="14">
        <v>41291.333333333336</v>
      </c>
      <c r="B354" s="13">
        <f>VLOOKUP(A354,'Raw data'!$B$3:$E$541,4)</f>
        <v>282</v>
      </c>
      <c r="C354" s="13">
        <f>VLOOKUP(A354,'Raw data'!$H$3:$K$541,4)</f>
        <v>90</v>
      </c>
      <c r="D354" s="15">
        <f t="shared" si="58"/>
        <v>68.085106382978722</v>
      </c>
      <c r="E354" s="24">
        <f t="shared" si="61"/>
        <v>69.251265744237003</v>
      </c>
      <c r="F354" s="23">
        <f t="shared" si="59"/>
        <v>1.3599276558503208</v>
      </c>
      <c r="G354" s="28"/>
      <c r="H354" s="28"/>
      <c r="I354" s="28"/>
      <c r="J354" s="28"/>
      <c r="K354" s="28"/>
      <c r="L354" s="28"/>
      <c r="M354" s="28"/>
      <c r="N354" s="47"/>
      <c r="O354" s="47"/>
      <c r="P354" s="26"/>
      <c r="Q354" s="19">
        <f>_xll.PIAdvCalcVal(Calculations!$Q$1,Calculations!$A353,Calculations!$A354,"average (time-weighted)","time-weighted",0,1,0,"")</f>
        <v>32.600022926321074</v>
      </c>
      <c r="R354" s="19">
        <f t="shared" si="62"/>
        <v>554.23327390195095</v>
      </c>
      <c r="S354" s="4">
        <f t="shared" si="56"/>
        <v>0.70088637588957969</v>
      </c>
      <c r="T354" s="16">
        <f t="shared" si="60"/>
        <v>0.68085106382978722</v>
      </c>
      <c r="U354" s="4">
        <f t="shared" si="57"/>
        <v>4.0141372933326581E-4</v>
      </c>
      <c r="AF354" s="47"/>
      <c r="AG354" s="47"/>
      <c r="AH354" s="26"/>
      <c r="AI354" s="19"/>
      <c r="AJ354" s="19"/>
      <c r="AK354" s="4"/>
      <c r="AL354" s="4"/>
      <c r="AM354" s="4"/>
      <c r="AN354" s="16"/>
      <c r="AO354" s="4"/>
    </row>
    <row r="355" spans="1:41" x14ac:dyDescent="0.25">
      <c r="A355" s="14">
        <v>41292.333333333336</v>
      </c>
      <c r="B355" s="13">
        <f>VLOOKUP(A355,'Raw data'!$B$3:$E$541,4)</f>
        <v>455</v>
      </c>
      <c r="C355" s="13">
        <f>VLOOKUP(A355,'Raw data'!$H$3:$K$541,4)</f>
        <v>89</v>
      </c>
      <c r="D355" s="15">
        <f t="shared" si="58"/>
        <v>80.439560439560438</v>
      </c>
      <c r="E355" s="24">
        <f t="shared" si="61"/>
        <v>80.94254272499964</v>
      </c>
      <c r="F355" s="23">
        <f t="shared" si="59"/>
        <v>0.2529911794656432</v>
      </c>
      <c r="G355" s="28"/>
      <c r="H355" s="28"/>
      <c r="I355" s="28"/>
      <c r="J355" s="28"/>
      <c r="K355" s="28"/>
      <c r="L355" s="28"/>
      <c r="M355" s="28"/>
      <c r="N355" s="47"/>
      <c r="O355" s="47"/>
      <c r="P355" s="26"/>
      <c r="Q355" s="19">
        <f>_xll.PIAdvCalcVal(Calculations!$Q$1,Calculations!$A354,Calculations!$A355,"average (time-weighted)","time-weighted",0,1,0,"")</f>
        <v>32.576846795445476</v>
      </c>
      <c r="R355" s="19">
        <f t="shared" si="62"/>
        <v>553.83925629893906</v>
      </c>
      <c r="S355" s="4">
        <f t="shared" si="56"/>
        <v>0.70092931344414999</v>
      </c>
      <c r="T355" s="16">
        <f t="shared" si="60"/>
        <v>0.80439560439560442</v>
      </c>
      <c r="U355" s="4">
        <f t="shared" si="57"/>
        <v>1.0705273363251021E-2</v>
      </c>
      <c r="AF355" s="47"/>
      <c r="AG355" s="47"/>
      <c r="AH355" s="26"/>
      <c r="AI355" s="19"/>
      <c r="AJ355" s="19"/>
      <c r="AK355" s="4"/>
      <c r="AL355" s="4"/>
      <c r="AM355" s="4"/>
      <c r="AN355" s="16"/>
      <c r="AO355" s="4"/>
    </row>
    <row r="356" spans="1:41" x14ac:dyDescent="0.25">
      <c r="A356" s="14">
        <v>41293.333333333336</v>
      </c>
      <c r="B356" s="13">
        <f>VLOOKUP(A356,'Raw data'!$B$3:$E$541,4)</f>
        <v>348</v>
      </c>
      <c r="C356" s="13">
        <f>VLOOKUP(A356,'Raw data'!$H$3:$K$541,4)</f>
        <v>94</v>
      </c>
      <c r="D356" s="15">
        <f t="shared" si="58"/>
        <v>72.988505747126439</v>
      </c>
      <c r="E356" s="24">
        <f t="shared" si="61"/>
        <v>75.082922241019631</v>
      </c>
      <c r="F356" s="23">
        <f t="shared" si="59"/>
        <v>4.3865804498918513</v>
      </c>
      <c r="G356" s="28"/>
      <c r="H356" s="28"/>
      <c r="I356" s="28"/>
      <c r="J356" s="28"/>
      <c r="K356" s="28"/>
      <c r="L356" s="28"/>
      <c r="M356" s="28"/>
      <c r="N356" s="47"/>
      <c r="O356" s="47"/>
      <c r="P356" s="26"/>
      <c r="Q356" s="19">
        <f>_xll.PIAdvCalcVal(Calculations!$Q$1,Calculations!$A355,Calculations!$A356,"average (time-weighted)","time-weighted",0,1,0,"")</f>
        <v>31.868669683178695</v>
      </c>
      <c r="R356" s="19">
        <f t="shared" si="62"/>
        <v>541.79953104104209</v>
      </c>
      <c r="S356" s="4">
        <f t="shared" si="56"/>
        <v>0.70221439435820165</v>
      </c>
      <c r="T356" s="16">
        <f t="shared" si="60"/>
        <v>0.72988505747126431</v>
      </c>
      <c r="U356" s="4">
        <f t="shared" si="57"/>
        <v>7.6566559711660628E-4</v>
      </c>
      <c r="AF356" s="47"/>
      <c r="AG356" s="47"/>
      <c r="AH356" s="26"/>
      <c r="AI356" s="19"/>
      <c r="AJ356" s="19"/>
      <c r="AK356" s="4"/>
      <c r="AL356" s="4"/>
      <c r="AM356" s="4"/>
      <c r="AN356" s="16"/>
      <c r="AO356" s="4"/>
    </row>
    <row r="357" spans="1:41" x14ac:dyDescent="0.25">
      <c r="A357" s="14">
        <v>41294.333333333336</v>
      </c>
      <c r="B357" s="13">
        <f>VLOOKUP(A357,'Raw data'!$B$3:$E$541,4)</f>
        <v>258</v>
      </c>
      <c r="C357" s="13">
        <f>VLOOKUP(A357,'Raw data'!$H$3:$K$541,4)</f>
        <v>85</v>
      </c>
      <c r="D357" s="15">
        <f t="shared" si="58"/>
        <v>67.054263565891475</v>
      </c>
      <c r="E357" s="24">
        <f t="shared" si="61"/>
        <v>66.390918371607881</v>
      </c>
      <c r="F357" s="23">
        <f t="shared" si="59"/>
        <v>0.44002684677913811</v>
      </c>
      <c r="G357" s="28"/>
      <c r="H357" s="28"/>
      <c r="I357" s="28"/>
      <c r="J357" s="28"/>
      <c r="K357" s="28"/>
      <c r="L357" s="28"/>
      <c r="M357" s="28"/>
      <c r="N357" s="47"/>
      <c r="O357" s="47"/>
      <c r="P357" s="26"/>
      <c r="Q357" s="19">
        <f>_xll.PIAdvCalcVal(Calculations!$Q$1,Calculations!$A356,Calculations!$A357,"average (time-weighted)","time-weighted",0,1,0,"")</f>
        <v>32.306873731805901</v>
      </c>
      <c r="R357" s="19">
        <f t="shared" si="62"/>
        <v>549.24944189100222</v>
      </c>
      <c r="S357" s="4">
        <f t="shared" si="56"/>
        <v>0.70142539017781069</v>
      </c>
      <c r="T357" s="16">
        <f t="shared" si="60"/>
        <v>0.67054263565891481</v>
      </c>
      <c r="U357" s="4">
        <f t="shared" si="57"/>
        <v>9.5374452667438409E-4</v>
      </c>
      <c r="AF357" s="47"/>
      <c r="AG357" s="47"/>
      <c r="AH357" s="26"/>
      <c r="AI357" s="19"/>
      <c r="AJ357" s="19"/>
      <c r="AK357" s="4"/>
      <c r="AL357" s="4"/>
      <c r="AM357" s="4"/>
      <c r="AN357" s="16"/>
      <c r="AO357" s="4"/>
    </row>
    <row r="358" spans="1:41" x14ac:dyDescent="0.25">
      <c r="A358" s="14">
        <v>41295.333333333336</v>
      </c>
      <c r="B358" s="13">
        <f>VLOOKUP(A358,'Raw data'!$B$3:$E$541,4)</f>
        <v>265</v>
      </c>
      <c r="C358" s="13">
        <f>VLOOKUP(A358,'Raw data'!$H$3:$K$541,4)</f>
        <v>82</v>
      </c>
      <c r="D358" s="15">
        <f t="shared" si="58"/>
        <v>69.056603773584897</v>
      </c>
      <c r="E358" s="24">
        <f t="shared" si="61"/>
        <v>67.278705433489932</v>
      </c>
      <c r="F358" s="23">
        <f t="shared" si="59"/>
        <v>3.1609225077124288</v>
      </c>
      <c r="G358" s="28"/>
      <c r="H358" s="28"/>
      <c r="I358" s="28"/>
      <c r="J358" s="28"/>
      <c r="K358" s="28"/>
      <c r="L358" s="28"/>
      <c r="M358" s="28"/>
      <c r="N358" s="47"/>
      <c r="O358" s="47"/>
      <c r="P358" s="26"/>
      <c r="Q358" s="19">
        <f>_xll.PIAdvCalcVal(Calculations!$Q$1,Calculations!$A357,Calculations!$A358,"average (time-weighted)","time-weighted",0,1,0,"")</f>
        <v>32.071851922086104</v>
      </c>
      <c r="R358" s="19">
        <f t="shared" si="62"/>
        <v>545.25383405557955</v>
      </c>
      <c r="S358" s="4">
        <f t="shared" si="56"/>
        <v>0.70185106486581006</v>
      </c>
      <c r="T358" s="16">
        <f t="shared" si="60"/>
        <v>0.69056603773584913</v>
      </c>
      <c r="U358" s="4">
        <f t="shared" si="57"/>
        <v>1.2735183732395431E-4</v>
      </c>
      <c r="AF358" s="47"/>
      <c r="AG358" s="47"/>
      <c r="AH358" s="26"/>
      <c r="AI358" s="19"/>
      <c r="AJ358" s="19"/>
      <c r="AK358" s="4"/>
      <c r="AL358" s="4"/>
      <c r="AM358" s="4"/>
      <c r="AN358" s="16"/>
      <c r="AO358" s="4"/>
    </row>
    <row r="359" spans="1:41" x14ac:dyDescent="0.25">
      <c r="A359" s="14">
        <v>41296.333333333336</v>
      </c>
      <c r="B359" s="13">
        <f>VLOOKUP(A359,'Raw data'!$B$3:$E$541,4)</f>
        <v>302</v>
      </c>
      <c r="C359" s="13">
        <f>VLOOKUP(A359,'Raw data'!$H$3:$K$541,4)</f>
        <v>88</v>
      </c>
      <c r="D359" s="15">
        <f t="shared" si="58"/>
        <v>70.860927152317871</v>
      </c>
      <c r="E359" s="24">
        <f t="shared" si="61"/>
        <v>71.287605761174945</v>
      </c>
      <c r="F359" s="23">
        <f t="shared" si="59"/>
        <v>0.18205463525620794</v>
      </c>
      <c r="G359" s="28"/>
      <c r="H359" s="28"/>
      <c r="I359" s="28"/>
      <c r="J359" s="28"/>
      <c r="K359" s="28"/>
      <c r="L359" s="28"/>
      <c r="M359" s="28"/>
      <c r="N359" s="47"/>
      <c r="O359" s="47"/>
      <c r="P359" s="26"/>
      <c r="Q359" s="19">
        <f>_xll.PIAdvCalcVal(Calculations!$Q$1,Calculations!$A358,Calculations!$A359,"average (time-weighted)","time-weighted",0,1,0,"")</f>
        <v>34.132132146277669</v>
      </c>
      <c r="R359" s="19">
        <f t="shared" si="62"/>
        <v>580.28067610381606</v>
      </c>
      <c r="S359" s="4">
        <f t="shared" si="56"/>
        <v>0.69792770399377158</v>
      </c>
      <c r="T359" s="16">
        <f t="shared" si="60"/>
        <v>0.70860927152317887</v>
      </c>
      <c r="U359" s="4">
        <f t="shared" si="57"/>
        <v>1.1409588488528835E-4</v>
      </c>
      <c r="AF359" s="47"/>
      <c r="AG359" s="47"/>
      <c r="AH359" s="26"/>
      <c r="AI359" s="19"/>
      <c r="AJ359" s="19"/>
      <c r="AK359" s="4"/>
      <c r="AL359" s="4"/>
      <c r="AM359" s="4"/>
      <c r="AN359" s="16"/>
      <c r="AO359" s="4"/>
    </row>
    <row r="360" spans="1:41" x14ac:dyDescent="0.25">
      <c r="A360" s="14">
        <v>41297.333333333336</v>
      </c>
      <c r="B360" s="13">
        <f>VLOOKUP(A360,'Raw data'!$B$3:$E$541,4)</f>
        <v>290</v>
      </c>
      <c r="C360" s="13">
        <f>VLOOKUP(A360,'Raw data'!$H$3:$K$541,4)</f>
        <v>90</v>
      </c>
      <c r="D360" s="15">
        <f t="shared" si="58"/>
        <v>68.965517241379317</v>
      </c>
      <c r="E360" s="24">
        <f t="shared" si="61"/>
        <v>70.09950668922356</v>
      </c>
      <c r="F360" s="23">
        <f t="shared" si="59"/>
        <v>1.2859320678220916</v>
      </c>
      <c r="G360" s="28"/>
      <c r="H360" s="28"/>
      <c r="I360" s="28"/>
      <c r="J360" s="28"/>
      <c r="K360" s="28"/>
      <c r="L360" s="28"/>
      <c r="M360" s="28"/>
      <c r="N360" s="47"/>
      <c r="O360" s="47"/>
      <c r="P360" s="26"/>
      <c r="Q360" s="19">
        <f>_xll.PIAdvCalcVal(Calculations!$Q$1,Calculations!$A359,Calculations!$A360,"average (time-weighted)","time-weighted",0,1,0,"")</f>
        <v>30.731822745163132</v>
      </c>
      <c r="R360" s="19">
        <f t="shared" si="62"/>
        <v>522.47198633943844</v>
      </c>
      <c r="S360" s="4">
        <f t="shared" ref="S360:S423" si="63">(1-EXP(-$P$2/R360))*$P$1</f>
        <v>0.70416576091876482</v>
      </c>
      <c r="T360" s="16">
        <f t="shared" si="60"/>
        <v>0.68965517241379315</v>
      </c>
      <c r="U360" s="4">
        <f t="shared" ref="U360:U423" si="64">(T360-S360)^2</f>
        <v>2.1055717876061587E-4</v>
      </c>
      <c r="AF360" s="47"/>
      <c r="AG360" s="47"/>
      <c r="AH360" s="26"/>
      <c r="AI360" s="19"/>
      <c r="AJ360" s="19"/>
      <c r="AK360" s="4"/>
      <c r="AL360" s="4"/>
      <c r="AM360" s="4"/>
      <c r="AN360" s="16"/>
      <c r="AO360" s="4"/>
    </row>
    <row r="361" spans="1:41" x14ac:dyDescent="0.25">
      <c r="A361" s="14">
        <v>41298.333333333336</v>
      </c>
      <c r="B361" s="13">
        <f>VLOOKUP(A361,'Raw data'!$B$3:$E$541,4)</f>
        <v>300</v>
      </c>
      <c r="C361" s="13">
        <f>VLOOKUP(A361,'Raw data'!$H$3:$K$541,4)</f>
        <v>79</v>
      </c>
      <c r="D361" s="15">
        <f t="shared" si="58"/>
        <v>73.666666666666671</v>
      </c>
      <c r="E361" s="24">
        <f t="shared" si="61"/>
        <v>71.096189799582774</v>
      </c>
      <c r="F361" s="23">
        <f t="shared" si="59"/>
        <v>6.6073513242134476</v>
      </c>
      <c r="G361" s="28"/>
      <c r="H361" s="28"/>
      <c r="I361" s="28"/>
      <c r="J361" s="28"/>
      <c r="K361" s="28"/>
      <c r="L361" s="28"/>
      <c r="M361" s="28"/>
      <c r="N361" s="47"/>
      <c r="O361" s="47"/>
      <c r="P361" s="26"/>
      <c r="Q361" s="19">
        <f>_xll.PIAdvCalcVal(Calculations!$Q$1,Calculations!$A360,Calculations!$A361,"average (time-weighted)","time-weighted",0,1,0,"")</f>
        <v>30.952400174609497</v>
      </c>
      <c r="R361" s="19">
        <f t="shared" si="62"/>
        <v>526.22202513993977</v>
      </c>
      <c r="S361" s="4">
        <f t="shared" si="63"/>
        <v>0.70379810100096774</v>
      </c>
      <c r="T361" s="16">
        <f t="shared" si="60"/>
        <v>0.73666666666666669</v>
      </c>
      <c r="U361" s="4">
        <f t="shared" si="64"/>
        <v>1.0803426089203642E-3</v>
      </c>
      <c r="AF361" s="47"/>
      <c r="AG361" s="47"/>
      <c r="AH361" s="26"/>
      <c r="AI361" s="19"/>
      <c r="AJ361" s="19"/>
      <c r="AK361" s="4"/>
      <c r="AL361" s="4"/>
      <c r="AM361" s="4"/>
      <c r="AN361" s="16"/>
      <c r="AO361" s="4"/>
    </row>
    <row r="362" spans="1:41" x14ac:dyDescent="0.25">
      <c r="A362" s="14">
        <v>41299.333333333336</v>
      </c>
      <c r="B362" s="13">
        <f>VLOOKUP(A362,'Raw data'!$B$3:$E$541,4)</f>
        <v>326</v>
      </c>
      <c r="C362" s="13">
        <f>VLOOKUP(A362,'Raw data'!$H$3:$K$541,4)</f>
        <v>83</v>
      </c>
      <c r="D362" s="15">
        <f t="shared" si="58"/>
        <v>74.539877300613497</v>
      </c>
      <c r="E362" s="24">
        <f t="shared" si="61"/>
        <v>73.401401656057772</v>
      </c>
      <c r="F362" s="23">
        <f t="shared" si="59"/>
        <v>1.2961267932465754</v>
      </c>
      <c r="G362" s="28"/>
      <c r="H362" s="28"/>
      <c r="I362" s="28"/>
      <c r="J362" s="28"/>
      <c r="K362" s="28"/>
      <c r="L362" s="28"/>
      <c r="M362" s="28"/>
      <c r="N362" s="47"/>
      <c r="O362" s="47"/>
      <c r="P362" s="26"/>
      <c r="Q362" s="19">
        <f>_xll.PIAdvCalcVal(Calculations!$Q$1,Calculations!$A361,Calculations!$A362,"average (time-weighted)","time-weighted",0,1,0,"")</f>
        <v>31.088523021346209</v>
      </c>
      <c r="R362" s="19">
        <f t="shared" si="62"/>
        <v>528.53625084371458</v>
      </c>
      <c r="S362" s="4">
        <f t="shared" si="63"/>
        <v>0.70356855623853731</v>
      </c>
      <c r="T362" s="16">
        <f t="shared" si="60"/>
        <v>0.745398773006135</v>
      </c>
      <c r="U362" s="4">
        <f t="shared" si="64"/>
        <v>1.7497670348242103E-3</v>
      </c>
      <c r="AF362" s="47"/>
      <c r="AG362" s="47"/>
      <c r="AH362" s="26"/>
      <c r="AI362" s="19"/>
      <c r="AJ362" s="19"/>
      <c r="AK362" s="4"/>
      <c r="AL362" s="4"/>
      <c r="AM362" s="4"/>
      <c r="AN362" s="16"/>
      <c r="AO362" s="4"/>
    </row>
    <row r="363" spans="1:41" x14ac:dyDescent="0.25">
      <c r="A363" s="14">
        <v>41300.333333333336</v>
      </c>
      <c r="B363" s="13">
        <f>VLOOKUP(A363,'Raw data'!$B$3:$E$541,4)</f>
        <v>284</v>
      </c>
      <c r="C363" s="13">
        <f>VLOOKUP(A363,'Raw data'!$H$3:$K$541,4)</f>
        <v>94</v>
      </c>
      <c r="D363" s="15">
        <f t="shared" si="58"/>
        <v>66.901408450704224</v>
      </c>
      <c r="E363" s="24">
        <f t="shared" si="61"/>
        <v>69.467806126319843</v>
      </c>
      <c r="F363" s="23">
        <f t="shared" si="59"/>
        <v>6.5863970294052514</v>
      </c>
      <c r="G363" s="28"/>
      <c r="H363" s="28"/>
      <c r="I363" s="28"/>
      <c r="J363" s="28"/>
      <c r="K363" s="28"/>
      <c r="L363" s="28"/>
      <c r="M363" s="28"/>
      <c r="N363" s="47"/>
      <c r="O363" s="47"/>
      <c r="P363" s="26"/>
      <c r="Q363" s="19">
        <f>_xll.PIAdvCalcVal(Calculations!$Q$1,Calculations!$A362,Calculations!$A363,"average (time-weighted)","time-weighted",0,1,0,"")</f>
        <v>29.823138005428987</v>
      </c>
      <c r="R363" s="19">
        <f t="shared" si="62"/>
        <v>507.02342915940733</v>
      </c>
      <c r="S363" s="4">
        <f t="shared" si="63"/>
        <v>0.70562355180035574</v>
      </c>
      <c r="T363" s="16">
        <f t="shared" si="60"/>
        <v>0.66901408450704225</v>
      </c>
      <c r="U363" s="4">
        <f t="shared" si="64"/>
        <v>1.3402530955001902E-3</v>
      </c>
      <c r="AF363" s="47"/>
      <c r="AG363" s="47"/>
      <c r="AH363" s="26"/>
      <c r="AI363" s="19"/>
      <c r="AJ363" s="19"/>
      <c r="AK363" s="4"/>
      <c r="AL363" s="4"/>
      <c r="AM363" s="4"/>
      <c r="AN363" s="16"/>
      <c r="AO363" s="4"/>
    </row>
    <row r="364" spans="1:41" x14ac:dyDescent="0.25">
      <c r="A364" s="14">
        <v>41301.333333333336</v>
      </c>
      <c r="B364" s="13">
        <f>VLOOKUP(A364,'Raw data'!$B$3:$E$541,4)</f>
        <v>299</v>
      </c>
      <c r="C364" s="13">
        <f>VLOOKUP(A364,'Raw data'!$H$3:$K$541,4)</f>
        <v>83</v>
      </c>
      <c r="D364" s="15">
        <f t="shared" si="58"/>
        <v>72.240802675585286</v>
      </c>
      <c r="E364" s="24">
        <f t="shared" si="61"/>
        <v>70.999521538042927</v>
      </c>
      <c r="F364" s="23">
        <f t="shared" si="59"/>
        <v>1.540778862418452</v>
      </c>
      <c r="G364" s="28"/>
      <c r="H364" s="28"/>
      <c r="I364" s="28"/>
      <c r="J364" s="28"/>
      <c r="K364" s="28"/>
      <c r="L364" s="28"/>
      <c r="M364" s="28"/>
      <c r="N364" s="47"/>
      <c r="O364" s="47"/>
      <c r="P364" s="26"/>
      <c r="Q364" s="19">
        <f>_xll.PIAdvCalcVal(Calculations!$Q$1,Calculations!$A363,Calculations!$A364,"average (time-weighted)","time-weighted",0,1,0,"")</f>
        <v>31.002150688192451</v>
      </c>
      <c r="R364" s="19">
        <f t="shared" si="62"/>
        <v>527.06783405497333</v>
      </c>
      <c r="S364" s="4">
        <f t="shared" si="63"/>
        <v>0.70371444064981392</v>
      </c>
      <c r="T364" s="16">
        <f t="shared" si="60"/>
        <v>0.72240802675585281</v>
      </c>
      <c r="U364" s="4">
        <f t="shared" si="64"/>
        <v>3.4945016150389002E-4</v>
      </c>
      <c r="AF364" s="47"/>
      <c r="AG364" s="47"/>
      <c r="AH364" s="26"/>
      <c r="AI364" s="19"/>
      <c r="AJ364" s="19"/>
      <c r="AK364" s="4"/>
      <c r="AL364" s="4"/>
      <c r="AM364" s="4"/>
      <c r="AN364" s="16"/>
      <c r="AO364" s="4"/>
    </row>
    <row r="365" spans="1:41" x14ac:dyDescent="0.25">
      <c r="A365" s="14">
        <v>41302.333333333336</v>
      </c>
      <c r="B365" s="13">
        <f>VLOOKUP(A365,'Raw data'!$B$3:$E$541,4)</f>
        <v>266</v>
      </c>
      <c r="C365" s="13">
        <f>VLOOKUP(A365,'Raw data'!$H$3:$K$541,4)</f>
        <v>76</v>
      </c>
      <c r="D365" s="15">
        <f t="shared" si="58"/>
        <v>71.428571428571431</v>
      </c>
      <c r="E365" s="24">
        <f t="shared" si="61"/>
        <v>67.401717819078328</v>
      </c>
      <c r="F365" s="23">
        <f t="shared" si="59"/>
        <v>16.215549992287627</v>
      </c>
      <c r="G365" s="28"/>
      <c r="H365" s="28"/>
      <c r="I365" s="28"/>
      <c r="J365" s="28"/>
      <c r="K365" s="28"/>
      <c r="L365" s="28"/>
      <c r="M365" s="28"/>
      <c r="N365" s="47"/>
      <c r="O365" s="47"/>
      <c r="P365" s="26"/>
      <c r="Q365" s="19">
        <f>_xll.PIAdvCalcVal(Calculations!$Q$1,Calculations!$A364,Calculations!$A365,"average (time-weighted)","time-weighted",0,1,0,"")</f>
        <v>31.670757762270782</v>
      </c>
      <c r="R365" s="19">
        <f t="shared" si="62"/>
        <v>538.43482874874849</v>
      </c>
      <c r="S365" s="4">
        <f t="shared" si="63"/>
        <v>0.70256409703831868</v>
      </c>
      <c r="T365" s="16">
        <f t="shared" si="60"/>
        <v>0.7142857142857143</v>
      </c>
      <c r="U365" s="4">
        <f t="shared" si="64"/>
        <v>1.3739631089444251E-4</v>
      </c>
      <c r="AF365" s="47"/>
      <c r="AG365" s="47"/>
      <c r="AH365" s="26"/>
      <c r="AI365" s="19"/>
      <c r="AJ365" s="19"/>
      <c r="AK365" s="4"/>
      <c r="AL365" s="4"/>
      <c r="AM365" s="4"/>
      <c r="AN365" s="16"/>
      <c r="AO365" s="4"/>
    </row>
    <row r="366" spans="1:41" x14ac:dyDescent="0.25">
      <c r="A366" s="14">
        <v>41303.333333333336</v>
      </c>
      <c r="B366" s="13">
        <f>VLOOKUP(A366,'Raw data'!$B$3:$E$541,4)</f>
        <v>305</v>
      </c>
      <c r="C366" s="13">
        <f>VLOOKUP(A366,'Raw data'!$H$3:$K$541,4)</f>
        <v>85</v>
      </c>
      <c r="D366" s="15">
        <f t="shared" si="58"/>
        <v>72.131147540983605</v>
      </c>
      <c r="E366" s="24">
        <f t="shared" si="61"/>
        <v>71.570022753687979</v>
      </c>
      <c r="F366" s="23">
        <f t="shared" si="59"/>
        <v>0.31486102691756102</v>
      </c>
      <c r="G366" s="28"/>
      <c r="H366" s="28"/>
      <c r="I366" s="28"/>
      <c r="J366" s="28"/>
      <c r="K366" s="28"/>
      <c r="L366" s="28"/>
      <c r="M366" s="28"/>
      <c r="N366" s="47"/>
      <c r="O366" s="47"/>
      <c r="P366" s="26"/>
      <c r="Q366" s="19">
        <f>_xll.PIAdvCalcVal(Calculations!$Q$1,Calculations!$A365,Calculations!$A366,"average (time-weighted)","time-weighted",0,1,0,"")</f>
        <v>30.912331557280581</v>
      </c>
      <c r="R366" s="19">
        <f t="shared" si="62"/>
        <v>525.54081822750538</v>
      </c>
      <c r="S366" s="4">
        <f t="shared" si="63"/>
        <v>0.70386528375161683</v>
      </c>
      <c r="T366" s="16">
        <f t="shared" si="60"/>
        <v>0.72131147540983609</v>
      </c>
      <c r="U366" s="4">
        <f t="shared" si="64"/>
        <v>3.0436960337531919E-4</v>
      </c>
      <c r="AF366" s="47"/>
      <c r="AG366" s="47"/>
      <c r="AH366" s="26"/>
      <c r="AI366" s="19"/>
      <c r="AJ366" s="19"/>
      <c r="AK366" s="4"/>
      <c r="AL366" s="4"/>
      <c r="AM366" s="4"/>
      <c r="AN366" s="16"/>
      <c r="AO366" s="4"/>
    </row>
    <row r="367" spans="1:41" x14ac:dyDescent="0.25">
      <c r="A367" s="14">
        <v>41304.333333333336</v>
      </c>
      <c r="B367" s="13">
        <f>VLOOKUP(A367,'Raw data'!$B$3:$E$541,4)</f>
        <v>324</v>
      </c>
      <c r="C367" s="13">
        <f>VLOOKUP(A367,'Raw data'!$H$3:$K$541,4)</f>
        <v>92</v>
      </c>
      <c r="D367" s="15">
        <f t="shared" si="58"/>
        <v>71.604938271604937</v>
      </c>
      <c r="E367" s="24">
        <f t="shared" si="61"/>
        <v>73.237212777391463</v>
      </c>
      <c r="F367" s="23">
        <f t="shared" si="59"/>
        <v>2.6643200622406482</v>
      </c>
      <c r="G367" s="28"/>
      <c r="H367" s="28"/>
      <c r="I367" s="28"/>
      <c r="J367" s="28"/>
      <c r="K367" s="28"/>
      <c r="L367" s="28"/>
      <c r="M367" s="28"/>
      <c r="N367" s="47"/>
      <c r="O367" s="47"/>
      <c r="P367" s="26"/>
      <c r="Q367" s="19">
        <f>_xll.PIAdvCalcVal(Calculations!$Q$1,Calculations!$A366,Calculations!$A367,"average (time-weighted)","time-weighted",0,1,0,"")</f>
        <v>29.791429128867122</v>
      </c>
      <c r="R367" s="19">
        <f t="shared" si="62"/>
        <v>506.48434627261446</v>
      </c>
      <c r="S367" s="4">
        <f t="shared" si="63"/>
        <v>0.70567275292948506</v>
      </c>
      <c r="T367" s="16">
        <f t="shared" si="60"/>
        <v>0.71604938271604945</v>
      </c>
      <c r="U367" s="4">
        <f t="shared" si="64"/>
        <v>1.0767444572741545E-4</v>
      </c>
      <c r="AF367" s="47"/>
      <c r="AG367" s="47"/>
      <c r="AH367" s="26"/>
      <c r="AI367" s="19"/>
      <c r="AJ367" s="19"/>
      <c r="AK367" s="4"/>
      <c r="AL367" s="4"/>
      <c r="AM367" s="4"/>
      <c r="AN367" s="16"/>
      <c r="AO367" s="4"/>
    </row>
    <row r="368" spans="1:41" x14ac:dyDescent="0.25">
      <c r="A368" s="14">
        <v>41305.333333333336</v>
      </c>
      <c r="B368" s="13">
        <f>VLOOKUP(A368,'Raw data'!$B$3:$E$541,4)</f>
        <v>320</v>
      </c>
      <c r="C368" s="13">
        <f>VLOOKUP(A368,'Raw data'!$H$3:$K$541,4)</f>
        <v>93</v>
      </c>
      <c r="D368" s="15">
        <f t="shared" si="58"/>
        <v>70.9375</v>
      </c>
      <c r="E368" s="24">
        <f t="shared" si="61"/>
        <v>72.902677937108848</v>
      </c>
      <c r="F368" s="23">
        <f t="shared" si="59"/>
        <v>3.8619243244993875</v>
      </c>
      <c r="G368" s="28"/>
      <c r="H368" s="28"/>
      <c r="I368" s="28"/>
      <c r="J368" s="28"/>
      <c r="K368" s="28"/>
      <c r="L368" s="28"/>
      <c r="M368" s="28"/>
      <c r="N368" s="47"/>
      <c r="O368" s="47"/>
      <c r="P368" s="26"/>
      <c r="Q368" s="19">
        <f>_xll.PIAdvCalcVal(Calculations!$Q$1,Calculations!$A367,Calculations!$A368,"average (time-weighted)","time-weighted",0,1,0,"")</f>
        <v>31.254556290435932</v>
      </c>
      <c r="R368" s="19">
        <f t="shared" si="62"/>
        <v>531.35898389860279</v>
      </c>
      <c r="S368" s="4">
        <f t="shared" si="63"/>
        <v>0.70328584609296818</v>
      </c>
      <c r="T368" s="16">
        <f t="shared" si="60"/>
        <v>0.70937499999999998</v>
      </c>
      <c r="U368" s="4">
        <f t="shared" si="64"/>
        <v>3.7077795303520595E-5</v>
      </c>
      <c r="AF368" s="47"/>
      <c r="AG368" s="47"/>
      <c r="AH368" s="26"/>
      <c r="AI368" s="19"/>
      <c r="AJ368" s="19"/>
      <c r="AK368" s="4"/>
      <c r="AL368" s="4"/>
      <c r="AM368" s="4"/>
      <c r="AN368" s="16"/>
      <c r="AO368" s="4"/>
    </row>
    <row r="369" spans="1:41" x14ac:dyDescent="0.25">
      <c r="A369" s="14">
        <v>41306.333333333336</v>
      </c>
      <c r="B369" s="13">
        <f>VLOOKUP(A369,'Raw data'!$B$3:$E$541,4)</f>
        <v>279</v>
      </c>
      <c r="C369" s="13">
        <f>VLOOKUP(A369,'Raw data'!$H$3:$K$541,4)</f>
        <v>88</v>
      </c>
      <c r="D369" s="15">
        <f t="shared" si="58"/>
        <v>68.458781362007173</v>
      </c>
      <c r="E369" s="24">
        <f t="shared" si="61"/>
        <v>68.920634193099758</v>
      </c>
      <c r="F369" s="23">
        <f t="shared" si="59"/>
        <v>0.21330803758823616</v>
      </c>
      <c r="G369" s="28"/>
      <c r="H369" s="28"/>
      <c r="I369" s="28"/>
      <c r="J369" s="28"/>
      <c r="K369" s="28"/>
      <c r="L369" s="28"/>
      <c r="M369" s="28"/>
      <c r="N369" s="47"/>
      <c r="O369" s="47"/>
      <c r="P369" s="26"/>
      <c r="Q369" s="19">
        <f>_xll.PIAdvCalcVal(Calculations!$Q$1,Calculations!$A368,Calculations!$A369,"average (time-weighted)","time-weighted",0,1,0,"")</f>
        <v>32.622661201148098</v>
      </c>
      <c r="R369" s="19">
        <f t="shared" si="62"/>
        <v>554.61814740959323</v>
      </c>
      <c r="S369" s="4">
        <f t="shared" si="63"/>
        <v>0.70084438139306482</v>
      </c>
      <c r="T369" s="16">
        <f t="shared" si="60"/>
        <v>0.68458781362007171</v>
      </c>
      <c r="U369" s="4">
        <f t="shared" si="64"/>
        <v>2.642759957579183E-4</v>
      </c>
      <c r="AF369" s="47"/>
      <c r="AG369" s="47"/>
      <c r="AH369" s="26"/>
      <c r="AI369" s="19"/>
      <c r="AJ369" s="19"/>
      <c r="AK369" s="4"/>
      <c r="AL369" s="4"/>
      <c r="AM369" s="4"/>
      <c r="AN369" s="16"/>
      <c r="AO369" s="4"/>
    </row>
    <row r="370" spans="1:41" x14ac:dyDescent="0.25">
      <c r="A370" s="14">
        <v>41307.333333333336</v>
      </c>
      <c r="B370" s="13">
        <f>VLOOKUP(A370,'Raw data'!$B$3:$E$541,4)</f>
        <v>288</v>
      </c>
      <c r="C370" s="13">
        <f>VLOOKUP(A370,'Raw data'!$H$3:$K$541,4)</f>
        <v>94</v>
      </c>
      <c r="D370" s="15">
        <f t="shared" si="58"/>
        <v>67.361111111111114</v>
      </c>
      <c r="E370" s="24">
        <f t="shared" si="61"/>
        <v>69.891864374565387</v>
      </c>
      <c r="F370" s="23">
        <f t="shared" si="59"/>
        <v>6.4047120804844502</v>
      </c>
      <c r="G370" s="28"/>
      <c r="H370" s="28"/>
      <c r="I370" s="28"/>
      <c r="J370" s="28"/>
      <c r="K370" s="28"/>
      <c r="L370" s="28"/>
      <c r="M370" s="28"/>
      <c r="N370" s="47"/>
      <c r="O370" s="47"/>
      <c r="P370" s="26"/>
      <c r="Q370" s="19">
        <f>_xll.PIAdvCalcVal(Calculations!$Q$1,Calculations!$A369,Calculations!$A370,"average (time-weighted)","time-weighted",0,1,0,"")</f>
        <v>31.782859474696572</v>
      </c>
      <c r="R370" s="19">
        <f t="shared" si="62"/>
        <v>540.34067093874273</v>
      </c>
      <c r="S370" s="4">
        <f t="shared" si="63"/>
        <v>0.70236652869519978</v>
      </c>
      <c r="T370" s="16">
        <f t="shared" si="60"/>
        <v>0.67361111111111116</v>
      </c>
      <c r="U370" s="4">
        <f t="shared" si="64"/>
        <v>8.2687404043531277E-4</v>
      </c>
      <c r="AF370" s="47"/>
      <c r="AG370" s="47"/>
      <c r="AH370" s="26"/>
      <c r="AI370" s="19"/>
      <c r="AJ370" s="19"/>
      <c r="AK370" s="4"/>
      <c r="AL370" s="4"/>
      <c r="AM370" s="4"/>
      <c r="AN370" s="16"/>
      <c r="AO370" s="4"/>
    </row>
    <row r="371" spans="1:41" x14ac:dyDescent="0.25">
      <c r="A371" s="14">
        <v>41308.333333333336</v>
      </c>
      <c r="B371" s="13">
        <f>VLOOKUP(A371,'Raw data'!$B$3:$E$541,4)</f>
        <v>274</v>
      </c>
      <c r="C371" s="13">
        <f>VLOOKUP(A371,'Raw data'!$H$3:$K$541,4)</f>
        <v>91</v>
      </c>
      <c r="D371" s="15">
        <f t="shared" si="58"/>
        <v>66.788321167883211</v>
      </c>
      <c r="E371" s="24">
        <f t="shared" si="61"/>
        <v>68.353492481295007</v>
      </c>
      <c r="F371" s="23">
        <f t="shared" si="59"/>
        <v>2.4497612403272049</v>
      </c>
      <c r="G371" s="28"/>
      <c r="H371" s="28"/>
      <c r="I371" s="28"/>
      <c r="J371" s="28"/>
      <c r="K371" s="28"/>
      <c r="L371" s="28"/>
      <c r="M371" s="28"/>
      <c r="N371" s="47"/>
      <c r="O371" s="47"/>
      <c r="P371" s="26"/>
      <c r="Q371" s="19">
        <f>_xll.PIAdvCalcVal(Calculations!$Q$1,Calculations!$A370,Calculations!$A371,"average (time-weighted)","time-weighted",0,1,0,"")</f>
        <v>32.47589097253767</v>
      </c>
      <c r="R371" s="19">
        <f t="shared" si="62"/>
        <v>552.12290547378416</v>
      </c>
      <c r="S371" s="4">
        <f t="shared" si="63"/>
        <v>0.70111570396912215</v>
      </c>
      <c r="T371" s="16">
        <f t="shared" si="60"/>
        <v>0.66788321167883213</v>
      </c>
      <c r="U371" s="4">
        <f t="shared" si="64"/>
        <v>1.1043985438241855E-3</v>
      </c>
      <c r="AF371" s="47"/>
      <c r="AG371" s="47"/>
      <c r="AH371" s="26"/>
      <c r="AI371" s="19"/>
      <c r="AJ371" s="19"/>
      <c r="AK371" s="4"/>
      <c r="AL371" s="4"/>
      <c r="AM371" s="4"/>
      <c r="AN371" s="16"/>
      <c r="AO371" s="4"/>
    </row>
    <row r="372" spans="1:41" x14ac:dyDescent="0.25">
      <c r="A372" s="14">
        <v>41309.333333333336</v>
      </c>
      <c r="B372" s="13">
        <f>VLOOKUP(A372,'Raw data'!$B$3:$E$541,4)</f>
        <v>312</v>
      </c>
      <c r="C372" s="13">
        <f>VLOOKUP(A372,'Raw data'!$H$3:$K$541,4)</f>
        <v>94</v>
      </c>
      <c r="D372" s="15">
        <f t="shared" si="58"/>
        <v>69.871794871794862</v>
      </c>
      <c r="E372" s="24">
        <f t="shared" si="61"/>
        <v>72.207874807291134</v>
      </c>
      <c r="F372" s="23">
        <f t="shared" si="59"/>
        <v>5.4572694650282676</v>
      </c>
      <c r="G372" s="28"/>
      <c r="H372" s="28"/>
      <c r="I372" s="28"/>
      <c r="J372" s="28"/>
      <c r="K372" s="28"/>
      <c r="L372" s="28"/>
      <c r="M372" s="28"/>
      <c r="N372" s="47"/>
      <c r="O372" s="47"/>
      <c r="P372" s="26"/>
      <c r="Q372" s="19">
        <f>_xll.PIAdvCalcVal(Calculations!$Q$1,Calculations!$A371,Calculations!$A372,"average (time-weighted)","time-weighted",0,1,0,"")</f>
        <v>34.307650611162977</v>
      </c>
      <c r="R372" s="19">
        <f t="shared" si="62"/>
        <v>583.26466705509495</v>
      </c>
      <c r="S372" s="4">
        <f t="shared" si="63"/>
        <v>0.69757401263169228</v>
      </c>
      <c r="T372" s="16">
        <f t="shared" si="60"/>
        <v>0.69871794871794868</v>
      </c>
      <c r="U372" s="4">
        <f t="shared" si="64"/>
        <v>1.3085897694396166E-6</v>
      </c>
      <c r="AF372" s="47"/>
      <c r="AG372" s="47"/>
      <c r="AH372" s="26"/>
      <c r="AI372" s="19"/>
      <c r="AJ372" s="19"/>
      <c r="AK372" s="4"/>
      <c r="AL372" s="4"/>
      <c r="AM372" s="4"/>
      <c r="AN372" s="16"/>
      <c r="AO372" s="4"/>
    </row>
    <row r="373" spans="1:41" x14ac:dyDescent="0.25">
      <c r="A373" s="14">
        <v>41310.333333333336</v>
      </c>
      <c r="B373" s="13">
        <f>VLOOKUP(A373,'Raw data'!$B$3:$E$541,4)</f>
        <v>303</v>
      </c>
      <c r="C373" s="13">
        <f>VLOOKUP(A373,'Raw data'!$H$3:$K$541,4)</f>
        <v>104</v>
      </c>
      <c r="D373" s="15">
        <f t="shared" ref="D373:D387" si="65">(B373-C373)/B373*100</f>
        <v>65.67656765676567</v>
      </c>
      <c r="E373" s="24">
        <f t="shared" si="61"/>
        <v>71.382366138200766</v>
      </c>
      <c r="F373" s="23">
        <f t="shared" ref="F373:F387" si="66">(D373-E373)^2</f>
        <v>32.55613631074705</v>
      </c>
      <c r="G373" s="28"/>
      <c r="H373" s="28"/>
      <c r="I373" s="28"/>
      <c r="J373" s="28"/>
      <c r="K373" s="28"/>
      <c r="L373" s="28"/>
      <c r="M373" s="28"/>
      <c r="N373" s="47"/>
      <c r="O373" s="47"/>
      <c r="P373" s="26"/>
      <c r="Q373" s="19">
        <f>_xll.PIAdvCalcVal(Calculations!$Q$1,Calculations!$A372,Calculations!$A373,"average (time-weighted)","time-weighted",0,1,0,"")</f>
        <v>33.791247541131227</v>
      </c>
      <c r="R373" s="19">
        <f t="shared" si="62"/>
        <v>574.48529396067818</v>
      </c>
      <c r="S373" s="4">
        <f t="shared" si="63"/>
        <v>0.69860612070511974</v>
      </c>
      <c r="T373" s="16">
        <f t="shared" ref="T373:T387" si="67">1-C373/B373</f>
        <v>0.65676567656765683</v>
      </c>
      <c r="U373" s="4">
        <f t="shared" si="64"/>
        <v>1.7506227656201542E-3</v>
      </c>
      <c r="AF373" s="47"/>
      <c r="AG373" s="47"/>
      <c r="AH373" s="26"/>
      <c r="AI373" s="19"/>
      <c r="AJ373" s="19"/>
      <c r="AK373" s="4"/>
      <c r="AL373" s="4"/>
      <c r="AM373" s="4"/>
      <c r="AN373" s="16"/>
      <c r="AO373" s="4"/>
    </row>
    <row r="374" spans="1:41" x14ac:dyDescent="0.25">
      <c r="A374" s="14">
        <v>41311.333333333336</v>
      </c>
      <c r="B374" s="13">
        <f>VLOOKUP(A374,'Raw data'!$B$3:$E$541,4)</f>
        <v>310</v>
      </c>
      <c r="C374" s="13">
        <f>VLOOKUP(A374,'Raw data'!$H$3:$K$541,4)</f>
        <v>88</v>
      </c>
      <c r="D374" s="15">
        <f t="shared" si="65"/>
        <v>71.612903225806463</v>
      </c>
      <c r="E374" s="24">
        <f t="shared" si="61"/>
        <v>72.028570773789795</v>
      </c>
      <c r="F374" s="23">
        <f t="shared" si="66"/>
        <v>0.17277951044647602</v>
      </c>
      <c r="G374" s="28"/>
      <c r="H374" s="28"/>
      <c r="I374" s="28"/>
      <c r="J374" s="28"/>
      <c r="K374" s="28"/>
      <c r="L374" s="28"/>
      <c r="M374" s="28"/>
      <c r="N374" s="47"/>
      <c r="O374" s="47"/>
      <c r="P374" s="26"/>
      <c r="Q374" s="19">
        <f>_xll.PIAdvCalcVal(Calculations!$Q$1,Calculations!$A373,Calculations!$A374,"average (time-weighted)","time-weighted",0,1,0,"")</f>
        <v>35.523124237122573</v>
      </c>
      <c r="R374" s="19">
        <f t="shared" si="62"/>
        <v>603.92894476372066</v>
      </c>
      <c r="S374" s="4">
        <f t="shared" si="63"/>
        <v>0.69504517271021815</v>
      </c>
      <c r="T374" s="16">
        <f t="shared" si="67"/>
        <v>0.71612903225806446</v>
      </c>
      <c r="U374" s="4">
        <f t="shared" si="64"/>
        <v>4.4452913343330985E-4</v>
      </c>
      <c r="AF374" s="47"/>
      <c r="AG374" s="47"/>
      <c r="AH374" s="26"/>
      <c r="AI374" s="19"/>
      <c r="AJ374" s="19"/>
      <c r="AK374" s="4"/>
      <c r="AL374" s="4"/>
      <c r="AM374" s="4"/>
      <c r="AN374" s="16"/>
      <c r="AO374" s="4"/>
    </row>
    <row r="375" spans="1:41" x14ac:dyDescent="0.25">
      <c r="A375" s="14">
        <v>41312.333333333336</v>
      </c>
      <c r="B375" s="13">
        <f>VLOOKUP(A375,'Raw data'!$B$3:$E$541,4)</f>
        <v>334</v>
      </c>
      <c r="C375" s="13">
        <f>VLOOKUP(A375,'Raw data'!$H$3:$K$541,4)</f>
        <v>96</v>
      </c>
      <c r="D375" s="15">
        <f t="shared" si="65"/>
        <v>71.257485029940113</v>
      </c>
      <c r="E375" s="24">
        <f t="shared" si="61"/>
        <v>74.038493831960579</v>
      </c>
      <c r="F375" s="23">
        <f t="shared" si="66"/>
        <v>7.7340099569153073</v>
      </c>
      <c r="G375" s="28"/>
      <c r="H375" s="28"/>
      <c r="I375" s="28"/>
      <c r="J375" s="28"/>
      <c r="K375" s="28"/>
      <c r="L375" s="28"/>
      <c r="M375" s="28"/>
      <c r="N375" s="47"/>
      <c r="O375" s="47"/>
      <c r="P375" s="26"/>
      <c r="Q375" s="19">
        <f>_xll.PIAdvCalcVal(Calculations!$Q$1,Calculations!$A374,Calculations!$A375,"average (time-weighted)","time-weighted",0,1,0,"")</f>
        <v>41.079364821009619</v>
      </c>
      <c r="R375" s="19">
        <f t="shared" si="62"/>
        <v>698.39063935683316</v>
      </c>
      <c r="S375" s="4">
        <f t="shared" si="63"/>
        <v>0.68191965557766665</v>
      </c>
      <c r="T375" s="16">
        <f t="shared" si="67"/>
        <v>0.71257485029940115</v>
      </c>
      <c r="U375" s="4">
        <f t="shared" si="64"/>
        <v>9.397409634274589E-4</v>
      </c>
      <c r="AF375" s="47"/>
      <c r="AG375" s="47"/>
      <c r="AH375" s="26"/>
      <c r="AI375" s="19"/>
      <c r="AJ375" s="19"/>
      <c r="AK375" s="4"/>
      <c r="AL375" s="4"/>
      <c r="AM375" s="4"/>
      <c r="AN375" s="16"/>
      <c r="AO375" s="4"/>
    </row>
    <row r="376" spans="1:41" x14ac:dyDescent="0.25">
      <c r="A376" s="14">
        <v>41313.333333333336</v>
      </c>
      <c r="B376" s="13">
        <f>VLOOKUP(A376,'Raw data'!$B$3:$E$541,4)</f>
        <v>286</v>
      </c>
      <c r="C376" s="13">
        <f>VLOOKUP(A376,'Raw data'!$H$3:$K$541,4)</f>
        <v>94</v>
      </c>
      <c r="D376" s="15">
        <f t="shared" si="65"/>
        <v>67.132867132867133</v>
      </c>
      <c r="E376" s="24">
        <f t="shared" si="61"/>
        <v>69.681317971590332</v>
      </c>
      <c r="F376" s="23">
        <f t="shared" si="66"/>
        <v>6.4946016773889728</v>
      </c>
      <c r="G376" s="28"/>
      <c r="H376" s="28"/>
      <c r="I376" s="28"/>
      <c r="J376" s="28"/>
      <c r="K376" s="28"/>
      <c r="L376" s="28"/>
      <c r="M376" s="28"/>
      <c r="N376" s="47"/>
      <c r="O376" s="47"/>
      <c r="P376" s="26"/>
      <c r="Q376" s="19">
        <f>_xll.PIAdvCalcVal(Calculations!$Q$1,Calculations!$A375,Calculations!$A376,"average (time-weighted)","time-weighted",0,1,0,"")</f>
        <v>40.562227800062772</v>
      </c>
      <c r="R376" s="19">
        <f t="shared" si="62"/>
        <v>689.59878835651182</v>
      </c>
      <c r="S376" s="4">
        <f t="shared" si="63"/>
        <v>0.68323689329634929</v>
      </c>
      <c r="T376" s="16">
        <f t="shared" si="67"/>
        <v>0.67132867132867136</v>
      </c>
      <c r="U376" s="4">
        <f t="shared" si="64"/>
        <v>1.4180575043148732E-4</v>
      </c>
      <c r="AF376" s="47"/>
      <c r="AG376" s="47"/>
      <c r="AH376" s="26"/>
      <c r="AI376" s="19"/>
      <c r="AJ376" s="19"/>
      <c r="AK376" s="4"/>
      <c r="AL376" s="4"/>
      <c r="AM376" s="4"/>
      <c r="AN376" s="16"/>
      <c r="AO376" s="4"/>
    </row>
    <row r="377" spans="1:41" x14ac:dyDescent="0.25">
      <c r="A377" s="14">
        <v>41314.333333333336</v>
      </c>
      <c r="B377" s="13">
        <f>VLOOKUP(A377,'Raw data'!$B$3:$E$541,4)</f>
        <v>270</v>
      </c>
      <c r="C377" s="13">
        <f>VLOOKUP(A377,'Raw data'!$H$3:$K$541,4)</f>
        <v>94</v>
      </c>
      <c r="D377" s="15">
        <f t="shared" si="65"/>
        <v>65.18518518518519</v>
      </c>
      <c r="E377" s="24">
        <f t="shared" si="61"/>
        <v>67.884655332869755</v>
      </c>
      <c r="F377" s="23">
        <f t="shared" si="66"/>
        <v>7.2871390782401262</v>
      </c>
      <c r="G377" s="28"/>
      <c r="H377" s="28"/>
      <c r="I377" s="28"/>
      <c r="J377" s="28"/>
      <c r="K377" s="28"/>
      <c r="L377" s="28"/>
      <c r="M377" s="28"/>
      <c r="N377" s="47"/>
      <c r="O377" s="47"/>
      <c r="P377" s="26"/>
      <c r="Q377" s="19">
        <f>_xll.PIAdvCalcVal(Calculations!$Q$1,Calculations!$A376,Calculations!$A377,"average (time-weighted)","time-weighted",0,1,0,"")</f>
        <v>40.251942107585471</v>
      </c>
      <c r="R377" s="19">
        <f t="shared" si="62"/>
        <v>684.32361859435252</v>
      </c>
      <c r="S377" s="4">
        <f t="shared" si="63"/>
        <v>0.68401877378925435</v>
      </c>
      <c r="T377" s="16">
        <f t="shared" si="67"/>
        <v>0.6518518518518519</v>
      </c>
      <c r="U377" s="4">
        <f t="shared" si="64"/>
        <v>1.0347108669269429E-3</v>
      </c>
      <c r="AF377" s="47"/>
      <c r="AG377" s="47"/>
      <c r="AH377" s="26"/>
      <c r="AI377" s="19"/>
      <c r="AJ377" s="19"/>
      <c r="AK377" s="4"/>
      <c r="AL377" s="4"/>
      <c r="AM377" s="4"/>
      <c r="AN377" s="16"/>
      <c r="AO377" s="4"/>
    </row>
    <row r="378" spans="1:41" x14ac:dyDescent="0.25">
      <c r="A378" s="14">
        <v>41315.333333333336</v>
      </c>
      <c r="B378" s="13">
        <f>VLOOKUP(A378,'Raw data'!$B$3:$E$541,4)</f>
        <v>288</v>
      </c>
      <c r="C378" s="13">
        <f>VLOOKUP(A378,'Raw data'!$H$3:$K$541,4)</f>
        <v>94</v>
      </c>
      <c r="D378" s="15">
        <f t="shared" si="65"/>
        <v>67.361111111111114</v>
      </c>
      <c r="E378" s="24">
        <f t="shared" si="61"/>
        <v>69.891864374565387</v>
      </c>
      <c r="F378" s="23">
        <f t="shared" si="66"/>
        <v>6.4047120804844502</v>
      </c>
      <c r="G378" s="28"/>
      <c r="H378" s="28"/>
      <c r="I378" s="28"/>
      <c r="J378" s="28"/>
      <c r="K378" s="28"/>
      <c r="L378" s="28"/>
      <c r="M378" s="28"/>
      <c r="N378" s="47"/>
      <c r="O378" s="47"/>
      <c r="P378" s="26"/>
      <c r="Q378" s="19">
        <f>_xll.PIAdvCalcVal(Calculations!$Q$1,Calculations!$A377,Calculations!$A378,"average (time-weighted)","time-weighted",0,1,0,"")</f>
        <v>41.992168139517823</v>
      </c>
      <c r="R378" s="19">
        <f t="shared" si="62"/>
        <v>713.90921653049827</v>
      </c>
      <c r="S378" s="4">
        <f t="shared" si="63"/>
        <v>0.67955324955677254</v>
      </c>
      <c r="T378" s="16">
        <f t="shared" si="67"/>
        <v>0.67361111111111116</v>
      </c>
      <c r="U378" s="4">
        <f t="shared" si="64"/>
        <v>3.5309009307407069E-5</v>
      </c>
      <c r="AF378" s="47"/>
      <c r="AG378" s="47"/>
      <c r="AH378" s="26"/>
      <c r="AI378" s="19"/>
      <c r="AJ378" s="19"/>
      <c r="AK378" s="4"/>
      <c r="AL378" s="4"/>
      <c r="AM378" s="4"/>
      <c r="AN378" s="16"/>
      <c r="AO378" s="4"/>
    </row>
    <row r="379" spans="1:41" x14ac:dyDescent="0.25">
      <c r="A379" s="14">
        <v>41316.333333333336</v>
      </c>
      <c r="B379" s="13">
        <f>VLOOKUP(A379,'Raw data'!$B$3:$E$541,4)</f>
        <v>280</v>
      </c>
      <c r="C379" s="13">
        <f>VLOOKUP(A379,'Raw data'!$H$3:$K$541,4)</f>
        <v>75</v>
      </c>
      <c r="D379" s="15">
        <f t="shared" si="65"/>
        <v>73.214285714285708</v>
      </c>
      <c r="E379" s="24">
        <f t="shared" si="61"/>
        <v>69.031631928124398</v>
      </c>
      <c r="F379" s="23">
        <f t="shared" si="66"/>
        <v>17.494592694889544</v>
      </c>
      <c r="G379" s="28"/>
      <c r="H379" s="28"/>
      <c r="I379" s="28"/>
      <c r="J379" s="28"/>
      <c r="K379" s="28"/>
      <c r="L379" s="28"/>
      <c r="M379" s="28"/>
      <c r="N379" s="47"/>
      <c r="O379" s="47"/>
      <c r="P379" s="26"/>
      <c r="Q379" s="19">
        <f>_xll.PIAdvCalcVal(Calculations!$Q$1,Calculations!$A378,Calculations!$A379,"average (time-weighted)","time-weighted",0,1,0,"")</f>
        <v>42.711589895996426</v>
      </c>
      <c r="R379" s="19">
        <f t="shared" si="62"/>
        <v>726.14011208264526</v>
      </c>
      <c r="S379" s="4">
        <f t="shared" si="63"/>
        <v>0.677652882050643</v>
      </c>
      <c r="T379" s="16">
        <f t="shared" si="67"/>
        <v>0.73214285714285721</v>
      </c>
      <c r="U379" s="4">
        <f t="shared" si="64"/>
        <v>2.9691573855501244E-3</v>
      </c>
      <c r="AF379" s="47"/>
      <c r="AG379" s="47"/>
      <c r="AH379" s="26"/>
      <c r="AI379" s="19"/>
      <c r="AJ379" s="19"/>
      <c r="AK379" s="4"/>
      <c r="AL379" s="4"/>
      <c r="AM379" s="4"/>
      <c r="AN379" s="16"/>
      <c r="AO379" s="4"/>
    </row>
    <row r="380" spans="1:41" x14ac:dyDescent="0.25">
      <c r="A380" s="14">
        <v>41317.333333333336</v>
      </c>
      <c r="B380" s="13">
        <f>VLOOKUP(A380,'Raw data'!$B$3:$E$541,4)</f>
        <v>319</v>
      </c>
      <c r="C380" s="13">
        <f>VLOOKUP(A380,'Raw data'!$H$3:$K$541,4)</f>
        <v>102</v>
      </c>
      <c r="D380" s="15">
        <f t="shared" si="65"/>
        <v>68.025078369905955</v>
      </c>
      <c r="E380" s="24">
        <f t="shared" si="61"/>
        <v>72.817733353839614</v>
      </c>
      <c r="F380" s="23">
        <f t="shared" si="66"/>
        <v>22.969541795024139</v>
      </c>
      <c r="G380" s="28"/>
      <c r="H380" s="28"/>
      <c r="I380" s="28"/>
      <c r="J380" s="28"/>
      <c r="K380" s="28"/>
      <c r="L380" s="28"/>
      <c r="M380" s="28"/>
      <c r="N380" s="47"/>
      <c r="O380" s="47"/>
      <c r="P380" s="26"/>
      <c r="Q380" s="19">
        <f>_xll.PIAdvCalcVal(Calculations!$Q$1,Calculations!$A379,Calculations!$A380,"average (time-weighted)","time-weighted",0,1,0,"")</f>
        <v>41.195624041727179</v>
      </c>
      <c r="R380" s="19">
        <f t="shared" si="62"/>
        <v>700.36716338153121</v>
      </c>
      <c r="S380" s="4">
        <f t="shared" si="63"/>
        <v>0.68162114662456719</v>
      </c>
      <c r="T380" s="16">
        <f t="shared" si="67"/>
        <v>0.68025078369905956</v>
      </c>
      <c r="U380" s="4">
        <f t="shared" si="64"/>
        <v>1.877894547605827E-6</v>
      </c>
      <c r="AF380" s="47"/>
      <c r="AG380" s="47"/>
      <c r="AH380" s="26"/>
      <c r="AI380" s="19"/>
      <c r="AJ380" s="19"/>
      <c r="AK380" s="4"/>
      <c r="AL380" s="4"/>
      <c r="AM380" s="4"/>
      <c r="AN380" s="16"/>
      <c r="AO380" s="4"/>
    </row>
    <row r="381" spans="1:41" x14ac:dyDescent="0.25">
      <c r="A381" s="14">
        <v>41318.333333333336</v>
      </c>
      <c r="B381" s="13">
        <f>VLOOKUP(A381,'Raw data'!$B$3:$E$541,4)</f>
        <v>314</v>
      </c>
      <c r="C381" s="13">
        <f>VLOOKUP(A381,'Raw data'!$H$3:$K$541,4)</f>
        <v>89</v>
      </c>
      <c r="D381" s="15">
        <f t="shared" si="65"/>
        <v>71.656050955414003</v>
      </c>
      <c r="E381" s="24">
        <f t="shared" si="61"/>
        <v>72.384894712977172</v>
      </c>
      <c r="F381" s="23">
        <f t="shared" si="66"/>
        <v>0.53121322293879947</v>
      </c>
      <c r="G381" s="28"/>
      <c r="H381" s="28"/>
      <c r="I381" s="28"/>
      <c r="J381" s="28"/>
      <c r="K381" s="28"/>
      <c r="L381" s="28"/>
      <c r="M381" s="28"/>
      <c r="N381" s="47"/>
      <c r="O381" s="47"/>
      <c r="P381" s="26"/>
      <c r="Q381" s="19">
        <f>_xll.PIAdvCalcVal(Calculations!$Q$1,Calculations!$A380,Calculations!$A381,"average (time-weighted)","time-weighted",0,1,0,"")</f>
        <v>40.491194300678039</v>
      </c>
      <c r="R381" s="19">
        <f t="shared" si="62"/>
        <v>688.39114721436624</v>
      </c>
      <c r="S381" s="4">
        <f t="shared" si="63"/>
        <v>0.68341645709764542</v>
      </c>
      <c r="T381" s="16">
        <f t="shared" si="67"/>
        <v>0.71656050955414008</v>
      </c>
      <c r="U381" s="4">
        <f t="shared" si="64"/>
        <v>1.0985282132388694E-3</v>
      </c>
      <c r="AF381" s="47"/>
      <c r="AG381" s="47"/>
      <c r="AH381" s="26"/>
      <c r="AI381" s="19"/>
      <c r="AJ381" s="19"/>
      <c r="AK381" s="4"/>
      <c r="AL381" s="4"/>
      <c r="AM381" s="4"/>
      <c r="AN381" s="16"/>
      <c r="AO381" s="4"/>
    </row>
    <row r="382" spans="1:41" x14ac:dyDescent="0.25">
      <c r="A382" s="14">
        <v>41319.333333333336</v>
      </c>
      <c r="B382" s="13">
        <f>VLOOKUP(A382,'Raw data'!$B$3:$E$541,4)</f>
        <v>298</v>
      </c>
      <c r="C382" s="13">
        <f>VLOOKUP(A382,'Raw data'!$H$3:$K$541,4)</f>
        <v>86</v>
      </c>
      <c r="D382" s="15">
        <f t="shared" si="65"/>
        <v>71.140939597315437</v>
      </c>
      <c r="E382" s="24">
        <f t="shared" si="61"/>
        <v>70.902204496224272</v>
      </c>
      <c r="F382" s="23">
        <f t="shared" si="66"/>
        <v>5.6994448493009157E-2</v>
      </c>
      <c r="G382" s="28"/>
      <c r="H382" s="28"/>
      <c r="I382" s="28"/>
      <c r="J382" s="28"/>
      <c r="K382" s="28"/>
      <c r="L382" s="28"/>
      <c r="M382" s="28"/>
      <c r="N382" s="47"/>
      <c r="O382" s="47"/>
      <c r="P382" s="26"/>
      <c r="Q382" s="19">
        <f>_xll.PIAdvCalcVal(Calculations!$Q$1,Calculations!$A381,Calculations!$A382,"average (time-weighted)","time-weighted",0,1,0,"")</f>
        <v>41.282479703212587</v>
      </c>
      <c r="R382" s="19">
        <f t="shared" si="62"/>
        <v>701.84379723945142</v>
      </c>
      <c r="S382" s="4">
        <f t="shared" si="63"/>
        <v>0.68139757500584086</v>
      </c>
      <c r="T382" s="16">
        <f t="shared" si="67"/>
        <v>0.71140939597315433</v>
      </c>
      <c r="U382" s="4">
        <f t="shared" si="64"/>
        <v>9.0070939777407667E-4</v>
      </c>
      <c r="AF382" s="47"/>
      <c r="AG382" s="47"/>
      <c r="AH382" s="26"/>
      <c r="AI382" s="19"/>
      <c r="AJ382" s="19"/>
      <c r="AK382" s="4"/>
      <c r="AL382" s="4"/>
      <c r="AM382" s="4"/>
      <c r="AN382" s="16"/>
      <c r="AO382" s="4"/>
    </row>
    <row r="383" spans="1:41" x14ac:dyDescent="0.25">
      <c r="A383" s="14">
        <v>41320.333333333336</v>
      </c>
      <c r="B383" s="13">
        <f>VLOOKUP(A383,'Raw data'!$B$3:$E$541,4)</f>
        <v>317</v>
      </c>
      <c r="C383" s="13">
        <f>VLOOKUP(A383,'Raw data'!$H$3:$K$541,4)</f>
        <v>82</v>
      </c>
      <c r="D383" s="15">
        <f t="shared" si="65"/>
        <v>74.13249211356468</v>
      </c>
      <c r="E383" s="24">
        <f t="shared" si="61"/>
        <v>72.646236403390645</v>
      </c>
      <c r="F383" s="23">
        <f t="shared" si="66"/>
        <v>2.208956036024925</v>
      </c>
      <c r="G383" s="28"/>
      <c r="H383" s="28"/>
      <c r="I383" s="28"/>
      <c r="J383" s="28"/>
      <c r="K383" s="28"/>
      <c r="L383" s="28"/>
      <c r="M383" s="28"/>
      <c r="N383" s="47"/>
      <c r="O383" s="47"/>
      <c r="P383" s="26"/>
      <c r="Q383" s="19">
        <f>_xll.PIAdvCalcVal(Calculations!$Q$1,Calculations!$A382,Calculations!$A383,"average (time-weighted)","time-weighted",0,1,0,"")</f>
        <v>26.354811314664587</v>
      </c>
      <c r="R383" s="19">
        <f t="shared" si="62"/>
        <v>448.05837686087506</v>
      </c>
      <c r="S383" s="4">
        <f t="shared" si="63"/>
        <v>0.710316927508436</v>
      </c>
      <c r="T383" s="16">
        <f t="shared" si="67"/>
        <v>0.74132492113564674</v>
      </c>
      <c r="U383" s="4">
        <f t="shared" si="64"/>
        <v>9.6149566878514178E-4</v>
      </c>
      <c r="AF383" s="47"/>
      <c r="AG383" s="47"/>
      <c r="AH383" s="26"/>
      <c r="AI383" s="19"/>
      <c r="AJ383" s="19"/>
      <c r="AK383" s="4"/>
      <c r="AL383" s="4"/>
      <c r="AM383" s="4"/>
      <c r="AN383" s="16"/>
      <c r="AO383" s="4"/>
    </row>
    <row r="384" spans="1:41" x14ac:dyDescent="0.25">
      <c r="A384" s="14">
        <v>41321.333333333336</v>
      </c>
      <c r="B384" s="13">
        <f>VLOOKUP(A384,'Raw data'!$B$3:$E$541,4)</f>
        <v>322</v>
      </c>
      <c r="C384" s="13">
        <f>VLOOKUP(A384,'Raw data'!$H$3:$K$541,4)</f>
        <v>71</v>
      </c>
      <c r="D384" s="15">
        <f t="shared" si="65"/>
        <v>77.950310559006212</v>
      </c>
      <c r="E384" s="24">
        <f t="shared" si="61"/>
        <v>73.070984285325565</v>
      </c>
      <c r="F384" s="23">
        <f t="shared" si="66"/>
        <v>23.807824885030268</v>
      </c>
      <c r="G384" s="28"/>
      <c r="H384" s="28"/>
      <c r="I384" s="28"/>
      <c r="J384" s="28"/>
      <c r="K384" s="28"/>
      <c r="L384" s="28"/>
      <c r="M384" s="28"/>
      <c r="N384" s="47"/>
      <c r="O384" s="47"/>
      <c r="P384" s="26"/>
      <c r="Q384" s="19">
        <f>_xll.PIAdvCalcVal(Calculations!$Q$1,Calculations!$A383,Calculations!$A384,"average (time-weighted)","time-weighted",0,1,0,"")</f>
        <v>25.75443623838083</v>
      </c>
      <c r="R384" s="19">
        <f t="shared" si="62"/>
        <v>437.8513949562942</v>
      </c>
      <c r="S384" s="4">
        <f t="shared" si="63"/>
        <v>0.71098584300774181</v>
      </c>
      <c r="T384" s="16">
        <f t="shared" si="67"/>
        <v>0.77950310559006208</v>
      </c>
      <c r="U384" s="4">
        <f t="shared" si="64"/>
        <v>4.6946152717746254E-3</v>
      </c>
      <c r="AF384" s="47"/>
      <c r="AG384" s="47"/>
      <c r="AH384" s="26"/>
      <c r="AI384" s="19"/>
      <c r="AJ384" s="19"/>
      <c r="AK384" s="4"/>
      <c r="AL384" s="4"/>
      <c r="AM384" s="4"/>
      <c r="AN384" s="16"/>
      <c r="AO384" s="4"/>
    </row>
    <row r="385" spans="1:41" x14ac:dyDescent="0.25">
      <c r="A385" s="14">
        <v>41323.333333333336</v>
      </c>
      <c r="B385" s="13">
        <f>VLOOKUP(A385,'Raw data'!$B$3:$E$541,4)</f>
        <v>300</v>
      </c>
      <c r="C385" s="13">
        <f>VLOOKUP(A385,'Raw data'!$H$3:$K$541,4)</f>
        <v>81</v>
      </c>
      <c r="D385" s="15">
        <f t="shared" si="65"/>
        <v>73</v>
      </c>
      <c r="E385" s="24">
        <f t="shared" si="61"/>
        <v>71.096189799582774</v>
      </c>
      <c r="F385" s="23">
        <f t="shared" si="66"/>
        <v>3.6244932792126781</v>
      </c>
      <c r="G385" s="28"/>
      <c r="H385" s="28"/>
      <c r="I385" s="28"/>
      <c r="J385" s="28"/>
      <c r="K385" s="28"/>
      <c r="L385" s="28"/>
      <c r="M385" s="28"/>
      <c r="N385" s="47"/>
      <c r="O385" s="47"/>
      <c r="P385" s="26"/>
      <c r="Q385" s="19">
        <f>_xll.PIAdvCalcVal(Calculations!$Q$1,Calculations!$A384,Calculations!$A385,"average (time-weighted)","time-weighted",0,1,0,"")</f>
        <v>24.961735693510445</v>
      </c>
      <c r="R385" s="19">
        <f t="shared" si="62"/>
        <v>424.37468608402366</v>
      </c>
      <c r="S385" s="4">
        <f t="shared" si="63"/>
        <v>0.71180378044409653</v>
      </c>
      <c r="T385" s="16">
        <f t="shared" si="67"/>
        <v>0.73</v>
      </c>
      <c r="U385" s="4">
        <f t="shared" si="64"/>
        <v>3.3110240612664306E-4</v>
      </c>
      <c r="AF385" s="47"/>
      <c r="AG385" s="47"/>
      <c r="AH385" s="26"/>
      <c r="AI385" s="19"/>
      <c r="AJ385" s="19"/>
      <c r="AK385" s="4"/>
      <c r="AL385" s="4"/>
      <c r="AM385" s="4"/>
      <c r="AN385" s="16"/>
      <c r="AO385" s="4"/>
    </row>
    <row r="386" spans="1:41" x14ac:dyDescent="0.25">
      <c r="A386" s="14">
        <v>41324.333333333336</v>
      </c>
      <c r="B386" s="13">
        <f>VLOOKUP(A386,'Raw data'!$B$3:$E$541,4)</f>
        <v>298</v>
      </c>
      <c r="C386" s="13">
        <f>VLOOKUP(A386,'Raw data'!$H$3:$K$541,4)</f>
        <v>81</v>
      </c>
      <c r="D386" s="15">
        <f t="shared" si="65"/>
        <v>72.818791946308721</v>
      </c>
      <c r="E386" s="24">
        <f t="shared" si="61"/>
        <v>70.902204496224272</v>
      </c>
      <c r="F386" s="23">
        <f t="shared" si="66"/>
        <v>3.6733074538212125</v>
      </c>
      <c r="G386" s="28"/>
      <c r="H386" s="28"/>
      <c r="I386" s="28"/>
      <c r="J386" s="28"/>
      <c r="K386" s="28"/>
      <c r="L386" s="28"/>
      <c r="M386" s="28"/>
      <c r="N386" s="47"/>
      <c r="O386" s="47"/>
      <c r="P386" s="26"/>
      <c r="Q386" s="19">
        <f>_xll.PIAdvCalcVal(Calculations!$Q$1,Calculations!$A385,Calculations!$A386,"average (time-weighted)","time-weighted",0,1,0,"")</f>
        <v>27.954227267105235</v>
      </c>
      <c r="R386" s="19">
        <f t="shared" si="62"/>
        <v>475.25006140832591</v>
      </c>
      <c r="S386" s="4">
        <f t="shared" si="63"/>
        <v>0.70832696876136547</v>
      </c>
      <c r="T386" s="16">
        <f t="shared" si="67"/>
        <v>0.72818791946308725</v>
      </c>
      <c r="U386" s="4">
        <f t="shared" si="64"/>
        <v>3.9445736277622287E-4</v>
      </c>
      <c r="AF386" s="47"/>
      <c r="AG386" s="47"/>
      <c r="AH386" s="26"/>
      <c r="AI386" s="19"/>
      <c r="AJ386" s="19"/>
      <c r="AK386" s="4"/>
      <c r="AL386" s="4"/>
      <c r="AM386" s="4"/>
      <c r="AN386" s="16"/>
      <c r="AO386" s="4"/>
    </row>
    <row r="387" spans="1:41" x14ac:dyDescent="0.25">
      <c r="A387" s="14">
        <v>41325.333333333336</v>
      </c>
      <c r="B387" s="13">
        <f>VLOOKUP(A387,'Raw data'!$B$3:$E$541,4)</f>
        <v>290</v>
      </c>
      <c r="C387" s="13">
        <f>VLOOKUP(A387,'Raw data'!$H$3:$K$541,4)</f>
        <v>74</v>
      </c>
      <c r="D387" s="15">
        <f t="shared" si="65"/>
        <v>74.482758620689665</v>
      </c>
      <c r="E387" s="24">
        <f t="shared" ref="E387:E450" si="68">(1-$B$1/B387)*100</f>
        <v>70.09950668922356</v>
      </c>
      <c r="F387" s="23">
        <f t="shared" si="66"/>
        <v>19.212897494701345</v>
      </c>
      <c r="G387" s="28"/>
      <c r="H387" s="28"/>
      <c r="I387" s="28"/>
      <c r="J387" s="28"/>
      <c r="K387" s="28"/>
      <c r="L387" s="28"/>
      <c r="M387" s="28"/>
      <c r="N387" s="47"/>
      <c r="O387" s="47"/>
      <c r="P387" s="26"/>
      <c r="Q387" s="19">
        <f>_xll.PIAdvCalcVal(Calculations!$Q$1,Calculations!$A386,Calculations!$A387,"average (time-weighted)","time-weighted",0,1,0,"")</f>
        <v>25.654554221151987</v>
      </c>
      <c r="R387" s="19">
        <f t="shared" si="62"/>
        <v>436.15329991084633</v>
      </c>
      <c r="S387" s="4">
        <f t="shared" si="63"/>
        <v>0.7110929894538538</v>
      </c>
      <c r="T387" s="16">
        <f t="shared" si="67"/>
        <v>0.74482758620689649</v>
      </c>
      <c r="U387" s="4">
        <f t="shared" si="64"/>
        <v>1.1380230180903983E-3</v>
      </c>
      <c r="AF387" s="47"/>
      <c r="AG387" s="47"/>
      <c r="AH387" s="26"/>
      <c r="AI387" s="19"/>
      <c r="AJ387" s="19"/>
      <c r="AK387" s="4"/>
      <c r="AL387" s="4"/>
      <c r="AM387" s="4"/>
      <c r="AN387" s="16"/>
      <c r="AO387" s="4"/>
    </row>
    <row r="388" spans="1:41" x14ac:dyDescent="0.25">
      <c r="A388" s="14">
        <v>41326.333333333336</v>
      </c>
      <c r="B388" s="13"/>
      <c r="C388" s="13"/>
      <c r="D388" s="15"/>
      <c r="E388" s="24" t="e">
        <f t="shared" si="68"/>
        <v>#DIV/0!</v>
      </c>
      <c r="F388" s="23"/>
      <c r="G388" s="28"/>
      <c r="H388" s="28"/>
      <c r="I388" s="28"/>
      <c r="J388" s="28"/>
      <c r="K388" s="28"/>
      <c r="L388" s="28"/>
      <c r="M388" s="28"/>
      <c r="N388" s="47"/>
      <c r="O388" s="47"/>
      <c r="P388" s="26"/>
      <c r="Q388" s="19">
        <f>_xll.PIAdvCalcVal(Calculations!$Q$1,Calculations!$A387,Calculations!$A388,"average (time-weighted)","time-weighted",0,1,0,"")</f>
        <v>24.711075492686238</v>
      </c>
      <c r="R388" s="19">
        <f t="shared" ref="R388:R451" si="69">Q388*10^6/(PI()*(158^2)/4*3)</f>
        <v>420.1132098251357</v>
      </c>
      <c r="S388" s="4">
        <f t="shared" si="63"/>
        <v>0.71204702845346757</v>
      </c>
      <c r="T388" s="16"/>
      <c r="U388" s="4">
        <f t="shared" si="64"/>
        <v>0.50701097072941326</v>
      </c>
      <c r="AF388" s="47"/>
      <c r="AG388" s="47"/>
      <c r="AH388" s="26"/>
      <c r="AI388" s="19"/>
      <c r="AJ388" s="19"/>
      <c r="AK388" s="4"/>
      <c r="AL388" s="4"/>
      <c r="AM388" s="4"/>
      <c r="AN388" s="16"/>
      <c r="AO388" s="4"/>
    </row>
    <row r="389" spans="1:41" x14ac:dyDescent="0.25">
      <c r="A389" s="14">
        <v>41327.333333333336</v>
      </c>
      <c r="B389" s="13">
        <f>VLOOKUP(A389,'Raw data'!$B$3:$E$541,4)</f>
        <v>304</v>
      </c>
      <c r="C389" s="13">
        <f>VLOOKUP(A389,'Raw data'!$H$3:$K$541,4)</f>
        <v>106</v>
      </c>
      <c r="D389" s="15">
        <f t="shared" ref="D389:D420" si="70">(B389-C389)/B389*100</f>
        <v>65.131578947368425</v>
      </c>
      <c r="E389" s="24">
        <f t="shared" si="68"/>
        <v>71.47650309169353</v>
      </c>
      <c r="F389" s="23">
        <f t="shared" ref="F389:F420" si="71">(D389-E389)^2</f>
        <v>40.258062397239669</v>
      </c>
      <c r="G389" s="28"/>
      <c r="H389" s="28"/>
      <c r="I389" s="28"/>
      <c r="J389" s="28"/>
      <c r="K389" s="28"/>
      <c r="L389" s="28"/>
      <c r="M389" s="28"/>
      <c r="N389" s="47"/>
      <c r="O389" s="47"/>
      <c r="P389" s="26"/>
      <c r="Q389" s="19">
        <f>_xll.PIAdvCalcVal(Calculations!$Q$1,Calculations!$A388,Calculations!$A389,"average (time-weighted)","time-weighted",0,1,0,"")</f>
        <v>25.425224244282916</v>
      </c>
      <c r="R389" s="19">
        <f t="shared" si="69"/>
        <v>432.25445897532717</v>
      </c>
      <c r="S389" s="4">
        <f t="shared" si="63"/>
        <v>0.71133453726359008</v>
      </c>
      <c r="T389" s="16">
        <f t="shared" ref="T389:T420" si="72">1-C389/B389</f>
        <v>0.65131578947368429</v>
      </c>
      <c r="U389" s="4">
        <f t="shared" si="64"/>
        <v>3.6022500862683215E-3</v>
      </c>
      <c r="AF389" s="47"/>
      <c r="AG389" s="47"/>
      <c r="AH389" s="26"/>
      <c r="AI389" s="19"/>
      <c r="AJ389" s="19"/>
      <c r="AK389" s="4"/>
      <c r="AL389" s="4"/>
      <c r="AM389" s="4"/>
      <c r="AN389" s="16"/>
      <c r="AO389" s="4"/>
    </row>
    <row r="390" spans="1:41" x14ac:dyDescent="0.25">
      <c r="A390" s="14">
        <v>41328.333333333336</v>
      </c>
      <c r="B390" s="13">
        <f>VLOOKUP(A390,'Raw data'!$B$3:$E$541,4)</f>
        <v>301</v>
      </c>
      <c r="C390" s="13">
        <f>VLOOKUP(A390,'Raw data'!$H$3:$K$541,4)</f>
        <v>80</v>
      </c>
      <c r="D390" s="15">
        <f t="shared" si="70"/>
        <v>73.421926910299007</v>
      </c>
      <c r="E390" s="24">
        <f t="shared" si="68"/>
        <v>71.192215747092462</v>
      </c>
      <c r="F390" s="23">
        <f t="shared" si="71"/>
        <v>4.9716118713278847</v>
      </c>
      <c r="G390" s="28"/>
      <c r="H390" s="28"/>
      <c r="I390" s="28"/>
      <c r="J390" s="28"/>
      <c r="K390" s="28"/>
      <c r="L390" s="28"/>
      <c r="M390" s="28"/>
      <c r="N390" s="47"/>
      <c r="O390" s="47"/>
      <c r="P390" s="26"/>
      <c r="Q390" s="19">
        <f>_xll.PIAdvCalcVal(Calculations!$Q$1,Calculations!$A389,Calculations!$A390,"average (time-weighted)","time-weighted",0,1,0,"")</f>
        <v>25.251613643033348</v>
      </c>
      <c r="R390" s="19">
        <f t="shared" si="69"/>
        <v>429.30290363034777</v>
      </c>
      <c r="S390" s="4">
        <f t="shared" si="63"/>
        <v>0.71151326803012327</v>
      </c>
      <c r="T390" s="16">
        <f t="shared" si="72"/>
        <v>0.73421926910299007</v>
      </c>
      <c r="U390" s="4">
        <f t="shared" si="64"/>
        <v>5.155624847210283E-4</v>
      </c>
      <c r="AF390" s="47"/>
      <c r="AG390" s="47"/>
      <c r="AH390" s="26"/>
      <c r="AI390" s="19"/>
      <c r="AJ390" s="19"/>
      <c r="AK390" s="4"/>
      <c r="AL390" s="4"/>
      <c r="AM390" s="4"/>
      <c r="AN390" s="16"/>
      <c r="AO390" s="4"/>
    </row>
    <row r="391" spans="1:41" x14ac:dyDescent="0.25">
      <c r="A391" s="14">
        <v>41329.333333333336</v>
      </c>
      <c r="B391" s="13">
        <f>VLOOKUP(A391,'Raw data'!$B$3:$E$541,4)</f>
        <v>324</v>
      </c>
      <c r="C391" s="13">
        <f>VLOOKUP(A391,'Raw data'!$H$3:$K$541,4)</f>
        <v>76</v>
      </c>
      <c r="D391" s="15">
        <f t="shared" si="70"/>
        <v>76.543209876543202</v>
      </c>
      <c r="E391" s="24">
        <f t="shared" si="68"/>
        <v>73.237212777391463</v>
      </c>
      <c r="F391" s="23">
        <f t="shared" si="71"/>
        <v>10.929616819599712</v>
      </c>
      <c r="G391" s="28"/>
      <c r="H391" s="28"/>
      <c r="I391" s="28"/>
      <c r="J391" s="28"/>
      <c r="K391" s="28"/>
      <c r="L391" s="28"/>
      <c r="M391" s="28"/>
      <c r="N391" s="47"/>
      <c r="O391" s="47"/>
      <c r="P391" s="26"/>
      <c r="Q391" s="19">
        <f>_xll.PIAdvCalcVal(Calculations!$Q$1,Calculations!$A390,Calculations!$A391,"average (time-weighted)","time-weighted",0,1,0,"")</f>
        <v>26.351165173655044</v>
      </c>
      <c r="R391" s="19">
        <f t="shared" si="69"/>
        <v>447.99638878579321</v>
      </c>
      <c r="S391" s="4">
        <f t="shared" si="63"/>
        <v>0.71032111869722414</v>
      </c>
      <c r="T391" s="16">
        <f t="shared" si="72"/>
        <v>0.76543209876543217</v>
      </c>
      <c r="U391" s="4">
        <f t="shared" si="64"/>
        <v>3.0372201240784222E-3</v>
      </c>
      <c r="AF391" s="47"/>
      <c r="AG391" s="47"/>
      <c r="AH391" s="26"/>
      <c r="AI391" s="19"/>
      <c r="AJ391" s="19"/>
      <c r="AK391" s="4"/>
      <c r="AL391" s="4"/>
      <c r="AM391" s="4"/>
      <c r="AN391" s="16"/>
      <c r="AO391" s="4"/>
    </row>
    <row r="392" spans="1:41" x14ac:dyDescent="0.25">
      <c r="A392" s="14">
        <v>41330.333333333336</v>
      </c>
      <c r="B392" s="13">
        <f>VLOOKUP(A392,'Raw data'!$B$3:$E$541,4)</f>
        <v>286</v>
      </c>
      <c r="C392" s="13">
        <f>VLOOKUP(A392,'Raw data'!$H$3:$K$541,4)</f>
        <v>84</v>
      </c>
      <c r="D392" s="15">
        <f t="shared" si="70"/>
        <v>70.629370629370626</v>
      </c>
      <c r="E392" s="24">
        <f t="shared" si="68"/>
        <v>69.681317971590332</v>
      </c>
      <c r="F392" s="23">
        <f t="shared" si="71"/>
        <v>0.89880384192428076</v>
      </c>
      <c r="G392" s="28"/>
      <c r="H392" s="28"/>
      <c r="I392" s="28"/>
      <c r="J392" s="28"/>
      <c r="K392" s="28"/>
      <c r="L392" s="28"/>
      <c r="M392" s="28"/>
      <c r="N392" s="47"/>
      <c r="O392" s="47"/>
      <c r="P392" s="26"/>
      <c r="Q392" s="19">
        <f>_xll.PIAdvCalcVal(Calculations!$Q$1,Calculations!$A391,Calculations!$A392,"average (time-weighted)","time-weighted",0,1,0,"")</f>
        <v>26.059683929394684</v>
      </c>
      <c r="R392" s="19">
        <f t="shared" si="69"/>
        <v>443.04091361166383</v>
      </c>
      <c r="S392" s="4">
        <f t="shared" si="63"/>
        <v>0.71065107957482521</v>
      </c>
      <c r="T392" s="16">
        <f t="shared" si="72"/>
        <v>0.70629370629370625</v>
      </c>
      <c r="U392" s="4">
        <f t="shared" si="64"/>
        <v>1.8986701911009405E-5</v>
      </c>
      <c r="AF392" s="47"/>
      <c r="AG392" s="47"/>
      <c r="AH392" s="26"/>
      <c r="AI392" s="19"/>
      <c r="AJ392" s="19"/>
      <c r="AK392" s="4"/>
      <c r="AL392" s="4"/>
      <c r="AM392" s="4"/>
      <c r="AN392" s="16"/>
      <c r="AO392" s="4"/>
    </row>
    <row r="393" spans="1:41" x14ac:dyDescent="0.25">
      <c r="A393" s="14">
        <v>41331.333333333336</v>
      </c>
      <c r="B393" s="13">
        <f>VLOOKUP(A393,'Raw data'!$B$3:$E$541,4)</f>
        <v>298</v>
      </c>
      <c r="C393" s="13">
        <f>VLOOKUP(A393,'Raw data'!$H$3:$K$541,4)</f>
        <v>81</v>
      </c>
      <c r="D393" s="15">
        <f t="shared" si="70"/>
        <v>72.818791946308721</v>
      </c>
      <c r="E393" s="24">
        <f t="shared" si="68"/>
        <v>70.902204496224272</v>
      </c>
      <c r="F393" s="23">
        <f t="shared" si="71"/>
        <v>3.6733074538212125</v>
      </c>
      <c r="G393" s="28"/>
      <c r="H393" s="28"/>
      <c r="I393" s="28"/>
      <c r="J393" s="28"/>
      <c r="K393" s="28"/>
      <c r="L393" s="28"/>
      <c r="M393" s="28"/>
      <c r="N393" s="47"/>
      <c r="O393" s="47"/>
      <c r="P393" s="26"/>
      <c r="Q393" s="19">
        <f>_xll.PIAdvCalcVal(Calculations!$Q$1,Calculations!$A392,Calculations!$A393,"average (time-weighted)","time-weighted",0,1,0,"")</f>
        <v>26.367722750455094</v>
      </c>
      <c r="R393" s="19">
        <f t="shared" si="69"/>
        <v>448.27788429328149</v>
      </c>
      <c r="S393" s="4">
        <f t="shared" si="63"/>
        <v>0.71030207333512985</v>
      </c>
      <c r="T393" s="16">
        <f t="shared" si="72"/>
        <v>0.72818791946308725</v>
      </c>
      <c r="U393" s="4">
        <f t="shared" si="64"/>
        <v>3.1990349171296892E-4</v>
      </c>
      <c r="AF393" s="47"/>
      <c r="AG393" s="47"/>
      <c r="AH393" s="26"/>
      <c r="AI393" s="19"/>
      <c r="AJ393" s="19"/>
      <c r="AK393" s="4"/>
      <c r="AL393" s="4"/>
      <c r="AM393" s="4"/>
      <c r="AN393" s="16"/>
      <c r="AO393" s="4"/>
    </row>
    <row r="394" spans="1:41" x14ac:dyDescent="0.25">
      <c r="A394" s="14">
        <v>41332.333333333336</v>
      </c>
      <c r="B394" s="13">
        <f>VLOOKUP(A394,'Raw data'!$B$3:$E$541,4)</f>
        <v>322</v>
      </c>
      <c r="C394" s="13">
        <f>VLOOKUP(A394,'Raw data'!$H$3:$K$541,4)</f>
        <v>80</v>
      </c>
      <c r="D394" s="15">
        <f t="shared" si="70"/>
        <v>75.155279503105589</v>
      </c>
      <c r="E394" s="24">
        <f t="shared" si="68"/>
        <v>73.070984285325565</v>
      </c>
      <c r="F394" s="23">
        <f t="shared" si="71"/>
        <v>4.3442865548606786</v>
      </c>
      <c r="G394" s="28"/>
      <c r="H394" s="28"/>
      <c r="I394" s="28"/>
      <c r="J394" s="28"/>
      <c r="K394" s="28"/>
      <c r="L394" s="28"/>
      <c r="M394" s="28"/>
      <c r="N394" s="47"/>
      <c r="O394" s="47"/>
      <c r="P394" s="26"/>
      <c r="Q394" s="19">
        <f>_xll.PIAdvCalcVal(Calculations!$Q$1,Calculations!$A393,Calculations!$A394,"average (time-weighted)","time-weighted",0,1,0,"")</f>
        <v>26.967976303469385</v>
      </c>
      <c r="R394" s="19">
        <f t="shared" si="69"/>
        <v>458.48280017969898</v>
      </c>
      <c r="S394" s="4">
        <f t="shared" si="63"/>
        <v>0.7095897225638842</v>
      </c>
      <c r="T394" s="16">
        <f t="shared" si="72"/>
        <v>0.75155279503105588</v>
      </c>
      <c r="U394" s="4">
        <f t="shared" si="64"/>
        <v>1.7608994508851018E-3</v>
      </c>
      <c r="AF394" s="47"/>
      <c r="AG394" s="47"/>
      <c r="AH394" s="26"/>
      <c r="AI394" s="19"/>
      <c r="AJ394" s="19"/>
      <c r="AK394" s="4"/>
      <c r="AL394" s="4"/>
      <c r="AM394" s="4"/>
      <c r="AN394" s="16"/>
      <c r="AO394" s="4"/>
    </row>
    <row r="395" spans="1:41" x14ac:dyDescent="0.25">
      <c r="A395" s="14">
        <v>41333.333333333336</v>
      </c>
      <c r="B395" s="13">
        <f>VLOOKUP(A395,'Raw data'!$B$3:$E$541,4)</f>
        <v>295</v>
      </c>
      <c r="C395" s="13">
        <f>VLOOKUP(A395,'Raw data'!$H$3:$K$541,4)</f>
        <v>82</v>
      </c>
      <c r="D395" s="15">
        <f t="shared" si="70"/>
        <v>72.203389830508485</v>
      </c>
      <c r="E395" s="24">
        <f t="shared" si="68"/>
        <v>70.606294711440114</v>
      </c>
      <c r="F395" s="23">
        <f t="shared" si="71"/>
        <v>2.5507128193520132</v>
      </c>
      <c r="G395" s="28"/>
      <c r="H395" s="28"/>
      <c r="I395" s="28"/>
      <c r="J395" s="28"/>
      <c r="K395" s="28"/>
      <c r="L395" s="28"/>
      <c r="M395" s="28"/>
      <c r="N395" s="47"/>
      <c r="O395" s="47"/>
      <c r="P395" s="26"/>
      <c r="Q395" s="19">
        <f>_xll.PIAdvCalcVal(Calculations!$Q$1,Calculations!$A394,Calculations!$A395,"average (time-weighted)","time-weighted",0,1,0,"")</f>
        <v>25.968810661476816</v>
      </c>
      <c r="R395" s="19">
        <f t="shared" si="69"/>
        <v>441.49597639176926</v>
      </c>
      <c r="S395" s="4">
        <f t="shared" si="63"/>
        <v>0.71075189254304172</v>
      </c>
      <c r="T395" s="16">
        <f t="shared" si="72"/>
        <v>0.72203389830508469</v>
      </c>
      <c r="U395" s="4">
        <f t="shared" si="64"/>
        <v>1.2728365401477073E-4</v>
      </c>
      <c r="AF395" s="47"/>
      <c r="AG395" s="47"/>
      <c r="AH395" s="26"/>
      <c r="AI395" s="19"/>
      <c r="AJ395" s="19"/>
      <c r="AK395" s="4"/>
      <c r="AL395" s="4"/>
      <c r="AM395" s="4"/>
      <c r="AN395" s="16"/>
      <c r="AO395" s="4"/>
    </row>
    <row r="396" spans="1:41" x14ac:dyDescent="0.25">
      <c r="A396" s="14">
        <v>41334.333333333336</v>
      </c>
      <c r="B396" s="13">
        <f>VLOOKUP(A396,'Raw data'!$B$3:$E$541,4)</f>
        <v>368</v>
      </c>
      <c r="C396" s="13">
        <f>VLOOKUP(A396,'Raw data'!$H$3:$K$541,4)</f>
        <v>72</v>
      </c>
      <c r="D396" s="15">
        <f t="shared" si="70"/>
        <v>80.434782608695656</v>
      </c>
      <c r="E396" s="24">
        <f t="shared" si="68"/>
        <v>76.437111249659878</v>
      </c>
      <c r="F396" s="23">
        <f t="shared" si="71"/>
        <v>15.981376294854961</v>
      </c>
      <c r="G396" s="28"/>
      <c r="H396" s="28"/>
      <c r="I396" s="28"/>
      <c r="J396" s="28"/>
      <c r="K396" s="28"/>
      <c r="L396" s="28"/>
      <c r="M396" s="28"/>
      <c r="N396" s="47"/>
      <c r="O396" s="47"/>
      <c r="P396" s="26"/>
      <c r="Q396" s="19">
        <f>_xll.PIAdvCalcVal(Calculations!$Q$1,Calculations!$A395,Calculations!$A396,"average (time-weighted)","time-weighted",0,1,0,"")</f>
        <v>25.948947278398034</v>
      </c>
      <c r="R396" s="19">
        <f t="shared" si="69"/>
        <v>441.15827884292383</v>
      </c>
      <c r="S396" s="4">
        <f t="shared" si="63"/>
        <v>0.71077379839539045</v>
      </c>
      <c r="T396" s="16">
        <f t="shared" si="72"/>
        <v>0.80434782608695654</v>
      </c>
      <c r="U396" s="4">
        <f t="shared" si="64"/>
        <v>8.756098658421977E-3</v>
      </c>
      <c r="AF396" s="47"/>
      <c r="AG396" s="47"/>
      <c r="AH396" s="26"/>
      <c r="AI396" s="19"/>
      <c r="AJ396" s="19"/>
      <c r="AK396" s="4"/>
      <c r="AL396" s="4"/>
      <c r="AM396" s="4"/>
      <c r="AN396" s="16"/>
      <c r="AO396" s="4"/>
    </row>
    <row r="397" spans="1:41" x14ac:dyDescent="0.25">
      <c r="A397" s="14">
        <v>41335.333333333336</v>
      </c>
      <c r="B397" s="13">
        <f>VLOOKUP(A397,'Raw data'!$B$3:$E$541,4)</f>
        <v>334</v>
      </c>
      <c r="C397" s="13">
        <f>VLOOKUP(A397,'Raw data'!$H$3:$K$541,4)</f>
        <v>80</v>
      </c>
      <c r="D397" s="15">
        <f t="shared" si="70"/>
        <v>76.047904191616766</v>
      </c>
      <c r="E397" s="24">
        <f t="shared" si="68"/>
        <v>74.038493831960579</v>
      </c>
      <c r="F397" s="23">
        <f t="shared" si="71"/>
        <v>4.0377299934936053</v>
      </c>
      <c r="G397" s="28"/>
      <c r="H397" s="28"/>
      <c r="I397" s="28"/>
      <c r="J397" s="28"/>
      <c r="K397" s="28"/>
      <c r="L397" s="28"/>
      <c r="M397" s="28"/>
      <c r="N397" s="47"/>
      <c r="O397" s="47"/>
      <c r="P397" s="26"/>
      <c r="Q397" s="19">
        <f>_xll.PIAdvCalcVal(Calculations!$Q$1,Calculations!$A396,Calculations!$A397,"average (time-weighted)","time-weighted",0,1,0,"")</f>
        <v>25.673798878256605</v>
      </c>
      <c r="R397" s="19">
        <f t="shared" si="69"/>
        <v>436.48047849401235</v>
      </c>
      <c r="S397" s="4">
        <f t="shared" si="63"/>
        <v>0.71107243687584187</v>
      </c>
      <c r="T397" s="16">
        <f t="shared" si="72"/>
        <v>0.76047904191616766</v>
      </c>
      <c r="U397" s="4">
        <f t="shared" si="64"/>
        <v>2.4410126216107457E-3</v>
      </c>
      <c r="AF397" s="47"/>
      <c r="AG397" s="47"/>
      <c r="AH397" s="26"/>
      <c r="AI397" s="19"/>
      <c r="AJ397" s="19"/>
      <c r="AK397" s="4"/>
      <c r="AL397" s="4"/>
      <c r="AM397" s="4"/>
      <c r="AN397" s="16"/>
      <c r="AO397" s="4"/>
    </row>
    <row r="398" spans="1:41" x14ac:dyDescent="0.25">
      <c r="A398" s="14">
        <v>41336.333333333336</v>
      </c>
      <c r="B398" s="13">
        <f>VLOOKUP(A398,'Raw data'!$B$3:$E$541,4)</f>
        <v>260</v>
      </c>
      <c r="C398" s="13">
        <f>VLOOKUP(A398,'Raw data'!$H$3:$K$541,4)</f>
        <v>86</v>
      </c>
      <c r="D398" s="15">
        <f t="shared" si="70"/>
        <v>66.92307692307692</v>
      </c>
      <c r="E398" s="24">
        <f t="shared" si="68"/>
        <v>66.649449768749363</v>
      </c>
      <c r="F398" s="23">
        <f t="shared" si="71"/>
        <v>7.4871819585396349E-2</v>
      </c>
      <c r="G398" s="28"/>
      <c r="H398" s="28"/>
      <c r="I398" s="28"/>
      <c r="J398" s="28"/>
      <c r="K398" s="28"/>
      <c r="L398" s="28"/>
      <c r="M398" s="28"/>
      <c r="N398" s="47"/>
      <c r="O398" s="47"/>
      <c r="P398" s="26"/>
      <c r="Q398" s="19">
        <f>_xll.PIAdvCalcVal(Calculations!$Q$1,Calculations!$A397,Calculations!$A398,"average (time-weighted)","time-weighted",0,1,0,"")</f>
        <v>27.344925006375885</v>
      </c>
      <c r="R398" s="19">
        <f t="shared" si="69"/>
        <v>464.89130836317895</v>
      </c>
      <c r="S398" s="4">
        <f t="shared" si="63"/>
        <v>0.70912061220025158</v>
      </c>
      <c r="T398" s="16">
        <f t="shared" si="72"/>
        <v>0.6692307692307693</v>
      </c>
      <c r="U398" s="4">
        <f t="shared" si="64"/>
        <v>1.5911995721299549E-3</v>
      </c>
      <c r="AF398" s="47"/>
      <c r="AG398" s="47"/>
      <c r="AH398" s="26"/>
      <c r="AI398" s="19"/>
      <c r="AJ398" s="19"/>
      <c r="AK398" s="4"/>
      <c r="AL398" s="4"/>
      <c r="AM398" s="4"/>
      <c r="AN398" s="16"/>
      <c r="AO398" s="4"/>
    </row>
    <row r="399" spans="1:41" x14ac:dyDescent="0.25">
      <c r="A399" s="14">
        <v>41337.333333333336</v>
      </c>
      <c r="B399" s="13">
        <f>VLOOKUP(A399,'Raw data'!$B$3:$E$541,4)</f>
        <v>301</v>
      </c>
      <c r="C399" s="13">
        <f>VLOOKUP(A399,'Raw data'!$H$3:$K$541,4)</f>
        <v>78</v>
      </c>
      <c r="D399" s="15">
        <f t="shared" si="70"/>
        <v>74.086378737541523</v>
      </c>
      <c r="E399" s="24">
        <f t="shared" si="68"/>
        <v>71.192215747092462</v>
      </c>
      <c r="F399" s="23">
        <f t="shared" si="71"/>
        <v>8.3761794152850531</v>
      </c>
      <c r="G399" s="28"/>
      <c r="H399" s="28"/>
      <c r="I399" s="28"/>
      <c r="J399" s="28"/>
      <c r="K399" s="28"/>
      <c r="L399" s="28"/>
      <c r="M399" s="28"/>
      <c r="N399" s="47"/>
      <c r="O399" s="47"/>
      <c r="P399" s="26"/>
      <c r="Q399" s="19">
        <f>_xll.PIAdvCalcVal(Calculations!$Q$1,Calculations!$A398,Calculations!$A399,"average (time-weighted)","time-weighted",0,1,0,"")</f>
        <v>28.32414882230356</v>
      </c>
      <c r="R399" s="19">
        <f t="shared" si="69"/>
        <v>481.53910099237277</v>
      </c>
      <c r="S399" s="4">
        <f t="shared" si="63"/>
        <v>0.70782391513438181</v>
      </c>
      <c r="T399" s="16">
        <f t="shared" si="72"/>
        <v>0.74086378737541536</v>
      </c>
      <c r="U399" s="4">
        <f t="shared" si="64"/>
        <v>1.0916331577038195E-3</v>
      </c>
      <c r="AF399" s="47"/>
      <c r="AG399" s="47"/>
      <c r="AH399" s="26"/>
      <c r="AI399" s="19"/>
      <c r="AJ399" s="19"/>
      <c r="AK399" s="4"/>
      <c r="AL399" s="4"/>
      <c r="AM399" s="4"/>
      <c r="AN399" s="16"/>
      <c r="AO399" s="4"/>
    </row>
    <row r="400" spans="1:41" x14ac:dyDescent="0.25">
      <c r="A400" s="14">
        <v>41338.333333333336</v>
      </c>
      <c r="B400" s="13">
        <f>VLOOKUP(A400,'Raw data'!$B$3:$E$541,4)</f>
        <v>326</v>
      </c>
      <c r="C400" s="13">
        <f>VLOOKUP(A400,'Raw data'!$H$3:$K$541,4)</f>
        <v>81</v>
      </c>
      <c r="D400" s="15">
        <f t="shared" si="70"/>
        <v>75.153374233128829</v>
      </c>
      <c r="E400" s="24">
        <f t="shared" si="68"/>
        <v>73.401401656057772</v>
      </c>
      <c r="F400" s="23">
        <f t="shared" si="71"/>
        <v>3.0694079108090038</v>
      </c>
      <c r="G400" s="28"/>
      <c r="H400" s="28"/>
      <c r="I400" s="28"/>
      <c r="J400" s="28"/>
      <c r="K400" s="28"/>
      <c r="L400" s="28"/>
      <c r="M400" s="28"/>
      <c r="N400" s="47"/>
      <c r="O400" s="47"/>
      <c r="P400" s="26"/>
      <c r="Q400" s="19">
        <f>_xll.PIAdvCalcVal(Calculations!$Q$1,Calculations!$A399,Calculations!$A400,"average (time-weighted)","time-weighted",0,1,0,"")</f>
        <v>26.975422322121084</v>
      </c>
      <c r="R400" s="19">
        <f t="shared" si="69"/>
        <v>458.60939000769366</v>
      </c>
      <c r="S400" s="4">
        <f t="shared" si="63"/>
        <v>0.70958061843726516</v>
      </c>
      <c r="T400" s="16">
        <f t="shared" si="72"/>
        <v>0.75153374233128833</v>
      </c>
      <c r="U400" s="4">
        <f t="shared" si="64"/>
        <v>1.7600646044672579E-3</v>
      </c>
      <c r="AF400" s="47"/>
      <c r="AG400" s="47"/>
      <c r="AH400" s="26"/>
      <c r="AI400" s="19"/>
      <c r="AJ400" s="19"/>
      <c r="AK400" s="4"/>
      <c r="AL400" s="4"/>
      <c r="AM400" s="4"/>
      <c r="AN400" s="16"/>
      <c r="AO400" s="4"/>
    </row>
    <row r="401" spans="1:41" x14ac:dyDescent="0.25">
      <c r="A401" s="14">
        <v>41339.333333333336</v>
      </c>
      <c r="B401" s="13">
        <f>VLOOKUP(A401,'Raw data'!$B$3:$E$541,4)</f>
        <v>360</v>
      </c>
      <c r="C401" s="13">
        <f>VLOOKUP(A401,'Raw data'!$H$3:$K$541,4)</f>
        <v>78</v>
      </c>
      <c r="D401" s="15">
        <f t="shared" si="70"/>
        <v>78.333333333333329</v>
      </c>
      <c r="E401" s="24">
        <f t="shared" si="68"/>
        <v>75.913491499652324</v>
      </c>
      <c r="F401" s="23">
        <f t="shared" si="71"/>
        <v>5.8556345000326484</v>
      </c>
      <c r="G401" s="28"/>
      <c r="H401" s="28"/>
      <c r="I401" s="28"/>
      <c r="J401" s="28"/>
      <c r="K401" s="28"/>
      <c r="L401" s="28"/>
      <c r="M401" s="28"/>
      <c r="N401" s="47"/>
      <c r="O401" s="47"/>
      <c r="P401" s="26"/>
      <c r="Q401" s="19">
        <f>_xll.PIAdvCalcVal(Calculations!$Q$1,Calculations!$A400,Calculations!$A401,"average (time-weighted)","time-weighted",0,1,0,"")</f>
        <v>25.425314522859797</v>
      </c>
      <c r="R401" s="19">
        <f t="shared" si="69"/>
        <v>432.25599380219955</v>
      </c>
      <c r="S401" s="4">
        <f t="shared" si="63"/>
        <v>0.71133444339741048</v>
      </c>
      <c r="T401" s="16">
        <f t="shared" si="72"/>
        <v>0.78333333333333333</v>
      </c>
      <c r="U401" s="4">
        <f t="shared" si="64"/>
        <v>5.1838401520051328E-3</v>
      </c>
      <c r="AF401" s="47"/>
      <c r="AG401" s="47"/>
      <c r="AH401" s="26"/>
      <c r="AI401" s="19"/>
      <c r="AJ401" s="19"/>
      <c r="AK401" s="4"/>
      <c r="AL401" s="4"/>
      <c r="AM401" s="4"/>
      <c r="AN401" s="16"/>
      <c r="AO401" s="4"/>
    </row>
    <row r="402" spans="1:41" x14ac:dyDescent="0.25">
      <c r="A402" s="14">
        <v>41340.333333333336</v>
      </c>
      <c r="B402" s="13">
        <f>VLOOKUP(A402,'Raw data'!$B$3:$E$541,4)</f>
        <v>448</v>
      </c>
      <c r="C402" s="13">
        <f>VLOOKUP(A402,'Raw data'!$H$3:$K$541,4)</f>
        <v>68</v>
      </c>
      <c r="D402" s="15">
        <f t="shared" si="70"/>
        <v>84.821428571428569</v>
      </c>
      <c r="E402" s="24">
        <f t="shared" si="68"/>
        <v>80.644769955077749</v>
      </c>
      <c r="F402" s="23">
        <f t="shared" si="71"/>
        <v>17.444477197537552</v>
      </c>
      <c r="G402" s="28"/>
      <c r="H402" s="28"/>
      <c r="I402" s="28"/>
      <c r="J402" s="28"/>
      <c r="K402" s="28"/>
      <c r="L402" s="28"/>
      <c r="M402" s="28"/>
      <c r="N402" s="47"/>
      <c r="O402" s="47"/>
      <c r="P402" s="26"/>
      <c r="Q402" s="19">
        <f>_xll.PIAdvCalcVal(Calculations!$Q$1,Calculations!$A401,Calculations!$A402,"average (time-weighted)","time-weighted",0,1,0,"")</f>
        <v>24.891304661740222</v>
      </c>
      <c r="R402" s="19">
        <f t="shared" si="69"/>
        <v>423.1772874990433</v>
      </c>
      <c r="S402" s="4">
        <f t="shared" si="63"/>
        <v>0.7118728735011699</v>
      </c>
      <c r="T402" s="16">
        <f t="shared" si="72"/>
        <v>0.8482142857142857</v>
      </c>
      <c r="U402" s="4">
        <f t="shared" si="64"/>
        <v>1.8588980684266763E-2</v>
      </c>
      <c r="AF402" s="47"/>
      <c r="AG402" s="47"/>
      <c r="AH402" s="26"/>
      <c r="AI402" s="19"/>
      <c r="AJ402" s="19"/>
      <c r="AK402" s="4"/>
      <c r="AL402" s="4"/>
      <c r="AM402" s="4"/>
      <c r="AN402" s="16"/>
      <c r="AO402" s="4"/>
    </row>
    <row r="403" spans="1:41" x14ac:dyDescent="0.25">
      <c r="A403" s="14">
        <v>41341.333333333336</v>
      </c>
      <c r="B403" s="13">
        <f>VLOOKUP(A403,'Raw data'!$B$3:$E$541,4)</f>
        <v>318</v>
      </c>
      <c r="C403" s="13">
        <f>VLOOKUP(A403,'Raw data'!$H$3:$K$541,4)</f>
        <v>78</v>
      </c>
      <c r="D403" s="15">
        <f t="shared" si="70"/>
        <v>75.471698113207552</v>
      </c>
      <c r="E403" s="24">
        <f t="shared" si="68"/>
        <v>72.732254527908282</v>
      </c>
      <c r="F403" s="23">
        <f t="shared" si="71"/>
        <v>7.5045511570373185</v>
      </c>
      <c r="G403" s="28"/>
      <c r="H403" s="28"/>
      <c r="I403" s="28"/>
      <c r="J403" s="28"/>
      <c r="K403" s="28"/>
      <c r="L403" s="28"/>
      <c r="M403" s="28"/>
      <c r="N403" s="47"/>
      <c r="O403" s="47"/>
      <c r="P403" s="26"/>
      <c r="Q403" s="19">
        <f>_xll.PIAdvCalcVal(Calculations!$Q$1,Calculations!$A402,Calculations!$A403,"average (time-weighted)","time-weighted",0,1,0,"")</f>
        <v>26.14794805795762</v>
      </c>
      <c r="R403" s="19">
        <f t="shared" si="69"/>
        <v>444.5414928306447</v>
      </c>
      <c r="S403" s="4">
        <f t="shared" si="63"/>
        <v>0.710552225211732</v>
      </c>
      <c r="T403" s="16">
        <f t="shared" si="72"/>
        <v>0.75471698113207553</v>
      </c>
      <c r="U403" s="4">
        <f t="shared" si="64"/>
        <v>1.9505256655035182E-3</v>
      </c>
      <c r="AF403" s="47"/>
      <c r="AG403" s="47"/>
      <c r="AH403" s="26"/>
      <c r="AI403" s="19"/>
      <c r="AJ403" s="19"/>
      <c r="AK403" s="4"/>
      <c r="AL403" s="4"/>
      <c r="AM403" s="4"/>
      <c r="AN403" s="16"/>
      <c r="AO403" s="4"/>
    </row>
    <row r="404" spans="1:41" x14ac:dyDescent="0.25">
      <c r="A404" s="14">
        <v>41342.333333333336</v>
      </c>
      <c r="B404" s="13">
        <f>VLOOKUP(A404,'Raw data'!$B$3:$E$541,4)</f>
        <v>323</v>
      </c>
      <c r="C404" s="13">
        <f>VLOOKUP(A404,'Raw data'!$H$3:$K$541,4)</f>
        <v>72</v>
      </c>
      <c r="D404" s="15">
        <f t="shared" si="70"/>
        <v>77.708978328173373</v>
      </c>
      <c r="E404" s="24">
        <f t="shared" si="68"/>
        <v>73.154355851005676</v>
      </c>
      <c r="F404" s="23">
        <f t="shared" si="71"/>
        <v>20.744585909521213</v>
      </c>
      <c r="G404" s="28"/>
      <c r="H404" s="28"/>
      <c r="I404" s="28"/>
      <c r="J404" s="28"/>
      <c r="K404" s="28"/>
      <c r="L404" s="28"/>
      <c r="M404" s="28"/>
      <c r="N404" s="47"/>
      <c r="O404" s="47"/>
      <c r="P404" s="26"/>
      <c r="Q404" s="19">
        <f>_xll.PIAdvCalcVal(Calculations!$Q$1,Calculations!$A403,Calculations!$A404,"average (time-weighted)","time-weighted",0,1,0,"")</f>
        <v>25.554430319745261</v>
      </c>
      <c r="R404" s="19">
        <f t="shared" si="69"/>
        <v>434.45109259038207</v>
      </c>
      <c r="S404" s="4">
        <f t="shared" si="63"/>
        <v>0.71119921172734879</v>
      </c>
      <c r="T404" s="16">
        <f t="shared" si="72"/>
        <v>0.77708978328173373</v>
      </c>
      <c r="U404" s="4">
        <f t="shared" si="64"/>
        <v>4.341567419763521E-3</v>
      </c>
      <c r="AF404" s="47"/>
      <c r="AG404" s="47"/>
      <c r="AH404" s="26"/>
      <c r="AI404" s="19"/>
      <c r="AJ404" s="19"/>
      <c r="AK404" s="4"/>
      <c r="AL404" s="4"/>
      <c r="AM404" s="4"/>
      <c r="AN404" s="16"/>
      <c r="AO404" s="4"/>
    </row>
    <row r="405" spans="1:41" x14ac:dyDescent="0.25">
      <c r="A405" s="14">
        <v>41343.333333333336</v>
      </c>
      <c r="B405" s="13">
        <f>VLOOKUP(A405,'Raw data'!$B$3:$E$541,4)</f>
        <v>280</v>
      </c>
      <c r="C405" s="13">
        <f>VLOOKUP(A405,'Raw data'!$H$3:$K$541,4)</f>
        <v>84</v>
      </c>
      <c r="D405" s="15">
        <f t="shared" si="70"/>
        <v>70</v>
      </c>
      <c r="E405" s="24">
        <f t="shared" si="68"/>
        <v>69.031631928124398</v>
      </c>
      <c r="F405" s="23">
        <f t="shared" si="71"/>
        <v>0.93773672262807162</v>
      </c>
      <c r="G405" s="28"/>
      <c r="H405" s="28"/>
      <c r="I405" s="28"/>
      <c r="J405" s="28"/>
      <c r="K405" s="28"/>
      <c r="L405" s="28"/>
      <c r="M405" s="28"/>
      <c r="N405" s="47"/>
      <c r="O405" s="47"/>
      <c r="P405" s="26"/>
      <c r="Q405" s="19">
        <f>_xll.PIAdvCalcVal(Calculations!$Q$1,Calculations!$A404,Calculations!$A405,"average (time-weighted)","time-weighted",0,1,0,"")</f>
        <v>30.377770105169937</v>
      </c>
      <c r="R405" s="19">
        <f t="shared" si="69"/>
        <v>516.45273432110253</v>
      </c>
      <c r="S405" s="4">
        <f t="shared" si="63"/>
        <v>0.70474469508400439</v>
      </c>
      <c r="T405" s="16">
        <f t="shared" si="72"/>
        <v>0.7</v>
      </c>
      <c r="U405" s="4">
        <f t="shared" si="64"/>
        <v>2.2512131440175859E-5</v>
      </c>
      <c r="AF405" s="47"/>
      <c r="AG405" s="47"/>
      <c r="AH405" s="26"/>
      <c r="AI405" s="19"/>
      <c r="AJ405" s="19"/>
      <c r="AK405" s="4"/>
      <c r="AL405" s="4"/>
      <c r="AM405" s="4"/>
      <c r="AN405" s="16"/>
      <c r="AO405" s="4"/>
    </row>
    <row r="406" spans="1:41" s="37" customFormat="1" x14ac:dyDescent="0.25">
      <c r="A406" s="29">
        <v>41344.333333333336</v>
      </c>
      <c r="B406" s="18">
        <f>VLOOKUP(A406,'Raw data'!$B$3:$E$541,4)</f>
        <v>334</v>
      </c>
      <c r="C406" s="18">
        <f>VLOOKUP(A406,'Raw data'!$H$3:$K$541,4)</f>
        <v>82</v>
      </c>
      <c r="D406" s="30">
        <f t="shared" si="70"/>
        <v>75.449101796407177</v>
      </c>
      <c r="E406" s="34">
        <f t="shared" si="68"/>
        <v>74.038493831960579</v>
      </c>
      <c r="F406" s="31">
        <f t="shared" si="71"/>
        <v>1.9898148293601743</v>
      </c>
      <c r="G406" s="31"/>
      <c r="H406" s="31"/>
      <c r="I406" s="31"/>
      <c r="J406" s="31"/>
      <c r="K406" s="31"/>
      <c r="L406" s="31"/>
      <c r="M406" s="31"/>
      <c r="N406" s="33"/>
      <c r="O406" s="33"/>
      <c r="P406" s="33"/>
      <c r="Q406" s="35">
        <f>_xll.PIAdvCalcVal(Calculations!$Q$1,Calculations!$A405,Calculations!$A406,"average (time-weighted)","time-weighted",0,1,0,"")</f>
        <v>28.410215159306013</v>
      </c>
      <c r="R406" s="19">
        <f t="shared" si="69"/>
        <v>483.00231553787864</v>
      </c>
      <c r="S406" s="4">
        <f t="shared" si="63"/>
        <v>0.70770458695660821</v>
      </c>
      <c r="T406" s="32">
        <f t="shared" si="72"/>
        <v>0.75449101796407181</v>
      </c>
      <c r="U406" s="36">
        <f t="shared" si="64"/>
        <v>2.1889701264161516E-3</v>
      </c>
      <c r="AF406" s="33"/>
      <c r="AG406" s="33"/>
      <c r="AH406" s="33"/>
      <c r="AI406" s="35"/>
      <c r="AJ406" s="19"/>
      <c r="AK406" s="4"/>
      <c r="AL406" s="4"/>
      <c r="AM406" s="4"/>
      <c r="AN406" s="32"/>
      <c r="AO406" s="36"/>
    </row>
    <row r="407" spans="1:41" x14ac:dyDescent="0.25">
      <c r="A407" s="14">
        <v>41345.333333333336</v>
      </c>
      <c r="B407" s="13">
        <f>VLOOKUP(A407,'Raw data'!$B$3:$E$541,4)</f>
        <v>272</v>
      </c>
      <c r="C407" s="13">
        <f>VLOOKUP(A407,'Raw data'!$H$3:$K$541,4)</f>
        <v>92</v>
      </c>
      <c r="D407" s="15">
        <f t="shared" si="70"/>
        <v>66.17647058823529</v>
      </c>
      <c r="E407" s="24">
        <f t="shared" si="68"/>
        <v>68.12079757306924</v>
      </c>
      <c r="F407" s="23">
        <f t="shared" si="71"/>
        <v>3.780407423953478</v>
      </c>
      <c r="G407" s="28"/>
      <c r="H407" s="28"/>
      <c r="I407" s="28"/>
      <c r="J407" s="28"/>
      <c r="K407" s="28"/>
      <c r="L407" s="28"/>
      <c r="M407" s="28"/>
      <c r="N407" s="47"/>
      <c r="O407" s="47"/>
      <c r="P407" s="26"/>
      <c r="Q407" s="19">
        <f>_xll.PIAdvCalcVal(Calculations!$Q$1,Calculations!$A406,Calculations!$A407,"average (time-weighted)","time-weighted",0,1,0,"")</f>
        <v>28.796375285394262</v>
      </c>
      <c r="R407" s="19">
        <f t="shared" si="69"/>
        <v>489.56742720715539</v>
      </c>
      <c r="S407" s="4">
        <f t="shared" si="63"/>
        <v>0.70715860932835706</v>
      </c>
      <c r="T407" s="16">
        <f t="shared" si="72"/>
        <v>0.66176470588235292</v>
      </c>
      <c r="U407" s="4">
        <f t="shared" si="64"/>
        <v>2.0606064700651461E-3</v>
      </c>
      <c r="AF407" s="47"/>
      <c r="AG407" s="47"/>
      <c r="AH407" s="26"/>
      <c r="AI407" s="19"/>
      <c r="AJ407" s="19"/>
      <c r="AK407" s="4"/>
      <c r="AL407" s="4"/>
      <c r="AM407" s="4"/>
      <c r="AN407" s="16"/>
      <c r="AO407" s="4"/>
    </row>
    <row r="408" spans="1:41" x14ac:dyDescent="0.25">
      <c r="A408" s="14">
        <v>41346.333333333336</v>
      </c>
      <c r="B408" s="13">
        <f>VLOOKUP(A408,'Raw data'!$B$3:$E$541,4)</f>
        <v>293</v>
      </c>
      <c r="C408" s="13">
        <f>VLOOKUP(A408,'Raw data'!$H$3:$K$541,4)</f>
        <v>96</v>
      </c>
      <c r="D408" s="15">
        <f t="shared" si="70"/>
        <v>67.235494880546071</v>
      </c>
      <c r="E408" s="24">
        <f t="shared" si="68"/>
        <v>70.405655084897049</v>
      </c>
      <c r="F408" s="23">
        <f t="shared" si="71"/>
        <v>10.049915721250635</v>
      </c>
      <c r="G408" s="28"/>
      <c r="H408" s="28"/>
      <c r="I408" s="28"/>
      <c r="J408" s="28"/>
      <c r="K408" s="28"/>
      <c r="L408" s="28"/>
      <c r="M408" s="28"/>
      <c r="N408" s="47"/>
      <c r="O408" s="47"/>
      <c r="P408" s="26"/>
      <c r="Q408" s="19">
        <f>_xll.PIAdvCalcVal(Calculations!$Q$1,Calculations!$A407,Calculations!$A408,"average (time-weighted)","time-weighted",0,1,0,"")</f>
        <v>42.824203910059637</v>
      </c>
      <c r="R408" s="19">
        <f t="shared" si="69"/>
        <v>728.05466391724235</v>
      </c>
      <c r="S408" s="4">
        <f t="shared" si="63"/>
        <v>0.67735271428842347</v>
      </c>
      <c r="T408" s="16">
        <f t="shared" si="72"/>
        <v>0.67235494880546076</v>
      </c>
      <c r="U408" s="4">
        <f t="shared" si="64"/>
        <v>2.4977659822693517E-5</v>
      </c>
      <c r="AF408" s="47"/>
      <c r="AG408" s="47"/>
      <c r="AH408" s="26"/>
      <c r="AI408" s="19"/>
      <c r="AJ408" s="19"/>
      <c r="AK408" s="4"/>
      <c r="AL408" s="4"/>
      <c r="AM408" s="4"/>
      <c r="AN408" s="16"/>
      <c r="AO408" s="4"/>
    </row>
    <row r="409" spans="1:41" x14ac:dyDescent="0.25">
      <c r="A409" s="14">
        <v>41347.333333333336</v>
      </c>
      <c r="B409" s="13">
        <f>VLOOKUP(A409,'Raw data'!$B$3:$E$541,4)</f>
        <v>310</v>
      </c>
      <c r="C409" s="13">
        <f>VLOOKUP(A409,'Raw data'!$H$3:$K$541,4)</f>
        <v>92</v>
      </c>
      <c r="D409" s="15">
        <f t="shared" si="70"/>
        <v>70.322580645161295</v>
      </c>
      <c r="E409" s="24">
        <f t="shared" si="68"/>
        <v>72.028570773789795</v>
      </c>
      <c r="F409" s="23">
        <f t="shared" si="71"/>
        <v>2.9104023189778849</v>
      </c>
      <c r="G409" s="28"/>
      <c r="H409" s="28"/>
      <c r="I409" s="28"/>
      <c r="J409" s="28"/>
      <c r="K409" s="28"/>
      <c r="L409" s="28"/>
      <c r="M409" s="28"/>
      <c r="N409" s="47"/>
      <c r="O409" s="47"/>
      <c r="P409" s="26"/>
      <c r="Q409" s="19">
        <f>_xll.PIAdvCalcVal(Calculations!$Q$1,Calculations!$A408,Calculations!$A409,"average (time-weighted)","time-weighted",0,1,0,"")</f>
        <v>43.585321220588007</v>
      </c>
      <c r="R409" s="19">
        <f t="shared" si="69"/>
        <v>740.9944259471946</v>
      </c>
      <c r="S409" s="4">
        <f t="shared" si="63"/>
        <v>0.67530562758401746</v>
      </c>
      <c r="T409" s="16">
        <f t="shared" si="72"/>
        <v>0.70322580645161292</v>
      </c>
      <c r="U409" s="4">
        <f t="shared" si="64"/>
        <v>7.7953638799852399E-4</v>
      </c>
      <c r="AF409" s="47"/>
      <c r="AG409" s="47"/>
      <c r="AH409" s="26"/>
      <c r="AI409" s="19"/>
      <c r="AJ409" s="19"/>
      <c r="AK409" s="4"/>
      <c r="AL409" s="4"/>
      <c r="AM409" s="4"/>
      <c r="AN409" s="16"/>
      <c r="AO409" s="4"/>
    </row>
    <row r="410" spans="1:41" x14ac:dyDescent="0.25">
      <c r="A410" s="14">
        <v>41348.333333333336</v>
      </c>
      <c r="B410" s="13">
        <f>VLOOKUP(A410,'Raw data'!$B$3:$E$541,4)</f>
        <v>274</v>
      </c>
      <c r="C410" s="13">
        <f>VLOOKUP(A410,'Raw data'!$H$3:$K$541,4)</f>
        <v>92</v>
      </c>
      <c r="D410" s="15">
        <f t="shared" si="70"/>
        <v>66.423357664233578</v>
      </c>
      <c r="E410" s="24">
        <f t="shared" si="68"/>
        <v>68.353492481295007</v>
      </c>
      <c r="F410" s="23">
        <f t="shared" si="71"/>
        <v>3.7254204120327561</v>
      </c>
      <c r="G410" s="28"/>
      <c r="H410" s="28"/>
      <c r="I410" s="28"/>
      <c r="J410" s="28"/>
      <c r="K410" s="28"/>
      <c r="L410" s="28"/>
      <c r="M410" s="28"/>
      <c r="N410" s="47"/>
      <c r="O410" s="47"/>
      <c r="P410" s="26"/>
      <c r="Q410" s="19">
        <f>_xll.PIAdvCalcVal(Calculations!$Q$1,Calculations!$A409,Calculations!$A410,"average (time-weighted)","time-weighted",0,1,0,"")</f>
        <v>43.323915083639541</v>
      </c>
      <c r="R410" s="19">
        <f t="shared" si="69"/>
        <v>736.55025793459993</v>
      </c>
      <c r="S410" s="4">
        <f t="shared" si="63"/>
        <v>0.67601224982744823</v>
      </c>
      <c r="T410" s="16">
        <f t="shared" si="72"/>
        <v>0.66423357664233573</v>
      </c>
      <c r="U410" s="4">
        <f t="shared" si="64"/>
        <v>1.3873714200168821E-4</v>
      </c>
      <c r="AF410" s="47"/>
      <c r="AG410" s="47"/>
      <c r="AH410" s="26"/>
      <c r="AI410" s="19"/>
      <c r="AJ410" s="19"/>
      <c r="AK410" s="4"/>
      <c r="AL410" s="4"/>
      <c r="AM410" s="4"/>
      <c r="AN410" s="16"/>
      <c r="AO410" s="4"/>
    </row>
    <row r="411" spans="1:41" x14ac:dyDescent="0.25">
      <c r="A411" s="14">
        <v>41349.333333333336</v>
      </c>
      <c r="B411" s="13">
        <f>VLOOKUP(A411,'Raw data'!$B$3:$E$541,4)</f>
        <v>276</v>
      </c>
      <c r="C411" s="13">
        <f>VLOOKUP(A411,'Raw data'!$H$3:$K$541,4)</f>
        <v>92</v>
      </c>
      <c r="D411" s="15">
        <f t="shared" si="70"/>
        <v>66.666666666666657</v>
      </c>
      <c r="E411" s="24">
        <f t="shared" si="68"/>
        <v>68.5828149995465</v>
      </c>
      <c r="F411" s="23">
        <f t="shared" si="71"/>
        <v>3.6716244335982</v>
      </c>
      <c r="G411" s="28"/>
      <c r="H411" s="28"/>
      <c r="I411" s="28"/>
      <c r="J411" s="28"/>
      <c r="K411" s="28"/>
      <c r="L411" s="28"/>
      <c r="M411" s="28"/>
      <c r="N411" s="47"/>
      <c r="O411" s="47"/>
      <c r="P411" s="26"/>
      <c r="Q411" s="19">
        <f>_xll.PIAdvCalcVal(Calculations!$Q$1,Calculations!$A410,Calculations!$A411,"average (time-weighted)","time-weighted",0,1,0,"")</f>
        <v>42.634522509128068</v>
      </c>
      <c r="R411" s="19">
        <f t="shared" si="69"/>
        <v>724.82988876680122</v>
      </c>
      <c r="S411" s="4">
        <f t="shared" si="63"/>
        <v>0.67785788815510428</v>
      </c>
      <c r="T411" s="16">
        <f t="shared" si="72"/>
        <v>0.66666666666666674</v>
      </c>
      <c r="U411" s="4">
        <f t="shared" si="64"/>
        <v>1.252434384032662E-4</v>
      </c>
      <c r="AF411" s="47"/>
      <c r="AG411" s="47"/>
      <c r="AH411" s="26"/>
      <c r="AI411" s="19"/>
      <c r="AJ411" s="19"/>
      <c r="AK411" s="4"/>
      <c r="AL411" s="4"/>
      <c r="AM411" s="4"/>
      <c r="AN411" s="16"/>
      <c r="AO411" s="4"/>
    </row>
    <row r="412" spans="1:41" x14ac:dyDescent="0.25">
      <c r="A412" s="14">
        <v>41350.333333333336</v>
      </c>
      <c r="B412" s="13">
        <f>VLOOKUP(A412,'Raw data'!$B$3:$E$541,4)</f>
        <v>298</v>
      </c>
      <c r="C412" s="13">
        <f>VLOOKUP(A412,'Raw data'!$H$3:$K$541,4)</f>
        <v>93</v>
      </c>
      <c r="D412" s="15">
        <f t="shared" si="70"/>
        <v>68.791946308724832</v>
      </c>
      <c r="E412" s="24">
        <f t="shared" si="68"/>
        <v>70.902204496224272</v>
      </c>
      <c r="F412" s="23">
        <f t="shared" si="71"/>
        <v>4.4531896179084214</v>
      </c>
      <c r="G412" s="28"/>
      <c r="H412" s="28"/>
      <c r="I412" s="28"/>
      <c r="J412" s="28"/>
      <c r="K412" s="28"/>
      <c r="L412" s="28"/>
      <c r="M412" s="28"/>
      <c r="N412" s="47"/>
      <c r="O412" s="47"/>
      <c r="P412" s="26"/>
      <c r="Q412" s="19">
        <f>_xll.PIAdvCalcVal(Calculations!$Q$1,Calculations!$A411,Calculations!$A412,"average (time-weighted)","time-weighted",0,1,0,"")</f>
        <v>43.420431496380047</v>
      </c>
      <c r="R412" s="19">
        <f t="shared" si="69"/>
        <v>738.19113430880805</v>
      </c>
      <c r="S412" s="4">
        <f t="shared" si="63"/>
        <v>0.67575177628546823</v>
      </c>
      <c r="T412" s="16">
        <f t="shared" si="72"/>
        <v>0.68791946308724827</v>
      </c>
      <c r="U412" s="4">
        <f t="shared" si="64"/>
        <v>1.4805260210621222E-4</v>
      </c>
      <c r="AF412" s="47"/>
      <c r="AG412" s="47"/>
      <c r="AH412" s="26"/>
      <c r="AI412" s="19"/>
      <c r="AJ412" s="19"/>
      <c r="AK412" s="4"/>
      <c r="AL412" s="4"/>
      <c r="AM412" s="4"/>
      <c r="AN412" s="16"/>
      <c r="AO412" s="4"/>
    </row>
    <row r="413" spans="1:41" x14ac:dyDescent="0.25">
      <c r="A413" s="14">
        <v>41351.333333333336</v>
      </c>
      <c r="B413" s="13">
        <f>VLOOKUP(A413,'Raw data'!$B$3:$E$541,4)</f>
        <v>303</v>
      </c>
      <c r="C413" s="13">
        <f>VLOOKUP(A413,'Raw data'!$H$3:$K$541,4)</f>
        <v>93</v>
      </c>
      <c r="D413" s="15">
        <f t="shared" si="70"/>
        <v>69.306930693069305</v>
      </c>
      <c r="E413" s="24">
        <f t="shared" si="68"/>
        <v>71.382366138200766</v>
      </c>
      <c r="F413" s="23">
        <f t="shared" si="71"/>
        <v>4.3074322869080266</v>
      </c>
      <c r="G413" s="28"/>
      <c r="H413" s="28"/>
      <c r="I413" s="28"/>
      <c r="J413" s="28"/>
      <c r="K413" s="28"/>
      <c r="L413" s="28"/>
      <c r="M413" s="28"/>
      <c r="N413" s="47"/>
      <c r="O413" s="47"/>
      <c r="P413" s="26"/>
      <c r="Q413" s="19">
        <f>_xll.PIAdvCalcVal(Calculations!$Q$1,Calculations!$A412,Calculations!$A413,"average (time-weighted)","time-weighted",0,1,0,"")</f>
        <v>43.543742760722573</v>
      </c>
      <c r="R413" s="19">
        <f t="shared" si="69"/>
        <v>740.28755018863751</v>
      </c>
      <c r="S413" s="4">
        <f t="shared" si="63"/>
        <v>0.67541826440146213</v>
      </c>
      <c r="T413" s="16">
        <f t="shared" si="72"/>
        <v>0.69306930693069302</v>
      </c>
      <c r="U413" s="4">
        <f t="shared" si="64"/>
        <v>3.1155930236871751E-4</v>
      </c>
      <c r="AF413" s="47"/>
      <c r="AG413" s="47"/>
      <c r="AH413" s="26"/>
      <c r="AI413" s="19"/>
      <c r="AJ413" s="19"/>
      <c r="AK413" s="4"/>
      <c r="AL413" s="4"/>
      <c r="AM413" s="4"/>
      <c r="AN413" s="16"/>
      <c r="AO413" s="4"/>
    </row>
    <row r="414" spans="1:41" x14ac:dyDescent="0.25">
      <c r="A414" s="14">
        <v>41352.333333333336</v>
      </c>
      <c r="B414" s="13">
        <f>VLOOKUP(A414,'Raw data'!$B$3:$E$541,4)</f>
        <v>342</v>
      </c>
      <c r="C414" s="13">
        <f>VLOOKUP(A414,'Raw data'!$H$3:$K$541,4)</f>
        <v>92</v>
      </c>
      <c r="D414" s="15">
        <f t="shared" si="70"/>
        <v>73.099415204678365</v>
      </c>
      <c r="E414" s="24">
        <f t="shared" si="68"/>
        <v>74.645780525949817</v>
      </c>
      <c r="F414" s="23">
        <f t="shared" si="71"/>
        <v>2.3912457068309605</v>
      </c>
      <c r="G414" s="28"/>
      <c r="H414" s="28"/>
      <c r="I414" s="28"/>
      <c r="J414" s="28"/>
      <c r="K414" s="28"/>
      <c r="L414" s="28"/>
      <c r="M414" s="28"/>
      <c r="N414" s="47"/>
      <c r="O414" s="47"/>
      <c r="P414" s="26"/>
      <c r="Q414" s="19">
        <f>_xll.PIAdvCalcVal(Calculations!$Q$1,Calculations!$A413,Calculations!$A414,"average (time-weighted)","time-weighted",0,1,0,"")</f>
        <v>40.854503974549772</v>
      </c>
      <c r="R414" s="19">
        <f t="shared" si="69"/>
        <v>694.56777814635268</v>
      </c>
      <c r="S414" s="4">
        <f t="shared" si="63"/>
        <v>0.68249455330328657</v>
      </c>
      <c r="T414" s="16">
        <f t="shared" si="72"/>
        <v>0.73099415204678364</v>
      </c>
      <c r="U414" s="4">
        <f t="shared" si="64"/>
        <v>2.3522110782802229E-3</v>
      </c>
      <c r="AF414" s="47"/>
      <c r="AG414" s="47"/>
      <c r="AH414" s="26"/>
      <c r="AI414" s="19"/>
      <c r="AJ414" s="19"/>
      <c r="AK414" s="4"/>
      <c r="AL414" s="4"/>
      <c r="AM414" s="4"/>
      <c r="AN414" s="16"/>
      <c r="AO414" s="4"/>
    </row>
    <row r="415" spans="1:41" x14ac:dyDescent="0.25">
      <c r="A415" s="14">
        <v>41353.333333333336</v>
      </c>
      <c r="B415" s="13">
        <f>VLOOKUP(A415,'Raw data'!$B$3:$E$541,4)</f>
        <v>293</v>
      </c>
      <c r="C415" s="13">
        <f>VLOOKUP(A415,'Raw data'!$H$3:$K$541,4)</f>
        <v>96</v>
      </c>
      <c r="D415" s="15">
        <f t="shared" si="70"/>
        <v>67.235494880546071</v>
      </c>
      <c r="E415" s="24">
        <f t="shared" si="68"/>
        <v>70.405655084897049</v>
      </c>
      <c r="F415" s="23">
        <f t="shared" si="71"/>
        <v>10.049915721250635</v>
      </c>
      <c r="G415" s="28"/>
      <c r="H415" s="28"/>
      <c r="I415" s="28"/>
      <c r="J415" s="28"/>
      <c r="K415" s="28"/>
      <c r="L415" s="28"/>
      <c r="M415" s="28"/>
      <c r="N415" s="47"/>
      <c r="O415" s="47"/>
      <c r="P415" s="26"/>
      <c r="Q415" s="19">
        <f>_xll.PIAdvCalcVal(Calculations!$Q$1,Calculations!$A414,Calculations!$A415,"average (time-weighted)","time-weighted",0,1,0,"")</f>
        <v>37.837123627740752</v>
      </c>
      <c r="R415" s="19">
        <f t="shared" si="69"/>
        <v>643.26926857171259</v>
      </c>
      <c r="S415" s="4">
        <f t="shared" si="63"/>
        <v>0.68987012399156011</v>
      </c>
      <c r="T415" s="16">
        <f t="shared" si="72"/>
        <v>0.67235494880546076</v>
      </c>
      <c r="U415" s="4">
        <f t="shared" si="64"/>
        <v>3.0678136179975048E-4</v>
      </c>
      <c r="AF415" s="47"/>
      <c r="AG415" s="47"/>
      <c r="AH415" s="26"/>
      <c r="AI415" s="19"/>
      <c r="AJ415" s="19"/>
      <c r="AK415" s="4"/>
      <c r="AL415" s="4"/>
      <c r="AM415" s="4"/>
      <c r="AN415" s="16"/>
      <c r="AO415" s="4"/>
    </row>
    <row r="416" spans="1:41" x14ac:dyDescent="0.25">
      <c r="A416" s="14">
        <v>41354.333333333336</v>
      </c>
      <c r="B416" s="13">
        <f>VLOOKUP(A416,'Raw data'!$B$3:$E$541,4)</f>
        <v>286</v>
      </c>
      <c r="C416" s="13">
        <f>VLOOKUP(A416,'Raw data'!$H$3:$K$541,4)</f>
        <v>87</v>
      </c>
      <c r="D416" s="15">
        <f t="shared" si="70"/>
        <v>69.580419580419587</v>
      </c>
      <c r="E416" s="24">
        <f t="shared" si="68"/>
        <v>69.681317971590332</v>
      </c>
      <c r="F416" s="23">
        <f t="shared" si="71"/>
        <v>1.0180485340844595E-2</v>
      </c>
      <c r="G416" s="28"/>
      <c r="H416" s="28"/>
      <c r="I416" s="28"/>
      <c r="J416" s="28"/>
      <c r="K416" s="28"/>
      <c r="L416" s="28"/>
      <c r="M416" s="28"/>
      <c r="N416" s="47"/>
      <c r="O416" s="47"/>
      <c r="P416" s="26"/>
      <c r="Q416" s="19">
        <f>_xll.PIAdvCalcVal(Calculations!$Q$1,Calculations!$A415,Calculations!$A416,"average (time-weighted)","time-weighted",0,1,0,"")</f>
        <v>39.467447811712624</v>
      </c>
      <c r="R416" s="19">
        <f t="shared" si="69"/>
        <v>670.98642423281228</v>
      </c>
      <c r="S416" s="4">
        <f t="shared" si="63"/>
        <v>0.68596619463883446</v>
      </c>
      <c r="T416" s="16">
        <f t="shared" si="72"/>
        <v>0.69580419580419584</v>
      </c>
      <c r="U416" s="4">
        <f t="shared" si="64"/>
        <v>9.6786266929651794E-5</v>
      </c>
      <c r="AF416" s="47"/>
      <c r="AG416" s="47"/>
      <c r="AH416" s="26"/>
      <c r="AI416" s="19"/>
      <c r="AJ416" s="19"/>
      <c r="AK416" s="4"/>
      <c r="AL416" s="4"/>
      <c r="AM416" s="4"/>
      <c r="AN416" s="16"/>
      <c r="AO416" s="4"/>
    </row>
    <row r="417" spans="1:41" x14ac:dyDescent="0.25">
      <c r="A417" s="14">
        <v>41355.333333333336</v>
      </c>
      <c r="B417" s="13">
        <f>VLOOKUP(A417,'Raw data'!$B$3:$E$541,4)</f>
        <v>385</v>
      </c>
      <c r="C417" s="13">
        <f>VLOOKUP(A417,'Raw data'!$H$3:$K$541,4)</f>
        <v>90</v>
      </c>
      <c r="D417" s="15">
        <f t="shared" si="70"/>
        <v>76.623376623376629</v>
      </c>
      <c r="E417" s="24">
        <f t="shared" si="68"/>
        <v>77.477550493181397</v>
      </c>
      <c r="F417" s="23">
        <f t="shared" si="71"/>
        <v>0.72961299985725281</v>
      </c>
      <c r="G417" s="28"/>
      <c r="H417" s="28"/>
      <c r="I417" s="28"/>
      <c r="J417" s="28"/>
      <c r="K417" s="28"/>
      <c r="L417" s="28"/>
      <c r="M417" s="28"/>
      <c r="N417" s="47"/>
      <c r="O417" s="47"/>
      <c r="P417" s="26"/>
      <c r="Q417" s="19">
        <f>_xll.PIAdvCalcVal(Calculations!$Q$1,Calculations!$A416,Calculations!$A417,"average (time-weighted)","time-weighted",0,1,0,"")</f>
        <v>38.901899508128622</v>
      </c>
      <c r="R417" s="19">
        <f t="shared" si="69"/>
        <v>661.37153259443915</v>
      </c>
      <c r="S417" s="4">
        <f t="shared" si="63"/>
        <v>0.68734297850395065</v>
      </c>
      <c r="T417" s="16">
        <f t="shared" si="72"/>
        <v>0.76623376623376627</v>
      </c>
      <c r="U417" s="4">
        <f t="shared" si="64"/>
        <v>6.2237563886308259E-3</v>
      </c>
      <c r="AF417" s="47"/>
      <c r="AG417" s="47"/>
      <c r="AH417" s="26"/>
      <c r="AI417" s="19"/>
      <c r="AJ417" s="19"/>
      <c r="AK417" s="4"/>
      <c r="AL417" s="4"/>
      <c r="AM417" s="4"/>
      <c r="AN417" s="16"/>
      <c r="AO417" s="4"/>
    </row>
    <row r="418" spans="1:41" x14ac:dyDescent="0.25">
      <c r="A418" s="14">
        <v>41356.333333333336</v>
      </c>
      <c r="B418" s="13">
        <f>VLOOKUP(A418,'Raw data'!$B$3:$E$541,4)</f>
        <v>341</v>
      </c>
      <c r="C418" s="13">
        <f>VLOOKUP(A418,'Raw data'!$H$3:$K$541,4)</f>
        <v>86</v>
      </c>
      <c r="D418" s="15">
        <f t="shared" si="70"/>
        <v>74.780058651026394</v>
      </c>
      <c r="E418" s="24">
        <f t="shared" si="68"/>
        <v>74.571427976172529</v>
      </c>
      <c r="F418" s="23">
        <f t="shared" si="71"/>
        <v>4.3526758489978994E-2</v>
      </c>
      <c r="G418" s="28"/>
      <c r="H418" s="28"/>
      <c r="I418" s="28"/>
      <c r="J418" s="28"/>
      <c r="K418" s="28"/>
      <c r="L418" s="28"/>
      <c r="M418" s="28"/>
      <c r="N418" s="47"/>
      <c r="O418" s="47"/>
      <c r="P418" s="26"/>
      <c r="Q418" s="19">
        <f>_xll.PIAdvCalcVal(Calculations!$Q$1,Calculations!$A417,Calculations!$A418,"average (time-weighted)","time-weighted",0,1,0,"")</f>
        <v>39.051064348278047</v>
      </c>
      <c r="R418" s="19">
        <f t="shared" si="69"/>
        <v>663.90748534189345</v>
      </c>
      <c r="S418" s="4">
        <f t="shared" si="63"/>
        <v>0.68698211329955783</v>
      </c>
      <c r="T418" s="16">
        <f t="shared" si="72"/>
        <v>0.74780058651026393</v>
      </c>
      <c r="U418" s="4">
        <f t="shared" si="64"/>
        <v>3.698886683681376E-3</v>
      </c>
      <c r="AF418" s="47"/>
      <c r="AG418" s="47"/>
      <c r="AH418" s="26"/>
      <c r="AI418" s="19"/>
      <c r="AJ418" s="19"/>
      <c r="AK418" s="4"/>
      <c r="AL418" s="4"/>
      <c r="AM418" s="4"/>
      <c r="AN418" s="16"/>
      <c r="AO418" s="4"/>
    </row>
    <row r="419" spans="1:41" x14ac:dyDescent="0.25">
      <c r="A419" s="14">
        <v>41357.333333333336</v>
      </c>
      <c r="B419" s="13">
        <f>VLOOKUP(A419,'Raw data'!$B$3:$E$541,4)</f>
        <v>408</v>
      </c>
      <c r="C419" s="13">
        <f>VLOOKUP(A419,'Raw data'!$H$3:$K$541,4)</f>
        <v>111</v>
      </c>
      <c r="D419" s="15">
        <f t="shared" si="70"/>
        <v>72.794117647058826</v>
      </c>
      <c r="E419" s="24">
        <f t="shared" si="68"/>
        <v>78.74719838204615</v>
      </c>
      <c r="F419" s="23">
        <f t="shared" si="71"/>
        <v>35.439170237277224</v>
      </c>
      <c r="G419" s="28"/>
      <c r="H419" s="28"/>
      <c r="I419" s="28"/>
      <c r="J419" s="28"/>
      <c r="K419" s="28"/>
      <c r="L419" s="28"/>
      <c r="M419" s="28"/>
      <c r="N419" s="47"/>
      <c r="O419" s="47"/>
      <c r="P419" s="26"/>
      <c r="Q419" s="19">
        <f>_xll.PIAdvCalcVal(Calculations!$Q$1,Calculations!$A418,Calculations!$A419,"average (time-weighted)","time-weighted",0,1,0,"")</f>
        <v>39.981816505636736</v>
      </c>
      <c r="R419" s="19">
        <f t="shared" si="69"/>
        <v>679.73121088129221</v>
      </c>
      <c r="S419" s="4">
        <f t="shared" si="63"/>
        <v>0.68469415053050098</v>
      </c>
      <c r="T419" s="16">
        <f t="shared" si="72"/>
        <v>0.72794117647058831</v>
      </c>
      <c r="U419" s="4">
        <f t="shared" si="64"/>
        <v>1.8703052526625869E-3</v>
      </c>
      <c r="AF419" s="47"/>
      <c r="AG419" s="47"/>
      <c r="AH419" s="26"/>
      <c r="AI419" s="19"/>
      <c r="AJ419" s="19"/>
      <c r="AK419" s="4"/>
      <c r="AL419" s="4"/>
      <c r="AM419" s="4"/>
      <c r="AN419" s="16"/>
      <c r="AO419" s="4"/>
    </row>
    <row r="420" spans="1:41" x14ac:dyDescent="0.25">
      <c r="A420" s="14">
        <v>41358.333333333336</v>
      </c>
      <c r="B420" s="13">
        <f>VLOOKUP(A420,'Raw data'!$B$3:$E$541,4)</f>
        <v>375</v>
      </c>
      <c r="C420" s="13">
        <f>VLOOKUP(A420,'Raw data'!$H$3:$K$541,4)</f>
        <v>100</v>
      </c>
      <c r="D420" s="15">
        <f t="shared" si="70"/>
        <v>73.333333333333329</v>
      </c>
      <c r="E420" s="24">
        <f t="shared" si="68"/>
        <v>76.876951839666233</v>
      </c>
      <c r="F420" s="23">
        <f t="shared" si="71"/>
        <v>12.557232118425048</v>
      </c>
      <c r="G420" s="28"/>
      <c r="H420" s="28"/>
      <c r="I420" s="28"/>
      <c r="J420" s="28"/>
      <c r="K420" s="28"/>
      <c r="L420" s="28"/>
      <c r="M420" s="28"/>
      <c r="N420" s="47"/>
      <c r="O420" s="47"/>
      <c r="P420" s="26"/>
      <c r="Q420" s="19">
        <f>_xll.PIAdvCalcVal(Calculations!$Q$1,Calculations!$A419,Calculations!$A420,"average (time-weighted)","time-weighted",0,1,0,"")</f>
        <v>40.469597342505942</v>
      </c>
      <c r="R420" s="19">
        <f t="shared" si="69"/>
        <v>688.02397714025017</v>
      </c>
      <c r="S420" s="4">
        <f t="shared" si="63"/>
        <v>0.68347098493139535</v>
      </c>
      <c r="T420" s="16">
        <f t="shared" si="72"/>
        <v>0.73333333333333339</v>
      </c>
      <c r="U420" s="4">
        <f t="shared" si="64"/>
        <v>2.4862537881562528E-3</v>
      </c>
      <c r="AF420" s="47"/>
      <c r="AG420" s="47"/>
      <c r="AH420" s="26"/>
      <c r="AI420" s="19"/>
      <c r="AJ420" s="19"/>
      <c r="AK420" s="4"/>
      <c r="AL420" s="4"/>
      <c r="AM420" s="4"/>
      <c r="AN420" s="16"/>
      <c r="AO420" s="4"/>
    </row>
    <row r="421" spans="1:41" x14ac:dyDescent="0.25">
      <c r="A421" s="14">
        <v>41359.333333333336</v>
      </c>
      <c r="B421" s="13">
        <f>VLOOKUP(A421,'Raw data'!$B$3:$E$541,4)</f>
        <v>290</v>
      </c>
      <c r="C421" s="13">
        <f>VLOOKUP(A421,'Raw data'!$H$3:$K$541,4)</f>
        <v>94</v>
      </c>
      <c r="D421" s="15">
        <f t="shared" ref="D421:D452" si="73">(B421-C421)/B421*100</f>
        <v>67.58620689655173</v>
      </c>
      <c r="E421" s="24">
        <f t="shared" si="68"/>
        <v>70.09950668922356</v>
      </c>
      <c r="F421" s="23">
        <f t="shared" ref="F421:F452" si="74">(D421-E421)^2</f>
        <v>6.3166758478442651</v>
      </c>
      <c r="G421" s="28"/>
      <c r="H421" s="28"/>
      <c r="I421" s="28"/>
      <c r="J421" s="28"/>
      <c r="K421" s="28"/>
      <c r="L421" s="28"/>
      <c r="M421" s="28"/>
      <c r="N421" s="47"/>
      <c r="O421" s="47"/>
      <c r="P421" s="26"/>
      <c r="Q421" s="19">
        <f>_xll.PIAdvCalcVal(Calculations!$Q$1,Calculations!$A420,Calculations!$A421,"average (time-weighted)","time-weighted",0,1,0,"")</f>
        <v>40.076916027731144</v>
      </c>
      <c r="R421" s="19">
        <f t="shared" si="69"/>
        <v>681.34799868527671</v>
      </c>
      <c r="S421" s="4">
        <f t="shared" si="63"/>
        <v>0.6844569491307616</v>
      </c>
      <c r="T421" s="16">
        <f t="shared" ref="T421:T452" si="75">1-C421/B421</f>
        <v>0.67586206896551726</v>
      </c>
      <c r="U421" s="4">
        <f t="shared" si="64"/>
        <v>7.3871965054910657E-5</v>
      </c>
      <c r="AF421" s="47"/>
      <c r="AG421" s="47"/>
      <c r="AH421" s="26"/>
      <c r="AI421" s="19"/>
      <c r="AJ421" s="19"/>
      <c r="AK421" s="4"/>
      <c r="AL421" s="4"/>
      <c r="AM421" s="4"/>
      <c r="AN421" s="16"/>
      <c r="AO421" s="4"/>
    </row>
    <row r="422" spans="1:41" x14ac:dyDescent="0.25">
      <c r="A422" s="14">
        <v>41360.333333333336</v>
      </c>
      <c r="B422" s="13">
        <f>VLOOKUP(A422,'Raw data'!$B$3:$E$541,4)</f>
        <v>316</v>
      </c>
      <c r="C422" s="13">
        <f>VLOOKUP(A422,'Raw data'!$H$3:$K$541,4)</f>
        <v>100</v>
      </c>
      <c r="D422" s="15">
        <f t="shared" si="73"/>
        <v>68.35443037974683</v>
      </c>
      <c r="E422" s="24">
        <f t="shared" si="68"/>
        <v>72.55967386036339</v>
      </c>
      <c r="F422" s="23">
        <f t="shared" si="74"/>
        <v>17.684072731268074</v>
      </c>
      <c r="G422" s="28"/>
      <c r="H422" s="28"/>
      <c r="I422" s="28"/>
      <c r="J422" s="28"/>
      <c r="K422" s="28"/>
      <c r="L422" s="28"/>
      <c r="M422" s="28"/>
      <c r="N422" s="47"/>
      <c r="O422" s="47"/>
      <c r="P422" s="26"/>
      <c r="Q422" s="19">
        <f>_xll.PIAdvCalcVal(Calculations!$Q$1,Calculations!$A421,Calculations!$A422,"average (time-weighted)","time-weighted",0,1,0,"")</f>
        <v>41.234236512118287</v>
      </c>
      <c r="R422" s="19">
        <f t="shared" si="69"/>
        <v>701.02361432718465</v>
      </c>
      <c r="S422" s="4">
        <f t="shared" si="63"/>
        <v>0.68152181471774564</v>
      </c>
      <c r="T422" s="16">
        <f t="shared" si="75"/>
        <v>0.68354430379746833</v>
      </c>
      <c r="U422" s="4">
        <f t="shared" si="64"/>
        <v>4.0904620775975297E-6</v>
      </c>
      <c r="AF422" s="47"/>
      <c r="AG422" s="47"/>
      <c r="AH422" s="26"/>
      <c r="AI422" s="19"/>
      <c r="AJ422" s="19"/>
      <c r="AK422" s="4"/>
      <c r="AL422" s="4"/>
      <c r="AM422" s="4"/>
      <c r="AN422" s="16"/>
      <c r="AO422" s="4"/>
    </row>
    <row r="423" spans="1:41" x14ac:dyDescent="0.25">
      <c r="A423" s="14">
        <v>41361.333333333336</v>
      </c>
      <c r="B423" s="13">
        <f>VLOOKUP(A423,'Raw data'!$B$3:$E$541,4)</f>
        <v>300</v>
      </c>
      <c r="C423" s="13">
        <f>VLOOKUP(A423,'Raw data'!$H$3:$K$541,4)</f>
        <v>98</v>
      </c>
      <c r="D423" s="15">
        <f t="shared" si="73"/>
        <v>67.333333333333329</v>
      </c>
      <c r="E423" s="24">
        <f t="shared" si="68"/>
        <v>71.096189799582774</v>
      </c>
      <c r="F423" s="23">
        <f t="shared" si="74"/>
        <v>14.159088785595264</v>
      </c>
      <c r="G423" s="28"/>
      <c r="H423" s="28"/>
      <c r="I423" s="28"/>
      <c r="J423" s="28"/>
      <c r="K423" s="28"/>
      <c r="L423" s="28"/>
      <c r="M423" s="28"/>
      <c r="N423" s="47"/>
      <c r="O423" s="47"/>
      <c r="P423" s="26"/>
      <c r="Q423" s="19">
        <f>_xll.PIAdvCalcVal(Calculations!$Q$1,Calculations!$A422,Calculations!$A423,"average (time-weighted)","time-weighted",0,1,0,"")</f>
        <v>40.557563641533584</v>
      </c>
      <c r="R423" s="19">
        <f t="shared" si="69"/>
        <v>689.51949295670579</v>
      </c>
      <c r="S423" s="4">
        <f t="shared" si="63"/>
        <v>0.68324869398640509</v>
      </c>
      <c r="T423" s="16">
        <f t="shared" si="75"/>
        <v>0.67333333333333334</v>
      </c>
      <c r="U423" s="4">
        <f t="shared" si="64"/>
        <v>9.8314376880483386E-5</v>
      </c>
      <c r="AF423" s="47"/>
      <c r="AG423" s="47"/>
      <c r="AH423" s="26"/>
      <c r="AI423" s="19"/>
      <c r="AJ423" s="19"/>
      <c r="AK423" s="4"/>
      <c r="AL423" s="4"/>
      <c r="AM423" s="4"/>
      <c r="AN423" s="16"/>
      <c r="AO423" s="4"/>
    </row>
    <row r="424" spans="1:41" x14ac:dyDescent="0.25">
      <c r="A424" s="14">
        <v>41362.333333333336</v>
      </c>
      <c r="B424" s="13">
        <f>VLOOKUP(A424,'Raw data'!$B$3:$E$541,4)</f>
        <v>298</v>
      </c>
      <c r="C424" s="13">
        <f>VLOOKUP(A424,'Raw data'!$H$3:$K$541,4)</f>
        <v>94</v>
      </c>
      <c r="D424" s="15">
        <f t="shared" si="73"/>
        <v>68.456375838926178</v>
      </c>
      <c r="E424" s="24">
        <f t="shared" si="68"/>
        <v>70.902204496224272</v>
      </c>
      <c r="F424" s="23">
        <f t="shared" si="74"/>
        <v>5.9820778208605967</v>
      </c>
      <c r="G424" s="28"/>
      <c r="H424" s="28"/>
      <c r="I424" s="28"/>
      <c r="J424" s="28"/>
      <c r="K424" s="28"/>
      <c r="L424" s="28"/>
      <c r="M424" s="28"/>
      <c r="N424" s="47"/>
      <c r="O424" s="47"/>
      <c r="P424" s="26"/>
      <c r="Q424" s="19">
        <f>_xll.PIAdvCalcVal(Calculations!$Q$1,Calculations!$A423,Calculations!$A424,"average (time-weighted)","time-weighted",0,1,0,"")</f>
        <v>40.112114972699935</v>
      </c>
      <c r="R424" s="19">
        <f t="shared" si="69"/>
        <v>681.94641625547411</v>
      </c>
      <c r="S424" s="4">
        <f t="shared" ref="S424:S487" si="76">(1-EXP(-$P$2/R424))*$P$1</f>
        <v>0.68436899696241371</v>
      </c>
      <c r="T424" s="16">
        <f t="shared" si="75"/>
        <v>0.68456375838926176</v>
      </c>
      <c r="U424" s="4">
        <f t="shared" ref="U424:U487" si="77">(T424-S424)^2</f>
        <v>3.793201338788625E-8</v>
      </c>
      <c r="AF424" s="47"/>
      <c r="AG424" s="47"/>
      <c r="AH424" s="26"/>
      <c r="AI424" s="19"/>
      <c r="AJ424" s="19"/>
      <c r="AK424" s="4"/>
      <c r="AL424" s="4"/>
      <c r="AM424" s="4"/>
      <c r="AN424" s="16"/>
      <c r="AO424" s="4"/>
    </row>
    <row r="425" spans="1:41" x14ac:dyDescent="0.25">
      <c r="A425" s="14">
        <v>41363.333333333336</v>
      </c>
      <c r="B425" s="13">
        <f>VLOOKUP(A425,'Raw data'!$B$3:$E$541,4)</f>
        <v>335</v>
      </c>
      <c r="C425" s="13">
        <f>VLOOKUP(A425,'Raw data'!$H$3:$K$541,4)</f>
        <v>100</v>
      </c>
      <c r="D425" s="15">
        <f t="shared" si="73"/>
        <v>70.149253731343293</v>
      </c>
      <c r="E425" s="24">
        <f t="shared" si="68"/>
        <v>74.115990865298016</v>
      </c>
      <c r="F425" s="23">
        <f t="shared" si="74"/>
        <v>15.73500348989533</v>
      </c>
      <c r="G425" s="28"/>
      <c r="H425" s="28"/>
      <c r="I425" s="28"/>
      <c r="J425" s="28"/>
      <c r="K425" s="28"/>
      <c r="L425" s="28"/>
      <c r="M425" s="28"/>
      <c r="N425" s="47"/>
      <c r="O425" s="47"/>
      <c r="P425" s="26"/>
      <c r="Q425" s="19">
        <f>_xll.PIAdvCalcVal(Calculations!$Q$1,Calculations!$A424,Calculations!$A425,"average (time-weighted)","time-weighted",0,1,0,"")</f>
        <v>39.858582315729706</v>
      </c>
      <c r="R425" s="19">
        <f t="shared" si="69"/>
        <v>677.63610534461225</v>
      </c>
      <c r="S425" s="4">
        <f t="shared" si="76"/>
        <v>0.68500059787279066</v>
      </c>
      <c r="T425" s="16">
        <f t="shared" si="75"/>
        <v>0.70149253731343286</v>
      </c>
      <c r="U425" s="4">
        <f t="shared" si="77"/>
        <v>2.7198406651380978E-4</v>
      </c>
      <c r="AF425" s="47"/>
      <c r="AG425" s="47"/>
      <c r="AH425" s="26"/>
      <c r="AI425" s="19"/>
      <c r="AJ425" s="19"/>
      <c r="AK425" s="4"/>
      <c r="AL425" s="4"/>
      <c r="AM425" s="4"/>
      <c r="AN425" s="16"/>
      <c r="AO425" s="4"/>
    </row>
    <row r="426" spans="1:41" x14ac:dyDescent="0.25">
      <c r="A426" s="14">
        <v>41364.333333333336</v>
      </c>
      <c r="B426" s="13">
        <f>VLOOKUP(A426,'Raw data'!$B$3:$E$541,4)</f>
        <v>269</v>
      </c>
      <c r="C426" s="13">
        <f>VLOOKUP(A426,'Raw data'!$H$3:$K$541,4)</f>
        <v>106</v>
      </c>
      <c r="D426" s="15">
        <f t="shared" si="73"/>
        <v>60.594795539033456</v>
      </c>
      <c r="E426" s="24">
        <f t="shared" si="68"/>
        <v>67.765267434478943</v>
      </c>
      <c r="F426" s="23">
        <f t="shared" si="74"/>
        <v>51.415667203373602</v>
      </c>
      <c r="G426" s="28"/>
      <c r="H426" s="28"/>
      <c r="I426" s="28"/>
      <c r="J426" s="28"/>
      <c r="K426" s="28"/>
      <c r="L426" s="28"/>
      <c r="M426" s="28"/>
      <c r="N426" s="47"/>
      <c r="O426" s="47"/>
      <c r="P426" s="26"/>
      <c r="Q426" s="19">
        <f>_xll.PIAdvCalcVal(Calculations!$Q$1,Calculations!$A425,Calculations!$A426,"average (time-weighted)","time-weighted",0,1,0,"")</f>
        <v>40.831777710715372</v>
      </c>
      <c r="R426" s="19">
        <f t="shared" si="69"/>
        <v>694.1814087368291</v>
      </c>
      <c r="S426" s="4">
        <f t="shared" si="76"/>
        <v>0.68255247523992102</v>
      </c>
      <c r="T426" s="16">
        <f t="shared" si="75"/>
        <v>0.60594795539033464</v>
      </c>
      <c r="U426" s="4">
        <f t="shared" si="77"/>
        <v>5.8682524613856745E-3</v>
      </c>
      <c r="AF426" s="47"/>
      <c r="AG426" s="47"/>
      <c r="AH426" s="26"/>
      <c r="AI426" s="19"/>
      <c r="AJ426" s="19"/>
      <c r="AK426" s="4"/>
      <c r="AL426" s="4"/>
      <c r="AM426" s="4"/>
      <c r="AN426" s="16"/>
      <c r="AO426" s="4"/>
    </row>
    <row r="427" spans="1:41" x14ac:dyDescent="0.25">
      <c r="A427" s="14">
        <v>41365.333333333336</v>
      </c>
      <c r="B427" s="13">
        <f>VLOOKUP(A427,'Raw data'!$B$3:$E$541,4)</f>
        <v>304</v>
      </c>
      <c r="C427" s="13">
        <f>VLOOKUP(A427,'Raw data'!$H$3:$K$541,4)</f>
        <v>98</v>
      </c>
      <c r="D427" s="15">
        <f t="shared" si="73"/>
        <v>67.76315789473685</v>
      </c>
      <c r="E427" s="24">
        <f t="shared" si="68"/>
        <v>71.47650309169353</v>
      </c>
      <c r="F427" s="23">
        <f t="shared" si="74"/>
        <v>13.788932551761249</v>
      </c>
      <c r="G427" s="28"/>
      <c r="H427" s="28"/>
      <c r="I427" s="28"/>
      <c r="J427" s="28"/>
      <c r="K427" s="28"/>
      <c r="L427" s="28"/>
      <c r="M427" s="28"/>
      <c r="N427" s="47"/>
      <c r="O427" s="47"/>
      <c r="P427" s="26"/>
      <c r="Q427" s="19">
        <f>_xll.PIAdvCalcVal(Calculations!$Q$1,Calculations!$A426,Calculations!$A427,"average (time-weighted)","time-weighted",0,1,0,"")</f>
        <v>39.458332798811625</v>
      </c>
      <c r="R427" s="19">
        <f t="shared" si="69"/>
        <v>670.83145981903874</v>
      </c>
      <c r="S427" s="4">
        <f t="shared" si="76"/>
        <v>0.68598856778710648</v>
      </c>
      <c r="T427" s="16">
        <f t="shared" si="75"/>
        <v>0.67763157894736836</v>
      </c>
      <c r="U427" s="4">
        <f t="shared" si="77"/>
        <v>6.9839262467507519E-5</v>
      </c>
      <c r="AF427" s="47"/>
      <c r="AG427" s="47"/>
      <c r="AH427" s="26"/>
      <c r="AI427" s="19"/>
      <c r="AJ427" s="19"/>
      <c r="AK427" s="4"/>
      <c r="AL427" s="4"/>
      <c r="AM427" s="4"/>
      <c r="AN427" s="16"/>
      <c r="AO427" s="4"/>
    </row>
    <row r="428" spans="1:41" x14ac:dyDescent="0.25">
      <c r="A428" s="14">
        <v>41366.333333333336</v>
      </c>
      <c r="B428" s="13">
        <f>VLOOKUP(A428,'Raw data'!$B$3:$E$541,4)</f>
        <v>320</v>
      </c>
      <c r="C428" s="13">
        <f>VLOOKUP(A428,'Raw data'!$H$3:$K$541,4)</f>
        <v>102</v>
      </c>
      <c r="D428" s="15">
        <f t="shared" si="73"/>
        <v>68.125</v>
      </c>
      <c r="E428" s="24">
        <f t="shared" si="68"/>
        <v>72.902677937108848</v>
      </c>
      <c r="F428" s="23">
        <f t="shared" si="74"/>
        <v>22.826206470736658</v>
      </c>
      <c r="G428" s="28"/>
      <c r="H428" s="28"/>
      <c r="I428" s="28"/>
      <c r="J428" s="28"/>
      <c r="K428" s="28"/>
      <c r="L428" s="28"/>
      <c r="M428" s="28"/>
      <c r="N428" s="47"/>
      <c r="O428" s="47"/>
      <c r="P428" s="26"/>
      <c r="Q428" s="19">
        <f>_xll.PIAdvCalcVal(Calculations!$Q$1,Calculations!$A427,Calculations!$A428,"average (time-weighted)","time-weighted",0,1,0,"")</f>
        <v>41.573111102153696</v>
      </c>
      <c r="R428" s="19">
        <f t="shared" si="69"/>
        <v>706.78482418590124</v>
      </c>
      <c r="S428" s="4">
        <f t="shared" si="76"/>
        <v>0.68064603290483605</v>
      </c>
      <c r="T428" s="16">
        <f t="shared" si="75"/>
        <v>0.68125000000000002</v>
      </c>
      <c r="U428" s="4">
        <f t="shared" si="77"/>
        <v>3.6477625204080504E-7</v>
      </c>
      <c r="AF428" s="47"/>
      <c r="AG428" s="47"/>
      <c r="AH428" s="26"/>
      <c r="AI428" s="19"/>
      <c r="AJ428" s="19"/>
      <c r="AK428" s="4"/>
      <c r="AL428" s="4"/>
      <c r="AM428" s="4"/>
      <c r="AN428" s="16"/>
      <c r="AO428" s="4"/>
    </row>
    <row r="429" spans="1:41" x14ac:dyDescent="0.25">
      <c r="A429" s="14">
        <v>41367.333333333336</v>
      </c>
      <c r="B429" s="13">
        <f>VLOOKUP(A429,'Raw data'!$B$3:$E$541,4)</f>
        <v>361</v>
      </c>
      <c r="C429" s="13">
        <f>VLOOKUP(A429,'Raw data'!$H$3:$K$541,4)</f>
        <v>100</v>
      </c>
      <c r="D429" s="15">
        <f t="shared" si="73"/>
        <v>72.29916897506925</v>
      </c>
      <c r="E429" s="24">
        <f t="shared" si="68"/>
        <v>75.980213129847186</v>
      </c>
      <c r="F429" s="23">
        <f t="shared" si="74"/>
        <v>13.550086069424811</v>
      </c>
      <c r="G429" s="28"/>
      <c r="H429" s="28"/>
      <c r="I429" s="28"/>
      <c r="J429" s="28"/>
      <c r="K429" s="28"/>
      <c r="L429" s="28"/>
      <c r="M429" s="28"/>
      <c r="N429" s="47"/>
      <c r="O429" s="47"/>
      <c r="P429" s="26"/>
      <c r="Q429" s="19">
        <f>_xll.PIAdvCalcVal(Calculations!$Q$1,Calculations!$A428,Calculations!$A429,"average (time-weighted)","time-weighted",0,1,0,"")</f>
        <v>42.974483326071962</v>
      </c>
      <c r="R429" s="19">
        <f t="shared" si="69"/>
        <v>730.60956557865609</v>
      </c>
      <c r="S429" s="4">
        <f t="shared" si="76"/>
        <v>0.67695104280259588</v>
      </c>
      <c r="T429" s="16">
        <f t="shared" si="75"/>
        <v>0.7229916897506925</v>
      </c>
      <c r="U429" s="4">
        <f t="shared" si="77"/>
        <v>2.1197411713992785E-3</v>
      </c>
      <c r="AF429" s="47"/>
      <c r="AG429" s="47"/>
      <c r="AH429" s="26"/>
      <c r="AI429" s="19"/>
      <c r="AJ429" s="19"/>
      <c r="AK429" s="4"/>
      <c r="AL429" s="4"/>
      <c r="AM429" s="4"/>
      <c r="AN429" s="16"/>
      <c r="AO429" s="4"/>
    </row>
    <row r="430" spans="1:41" x14ac:dyDescent="0.25">
      <c r="A430" s="14">
        <v>41368.333333333336</v>
      </c>
      <c r="B430" s="13">
        <f>VLOOKUP(A430,'Raw data'!$B$3:$E$541,4)</f>
        <v>282</v>
      </c>
      <c r="C430" s="13">
        <f>VLOOKUP(A430,'Raw data'!$H$3:$K$541,4)</f>
        <v>92</v>
      </c>
      <c r="D430" s="15">
        <f t="shared" si="73"/>
        <v>67.37588652482269</v>
      </c>
      <c r="E430" s="24">
        <f t="shared" si="68"/>
        <v>69.251265744237003</v>
      </c>
      <c r="F430" s="23">
        <f t="shared" si="74"/>
        <v>3.5170472166110383</v>
      </c>
      <c r="G430" s="28"/>
      <c r="H430" s="28"/>
      <c r="I430" s="28"/>
      <c r="J430" s="28"/>
      <c r="K430" s="28"/>
      <c r="L430" s="28"/>
      <c r="M430" s="28"/>
      <c r="N430" s="47"/>
      <c r="O430" s="47"/>
      <c r="P430" s="26"/>
      <c r="Q430" s="19">
        <f>_xll.PIAdvCalcVal(Calculations!$Q$1,Calculations!$A429,Calculations!$A430,"average (time-weighted)","time-weighted",0,1,0,"")</f>
        <v>41.921969320669191</v>
      </c>
      <c r="R430" s="19">
        <f t="shared" si="69"/>
        <v>712.71576579942177</v>
      </c>
      <c r="S430" s="4">
        <f t="shared" si="76"/>
        <v>0.67973704982616845</v>
      </c>
      <c r="T430" s="16">
        <f t="shared" si="75"/>
        <v>0.67375886524822692</v>
      </c>
      <c r="U430" s="4">
        <f t="shared" si="77"/>
        <v>3.5738690847937893E-5</v>
      </c>
      <c r="AF430" s="47"/>
      <c r="AG430" s="47"/>
      <c r="AH430" s="26"/>
      <c r="AI430" s="19"/>
      <c r="AJ430" s="19"/>
      <c r="AK430" s="4"/>
      <c r="AL430" s="4"/>
      <c r="AM430" s="4"/>
      <c r="AN430" s="16"/>
      <c r="AO430" s="4"/>
    </row>
    <row r="431" spans="1:41" x14ac:dyDescent="0.25">
      <c r="A431" s="14">
        <v>41369.333333333336</v>
      </c>
      <c r="B431" s="13">
        <f>VLOOKUP(A431,'Raw data'!$B$3:$E$541,4)</f>
        <v>366</v>
      </c>
      <c r="C431" s="13">
        <f>VLOOKUP(A431,'Raw data'!$H$3:$K$541,4)</f>
        <v>110</v>
      </c>
      <c r="D431" s="15">
        <f t="shared" si="73"/>
        <v>69.945355191256837</v>
      </c>
      <c r="E431" s="24">
        <f t="shared" si="68"/>
        <v>76.308352294739976</v>
      </c>
      <c r="F431" s="23">
        <f t="shared" si="74"/>
        <v>40.48773213893481</v>
      </c>
      <c r="G431" s="28"/>
      <c r="H431" s="28"/>
      <c r="I431" s="28"/>
      <c r="J431" s="28"/>
      <c r="K431" s="28"/>
      <c r="L431" s="28"/>
      <c r="M431" s="28"/>
      <c r="N431" s="47"/>
      <c r="O431" s="47"/>
      <c r="P431" s="26"/>
      <c r="Q431" s="19">
        <f>_xll.PIAdvCalcVal(Calculations!$Q$1,Calculations!$A430,Calculations!$A431,"average (time-weighted)","time-weighted",0,1,0,"")</f>
        <v>42.21776629448415</v>
      </c>
      <c r="R431" s="19">
        <f t="shared" si="69"/>
        <v>717.74461272932353</v>
      </c>
      <c r="S431" s="4">
        <f t="shared" si="76"/>
        <v>0.67896058179251373</v>
      </c>
      <c r="T431" s="16">
        <f t="shared" si="75"/>
        <v>0.69945355191256831</v>
      </c>
      <c r="U431" s="4">
        <f t="shared" si="77"/>
        <v>4.199618243414497E-4</v>
      </c>
      <c r="AF431" s="47"/>
      <c r="AG431" s="47"/>
      <c r="AH431" s="26"/>
      <c r="AI431" s="19"/>
      <c r="AJ431" s="19"/>
      <c r="AK431" s="4"/>
      <c r="AL431" s="4"/>
      <c r="AM431" s="4"/>
      <c r="AN431" s="16"/>
      <c r="AO431" s="4"/>
    </row>
    <row r="432" spans="1:41" x14ac:dyDescent="0.25">
      <c r="A432" s="14">
        <v>41370.333333333336</v>
      </c>
      <c r="B432" s="13">
        <f>VLOOKUP(A432,'Raw data'!$B$3:$E$541,4)</f>
        <v>328</v>
      </c>
      <c r="C432" s="13">
        <f>VLOOKUP(A432,'Raw data'!$H$3:$K$541,4)</f>
        <v>88</v>
      </c>
      <c r="D432" s="15">
        <f t="shared" si="73"/>
        <v>73.170731707317074</v>
      </c>
      <c r="E432" s="24">
        <f t="shared" si="68"/>
        <v>73.56358823132571</v>
      </c>
      <c r="F432" s="23">
        <f t="shared" si="74"/>
        <v>0.15433624845614774</v>
      </c>
      <c r="G432" s="28"/>
      <c r="H432" s="28"/>
      <c r="I432" s="28"/>
      <c r="J432" s="28"/>
      <c r="K432" s="28"/>
      <c r="L432" s="28"/>
      <c r="M432" s="28"/>
      <c r="N432" s="47"/>
      <c r="O432" s="47"/>
      <c r="P432" s="26"/>
      <c r="Q432" s="19">
        <f>_xll.PIAdvCalcVal(Calculations!$Q$1,Calculations!$A431,Calculations!$A432,"average (time-weighted)","time-weighted",0,1,0,"")</f>
        <v>41.667023823971675</v>
      </c>
      <c r="R432" s="19">
        <f t="shared" si="69"/>
        <v>708.38143518804247</v>
      </c>
      <c r="S432" s="4">
        <f t="shared" si="76"/>
        <v>0.68040206510154433</v>
      </c>
      <c r="T432" s="16">
        <f t="shared" si="75"/>
        <v>0.73170731707317072</v>
      </c>
      <c r="U432" s="4">
        <f t="shared" si="77"/>
        <v>2.6322288798720731E-3</v>
      </c>
      <c r="AF432" s="47"/>
      <c r="AG432" s="47"/>
      <c r="AH432" s="26"/>
      <c r="AI432" s="19"/>
      <c r="AJ432" s="19"/>
      <c r="AK432" s="4"/>
      <c r="AL432" s="4"/>
      <c r="AM432" s="4"/>
      <c r="AN432" s="16"/>
      <c r="AO432" s="4"/>
    </row>
    <row r="433" spans="1:41" x14ac:dyDescent="0.25">
      <c r="A433" s="14">
        <v>41371.333333333336</v>
      </c>
      <c r="B433" s="13">
        <f>VLOOKUP(A433,'Raw data'!$B$3:$E$541,4)</f>
        <v>315</v>
      </c>
      <c r="C433" s="13">
        <f>VLOOKUP(A433,'Raw data'!$H$3:$K$541,4)</f>
        <v>91</v>
      </c>
      <c r="D433" s="15">
        <f t="shared" si="73"/>
        <v>71.111111111111114</v>
      </c>
      <c r="E433" s="24">
        <f t="shared" si="68"/>
        <v>72.472561713888368</v>
      </c>
      <c r="F433" s="23">
        <f t="shared" si="74"/>
        <v>1.8535477438025469</v>
      </c>
      <c r="G433" s="28"/>
      <c r="H433" s="28"/>
      <c r="I433" s="28"/>
      <c r="J433" s="28"/>
      <c r="K433" s="28"/>
      <c r="L433" s="28"/>
      <c r="M433" s="28"/>
      <c r="N433" s="47"/>
      <c r="O433" s="47"/>
      <c r="P433" s="26"/>
      <c r="Q433" s="19">
        <f>_xll.PIAdvCalcVal(Calculations!$Q$1,Calculations!$A432,Calculations!$A433,"average (time-weighted)","time-weighted",0,1,0,"")</f>
        <v>42.396525001420684</v>
      </c>
      <c r="R433" s="19">
        <f t="shared" si="69"/>
        <v>720.78369106395633</v>
      </c>
      <c r="S433" s="4">
        <f t="shared" si="76"/>
        <v>0.67848883739691424</v>
      </c>
      <c r="T433" s="16">
        <f t="shared" si="75"/>
        <v>0.71111111111111114</v>
      </c>
      <c r="U433" s="4">
        <f t="shared" si="77"/>
        <v>1.0642127422839823E-3</v>
      </c>
      <c r="AF433" s="47"/>
      <c r="AG433" s="47"/>
      <c r="AH433" s="26"/>
      <c r="AI433" s="19"/>
      <c r="AJ433" s="19"/>
      <c r="AK433" s="4"/>
      <c r="AL433" s="4"/>
      <c r="AM433" s="4"/>
      <c r="AN433" s="16"/>
      <c r="AO433" s="4"/>
    </row>
    <row r="434" spans="1:41" x14ac:dyDescent="0.25">
      <c r="A434" s="14">
        <v>41372.333333333336</v>
      </c>
      <c r="B434" s="13">
        <f>VLOOKUP(A434,'Raw data'!$B$3:$E$541,4)</f>
        <v>355</v>
      </c>
      <c r="C434" s="13">
        <f>VLOOKUP(A434,'Raw data'!$H$3:$K$541,4)</f>
        <v>98</v>
      </c>
      <c r="D434" s="15">
        <f t="shared" si="73"/>
        <v>72.394366197183103</v>
      </c>
      <c r="E434" s="24">
        <f t="shared" si="68"/>
        <v>75.574244901055863</v>
      </c>
      <c r="F434" s="23">
        <f t="shared" si="74"/>
        <v>10.111628571343502</v>
      </c>
      <c r="G434" s="28"/>
      <c r="H434" s="28"/>
      <c r="I434" s="28"/>
      <c r="J434" s="28"/>
      <c r="K434" s="28"/>
      <c r="L434" s="28"/>
      <c r="M434" s="28"/>
      <c r="N434" s="47"/>
      <c r="O434" s="47"/>
      <c r="P434" s="26"/>
      <c r="Q434" s="19">
        <f>_xll.PIAdvCalcVal(Calculations!$Q$1,Calculations!$A433,Calculations!$A434,"average (time-weighted)","time-weighted",0,1,0,"")</f>
        <v>43.460003635252974</v>
      </c>
      <c r="R434" s="19">
        <f t="shared" si="69"/>
        <v>738.86390058668508</v>
      </c>
      <c r="S434" s="4">
        <f t="shared" si="76"/>
        <v>0.67564483651995422</v>
      </c>
      <c r="T434" s="16">
        <f t="shared" si="75"/>
        <v>0.72394366197183091</v>
      </c>
      <c r="U434" s="4">
        <f t="shared" si="77"/>
        <v>2.3327765400308516E-3</v>
      </c>
      <c r="AF434" s="47"/>
      <c r="AG434" s="47"/>
      <c r="AH434" s="26"/>
      <c r="AI434" s="19"/>
      <c r="AJ434" s="19"/>
      <c r="AK434" s="4"/>
      <c r="AL434" s="4"/>
      <c r="AM434" s="4"/>
      <c r="AN434" s="16"/>
      <c r="AO434" s="4"/>
    </row>
    <row r="435" spans="1:41" x14ac:dyDescent="0.25">
      <c r="A435" s="14">
        <v>41373.333333333336</v>
      </c>
      <c r="B435" s="13">
        <f>VLOOKUP(A435,'Raw data'!$B$3:$E$541,4)</f>
        <v>312</v>
      </c>
      <c r="C435" s="13">
        <f>VLOOKUP(A435,'Raw data'!$H$3:$K$541,4)</f>
        <v>96</v>
      </c>
      <c r="D435" s="15">
        <f t="shared" si="73"/>
        <v>69.230769230769226</v>
      </c>
      <c r="E435" s="24">
        <f t="shared" si="68"/>
        <v>72.207874807291134</v>
      </c>
      <c r="F435" s="23">
        <f t="shared" si="74"/>
        <v>8.8631576137578385</v>
      </c>
      <c r="G435" s="28"/>
      <c r="H435" s="28"/>
      <c r="I435" s="28"/>
      <c r="J435" s="28"/>
      <c r="K435" s="28"/>
      <c r="L435" s="28"/>
      <c r="M435" s="28"/>
      <c r="N435" s="47"/>
      <c r="O435" s="47"/>
      <c r="P435" s="26"/>
      <c r="Q435" s="19">
        <f>_xll.PIAdvCalcVal(Calculations!$Q$1,Calculations!$A434,Calculations!$A435,"average (time-weighted)","time-weighted",0,1,0,"")</f>
        <v>42.144478694349331</v>
      </c>
      <c r="R435" s="19">
        <f t="shared" si="69"/>
        <v>716.49864960067976</v>
      </c>
      <c r="S435" s="4">
        <f t="shared" si="76"/>
        <v>0.67915344602384953</v>
      </c>
      <c r="T435" s="16">
        <f t="shared" si="75"/>
        <v>0.69230769230769229</v>
      </c>
      <c r="U435" s="4">
        <f t="shared" si="77"/>
        <v>1.7303419529599115E-4</v>
      </c>
      <c r="AF435" s="47"/>
      <c r="AG435" s="47"/>
      <c r="AH435" s="26"/>
      <c r="AI435" s="19"/>
      <c r="AJ435" s="19"/>
      <c r="AK435" s="4"/>
      <c r="AL435" s="4"/>
      <c r="AM435" s="4"/>
      <c r="AN435" s="16"/>
      <c r="AO435" s="4"/>
    </row>
    <row r="436" spans="1:41" x14ac:dyDescent="0.25">
      <c r="A436" s="14">
        <v>41374.333333333336</v>
      </c>
      <c r="B436" s="13">
        <f>VLOOKUP(A436,'Raw data'!$B$3:$E$541,4)</f>
        <v>336</v>
      </c>
      <c r="C436" s="13">
        <f>VLOOKUP(A436,'Raw data'!$H$3:$K$541,4)</f>
        <v>88</v>
      </c>
      <c r="D436" s="15">
        <f t="shared" si="73"/>
        <v>73.80952380952381</v>
      </c>
      <c r="E436" s="24">
        <f t="shared" si="68"/>
        <v>74.193026606770346</v>
      </c>
      <c r="F436" s="23">
        <f t="shared" si="74"/>
        <v>0.14707439549591728</v>
      </c>
      <c r="G436" s="28"/>
      <c r="H436" s="28"/>
      <c r="I436" s="28"/>
      <c r="J436" s="28"/>
      <c r="K436" s="28"/>
      <c r="L436" s="28"/>
      <c r="M436" s="28"/>
      <c r="N436" s="47"/>
      <c r="O436" s="47"/>
      <c r="P436" s="26"/>
      <c r="Q436" s="19">
        <f>_xll.PIAdvCalcVal(Calculations!$Q$1,Calculations!$A435,Calculations!$A436,"average (time-weighted)","time-weighted",0,1,0,"")</f>
        <v>42.675488397938892</v>
      </c>
      <c r="R436" s="19">
        <f t="shared" si="69"/>
        <v>725.52635019951981</v>
      </c>
      <c r="S436" s="4">
        <f t="shared" si="76"/>
        <v>0.67774895725761897</v>
      </c>
      <c r="T436" s="16">
        <f t="shared" si="75"/>
        <v>0.73809523809523814</v>
      </c>
      <c r="U436" s="4">
        <f t="shared" si="77"/>
        <v>3.6416736109328028E-3</v>
      </c>
      <c r="AF436" s="47"/>
      <c r="AG436" s="47"/>
      <c r="AH436" s="26"/>
      <c r="AI436" s="19"/>
      <c r="AJ436" s="19"/>
      <c r="AK436" s="4"/>
      <c r="AL436" s="4"/>
      <c r="AM436" s="4"/>
      <c r="AN436" s="16"/>
      <c r="AO436" s="4"/>
    </row>
    <row r="437" spans="1:41" x14ac:dyDescent="0.25">
      <c r="A437" s="14">
        <v>41375.333333333336</v>
      </c>
      <c r="B437" s="13">
        <f>VLOOKUP(A437,'Raw data'!$B$3:$E$541,4)</f>
        <v>356</v>
      </c>
      <c r="C437" s="13">
        <f>VLOOKUP(A437,'Raw data'!$H$3:$K$541,4)</f>
        <v>102</v>
      </c>
      <c r="D437" s="15">
        <f t="shared" si="73"/>
        <v>71.348314606741567</v>
      </c>
      <c r="E437" s="24">
        <f t="shared" si="68"/>
        <v>75.64285657268212</v>
      </c>
      <c r="F437" s="23">
        <f t="shared" si="74"/>
        <v>18.443090697224552</v>
      </c>
      <c r="G437" s="28"/>
      <c r="H437" s="28"/>
      <c r="I437" s="28"/>
      <c r="J437" s="28"/>
      <c r="K437" s="28"/>
      <c r="L437" s="28"/>
      <c r="M437" s="28"/>
      <c r="N437" s="47"/>
      <c r="O437" s="47"/>
      <c r="P437" s="26"/>
      <c r="Q437" s="19">
        <f>_xll.PIAdvCalcVal(Calculations!$Q$1,Calculations!$A436,Calculations!$A437,"average (time-weighted)","time-weighted",0,1,0,"")</f>
        <v>41.974105940230572</v>
      </c>
      <c r="R437" s="19">
        <f t="shared" si="69"/>
        <v>713.60214092299123</v>
      </c>
      <c r="S437" s="4">
        <f t="shared" si="76"/>
        <v>0.67960056970784422</v>
      </c>
      <c r="T437" s="16">
        <f t="shared" si="75"/>
        <v>0.71348314606741581</v>
      </c>
      <c r="U437" s="4">
        <f t="shared" si="77"/>
        <v>1.1480289807621997E-3</v>
      </c>
      <c r="AF437" s="47"/>
      <c r="AG437" s="47"/>
      <c r="AH437" s="26"/>
      <c r="AI437" s="19"/>
      <c r="AJ437" s="19"/>
      <c r="AK437" s="4"/>
      <c r="AL437" s="4"/>
      <c r="AM437" s="4"/>
      <c r="AN437" s="16"/>
      <c r="AO437" s="4"/>
    </row>
    <row r="438" spans="1:41" x14ac:dyDescent="0.25">
      <c r="A438" s="14">
        <v>41376.333333333336</v>
      </c>
      <c r="B438" s="13">
        <f>VLOOKUP(A438,'Raw data'!$B$3:$E$541,4)</f>
        <v>366</v>
      </c>
      <c r="C438" s="13">
        <f>VLOOKUP(A438,'Raw data'!$H$3:$K$541,4)</f>
        <v>103</v>
      </c>
      <c r="D438" s="15">
        <f t="shared" si="73"/>
        <v>71.857923497267763</v>
      </c>
      <c r="E438" s="24">
        <f t="shared" si="68"/>
        <v>76.308352294739976</v>
      </c>
      <c r="F438" s="23">
        <f t="shared" si="74"/>
        <v>19.806316481369969</v>
      </c>
      <c r="G438" s="28"/>
      <c r="H438" s="28"/>
      <c r="I438" s="28"/>
      <c r="J438" s="28"/>
      <c r="K438" s="28"/>
      <c r="L438" s="28"/>
      <c r="M438" s="28"/>
      <c r="N438" s="47"/>
      <c r="O438" s="47"/>
      <c r="P438" s="26"/>
      <c r="Q438" s="19">
        <f>_xll.PIAdvCalcVal(Calculations!$Q$1,Calculations!$A437,Calculations!$A438,"average (time-weighted)","time-weighted",0,1,0,"")</f>
        <v>43.01644939721546</v>
      </c>
      <c r="R438" s="19">
        <f t="shared" si="69"/>
        <v>731.32303111992974</v>
      </c>
      <c r="S438" s="4">
        <f t="shared" si="76"/>
        <v>0.67683865005520927</v>
      </c>
      <c r="T438" s="16">
        <f t="shared" si="75"/>
        <v>0.71857923497267762</v>
      </c>
      <c r="U438" s="4">
        <f t="shared" si="77"/>
        <v>1.7422764292523861E-3</v>
      </c>
      <c r="AF438" s="47"/>
      <c r="AG438" s="47"/>
      <c r="AH438" s="26"/>
      <c r="AI438" s="19"/>
      <c r="AJ438" s="19"/>
      <c r="AK438" s="4"/>
      <c r="AL438" s="4"/>
      <c r="AM438" s="4"/>
      <c r="AN438" s="16"/>
      <c r="AO438" s="4"/>
    </row>
    <row r="439" spans="1:41" x14ac:dyDescent="0.25">
      <c r="A439" s="14">
        <v>41377.333333333336</v>
      </c>
      <c r="B439" s="13">
        <f>VLOOKUP(A439,'Raw data'!$B$3:$E$541,4)</f>
        <v>308</v>
      </c>
      <c r="C439" s="13">
        <f>VLOOKUP(A439,'Raw data'!$H$3:$K$541,4)</f>
        <v>90</v>
      </c>
      <c r="D439" s="15">
        <f t="shared" si="73"/>
        <v>70.779220779220779</v>
      </c>
      <c r="E439" s="24">
        <f t="shared" si="68"/>
        <v>71.846938116476736</v>
      </c>
      <c r="F439" s="23">
        <f t="shared" si="74"/>
        <v>1.1400203122769501</v>
      </c>
      <c r="G439" s="28"/>
      <c r="H439" s="28"/>
      <c r="I439" s="28"/>
      <c r="J439" s="28"/>
      <c r="K439" s="28"/>
      <c r="L439" s="28"/>
      <c r="M439" s="28"/>
      <c r="N439" s="47"/>
      <c r="O439" s="47"/>
      <c r="P439" s="26"/>
      <c r="Q439" s="19">
        <f>_xll.PIAdvCalcVal(Calculations!$Q$1,Calculations!$A438,Calculations!$A439,"average (time-weighted)","time-weighted",0,1,0,"")</f>
        <v>41.768116091817852</v>
      </c>
      <c r="R439" s="19">
        <f t="shared" si="69"/>
        <v>710.10010571478369</v>
      </c>
      <c r="S439" s="4">
        <f t="shared" si="76"/>
        <v>0.68013884229291166</v>
      </c>
      <c r="T439" s="16">
        <f t="shared" si="75"/>
        <v>0.70779220779220786</v>
      </c>
      <c r="U439" s="4">
        <f t="shared" si="77"/>
        <v>7.6470862343766544E-4</v>
      </c>
      <c r="AF439" s="47"/>
      <c r="AG439" s="47"/>
      <c r="AH439" s="26"/>
      <c r="AI439" s="19"/>
      <c r="AJ439" s="19"/>
      <c r="AK439" s="4"/>
      <c r="AL439" s="4"/>
      <c r="AM439" s="4"/>
      <c r="AN439" s="16"/>
      <c r="AO439" s="4"/>
    </row>
    <row r="440" spans="1:41" x14ac:dyDescent="0.25">
      <c r="A440" s="14">
        <v>41378.333333333336</v>
      </c>
      <c r="B440" s="13">
        <f>VLOOKUP(A440,'Raw data'!$B$3:$E$541,4)</f>
        <v>290</v>
      </c>
      <c r="C440" s="13">
        <f>VLOOKUP(A440,'Raw data'!$H$3:$K$541,4)</f>
        <v>92</v>
      </c>
      <c r="D440" s="15">
        <f t="shared" si="73"/>
        <v>68.275862068965523</v>
      </c>
      <c r="E440" s="24">
        <f t="shared" si="68"/>
        <v>70.09950668922356</v>
      </c>
      <c r="F440" s="23">
        <f t="shared" si="74"/>
        <v>3.325679700996079</v>
      </c>
      <c r="G440" s="28"/>
      <c r="H440" s="28"/>
      <c r="I440" s="28"/>
      <c r="J440" s="28"/>
      <c r="K440" s="28"/>
      <c r="L440" s="28"/>
      <c r="M440" s="28"/>
      <c r="N440" s="47"/>
      <c r="O440" s="47"/>
      <c r="P440" s="26"/>
      <c r="Q440" s="19">
        <f>_xll.PIAdvCalcVal(Calculations!$Q$1,Calculations!$A439,Calculations!$A440,"average (time-weighted)","time-weighted",0,1,0,"")</f>
        <v>43.5369220280324</v>
      </c>
      <c r="R440" s="19">
        <f t="shared" si="69"/>
        <v>740.17159085272465</v>
      </c>
      <c r="S440" s="4">
        <f t="shared" si="76"/>
        <v>0.6754367331425849</v>
      </c>
      <c r="T440" s="16">
        <f t="shared" si="75"/>
        <v>0.6827586206896552</v>
      </c>
      <c r="U440" s="4">
        <f t="shared" si="77"/>
        <v>5.3610037251943206E-5</v>
      </c>
      <c r="AF440" s="47"/>
      <c r="AG440" s="47"/>
      <c r="AH440" s="26"/>
      <c r="AI440" s="19"/>
      <c r="AJ440" s="19"/>
      <c r="AK440" s="4"/>
      <c r="AL440" s="4"/>
      <c r="AM440" s="4"/>
      <c r="AN440" s="16"/>
      <c r="AO440" s="4"/>
    </row>
    <row r="441" spans="1:41" x14ac:dyDescent="0.25">
      <c r="A441" s="14">
        <v>41379.333333333336</v>
      </c>
      <c r="B441" s="13">
        <f>VLOOKUP(A441,'Raw data'!$B$3:$E$541,4)</f>
        <v>320</v>
      </c>
      <c r="C441" s="13">
        <f>VLOOKUP(A441,'Raw data'!$H$3:$K$541,4)</f>
        <v>86</v>
      </c>
      <c r="D441" s="15">
        <f t="shared" si="73"/>
        <v>73.125</v>
      </c>
      <c r="E441" s="24">
        <f t="shared" si="68"/>
        <v>72.902677937108848</v>
      </c>
      <c r="F441" s="23">
        <f t="shared" si="74"/>
        <v>4.9427099648177333E-2</v>
      </c>
      <c r="G441" s="28"/>
      <c r="H441" s="28"/>
      <c r="I441" s="28"/>
      <c r="J441" s="28"/>
      <c r="K441" s="28"/>
      <c r="L441" s="28"/>
      <c r="M441" s="28"/>
      <c r="N441" s="47"/>
      <c r="O441" s="47"/>
      <c r="P441" s="26"/>
      <c r="Q441" s="19">
        <f>_xll.PIAdvCalcVal(Calculations!$Q$1,Calculations!$A440,Calculations!$A441,"average (time-weighted)","time-weighted",0,1,0,"")</f>
        <v>43.806977100972539</v>
      </c>
      <c r="R441" s="19">
        <f t="shared" si="69"/>
        <v>744.76279950149512</v>
      </c>
      <c r="S441" s="4">
        <f t="shared" si="76"/>
        <v>0.67470362230711145</v>
      </c>
      <c r="T441" s="16">
        <f t="shared" si="75"/>
        <v>0.73124999999999996</v>
      </c>
      <c r="U441" s="4">
        <f t="shared" si="77"/>
        <v>3.1974928301867988E-3</v>
      </c>
      <c r="AF441" s="47"/>
      <c r="AG441" s="47"/>
      <c r="AH441" s="26"/>
      <c r="AI441" s="19"/>
      <c r="AJ441" s="19"/>
      <c r="AK441" s="4"/>
      <c r="AL441" s="4"/>
      <c r="AM441" s="4"/>
      <c r="AN441" s="16"/>
      <c r="AO441" s="4"/>
    </row>
    <row r="442" spans="1:41" x14ac:dyDescent="0.25">
      <c r="A442" s="14">
        <v>41380.333333333336</v>
      </c>
      <c r="B442" s="13">
        <f>VLOOKUP(A442,'Raw data'!$B$3:$E$541,4)</f>
        <v>346</v>
      </c>
      <c r="C442" s="13">
        <f>VLOOKUP(A442,'Raw data'!$H$3:$K$541,4)</f>
        <v>101</v>
      </c>
      <c r="D442" s="15">
        <f t="shared" si="73"/>
        <v>70.809248554913296</v>
      </c>
      <c r="E442" s="24">
        <f t="shared" si="68"/>
        <v>74.938892889811655</v>
      </c>
      <c r="F442" s="23">
        <f t="shared" si="74"/>
        <v>17.053962332758108</v>
      </c>
      <c r="G442" s="28"/>
      <c r="H442" s="28"/>
      <c r="I442" s="28"/>
      <c r="J442" s="28"/>
      <c r="K442" s="28"/>
      <c r="L442" s="28"/>
      <c r="M442" s="28"/>
      <c r="N442" s="47"/>
      <c r="O442" s="47"/>
      <c r="P442" s="26"/>
      <c r="Q442" s="19">
        <f>_xll.PIAdvCalcVal(Calculations!$Q$1,Calculations!$A441,Calculations!$A442,"average (time-weighted)","time-weighted",0,1,0,"")</f>
        <v>43.904403452912454</v>
      </c>
      <c r="R442" s="19">
        <f t="shared" si="69"/>
        <v>746.41914575996316</v>
      </c>
      <c r="S442" s="4">
        <f t="shared" si="76"/>
        <v>0.6744382075115225</v>
      </c>
      <c r="T442" s="16">
        <f t="shared" si="75"/>
        <v>0.70809248554913296</v>
      </c>
      <c r="U442" s="4">
        <f t="shared" si="77"/>
        <v>1.1326104302327893E-3</v>
      </c>
      <c r="AF442" s="47"/>
      <c r="AG442" s="47"/>
      <c r="AH442" s="26"/>
      <c r="AI442" s="19"/>
      <c r="AJ442" s="19"/>
      <c r="AK442" s="4"/>
      <c r="AL442" s="4"/>
      <c r="AM442" s="4"/>
      <c r="AN442" s="16"/>
      <c r="AO442" s="4"/>
    </row>
    <row r="443" spans="1:41" x14ac:dyDescent="0.25">
      <c r="A443" s="14">
        <v>41381.333333333336</v>
      </c>
      <c r="B443" s="13">
        <f>VLOOKUP(A443,'Raw data'!$B$3:$E$541,4)</f>
        <v>324</v>
      </c>
      <c r="C443" s="13">
        <f>VLOOKUP(A443,'Raw data'!$H$3:$K$541,4)</f>
        <v>95</v>
      </c>
      <c r="D443" s="15">
        <f t="shared" si="73"/>
        <v>70.679012345679013</v>
      </c>
      <c r="E443" s="24">
        <f t="shared" si="68"/>
        <v>73.237212777391463</v>
      </c>
      <c r="F443" s="23">
        <f t="shared" si="74"/>
        <v>6.5443894488137655</v>
      </c>
      <c r="G443" s="28"/>
      <c r="H443" s="28"/>
      <c r="I443" s="28"/>
      <c r="J443" s="28"/>
      <c r="K443" s="28"/>
      <c r="L443" s="28"/>
      <c r="M443" s="28"/>
      <c r="N443" s="47"/>
      <c r="O443" s="47"/>
      <c r="P443" s="26"/>
      <c r="Q443" s="19">
        <f>_xll.PIAdvCalcVal(Calculations!$Q$1,Calculations!$A442,Calculations!$A443,"average (time-weighted)","time-weighted",0,1,0,"")</f>
        <v>47.122289959365894</v>
      </c>
      <c r="R443" s="19">
        <f t="shared" si="69"/>
        <v>801.12646230226676</v>
      </c>
      <c r="S443" s="4">
        <f t="shared" si="76"/>
        <v>0.66541960380589782</v>
      </c>
      <c r="T443" s="16">
        <f t="shared" si="75"/>
        <v>0.70679012345679015</v>
      </c>
      <c r="U443" s="4">
        <f t="shared" si="77"/>
        <v>1.7115198961848688E-3</v>
      </c>
      <c r="AF443" s="47"/>
      <c r="AG443" s="47"/>
      <c r="AH443" s="26"/>
      <c r="AI443" s="19"/>
      <c r="AJ443" s="19"/>
      <c r="AK443" s="4"/>
      <c r="AL443" s="4"/>
      <c r="AM443" s="4"/>
      <c r="AN443" s="16"/>
      <c r="AO443" s="4"/>
    </row>
    <row r="444" spans="1:41" x14ac:dyDescent="0.25">
      <c r="A444" s="14">
        <v>41382.333333333336</v>
      </c>
      <c r="B444" s="13">
        <f>VLOOKUP(A444,'Raw data'!$B$3:$E$541,4)</f>
        <v>295</v>
      </c>
      <c r="C444" s="13">
        <f>VLOOKUP(A444,'Raw data'!$H$3:$K$541,4)</f>
        <v>97</v>
      </c>
      <c r="D444" s="15">
        <f t="shared" si="73"/>
        <v>67.118644067796609</v>
      </c>
      <c r="E444" s="24">
        <f t="shared" si="68"/>
        <v>70.606294711440114</v>
      </c>
      <c r="F444" s="23">
        <f t="shared" si="74"/>
        <v>12.163707012106956</v>
      </c>
      <c r="G444" s="28"/>
      <c r="H444" s="28"/>
      <c r="I444" s="28"/>
      <c r="J444" s="28"/>
      <c r="K444" s="28"/>
      <c r="L444" s="28"/>
      <c r="M444" s="28"/>
      <c r="N444" s="47"/>
      <c r="O444" s="47"/>
      <c r="P444" s="26"/>
      <c r="Q444" s="19">
        <f>_xll.PIAdvCalcVal(Calculations!$Q$1,Calculations!$A443,Calculations!$A444,"average (time-weighted)","time-weighted",0,1,0,"")</f>
        <v>46.875081864601022</v>
      </c>
      <c r="R444" s="19">
        <f t="shared" si="69"/>
        <v>796.923675328581</v>
      </c>
      <c r="S444" s="4">
        <f t="shared" si="76"/>
        <v>0.66612831218901614</v>
      </c>
      <c r="T444" s="16">
        <f t="shared" si="75"/>
        <v>0.67118644067796618</v>
      </c>
      <c r="U444" s="4">
        <f t="shared" si="77"/>
        <v>2.5584663810728036E-5</v>
      </c>
      <c r="AF444" s="47"/>
      <c r="AG444" s="47"/>
      <c r="AH444" s="26"/>
      <c r="AI444" s="19"/>
      <c r="AJ444" s="19"/>
      <c r="AK444" s="4"/>
      <c r="AL444" s="4"/>
      <c r="AM444" s="4"/>
      <c r="AN444" s="16"/>
      <c r="AO444" s="4"/>
    </row>
    <row r="445" spans="1:41" x14ac:dyDescent="0.25">
      <c r="A445" s="14">
        <v>41383.333333333336</v>
      </c>
      <c r="B445" s="13">
        <f>VLOOKUP(A445,'Raw data'!$B$3:$E$541,4)</f>
        <v>306</v>
      </c>
      <c r="C445" s="13">
        <f>VLOOKUP(A445,'Raw data'!$H$3:$K$541,4)</f>
        <v>100</v>
      </c>
      <c r="D445" s="15">
        <f t="shared" si="73"/>
        <v>67.320261437908499</v>
      </c>
      <c r="E445" s="24">
        <f t="shared" si="68"/>
        <v>71.662931176061548</v>
      </c>
      <c r="F445" s="23">
        <f t="shared" si="74"/>
        <v>18.858780454670271</v>
      </c>
      <c r="G445" s="28"/>
      <c r="H445" s="28"/>
      <c r="I445" s="28"/>
      <c r="J445" s="28"/>
      <c r="K445" s="28"/>
      <c r="L445" s="28"/>
      <c r="M445" s="28"/>
      <c r="N445" s="47"/>
      <c r="O445" s="47"/>
      <c r="P445" s="26"/>
      <c r="Q445" s="19">
        <f>_xll.PIAdvCalcVal(Calculations!$Q$1,Calculations!$A444,Calculations!$A445,"average (time-weighted)","time-weighted",0,1,0,"")</f>
        <v>47.713960717373496</v>
      </c>
      <c r="R445" s="19">
        <f t="shared" si="69"/>
        <v>811.18546201597064</v>
      </c>
      <c r="S445" s="4">
        <f t="shared" si="76"/>
        <v>0.66371385071083089</v>
      </c>
      <c r="T445" s="16">
        <f t="shared" si="75"/>
        <v>0.67320261437908502</v>
      </c>
      <c r="U445" s="4">
        <f t="shared" si="77"/>
        <v>9.0036635951979571E-5</v>
      </c>
      <c r="AF445" s="47"/>
      <c r="AG445" s="47"/>
      <c r="AH445" s="26"/>
      <c r="AI445" s="19"/>
      <c r="AJ445" s="19"/>
      <c r="AK445" s="4"/>
      <c r="AL445" s="4"/>
      <c r="AM445" s="4"/>
      <c r="AN445" s="16"/>
      <c r="AO445" s="4"/>
    </row>
    <row r="446" spans="1:41" x14ac:dyDescent="0.25">
      <c r="A446" s="14">
        <v>41384.333333333336</v>
      </c>
      <c r="B446" s="13">
        <f>VLOOKUP(A446,'Raw data'!$B$3:$E$541,4)</f>
        <v>390</v>
      </c>
      <c r="C446" s="13">
        <f>VLOOKUP(A446,'Raw data'!$H$3:$K$541,4)</f>
        <v>95</v>
      </c>
      <c r="D446" s="15">
        <f t="shared" si="73"/>
        <v>75.641025641025635</v>
      </c>
      <c r="E446" s="24">
        <f t="shared" si="68"/>
        <v>77.766299845832904</v>
      </c>
      <c r="F446" s="23">
        <f t="shared" si="74"/>
        <v>4.5167904456191694</v>
      </c>
      <c r="G446" s="28"/>
      <c r="H446" s="28"/>
      <c r="I446" s="28"/>
      <c r="J446" s="28"/>
      <c r="K446" s="28"/>
      <c r="L446" s="28"/>
      <c r="M446" s="28"/>
      <c r="N446" s="47"/>
      <c r="O446" s="47"/>
      <c r="P446" s="26"/>
      <c r="Q446" s="19">
        <f>_xll.PIAdvCalcVal(Calculations!$Q$1,Calculations!$A445,Calculations!$A446,"average (time-weighted)","time-weighted",0,1,0,"")</f>
        <v>47.87268193601993</v>
      </c>
      <c r="R446" s="19">
        <f t="shared" si="69"/>
        <v>813.88388283754284</v>
      </c>
      <c r="S446" s="4">
        <f t="shared" si="76"/>
        <v>0.66325405410132998</v>
      </c>
      <c r="T446" s="16">
        <f t="shared" si="75"/>
        <v>0.75641025641025639</v>
      </c>
      <c r="U446" s="4">
        <f t="shared" si="77"/>
        <v>8.6780780286216247E-3</v>
      </c>
      <c r="AF446" s="47"/>
      <c r="AG446" s="47"/>
      <c r="AH446" s="26"/>
      <c r="AI446" s="19"/>
      <c r="AJ446" s="19"/>
      <c r="AK446" s="4"/>
      <c r="AL446" s="4"/>
      <c r="AM446" s="4"/>
      <c r="AN446" s="16"/>
      <c r="AO446" s="4"/>
    </row>
    <row r="447" spans="1:41" x14ac:dyDescent="0.25">
      <c r="A447" s="14">
        <v>41385.333333333336</v>
      </c>
      <c r="B447" s="13">
        <f>VLOOKUP(A447,'Raw data'!$B$3:$E$541,4)</f>
        <v>276</v>
      </c>
      <c r="C447" s="13">
        <f>VLOOKUP(A447,'Raw data'!$H$3:$K$541,4)</f>
        <v>87</v>
      </c>
      <c r="D447" s="15">
        <f t="shared" si="73"/>
        <v>68.478260869565219</v>
      </c>
      <c r="E447" s="24">
        <f t="shared" si="68"/>
        <v>68.5828149995465</v>
      </c>
      <c r="F447" s="23">
        <f t="shared" si="74"/>
        <v>1.0931566096142625E-2</v>
      </c>
      <c r="G447" s="28"/>
      <c r="H447" s="28"/>
      <c r="I447" s="28"/>
      <c r="J447" s="28"/>
      <c r="K447" s="28"/>
      <c r="L447" s="28"/>
      <c r="M447" s="28"/>
      <c r="N447" s="47"/>
      <c r="O447" s="47"/>
      <c r="P447" s="26"/>
      <c r="Q447" s="19">
        <f>_xll.PIAdvCalcVal(Calculations!$Q$1,Calculations!$A446,Calculations!$A447,"average (time-weighted)","time-weighted",0,1,0,"")</f>
        <v>45.335286522900809</v>
      </c>
      <c r="R447" s="19">
        <f t="shared" si="69"/>
        <v>770.74560130396287</v>
      </c>
      <c r="S447" s="4">
        <f t="shared" si="76"/>
        <v>0.67048577614500493</v>
      </c>
      <c r="T447" s="16">
        <f t="shared" si="75"/>
        <v>0.68478260869565211</v>
      </c>
      <c r="U447" s="4">
        <f t="shared" si="77"/>
        <v>2.0439942098124465E-4</v>
      </c>
      <c r="AF447" s="47"/>
      <c r="AG447" s="47"/>
      <c r="AH447" s="26"/>
      <c r="AI447" s="19"/>
      <c r="AJ447" s="19"/>
      <c r="AK447" s="4"/>
      <c r="AL447" s="4"/>
      <c r="AM447" s="4"/>
      <c r="AN447" s="16"/>
      <c r="AO447" s="4"/>
    </row>
    <row r="448" spans="1:41" x14ac:dyDescent="0.25">
      <c r="A448" s="14">
        <v>41386.333333333336</v>
      </c>
      <c r="B448" s="13">
        <f>VLOOKUP(A448,'Raw data'!$B$3:$E$541,4)</f>
        <v>364</v>
      </c>
      <c r="C448" s="13">
        <f>VLOOKUP(A448,'Raw data'!$H$3:$K$541,4)</f>
        <v>90</v>
      </c>
      <c r="D448" s="15">
        <f t="shared" si="73"/>
        <v>75.27472527472527</v>
      </c>
      <c r="E448" s="24">
        <f t="shared" si="68"/>
        <v>76.178178406249543</v>
      </c>
      <c r="F448" s="23">
        <f t="shared" si="74"/>
        <v>0.81622756086101544</v>
      </c>
      <c r="G448" s="28"/>
      <c r="H448" s="28"/>
      <c r="I448" s="28"/>
      <c r="J448" s="28"/>
      <c r="K448" s="28"/>
      <c r="L448" s="28"/>
      <c r="M448" s="28"/>
      <c r="N448" s="47"/>
      <c r="O448" s="47"/>
      <c r="P448" s="26"/>
      <c r="Q448" s="19">
        <f>_xll.PIAdvCalcVal(Calculations!$Q$1,Calculations!$A447,Calculations!$A448,"average (time-weighted)","time-weighted",0,1,0,"")</f>
        <v>43.660801275362154</v>
      </c>
      <c r="R448" s="19">
        <f t="shared" si="69"/>
        <v>742.27766301627048</v>
      </c>
      <c r="S448" s="4">
        <f t="shared" si="76"/>
        <v>0.67510091730044086</v>
      </c>
      <c r="T448" s="16">
        <f t="shared" si="75"/>
        <v>0.75274725274725274</v>
      </c>
      <c r="U448" s="4">
        <f t="shared" si="77"/>
        <v>6.0289534083188346E-3</v>
      </c>
      <c r="AF448" s="47"/>
      <c r="AG448" s="47"/>
      <c r="AH448" s="26"/>
      <c r="AI448" s="19"/>
      <c r="AJ448" s="19"/>
      <c r="AK448" s="4"/>
      <c r="AL448" s="4"/>
      <c r="AM448" s="4"/>
      <c r="AN448" s="16"/>
      <c r="AO448" s="4"/>
    </row>
    <row r="449" spans="1:41" x14ac:dyDescent="0.25">
      <c r="A449" s="14">
        <v>41387.333333333336</v>
      </c>
      <c r="B449" s="13">
        <f>VLOOKUP(A449,'Raw data'!$B$3:$E$541,4)</f>
        <v>283</v>
      </c>
      <c r="C449" s="13">
        <f>VLOOKUP(A449,'Raw data'!$H$3:$K$541,4)</f>
        <v>93</v>
      </c>
      <c r="D449" s="15">
        <f t="shared" si="73"/>
        <v>67.137809187279146</v>
      </c>
      <c r="E449" s="24">
        <f t="shared" si="68"/>
        <v>69.359918515458773</v>
      </c>
      <c r="F449" s="23">
        <f t="shared" si="74"/>
        <v>4.9377698663829142</v>
      </c>
      <c r="G449" s="28"/>
      <c r="H449" s="28"/>
      <c r="I449" s="28"/>
      <c r="J449" s="28"/>
      <c r="K449" s="28"/>
      <c r="L449" s="28"/>
      <c r="M449" s="28"/>
      <c r="N449" s="47"/>
      <c r="O449" s="47"/>
      <c r="P449" s="26"/>
      <c r="Q449" s="19">
        <f>_xll.PIAdvCalcVal(Calculations!$Q$1,Calculations!$A448,Calculations!$A449,"average (time-weighted)","time-weighted",0,1,0,"")</f>
        <v>39.115617531377318</v>
      </c>
      <c r="R449" s="19">
        <f t="shared" si="69"/>
        <v>665.00495457038937</v>
      </c>
      <c r="S449" s="4">
        <f t="shared" si="76"/>
        <v>0.6868254368488198</v>
      </c>
      <c r="T449" s="16">
        <f t="shared" si="75"/>
        <v>0.67137809187279152</v>
      </c>
      <c r="U449" s="4">
        <f t="shared" si="77"/>
        <v>2.3862046680842638E-4</v>
      </c>
      <c r="AF449" s="47"/>
      <c r="AG449" s="47"/>
      <c r="AH449" s="26"/>
      <c r="AI449" s="19"/>
      <c r="AJ449" s="19"/>
      <c r="AK449" s="4"/>
      <c r="AL449" s="4"/>
      <c r="AM449" s="4"/>
      <c r="AN449" s="16"/>
      <c r="AO449" s="4"/>
    </row>
    <row r="450" spans="1:41" x14ac:dyDescent="0.25">
      <c r="A450" s="14">
        <v>41388.333333333336</v>
      </c>
      <c r="B450" s="13">
        <f>VLOOKUP(A450,'Raw data'!$B$3:$E$541,4)</f>
        <v>320</v>
      </c>
      <c r="C450" s="13">
        <f>VLOOKUP(A450,'Raw data'!$H$3:$K$541,4)</f>
        <v>90</v>
      </c>
      <c r="D450" s="15">
        <f t="shared" si="73"/>
        <v>71.875</v>
      </c>
      <c r="E450" s="24">
        <f t="shared" si="68"/>
        <v>72.902677937108848</v>
      </c>
      <c r="F450" s="23">
        <f t="shared" si="74"/>
        <v>1.0561219424202974</v>
      </c>
      <c r="G450" s="28"/>
      <c r="H450" s="28"/>
      <c r="I450" s="28"/>
      <c r="J450" s="28"/>
      <c r="K450" s="28"/>
      <c r="L450" s="28"/>
      <c r="M450" s="28"/>
      <c r="N450" s="47"/>
      <c r="O450" s="47"/>
      <c r="P450" s="26"/>
      <c r="Q450" s="19">
        <f>_xll.PIAdvCalcVal(Calculations!$Q$1,Calculations!$A449,Calculations!$A450,"average (time-weighted)","time-weighted",0,1,0,"")</f>
        <v>39.885111366296691</v>
      </c>
      <c r="R450" s="19">
        <f t="shared" si="69"/>
        <v>678.08712596452051</v>
      </c>
      <c r="S450" s="4">
        <f t="shared" si="76"/>
        <v>0.6849347168338229</v>
      </c>
      <c r="T450" s="16">
        <f t="shared" si="75"/>
        <v>0.71875</v>
      </c>
      <c r="U450" s="4">
        <f t="shared" si="77"/>
        <v>1.1434733756087404E-3</v>
      </c>
      <c r="AF450" s="47"/>
      <c r="AG450" s="47"/>
      <c r="AH450" s="26"/>
      <c r="AI450" s="19"/>
      <c r="AJ450" s="19"/>
      <c r="AK450" s="4"/>
      <c r="AL450" s="4"/>
      <c r="AM450" s="4"/>
      <c r="AN450" s="16"/>
      <c r="AO450" s="4"/>
    </row>
    <row r="451" spans="1:41" x14ac:dyDescent="0.25">
      <c r="A451" s="14">
        <v>41389.333333333336</v>
      </c>
      <c r="B451" s="13">
        <f>VLOOKUP(A451,'Raw data'!$B$3:$E$541,4)</f>
        <v>326</v>
      </c>
      <c r="C451" s="13">
        <f>VLOOKUP(A451,'Raw data'!$H$3:$K$541,4)</f>
        <v>92</v>
      </c>
      <c r="D451" s="15">
        <f t="shared" si="73"/>
        <v>71.779141104294482</v>
      </c>
      <c r="E451" s="24">
        <f t="shared" ref="E451:E514" si="78">(1-$B$1/B451)*100</f>
        <v>73.401401656057772</v>
      </c>
      <c r="F451" s="23">
        <f t="shared" si="74"/>
        <v>2.6317292978073339</v>
      </c>
      <c r="G451" s="28"/>
      <c r="H451" s="28"/>
      <c r="I451" s="28"/>
      <c r="J451" s="28"/>
      <c r="K451" s="28"/>
      <c r="L451" s="28"/>
      <c r="M451" s="28"/>
      <c r="N451" s="47"/>
      <c r="O451" s="47"/>
      <c r="P451" s="26"/>
      <c r="Q451" s="19">
        <f>_xll.PIAdvCalcVal(Calculations!$Q$1,Calculations!$A450,Calculations!$A451,"average (time-weighted)","time-weighted",0,1,0,"")</f>
        <v>40.069160321248461</v>
      </c>
      <c r="R451" s="19">
        <f t="shared" si="69"/>
        <v>681.21614385176849</v>
      </c>
      <c r="S451" s="4">
        <f t="shared" si="76"/>
        <v>0.68447631702716671</v>
      </c>
      <c r="T451" s="16">
        <f t="shared" si="75"/>
        <v>0.71779141104294486</v>
      </c>
      <c r="U451" s="4">
        <f t="shared" si="77"/>
        <v>1.1098954892801369E-3</v>
      </c>
      <c r="AF451" s="47"/>
      <c r="AG451" s="47"/>
      <c r="AH451" s="26"/>
      <c r="AI451" s="19"/>
      <c r="AJ451" s="19"/>
      <c r="AK451" s="4"/>
      <c r="AL451" s="4"/>
      <c r="AM451" s="4"/>
      <c r="AN451" s="16"/>
      <c r="AO451" s="4"/>
    </row>
    <row r="452" spans="1:41" x14ac:dyDescent="0.25">
      <c r="A452" s="14">
        <v>41390.333333333336</v>
      </c>
      <c r="B452" s="13">
        <f>VLOOKUP(A452,'Raw data'!$B$3:$E$541,4)</f>
        <v>302</v>
      </c>
      <c r="C452" s="13">
        <f>VLOOKUP(A452,'Raw data'!$H$3:$K$541,4)</f>
        <v>92</v>
      </c>
      <c r="D452" s="15">
        <f t="shared" si="73"/>
        <v>69.536423841059602</v>
      </c>
      <c r="E452" s="24">
        <f t="shared" si="78"/>
        <v>71.287605761174945</v>
      </c>
      <c r="F452" s="23">
        <f t="shared" si="74"/>
        <v>3.0666381173388593</v>
      </c>
      <c r="G452" s="28"/>
      <c r="H452" s="28"/>
      <c r="I452" s="28"/>
      <c r="J452" s="28"/>
      <c r="K452" s="28"/>
      <c r="L452" s="28"/>
      <c r="M452" s="28"/>
      <c r="N452" s="47"/>
      <c r="O452" s="47"/>
      <c r="P452" s="26"/>
      <c r="Q452" s="19">
        <f>_xll.PIAdvCalcVal(Calculations!$Q$1,Calculations!$A451,Calculations!$A452,"average (time-weighted)","time-weighted",0,1,0,"")</f>
        <v>39.578471546280582</v>
      </c>
      <c r="R452" s="19">
        <f t="shared" ref="R452:R515" si="79">Q452*10^6/(PI()*(158^2)/4*3)</f>
        <v>672.8739397118502</v>
      </c>
      <c r="S452" s="4">
        <f t="shared" si="76"/>
        <v>0.68569320751922214</v>
      </c>
      <c r="T452" s="16">
        <f t="shared" si="75"/>
        <v>0.69536423841059603</v>
      </c>
      <c r="U452" s="4">
        <f t="shared" si="77"/>
        <v>9.3528838501908033E-5</v>
      </c>
      <c r="AF452" s="47"/>
      <c r="AG452" s="47"/>
      <c r="AH452" s="26"/>
      <c r="AI452" s="19"/>
      <c r="AJ452" s="19"/>
      <c r="AK452" s="4"/>
      <c r="AL452" s="4"/>
      <c r="AM452" s="4"/>
      <c r="AN452" s="16"/>
      <c r="AO452" s="4"/>
    </row>
    <row r="453" spans="1:41" x14ac:dyDescent="0.25">
      <c r="A453" s="14">
        <v>41391.333333333336</v>
      </c>
      <c r="B453" s="13">
        <f>VLOOKUP(A453,'Raw data'!$B$3:$E$541,4)</f>
        <v>278</v>
      </c>
      <c r="C453" s="13">
        <f>VLOOKUP(A453,'Raw data'!$H$3:$K$541,4)</f>
        <v>88</v>
      </c>
      <c r="D453" s="15">
        <f t="shared" ref="D453:D484" si="80">(B453-C453)/B453*100</f>
        <v>68.345323741007192</v>
      </c>
      <c r="E453" s="24">
        <f t="shared" si="78"/>
        <v>68.808837913218838</v>
      </c>
      <c r="F453" s="23">
        <f t="shared" ref="F453:F484" si="81">(D453-E453)^2</f>
        <v>0.21484538784104726</v>
      </c>
      <c r="G453" s="28"/>
      <c r="H453" s="28"/>
      <c r="I453" s="28"/>
      <c r="J453" s="28"/>
      <c r="K453" s="28"/>
      <c r="L453" s="28"/>
      <c r="M453" s="28"/>
      <c r="N453" s="47"/>
      <c r="O453" s="47"/>
      <c r="P453" s="26"/>
      <c r="Q453" s="19">
        <f>_xll.PIAdvCalcVal(Calculations!$Q$1,Calculations!$A452,Calculations!$A453,"average (time-weighted)","time-weighted",0,1,0,"")</f>
        <v>39.132799356323801</v>
      </c>
      <c r="R453" s="19">
        <f t="shared" si="79"/>
        <v>665.29706292605601</v>
      </c>
      <c r="S453" s="4">
        <f t="shared" si="76"/>
        <v>0.68678368364609566</v>
      </c>
      <c r="T453" s="16">
        <f t="shared" ref="T453:T484" si="82">1-C453/B453</f>
        <v>0.68345323741007191</v>
      </c>
      <c r="U453" s="4">
        <f t="shared" si="77"/>
        <v>1.1091872131044718E-5</v>
      </c>
      <c r="AF453" s="47"/>
      <c r="AG453" s="47"/>
      <c r="AH453" s="26"/>
      <c r="AI453" s="19"/>
      <c r="AJ453" s="19"/>
      <c r="AK453" s="4"/>
      <c r="AL453" s="4"/>
      <c r="AM453" s="4"/>
      <c r="AN453" s="16"/>
      <c r="AO453" s="4"/>
    </row>
    <row r="454" spans="1:41" x14ac:dyDescent="0.25">
      <c r="A454" s="14">
        <v>41392.333333333336</v>
      </c>
      <c r="B454" s="13">
        <f>VLOOKUP(A454,'Raw data'!$B$3:$E$541,4)</f>
        <v>258</v>
      </c>
      <c r="C454" s="13">
        <f>VLOOKUP(A454,'Raw data'!$H$3:$K$541,4)</f>
        <v>85</v>
      </c>
      <c r="D454" s="15">
        <f t="shared" si="80"/>
        <v>67.054263565891475</v>
      </c>
      <c r="E454" s="24">
        <f t="shared" si="78"/>
        <v>66.390918371607881</v>
      </c>
      <c r="F454" s="23">
        <f t="shared" si="81"/>
        <v>0.44002684677913811</v>
      </c>
      <c r="G454" s="28"/>
      <c r="H454" s="28"/>
      <c r="I454" s="28"/>
      <c r="J454" s="28"/>
      <c r="K454" s="28"/>
      <c r="L454" s="28"/>
      <c r="M454" s="28"/>
      <c r="N454" s="47"/>
      <c r="O454" s="47"/>
      <c r="P454" s="26"/>
      <c r="Q454" s="19">
        <f>_xll.PIAdvCalcVal(Calculations!$Q$1,Calculations!$A453,Calculations!$A454,"average (time-weighted)","time-weighted",0,1,0,"")</f>
        <v>42.916612430474203</v>
      </c>
      <c r="R454" s="19">
        <f t="shared" si="79"/>
        <v>729.6257019782139</v>
      </c>
      <c r="S454" s="4">
        <f t="shared" si="76"/>
        <v>0.67710587114462284</v>
      </c>
      <c r="T454" s="16">
        <f t="shared" si="82"/>
        <v>0.67054263565891481</v>
      </c>
      <c r="U454" s="4">
        <f t="shared" si="77"/>
        <v>4.3076060040857118E-5</v>
      </c>
      <c r="AF454" s="47"/>
      <c r="AG454" s="47"/>
      <c r="AH454" s="26"/>
      <c r="AI454" s="19"/>
      <c r="AJ454" s="19"/>
      <c r="AK454" s="4"/>
      <c r="AL454" s="4"/>
      <c r="AM454" s="4"/>
      <c r="AN454" s="16"/>
      <c r="AO454" s="4"/>
    </row>
    <row r="455" spans="1:41" x14ac:dyDescent="0.25">
      <c r="A455" s="14">
        <v>41393.333333333336</v>
      </c>
      <c r="B455" s="13">
        <f>VLOOKUP(A455,'Raw data'!$B$3:$E$541,4)</f>
        <v>307</v>
      </c>
      <c r="C455" s="13">
        <f>VLOOKUP(A455,'Raw data'!$H$3:$K$541,4)</f>
        <v>90</v>
      </c>
      <c r="D455" s="15">
        <f t="shared" si="80"/>
        <v>70.68403908794788</v>
      </c>
      <c r="E455" s="24">
        <f t="shared" si="78"/>
        <v>71.755234331839858</v>
      </c>
      <c r="F455" s="23">
        <f t="shared" si="81"/>
        <v>1.1474592505367944</v>
      </c>
      <c r="G455" s="28"/>
      <c r="H455" s="28"/>
      <c r="I455" s="28"/>
      <c r="J455" s="28"/>
      <c r="K455" s="28"/>
      <c r="L455" s="28"/>
      <c r="M455" s="28"/>
      <c r="N455" s="47"/>
      <c r="O455" s="47"/>
      <c r="P455" s="26"/>
      <c r="Q455" s="19">
        <f>_xll.PIAdvCalcVal(Calculations!$Q$1,Calculations!$A454,Calculations!$A455,"average (time-weighted)","time-weighted",0,1,0,"")</f>
        <v>44.443573972827011</v>
      </c>
      <c r="R455" s="19">
        <f t="shared" si="79"/>
        <v>755.58558846827157</v>
      </c>
      <c r="S455" s="4">
        <f t="shared" si="76"/>
        <v>0.67296062768565179</v>
      </c>
      <c r="T455" s="16">
        <f t="shared" si="82"/>
        <v>0.70684039087947881</v>
      </c>
      <c r="U455" s="4">
        <f t="shared" si="77"/>
        <v>1.1478383540697958E-3</v>
      </c>
      <c r="AF455" s="47"/>
      <c r="AG455" s="47"/>
      <c r="AH455" s="26"/>
      <c r="AI455" s="19"/>
      <c r="AJ455" s="19"/>
      <c r="AK455" s="4"/>
      <c r="AL455" s="4"/>
      <c r="AM455" s="4"/>
      <c r="AN455" s="16"/>
      <c r="AO455" s="4"/>
    </row>
    <row r="456" spans="1:41" x14ac:dyDescent="0.25">
      <c r="A456" s="14">
        <v>41394.333333333336</v>
      </c>
      <c r="B456" s="13">
        <f>VLOOKUP(A456,'Raw data'!$B$3:$E$541,4)</f>
        <v>330</v>
      </c>
      <c r="C456" s="13">
        <f>VLOOKUP(A456,'Raw data'!$H$3:$K$541,4)</f>
        <v>92</v>
      </c>
      <c r="D456" s="15">
        <f t="shared" si="80"/>
        <v>72.121212121212125</v>
      </c>
      <c r="E456" s="24">
        <f t="shared" si="78"/>
        <v>73.723808908711618</v>
      </c>
      <c r="F456" s="23">
        <f t="shared" si="81"/>
        <v>2.5683164633036961</v>
      </c>
      <c r="G456" s="28"/>
      <c r="H456" s="28"/>
      <c r="I456" s="28"/>
      <c r="J456" s="28"/>
      <c r="K456" s="28"/>
      <c r="L456" s="28"/>
      <c r="M456" s="28"/>
      <c r="N456" s="47"/>
      <c r="O456" s="47"/>
      <c r="P456" s="26"/>
      <c r="Q456" s="19">
        <f>_xll.PIAdvCalcVal(Calculations!$Q$1,Calculations!$A455,Calculations!$A456,"average (time-weighted)","time-weighted",0,1,0,"")</f>
        <v>43.750905085650643</v>
      </c>
      <c r="R456" s="19">
        <f t="shared" si="79"/>
        <v>743.80951868030161</v>
      </c>
      <c r="S456" s="4">
        <f t="shared" si="76"/>
        <v>0.6748561538051544</v>
      </c>
      <c r="T456" s="16">
        <f t="shared" si="82"/>
        <v>0.72121212121212119</v>
      </c>
      <c r="U456" s="4">
        <f t="shared" si="77"/>
        <v>2.1488757142357675E-3</v>
      </c>
      <c r="AF456" s="47"/>
      <c r="AG456" s="47"/>
      <c r="AH456" s="26"/>
      <c r="AI456" s="19"/>
      <c r="AJ456" s="19"/>
      <c r="AK456" s="4"/>
      <c r="AL456" s="4"/>
      <c r="AM456" s="4"/>
      <c r="AN456" s="16"/>
      <c r="AO456" s="4"/>
    </row>
    <row r="457" spans="1:41" x14ac:dyDescent="0.25">
      <c r="A457" s="14">
        <v>41395.333333333336</v>
      </c>
      <c r="B457" s="13">
        <f>VLOOKUP(A457,'Raw data'!$B$3:$E$541,4)</f>
        <v>304</v>
      </c>
      <c r="C457" s="13">
        <f>VLOOKUP(A457,'Raw data'!$H$3:$K$541,4)</f>
        <v>96</v>
      </c>
      <c r="D457" s="15">
        <f t="shared" si="80"/>
        <v>68.421052631578945</v>
      </c>
      <c r="E457" s="24">
        <f t="shared" si="78"/>
        <v>71.47650309169353</v>
      </c>
      <c r="F457" s="23">
        <f t="shared" si="81"/>
        <v>9.3357775142144295</v>
      </c>
      <c r="G457" s="28"/>
      <c r="H457" s="28"/>
      <c r="I457" s="28"/>
      <c r="J457" s="28"/>
      <c r="K457" s="28"/>
      <c r="L457" s="28"/>
      <c r="M457" s="28"/>
      <c r="N457" s="47"/>
      <c r="O457" s="47"/>
      <c r="P457" s="26"/>
      <c r="Q457" s="19">
        <f>_xll.PIAdvCalcVal(Calculations!$Q$1,Calculations!$A456,Calculations!$A457,"average (time-weighted)","time-weighted",0,1,0,"")</f>
        <v>43.097999704761271</v>
      </c>
      <c r="R457" s="19">
        <f t="shared" si="79"/>
        <v>732.70946860928302</v>
      </c>
      <c r="S457" s="4">
        <f t="shared" si="76"/>
        <v>0.67661996520564827</v>
      </c>
      <c r="T457" s="16">
        <f t="shared" si="82"/>
        <v>0.68421052631578949</v>
      </c>
      <c r="U457" s="4">
        <f t="shared" si="77"/>
        <v>5.761661796678839E-5</v>
      </c>
      <c r="AF457" s="47"/>
      <c r="AG457" s="47"/>
      <c r="AH457" s="26"/>
      <c r="AI457" s="19"/>
      <c r="AJ457" s="19"/>
      <c r="AK457" s="4"/>
      <c r="AL457" s="4"/>
      <c r="AM457" s="4"/>
      <c r="AN457" s="16"/>
      <c r="AO457" s="4"/>
    </row>
    <row r="458" spans="1:41" x14ac:dyDescent="0.25">
      <c r="A458" s="14">
        <v>41400.333333333336</v>
      </c>
      <c r="B458" s="13">
        <f>VLOOKUP(A458,'Raw data'!$B$3:$E$541,4)</f>
        <v>350</v>
      </c>
      <c r="C458" s="13">
        <f>VLOOKUP(A458,'Raw data'!$H$3:$K$541,4)</f>
        <v>95</v>
      </c>
      <c r="D458" s="15">
        <f t="shared" si="80"/>
        <v>72.857142857142847</v>
      </c>
      <c r="E458" s="24">
        <f t="shared" si="78"/>
        <v>75.225305542499527</v>
      </c>
      <c r="F458" s="23">
        <f t="shared" si="81"/>
        <v>5.6081945043157608</v>
      </c>
      <c r="G458" s="28"/>
      <c r="H458" s="28"/>
      <c r="I458" s="28"/>
      <c r="J458" s="28"/>
      <c r="K458" s="28"/>
      <c r="L458" s="28"/>
      <c r="M458" s="28"/>
      <c r="N458" s="47"/>
      <c r="O458" s="47"/>
      <c r="P458" s="26"/>
      <c r="Q458" s="19">
        <f>_xll.PIAdvCalcVal(Calculations!$Q$1,Calculations!$A457,Calculations!$A458,"average (time-weighted)","time-weighted",0,1,0,"")</f>
        <v>44.982688629996552</v>
      </c>
      <c r="R458" s="19">
        <f t="shared" si="79"/>
        <v>764.75108145356501</v>
      </c>
      <c r="S458" s="4">
        <f t="shared" si="76"/>
        <v>0.67146887310808623</v>
      </c>
      <c r="T458" s="16">
        <f t="shared" si="82"/>
        <v>0.72857142857142865</v>
      </c>
      <c r="U458" s="4">
        <f t="shared" si="77"/>
        <v>3.2607018404440971E-3</v>
      </c>
      <c r="AF458" s="47"/>
      <c r="AG458" s="47"/>
      <c r="AH458" s="26"/>
      <c r="AI458" s="19"/>
      <c r="AJ458" s="19"/>
      <c r="AK458" s="4"/>
      <c r="AL458" s="4"/>
      <c r="AM458" s="4"/>
      <c r="AN458" s="16"/>
      <c r="AO458" s="4"/>
    </row>
    <row r="459" spans="1:41" x14ac:dyDescent="0.25">
      <c r="A459" s="14">
        <v>41401.333333333336</v>
      </c>
      <c r="B459" s="13">
        <f>VLOOKUP(A459,'Raw data'!$B$3:$E$541,4)</f>
        <v>258</v>
      </c>
      <c r="C459" s="13">
        <f>VLOOKUP(A459,'Raw data'!$H$3:$K$541,4)</f>
        <v>80</v>
      </c>
      <c r="D459" s="15">
        <f t="shared" si="80"/>
        <v>68.992248062015506</v>
      </c>
      <c r="E459" s="24">
        <f t="shared" si="78"/>
        <v>66.390918371607881</v>
      </c>
      <c r="F459" s="23">
        <f t="shared" si="81"/>
        <v>6.766916158196226</v>
      </c>
      <c r="G459" s="28"/>
      <c r="H459" s="28"/>
      <c r="I459" s="28"/>
      <c r="J459" s="28"/>
      <c r="K459" s="28"/>
      <c r="L459" s="28"/>
      <c r="M459" s="28"/>
      <c r="N459" s="47"/>
      <c r="O459" s="47"/>
      <c r="P459" s="26"/>
      <c r="Q459" s="19">
        <f>_xll.PIAdvCalcVal(Calculations!$Q$1,Calculations!$A458,Calculations!$A459,"average (time-weighted)","time-weighted",0,1,0,"")</f>
        <v>46.35341974196907</v>
      </c>
      <c r="R459" s="19">
        <f t="shared" si="79"/>
        <v>788.05489303507193</v>
      </c>
      <c r="S459" s="4">
        <f t="shared" si="76"/>
        <v>0.66761580528639874</v>
      </c>
      <c r="T459" s="16">
        <f t="shared" si="82"/>
        <v>0.68992248062015504</v>
      </c>
      <c r="U459" s="4">
        <f t="shared" si="77"/>
        <v>4.975877644456117E-4</v>
      </c>
      <c r="AF459" s="47"/>
      <c r="AG459" s="47"/>
      <c r="AH459" s="26"/>
      <c r="AI459" s="19"/>
      <c r="AJ459" s="19"/>
      <c r="AK459" s="4"/>
      <c r="AL459" s="4"/>
      <c r="AM459" s="4"/>
      <c r="AN459" s="16"/>
      <c r="AO459" s="4"/>
    </row>
    <row r="460" spans="1:41" x14ac:dyDescent="0.25">
      <c r="A460" s="14">
        <v>41403.333333333336</v>
      </c>
      <c r="B460" s="13">
        <f>VLOOKUP(A460,'Raw data'!$B$3:$E$541,4)</f>
        <v>254</v>
      </c>
      <c r="C460" s="13">
        <f>VLOOKUP(A460,'Raw data'!$H$3:$K$541,4)</f>
        <v>94</v>
      </c>
      <c r="D460" s="15">
        <f t="shared" si="80"/>
        <v>62.99212598425197</v>
      </c>
      <c r="E460" s="24">
        <f t="shared" si="78"/>
        <v>65.861641495570211</v>
      </c>
      <c r="F460" s="23">
        <f t="shared" si="81"/>
        <v>8.2341192696959862</v>
      </c>
      <c r="G460" s="28"/>
      <c r="H460" s="28"/>
      <c r="I460" s="28"/>
      <c r="J460" s="28"/>
      <c r="K460" s="28"/>
      <c r="L460" s="28"/>
      <c r="M460" s="28"/>
      <c r="N460" s="47"/>
      <c r="O460" s="47"/>
      <c r="P460" s="26"/>
      <c r="Q460" s="19">
        <f>_xll.PIAdvCalcVal(Calculations!$Q$1,Calculations!$A459,Calculations!$A460,"average (time-weighted)","time-weighted",0,1,0,"")</f>
        <v>48.412186048589234</v>
      </c>
      <c r="R460" s="19">
        <f t="shared" si="79"/>
        <v>823.05599695748219</v>
      </c>
      <c r="S460" s="4">
        <f t="shared" si="76"/>
        <v>0.66168446903661204</v>
      </c>
      <c r="T460" s="16">
        <f t="shared" si="82"/>
        <v>0.62992125984251968</v>
      </c>
      <c r="U460" s="4">
        <f t="shared" si="77"/>
        <v>1.0089014583076739E-3</v>
      </c>
      <c r="AF460" s="47"/>
      <c r="AG460" s="47"/>
      <c r="AH460" s="26"/>
      <c r="AI460" s="19"/>
      <c r="AJ460" s="19"/>
      <c r="AK460" s="4"/>
      <c r="AL460" s="4"/>
      <c r="AM460" s="4"/>
      <c r="AN460" s="16"/>
      <c r="AO460" s="4"/>
    </row>
    <row r="461" spans="1:41" x14ac:dyDescent="0.25">
      <c r="A461" s="14">
        <v>41404.333333333336</v>
      </c>
      <c r="B461" s="13">
        <f>VLOOKUP(A461,'Raw data'!$B$3:$E$541,4)</f>
        <v>255</v>
      </c>
      <c r="C461" s="13">
        <f>VLOOKUP(A461,'Raw data'!$H$3:$K$541,4)</f>
        <v>78</v>
      </c>
      <c r="D461" s="15">
        <f t="shared" si="80"/>
        <v>69.411764705882348</v>
      </c>
      <c r="E461" s="24">
        <f t="shared" si="78"/>
        <v>65.995517411273852</v>
      </c>
      <c r="F461" s="23">
        <f t="shared" si="81"/>
        <v>11.670745577919869</v>
      </c>
      <c r="G461" s="28"/>
      <c r="H461" s="28"/>
      <c r="I461" s="28"/>
      <c r="J461" s="28"/>
      <c r="K461" s="28"/>
      <c r="L461" s="28"/>
      <c r="M461" s="28"/>
      <c r="N461" s="47"/>
      <c r="O461" s="47"/>
      <c r="P461" s="26"/>
      <c r="Q461" s="19">
        <f>_xll.PIAdvCalcVal(Calculations!$Q$1,Calculations!$A460,Calculations!$A461,"average (time-weighted)","time-weighted",0,1,0,"")</f>
        <v>50.375151089749785</v>
      </c>
      <c r="R461" s="19">
        <f t="shared" si="79"/>
        <v>856.42838273083976</v>
      </c>
      <c r="S461" s="4">
        <f t="shared" si="76"/>
        <v>0.6558937184052398</v>
      </c>
      <c r="T461" s="16">
        <f t="shared" si="82"/>
        <v>0.69411764705882351</v>
      </c>
      <c r="U461" s="4">
        <f t="shared" si="77"/>
        <v>1.4610687217142574E-3</v>
      </c>
      <c r="AF461" s="47"/>
      <c r="AG461" s="47"/>
      <c r="AH461" s="26"/>
      <c r="AI461" s="19"/>
      <c r="AJ461" s="19"/>
      <c r="AK461" s="4"/>
      <c r="AL461" s="4"/>
      <c r="AM461" s="4"/>
      <c r="AN461" s="16"/>
      <c r="AO461" s="4"/>
    </row>
    <row r="462" spans="1:41" x14ac:dyDescent="0.25">
      <c r="A462" s="14">
        <v>41405.333333333336</v>
      </c>
      <c r="B462" s="13">
        <f>VLOOKUP(A462,'Raw data'!$B$3:$E$541,4)</f>
        <v>246</v>
      </c>
      <c r="C462" s="13">
        <f>VLOOKUP(A462,'Raw data'!$H$3:$K$541,4)</f>
        <v>84</v>
      </c>
      <c r="D462" s="15">
        <f t="shared" si="80"/>
        <v>65.853658536585371</v>
      </c>
      <c r="E462" s="24">
        <f t="shared" si="78"/>
        <v>64.751450975100951</v>
      </c>
      <c r="F462" s="23">
        <f t="shared" si="81"/>
        <v>1.2148615085934311</v>
      </c>
      <c r="G462" s="28"/>
      <c r="H462" s="28"/>
      <c r="I462" s="28"/>
      <c r="J462" s="28"/>
      <c r="K462" s="28"/>
      <c r="L462" s="28"/>
      <c r="M462" s="28"/>
      <c r="N462" s="47"/>
      <c r="O462" s="47"/>
      <c r="P462" s="26"/>
      <c r="Q462" s="19">
        <f>_xll.PIAdvCalcVal(Calculations!$Q$1,Calculations!$A461,Calculations!$A462,"average (time-weighted)","time-weighted",0,1,0,"")</f>
        <v>47.879687984997126</v>
      </c>
      <c r="R462" s="19">
        <f t="shared" si="79"/>
        <v>814.00299273726671</v>
      </c>
      <c r="S462" s="4">
        <f t="shared" si="76"/>
        <v>0.66323373736917735</v>
      </c>
      <c r="T462" s="16">
        <f t="shared" si="82"/>
        <v>0.65853658536585358</v>
      </c>
      <c r="U462" s="4">
        <f t="shared" si="77"/>
        <v>2.2063236942328485E-5</v>
      </c>
      <c r="AF462" s="47"/>
      <c r="AG462" s="47"/>
      <c r="AH462" s="26"/>
      <c r="AI462" s="19"/>
      <c r="AJ462" s="19"/>
      <c r="AK462" s="4"/>
      <c r="AL462" s="4"/>
      <c r="AM462" s="4"/>
      <c r="AN462" s="16"/>
      <c r="AO462" s="4"/>
    </row>
    <row r="463" spans="1:41" x14ac:dyDescent="0.25">
      <c r="A463" s="14">
        <v>41406.333333333336</v>
      </c>
      <c r="B463" s="13">
        <f>VLOOKUP(A463,'Raw data'!$B$3:$E$541,4)</f>
        <v>234</v>
      </c>
      <c r="C463" s="13">
        <f>VLOOKUP(A463,'Raw data'!$H$3:$K$541,4)</f>
        <v>87</v>
      </c>
      <c r="D463" s="15">
        <f t="shared" si="80"/>
        <v>62.820512820512818</v>
      </c>
      <c r="E463" s="24">
        <f t="shared" si="78"/>
        <v>62.943833076388181</v>
      </c>
      <c r="F463" s="23">
        <f t="shared" si="81"/>
        <v>1.5207885509165056E-2</v>
      </c>
      <c r="G463" s="28"/>
      <c r="H463" s="28"/>
      <c r="I463" s="28"/>
      <c r="J463" s="28"/>
      <c r="K463" s="28"/>
      <c r="L463" s="28"/>
      <c r="M463" s="28"/>
      <c r="N463" s="47"/>
      <c r="O463" s="47"/>
      <c r="P463" s="26"/>
      <c r="Q463" s="19">
        <f>_xll.PIAdvCalcVal(Calculations!$Q$1,Calculations!$A462,Calculations!$A463,"average (time-weighted)","time-weighted",0,1,0,"")</f>
        <v>47.944094678269494</v>
      </c>
      <c r="R463" s="19">
        <f t="shared" si="79"/>
        <v>815.09797149093879</v>
      </c>
      <c r="S463" s="4">
        <f t="shared" si="76"/>
        <v>0.66304688270579526</v>
      </c>
      <c r="T463" s="16">
        <f t="shared" si="82"/>
        <v>0.62820512820512819</v>
      </c>
      <c r="U463" s="4">
        <f t="shared" si="77"/>
        <v>1.2139478566847537E-3</v>
      </c>
      <c r="AF463" s="47"/>
      <c r="AG463" s="47"/>
      <c r="AH463" s="26"/>
      <c r="AI463" s="19"/>
      <c r="AJ463" s="19"/>
      <c r="AK463" s="4"/>
      <c r="AL463" s="4"/>
      <c r="AM463" s="4"/>
      <c r="AN463" s="16"/>
      <c r="AO463" s="4"/>
    </row>
    <row r="464" spans="1:41" x14ac:dyDescent="0.25">
      <c r="A464" s="14">
        <v>41407.333333333336</v>
      </c>
      <c r="B464" s="13">
        <f>VLOOKUP(A464,'Raw data'!$B$3:$E$541,4)</f>
        <v>250</v>
      </c>
      <c r="C464" s="13">
        <f>VLOOKUP(A464,'Raw data'!$H$3:$K$541,4)</f>
        <v>93</v>
      </c>
      <c r="D464" s="15">
        <f t="shared" si="80"/>
        <v>62.8</v>
      </c>
      <c r="E464" s="24">
        <f t="shared" si="78"/>
        <v>65.315427759499329</v>
      </c>
      <c r="F464" s="23">
        <f t="shared" si="81"/>
        <v>6.3273768132598276</v>
      </c>
      <c r="G464" s="28"/>
      <c r="H464" s="28"/>
      <c r="I464" s="28"/>
      <c r="J464" s="28"/>
      <c r="K464" s="28"/>
      <c r="L464" s="28"/>
      <c r="M464" s="28"/>
      <c r="N464" s="47"/>
      <c r="O464" s="47"/>
      <c r="P464" s="26"/>
      <c r="Q464" s="19">
        <f>_xll.PIAdvCalcVal(Calculations!$Q$1,Calculations!$A463,Calculations!$A464,"average (time-weighted)","time-weighted",0,1,0,"")</f>
        <v>48.174303209135502</v>
      </c>
      <c r="R464" s="19">
        <f t="shared" si="79"/>
        <v>819.01174873061711</v>
      </c>
      <c r="S464" s="4">
        <f t="shared" si="76"/>
        <v>0.66237780171851601</v>
      </c>
      <c r="T464" s="16">
        <f t="shared" si="82"/>
        <v>0.628</v>
      </c>
      <c r="U464" s="4">
        <f t="shared" si="77"/>
        <v>1.1818332509976022E-3</v>
      </c>
      <c r="AF464" s="47"/>
      <c r="AG464" s="47"/>
      <c r="AH464" s="26"/>
      <c r="AI464" s="19"/>
      <c r="AJ464" s="19"/>
      <c r="AK464" s="4"/>
      <c r="AL464" s="4"/>
      <c r="AM464" s="4"/>
      <c r="AN464" s="16"/>
      <c r="AO464" s="4"/>
    </row>
    <row r="465" spans="1:41" x14ac:dyDescent="0.25">
      <c r="A465" s="14">
        <v>41408.333333333336</v>
      </c>
      <c r="B465" s="13">
        <f>VLOOKUP(A465,'Raw data'!$B$3:$E$541,4)</f>
        <v>286</v>
      </c>
      <c r="C465" s="13">
        <f>VLOOKUP(A465,'Raw data'!$H$3:$K$541,4)</f>
        <v>90</v>
      </c>
      <c r="D465" s="15">
        <f t="shared" si="80"/>
        <v>68.531468531468533</v>
      </c>
      <c r="E465" s="24">
        <f t="shared" si="78"/>
        <v>69.681317971590332</v>
      </c>
      <c r="F465" s="23">
        <f t="shared" si="81"/>
        <v>1.3221537349484129</v>
      </c>
      <c r="G465" s="28"/>
      <c r="H465" s="28"/>
      <c r="I465" s="28"/>
      <c r="J465" s="28"/>
      <c r="K465" s="28"/>
      <c r="L465" s="28"/>
      <c r="M465" s="28"/>
      <c r="N465" s="47"/>
      <c r="O465" s="47"/>
      <c r="P465" s="26"/>
      <c r="Q465" s="19">
        <f>_xll.PIAdvCalcVal(Calculations!$Q$1,Calculations!$A464,Calculations!$A465,"average (time-weighted)","time-weighted",0,1,0,"")</f>
        <v>48.33208431946008</v>
      </c>
      <c r="R465" s="19">
        <f t="shared" si="79"/>
        <v>821.69418676241582</v>
      </c>
      <c r="S465" s="4">
        <f t="shared" si="76"/>
        <v>0.66191815141921351</v>
      </c>
      <c r="T465" s="16">
        <f t="shared" si="82"/>
        <v>0.68531468531468531</v>
      </c>
      <c r="U465" s="4">
        <f t="shared" si="77"/>
        <v>5.4739779832196109E-4</v>
      </c>
      <c r="AF465" s="47"/>
      <c r="AG465" s="47"/>
      <c r="AH465" s="26"/>
      <c r="AI465" s="19"/>
      <c r="AJ465" s="19"/>
      <c r="AK465" s="4"/>
      <c r="AL465" s="4"/>
      <c r="AM465" s="4"/>
      <c r="AN465" s="16"/>
      <c r="AO465" s="4"/>
    </row>
    <row r="466" spans="1:41" x14ac:dyDescent="0.25">
      <c r="A466" s="14">
        <v>41409.333333333336</v>
      </c>
      <c r="B466" s="13">
        <f>VLOOKUP(A466,'Raw data'!$B$3:$E$541,4)</f>
        <v>256</v>
      </c>
      <c r="C466" s="13">
        <f>VLOOKUP(A466,'Raw data'!$H$3:$K$541,4)</f>
        <v>88</v>
      </c>
      <c r="D466" s="15">
        <f t="shared" si="80"/>
        <v>65.625</v>
      </c>
      <c r="E466" s="24">
        <f t="shared" si="78"/>
        <v>66.128347421386067</v>
      </c>
      <c r="F466" s="23">
        <f t="shared" si="81"/>
        <v>0.25335862661600306</v>
      </c>
      <c r="G466" s="28"/>
      <c r="H466" s="28"/>
      <c r="I466" s="28"/>
      <c r="J466" s="28"/>
      <c r="K466" s="28"/>
      <c r="L466" s="28"/>
      <c r="M466" s="28"/>
      <c r="N466" s="47"/>
      <c r="O466" s="47"/>
      <c r="P466" s="26"/>
      <c r="Q466" s="19">
        <f>_xll.PIAdvCalcVal(Calculations!$Q$1,Calculations!$A465,Calculations!$A466,"average (time-weighted)","time-weighted",0,1,0,"")</f>
        <v>48.05589091731273</v>
      </c>
      <c r="R466" s="19">
        <f t="shared" si="79"/>
        <v>816.99862032529381</v>
      </c>
      <c r="S466" s="4">
        <f t="shared" si="76"/>
        <v>0.66272219095747786</v>
      </c>
      <c r="T466" s="16">
        <f t="shared" si="82"/>
        <v>0.65625</v>
      </c>
      <c r="U466" s="4">
        <f t="shared" si="77"/>
        <v>4.1889255790058227E-5</v>
      </c>
      <c r="AF466" s="47"/>
      <c r="AG466" s="47"/>
      <c r="AH466" s="26"/>
      <c r="AI466" s="19"/>
      <c r="AJ466" s="19"/>
      <c r="AK466" s="4"/>
      <c r="AL466" s="4"/>
      <c r="AM466" s="4"/>
      <c r="AN466" s="16"/>
      <c r="AO466" s="4"/>
    </row>
    <row r="467" spans="1:41" x14ac:dyDescent="0.25">
      <c r="A467" s="14">
        <v>41410.333333333336</v>
      </c>
      <c r="B467" s="13">
        <f>VLOOKUP(A467,'Raw data'!$B$3:$E$541,4)</f>
        <v>256</v>
      </c>
      <c r="C467" s="13">
        <f>VLOOKUP(A467,'Raw data'!$H$3:$K$541,4)</f>
        <v>86</v>
      </c>
      <c r="D467" s="15">
        <f t="shared" si="80"/>
        <v>66.40625</v>
      </c>
      <c r="E467" s="24">
        <f t="shared" si="78"/>
        <v>66.128347421386067</v>
      </c>
      <c r="F467" s="23">
        <f t="shared" si="81"/>
        <v>7.7229843200273138E-2</v>
      </c>
      <c r="G467" s="28"/>
      <c r="H467" s="28"/>
      <c r="I467" s="28"/>
      <c r="J467" s="28"/>
      <c r="K467" s="28"/>
      <c r="L467" s="28"/>
      <c r="M467" s="28"/>
      <c r="N467" s="47"/>
      <c r="O467" s="47"/>
      <c r="P467" s="26"/>
      <c r="Q467" s="19">
        <f>_xll.PIAdvCalcVal(Calculations!$Q$1,Calculations!$A466,Calculations!$A467,"average (time-weighted)","time-weighted",0,1,0,"")</f>
        <v>48.575834142352868</v>
      </c>
      <c r="R467" s="19">
        <f t="shared" si="79"/>
        <v>825.83817962586306</v>
      </c>
      <c r="S467" s="4">
        <f t="shared" si="76"/>
        <v>0.66120637617684141</v>
      </c>
      <c r="T467" s="16">
        <f t="shared" si="82"/>
        <v>0.6640625</v>
      </c>
      <c r="U467" s="4">
        <f t="shared" si="77"/>
        <v>8.1574432932140125E-6</v>
      </c>
      <c r="AF467" s="47"/>
      <c r="AG467" s="47"/>
      <c r="AH467" s="26"/>
      <c r="AI467" s="19"/>
      <c r="AJ467" s="19"/>
      <c r="AK467" s="4"/>
      <c r="AL467" s="4"/>
      <c r="AM467" s="4"/>
      <c r="AN467" s="16"/>
      <c r="AO467" s="4"/>
    </row>
    <row r="468" spans="1:41" x14ac:dyDescent="0.25">
      <c r="A468" s="14">
        <v>41411.333333333336</v>
      </c>
      <c r="B468" s="13">
        <f>VLOOKUP(A468,'Raw data'!$B$3:$E$541,4)</f>
        <v>247</v>
      </c>
      <c r="C468" s="13">
        <f>VLOOKUP(A468,'Raw data'!$H$3:$K$541,4)</f>
        <v>83</v>
      </c>
      <c r="D468" s="15">
        <f t="shared" si="80"/>
        <v>66.396761133603249</v>
      </c>
      <c r="E468" s="24">
        <f t="shared" si="78"/>
        <v>64.894157651315126</v>
      </c>
      <c r="F468" s="23">
        <f t="shared" si="81"/>
        <v>2.2578172249843931</v>
      </c>
      <c r="G468" s="28"/>
      <c r="H468" s="28"/>
      <c r="I468" s="28"/>
      <c r="J468" s="28"/>
      <c r="K468" s="28"/>
      <c r="L468" s="28"/>
      <c r="M468" s="28"/>
      <c r="N468" s="47"/>
      <c r="O468" s="47"/>
      <c r="P468" s="26"/>
      <c r="Q468" s="19">
        <f>_xll.PIAdvCalcVal(Calculations!$Q$1,Calculations!$A467,Calculations!$A468,"average (time-weighted)","time-weighted",0,1,0,"")</f>
        <v>48.088051540980764</v>
      </c>
      <c r="R468" s="19">
        <f t="shared" si="79"/>
        <v>817.54538336857593</v>
      </c>
      <c r="S468" s="4">
        <f t="shared" si="76"/>
        <v>0.66262870413963282</v>
      </c>
      <c r="T468" s="16">
        <f t="shared" si="82"/>
        <v>0.66396761133603244</v>
      </c>
      <c r="U468" s="4">
        <f t="shared" si="77"/>
        <v>1.7926724805706882E-6</v>
      </c>
      <c r="AF468" s="47"/>
      <c r="AG468" s="47"/>
      <c r="AH468" s="26"/>
      <c r="AI468" s="19"/>
      <c r="AJ468" s="19"/>
      <c r="AK468" s="4"/>
      <c r="AL468" s="4"/>
      <c r="AM468" s="4"/>
      <c r="AN468" s="16"/>
      <c r="AO468" s="4"/>
    </row>
    <row r="469" spans="1:41" x14ac:dyDescent="0.25">
      <c r="A469" s="14">
        <v>41412.333333333336</v>
      </c>
      <c r="B469" s="13">
        <f>VLOOKUP(A469,'Raw data'!$B$3:$E$541,4)</f>
        <v>244</v>
      </c>
      <c r="C469" s="13">
        <f>VLOOKUP(A469,'Raw data'!$H$3:$K$541,4)</f>
        <v>88</v>
      </c>
      <c r="D469" s="15">
        <f t="shared" si="80"/>
        <v>63.934426229508205</v>
      </c>
      <c r="E469" s="24">
        <f t="shared" si="78"/>
        <v>64.462528442109985</v>
      </c>
      <c r="F469" s="23">
        <f t="shared" si="81"/>
        <v>0.27889194695489589</v>
      </c>
      <c r="G469" s="28"/>
      <c r="H469" s="28"/>
      <c r="I469" s="28"/>
      <c r="J469" s="28"/>
      <c r="K469" s="28"/>
      <c r="L469" s="28"/>
      <c r="M469" s="28"/>
      <c r="N469" s="47"/>
      <c r="O469" s="47"/>
      <c r="P469" s="26"/>
      <c r="Q469" s="19">
        <f>_xll.PIAdvCalcVal(Calculations!$Q$1,Calculations!$A468,Calculations!$A469,"average (time-weighted)","time-weighted",0,1,0,"")</f>
        <v>47.879149912649709</v>
      </c>
      <c r="R469" s="19">
        <f t="shared" si="79"/>
        <v>813.99384496459857</v>
      </c>
      <c r="S469" s="4">
        <f t="shared" si="76"/>
        <v>0.66323529777949475</v>
      </c>
      <c r="T469" s="16">
        <f t="shared" si="82"/>
        <v>0.63934426229508201</v>
      </c>
      <c r="U469" s="4">
        <f t="shared" si="77"/>
        <v>5.7078157651746855E-4</v>
      </c>
      <c r="AF469" s="47"/>
      <c r="AG469" s="47"/>
      <c r="AH469" s="26"/>
      <c r="AI469" s="19"/>
      <c r="AJ469" s="19"/>
      <c r="AK469" s="4"/>
      <c r="AL469" s="4"/>
      <c r="AM469" s="4"/>
      <c r="AN469" s="16"/>
      <c r="AO469" s="4"/>
    </row>
    <row r="470" spans="1:41" x14ac:dyDescent="0.25">
      <c r="A470" s="14">
        <v>41413.333333333336</v>
      </c>
      <c r="B470" s="13">
        <f>VLOOKUP(A470,'Raw data'!$B$3:$E$541,4)</f>
        <v>244</v>
      </c>
      <c r="C470" s="13">
        <f>VLOOKUP(A470,'Raw data'!$H$3:$K$541,4)</f>
        <v>86</v>
      </c>
      <c r="D470" s="15">
        <f t="shared" si="80"/>
        <v>64.754098360655746</v>
      </c>
      <c r="E470" s="24">
        <f t="shared" si="78"/>
        <v>64.462528442109985</v>
      </c>
      <c r="F470" s="23">
        <f t="shared" si="81"/>
        <v>8.5013017400781821E-2</v>
      </c>
      <c r="G470" s="28"/>
      <c r="H470" s="28"/>
      <c r="I470" s="28"/>
      <c r="J470" s="28"/>
      <c r="K470" s="28"/>
      <c r="L470" s="28"/>
      <c r="M470" s="28"/>
      <c r="N470" s="47"/>
      <c r="O470" s="47"/>
      <c r="P470" s="26"/>
      <c r="Q470" s="19">
        <f>_xll.PIAdvCalcVal(Calculations!$Q$1,Calculations!$A469,Calculations!$A470,"average (time-weighted)","time-weighted",0,1,0,"")</f>
        <v>48.167795959419131</v>
      </c>
      <c r="R470" s="19">
        <f t="shared" si="79"/>
        <v>818.90111892147399</v>
      </c>
      <c r="S470" s="4">
        <f t="shared" si="76"/>
        <v>0.66239674013411065</v>
      </c>
      <c r="T470" s="16">
        <f t="shared" si="82"/>
        <v>0.64754098360655732</v>
      </c>
      <c r="U470" s="4">
        <f t="shared" si="77"/>
        <v>2.2069350200594343E-4</v>
      </c>
      <c r="AF470" s="47"/>
      <c r="AG470" s="47"/>
      <c r="AH470" s="26"/>
      <c r="AI470" s="19"/>
      <c r="AJ470" s="19"/>
      <c r="AK470" s="4"/>
      <c r="AL470" s="4"/>
      <c r="AM470" s="4"/>
      <c r="AN470" s="16"/>
      <c r="AO470" s="4"/>
    </row>
    <row r="471" spans="1:41" x14ac:dyDescent="0.25">
      <c r="A471" s="14">
        <v>41414.333333333336</v>
      </c>
      <c r="B471" s="13">
        <f>VLOOKUP(A471,'Raw data'!$B$3:$E$541,4)</f>
        <v>258</v>
      </c>
      <c r="C471" s="13">
        <f>VLOOKUP(A471,'Raw data'!$H$3:$K$541,4)</f>
        <v>85</v>
      </c>
      <c r="D471" s="15">
        <f t="shared" si="80"/>
        <v>67.054263565891475</v>
      </c>
      <c r="E471" s="24">
        <f t="shared" si="78"/>
        <v>66.390918371607881</v>
      </c>
      <c r="F471" s="23">
        <f t="shared" si="81"/>
        <v>0.44002684677913811</v>
      </c>
      <c r="G471" s="28"/>
      <c r="H471" s="28"/>
      <c r="I471" s="28"/>
      <c r="J471" s="28"/>
      <c r="K471" s="28"/>
      <c r="L471" s="28"/>
      <c r="M471" s="28"/>
      <c r="N471" s="47"/>
      <c r="O471" s="47"/>
      <c r="P471" s="26"/>
      <c r="Q471" s="19">
        <f>_xll.PIAdvCalcVal(Calculations!$Q$1,Calculations!$A470,Calculations!$A471,"average (time-weighted)","time-weighted",0,1,0,"")</f>
        <v>47.819894735776295</v>
      </c>
      <c r="R471" s="19">
        <f t="shared" si="79"/>
        <v>812.98644718612422</v>
      </c>
      <c r="S471" s="4">
        <f t="shared" si="76"/>
        <v>0.66340707389506459</v>
      </c>
      <c r="T471" s="16">
        <f t="shared" si="82"/>
        <v>0.67054263565891481</v>
      </c>
      <c r="U471" s="4">
        <f t="shared" si="77"/>
        <v>5.0916241685721232E-5</v>
      </c>
      <c r="AF471" s="47"/>
      <c r="AG471" s="47"/>
      <c r="AH471" s="26"/>
      <c r="AI471" s="19"/>
      <c r="AJ471" s="19"/>
      <c r="AK471" s="4"/>
      <c r="AL471" s="4"/>
      <c r="AM471" s="4"/>
      <c r="AN471" s="16"/>
      <c r="AO471" s="4"/>
    </row>
    <row r="472" spans="1:41" x14ac:dyDescent="0.25">
      <c r="A472" s="14">
        <v>41415.333333333336</v>
      </c>
      <c r="B472" s="13">
        <f>VLOOKUP(A472,'Raw data'!$B$3:$E$541,4)</f>
        <v>270</v>
      </c>
      <c r="C472" s="13">
        <f>VLOOKUP(A472,'Raw data'!$H$3:$K$541,4)</f>
        <v>86</v>
      </c>
      <c r="D472" s="15">
        <f t="shared" si="80"/>
        <v>68.148148148148152</v>
      </c>
      <c r="E472" s="24">
        <f t="shared" si="78"/>
        <v>67.884655332869755</v>
      </c>
      <c r="F472" s="23">
        <f t="shared" si="81"/>
        <v>6.9428463703335483E-2</v>
      </c>
      <c r="G472" s="28"/>
      <c r="H472" s="28"/>
      <c r="I472" s="28"/>
      <c r="J472" s="28"/>
      <c r="K472" s="28"/>
      <c r="L472" s="28"/>
      <c r="M472" s="28"/>
      <c r="N472" s="47"/>
      <c r="O472" s="47"/>
      <c r="P472" s="26"/>
      <c r="Q472" s="19">
        <f>_xll.PIAdvCalcVal(Calculations!$Q$1,Calculations!$A471,Calculations!$A472,"average (time-weighted)","time-weighted",0,1,0,"")</f>
        <v>49.140990721964684</v>
      </c>
      <c r="R472" s="19">
        <f t="shared" si="79"/>
        <v>835.44641156157104</v>
      </c>
      <c r="S472" s="4">
        <f t="shared" si="76"/>
        <v>0.65954847015748974</v>
      </c>
      <c r="T472" s="16">
        <f t="shared" si="82"/>
        <v>0.68148148148148147</v>
      </c>
      <c r="U472" s="4">
        <f t="shared" si="77"/>
        <v>4.8105698573834923E-4</v>
      </c>
      <c r="AF472" s="47"/>
      <c r="AG472" s="47"/>
      <c r="AH472" s="26"/>
      <c r="AI472" s="19"/>
      <c r="AJ472" s="19"/>
      <c r="AK472" s="4"/>
      <c r="AL472" s="4"/>
      <c r="AM472" s="4"/>
      <c r="AN472" s="16"/>
      <c r="AO472" s="4"/>
    </row>
    <row r="473" spans="1:41" x14ac:dyDescent="0.25">
      <c r="A473" s="14">
        <v>41416.333333333336</v>
      </c>
      <c r="B473" s="13">
        <f>VLOOKUP(A473,'Raw data'!$B$3:$E$541,4)</f>
        <v>275</v>
      </c>
      <c r="C473" s="13">
        <f>VLOOKUP(A473,'Raw data'!$H$3:$K$541,4)</f>
        <v>86</v>
      </c>
      <c r="D473" s="15">
        <f t="shared" si="80"/>
        <v>68.72727272727272</v>
      </c>
      <c r="E473" s="24">
        <f t="shared" si="78"/>
        <v>68.46857069045393</v>
      </c>
      <c r="F473" s="23">
        <f t="shared" si="81"/>
        <v>6.6926743854190229E-2</v>
      </c>
      <c r="G473" s="28"/>
      <c r="H473" s="28"/>
      <c r="I473" s="28"/>
      <c r="J473" s="28"/>
      <c r="K473" s="28"/>
      <c r="L473" s="28"/>
      <c r="M473" s="28"/>
      <c r="N473" s="47"/>
      <c r="O473" s="47"/>
      <c r="P473" s="26"/>
      <c r="Q473" s="19">
        <f>_xll.PIAdvCalcVal(Calculations!$Q$1,Calculations!$A472,Calculations!$A473,"average (time-weighted)","time-weighted",0,1,0,"")</f>
        <v>48.220904680575494</v>
      </c>
      <c r="R473" s="19">
        <f t="shared" si="79"/>
        <v>819.8040207527323</v>
      </c>
      <c r="S473" s="4">
        <f t="shared" si="76"/>
        <v>0.66224213160319667</v>
      </c>
      <c r="T473" s="16">
        <f t="shared" si="82"/>
        <v>0.68727272727272726</v>
      </c>
      <c r="U473" s="4">
        <f t="shared" si="77"/>
        <v>6.2653071957152339E-4</v>
      </c>
      <c r="AF473" s="47"/>
      <c r="AG473" s="47"/>
      <c r="AH473" s="26"/>
      <c r="AI473" s="19"/>
      <c r="AJ473" s="19"/>
      <c r="AK473" s="4"/>
      <c r="AL473" s="4"/>
      <c r="AM473" s="4"/>
      <c r="AN473" s="16"/>
      <c r="AO473" s="4"/>
    </row>
    <row r="474" spans="1:41" x14ac:dyDescent="0.25">
      <c r="A474" s="14">
        <v>41417.333333333336</v>
      </c>
      <c r="B474" s="13">
        <f>VLOOKUP(A474,'Raw data'!$B$3:$E$541,4)</f>
        <v>248</v>
      </c>
      <c r="C474" s="13">
        <f>VLOOKUP(A474,'Raw data'!$H$3:$K$541,4)</f>
        <v>73</v>
      </c>
      <c r="D474" s="15">
        <f t="shared" si="80"/>
        <v>70.564516129032256</v>
      </c>
      <c r="E474" s="24">
        <f t="shared" si="78"/>
        <v>65.03571346723723</v>
      </c>
      <c r="F474" s="23">
        <f t="shared" si="81"/>
        <v>30.567658873071771</v>
      </c>
      <c r="G474" s="28"/>
      <c r="H474" s="28"/>
      <c r="I474" s="28"/>
      <c r="J474" s="28"/>
      <c r="K474" s="28"/>
      <c r="L474" s="28"/>
      <c r="M474" s="28"/>
      <c r="N474" s="47"/>
      <c r="O474" s="47"/>
      <c r="P474" s="26"/>
      <c r="Q474" s="19">
        <f>_xll.PIAdvCalcVal(Calculations!$Q$1,Calculations!$A473,Calculations!$A474,"average (time-weighted)","time-weighted",0,1,0,"")</f>
        <v>44.761751770848392</v>
      </c>
      <c r="R474" s="19">
        <f t="shared" si="79"/>
        <v>760.99493198557082</v>
      </c>
      <c r="S474" s="4">
        <f t="shared" si="76"/>
        <v>0.67208190667780432</v>
      </c>
      <c r="T474" s="16">
        <f t="shared" si="82"/>
        <v>0.70564516129032251</v>
      </c>
      <c r="U474" s="4">
        <f t="shared" si="77"/>
        <v>1.1264920601847235E-3</v>
      </c>
      <c r="AF474" s="47"/>
      <c r="AG474" s="47"/>
      <c r="AH474" s="26"/>
      <c r="AI474" s="19"/>
      <c r="AJ474" s="19"/>
      <c r="AK474" s="4"/>
      <c r="AL474" s="4"/>
      <c r="AM474" s="4"/>
      <c r="AN474" s="16"/>
      <c r="AO474" s="4"/>
    </row>
    <row r="475" spans="1:41" x14ac:dyDescent="0.25">
      <c r="A475" s="14">
        <v>41418.333333333336</v>
      </c>
      <c r="B475" s="13">
        <f>VLOOKUP(A475,'Raw data'!$B$3:$E$541,4)</f>
        <v>304</v>
      </c>
      <c r="C475" s="13">
        <f>VLOOKUP(A475,'Raw data'!$H$3:$K$541,4)</f>
        <v>84</v>
      </c>
      <c r="D475" s="15">
        <f t="shared" si="80"/>
        <v>72.368421052631575</v>
      </c>
      <c r="E475" s="24">
        <f t="shared" si="78"/>
        <v>71.47650309169353</v>
      </c>
      <c r="F475" s="23">
        <f t="shared" si="81"/>
        <v>0.79551764904387989</v>
      </c>
      <c r="G475" s="28"/>
      <c r="H475" s="28"/>
      <c r="I475" s="28"/>
      <c r="J475" s="28"/>
      <c r="K475" s="28"/>
      <c r="L475" s="28"/>
      <c r="M475" s="28"/>
      <c r="N475" s="47"/>
      <c r="O475" s="47"/>
      <c r="P475" s="26"/>
      <c r="Q475" s="19">
        <f>_xll.PIAdvCalcVal(Calculations!$Q$1,Calculations!$A474,Calculations!$A475,"average (time-weighted)","time-weighted",0,1,0,"")</f>
        <v>43.173827620511219</v>
      </c>
      <c r="R475" s="19">
        <f t="shared" si="79"/>
        <v>733.99861966584012</v>
      </c>
      <c r="S475" s="4">
        <f t="shared" si="76"/>
        <v>0.67641629744144982</v>
      </c>
      <c r="T475" s="16">
        <f t="shared" si="82"/>
        <v>0.72368421052631571</v>
      </c>
      <c r="U475" s="4">
        <f t="shared" si="77"/>
        <v>2.2342556073984359E-3</v>
      </c>
      <c r="AF475" s="47"/>
      <c r="AG475" s="47"/>
      <c r="AH475" s="26"/>
      <c r="AI475" s="19"/>
      <c r="AJ475" s="19"/>
      <c r="AK475" s="4"/>
      <c r="AL475" s="4"/>
      <c r="AM475" s="4"/>
      <c r="AN475" s="16"/>
      <c r="AO475" s="4"/>
    </row>
    <row r="476" spans="1:41" x14ac:dyDescent="0.25">
      <c r="A476" s="14">
        <v>41419.333333333336</v>
      </c>
      <c r="B476" s="13">
        <f>VLOOKUP(A476,'Raw data'!$B$3:$E$541,4)</f>
        <v>290</v>
      </c>
      <c r="C476" s="13">
        <f>VLOOKUP(A476,'Raw data'!$H$3:$K$541,4)</f>
        <v>80</v>
      </c>
      <c r="D476" s="15">
        <f t="shared" si="80"/>
        <v>72.41379310344827</v>
      </c>
      <c r="E476" s="24">
        <f t="shared" si="78"/>
        <v>70.09950668922356</v>
      </c>
      <c r="F476" s="23">
        <f t="shared" si="81"/>
        <v>5.3559216070650688</v>
      </c>
      <c r="G476" s="28"/>
      <c r="H476" s="28"/>
      <c r="I476" s="28"/>
      <c r="J476" s="28"/>
      <c r="K476" s="28"/>
      <c r="L476" s="28"/>
      <c r="M476" s="28"/>
      <c r="N476" s="47"/>
      <c r="O476" s="47"/>
      <c r="P476" s="26"/>
      <c r="Q476" s="19">
        <f>_xll.PIAdvCalcVal(Calculations!$Q$1,Calculations!$A475,Calculations!$A476,"average (time-weighted)","time-weighted",0,1,0,"")</f>
        <v>42.650391764125494</v>
      </c>
      <c r="R476" s="19">
        <f t="shared" si="79"/>
        <v>725.09968210932379</v>
      </c>
      <c r="S476" s="4">
        <f t="shared" si="76"/>
        <v>0.67781570213017428</v>
      </c>
      <c r="T476" s="16">
        <f t="shared" si="82"/>
        <v>0.72413793103448276</v>
      </c>
      <c r="U476" s="4">
        <f t="shared" si="77"/>
        <v>2.145748890663152E-3</v>
      </c>
      <c r="AF476" s="47"/>
      <c r="AG476" s="47"/>
      <c r="AH476" s="26"/>
      <c r="AI476" s="19"/>
      <c r="AJ476" s="19"/>
      <c r="AK476" s="4"/>
      <c r="AL476" s="4"/>
      <c r="AM476" s="4"/>
      <c r="AN476" s="16"/>
      <c r="AO476" s="4"/>
    </row>
    <row r="477" spans="1:41" x14ac:dyDescent="0.25">
      <c r="A477" s="14">
        <v>41421.333333333336</v>
      </c>
      <c r="B477" s="13">
        <f>VLOOKUP(A477,'Raw data'!$B$3:$E$541,4)</f>
        <v>288</v>
      </c>
      <c r="C477" s="13">
        <f>VLOOKUP(A477,'Raw data'!$H$3:$K$541,4)</f>
        <v>74</v>
      </c>
      <c r="D477" s="15">
        <f t="shared" si="80"/>
        <v>74.305555555555557</v>
      </c>
      <c r="E477" s="24">
        <f t="shared" si="78"/>
        <v>69.891864374565387</v>
      </c>
      <c r="F477" s="23">
        <f t="shared" si="81"/>
        <v>19.480669841150405</v>
      </c>
      <c r="G477" s="28"/>
      <c r="H477" s="28"/>
      <c r="I477" s="28"/>
      <c r="J477" s="28"/>
      <c r="K477" s="28"/>
      <c r="L477" s="28"/>
      <c r="M477" s="28"/>
      <c r="N477" s="47"/>
      <c r="O477" s="47"/>
      <c r="P477" s="26"/>
      <c r="Q477" s="19">
        <f>_xll.PIAdvCalcVal(Calculations!$Q$1,Calculations!$A476,Calculations!$A477,"average (time-weighted)","time-weighted",0,1,0,"")</f>
        <v>39.6123287533891</v>
      </c>
      <c r="R477" s="19">
        <f t="shared" si="79"/>
        <v>673.44954638499075</v>
      </c>
      <c r="S477" s="4">
        <f t="shared" si="76"/>
        <v>0.68560978468437617</v>
      </c>
      <c r="T477" s="16">
        <f t="shared" si="82"/>
        <v>0.74305555555555558</v>
      </c>
      <c r="U477" s="4">
        <f t="shared" si="77"/>
        <v>3.3000165909840454E-3</v>
      </c>
      <c r="AF477" s="47"/>
      <c r="AG477" s="47"/>
      <c r="AH477" s="26"/>
      <c r="AI477" s="19"/>
      <c r="AJ477" s="19"/>
      <c r="AK477" s="4"/>
      <c r="AL477" s="4"/>
      <c r="AM477" s="4"/>
      <c r="AN477" s="16"/>
      <c r="AO477" s="4"/>
    </row>
    <row r="478" spans="1:41" x14ac:dyDescent="0.25">
      <c r="A478" s="14">
        <v>41422.333333333336</v>
      </c>
      <c r="B478" s="13">
        <f>VLOOKUP(A478,'Raw data'!$B$3:$E$541,4)</f>
        <v>276</v>
      </c>
      <c r="C478" s="13">
        <f>VLOOKUP(A478,'Raw data'!$H$3:$K$541,4)</f>
        <v>85</v>
      </c>
      <c r="D478" s="15">
        <f t="shared" si="80"/>
        <v>69.20289855072464</v>
      </c>
      <c r="E478" s="24">
        <f t="shared" si="78"/>
        <v>68.5828149995465</v>
      </c>
      <c r="F478" s="23">
        <f t="shared" si="81"/>
        <v>0.38450361044169373</v>
      </c>
      <c r="G478" s="28"/>
      <c r="H478" s="28"/>
      <c r="I478" s="28"/>
      <c r="J478" s="28"/>
      <c r="K478" s="28"/>
      <c r="L478" s="28"/>
      <c r="M478" s="28"/>
      <c r="N478" s="47"/>
      <c r="O478" s="47"/>
      <c r="P478" s="26"/>
      <c r="Q478" s="19">
        <f>_xll.PIAdvCalcVal(Calculations!$Q$1,Calculations!$A477,Calculations!$A478,"average (time-weighted)","time-weighted",0,1,0,"")</f>
        <v>41.630493111689326</v>
      </c>
      <c r="R478" s="19">
        <f t="shared" si="79"/>
        <v>707.76037623014008</v>
      </c>
      <c r="S478" s="4">
        <f t="shared" si="76"/>
        <v>0.68049702953366953</v>
      </c>
      <c r="T478" s="16">
        <f t="shared" si="82"/>
        <v>0.69202898550724634</v>
      </c>
      <c r="U478" s="4">
        <f t="shared" si="77"/>
        <v>1.3298600857651393E-4</v>
      </c>
      <c r="AF478" s="47"/>
      <c r="AG478" s="47"/>
      <c r="AH478" s="26"/>
      <c r="AI478" s="19"/>
      <c r="AJ478" s="19"/>
      <c r="AK478" s="4"/>
      <c r="AL478" s="4"/>
      <c r="AM478" s="4"/>
      <c r="AN478" s="16"/>
      <c r="AO478" s="4"/>
    </row>
    <row r="479" spans="1:41" x14ac:dyDescent="0.25">
      <c r="A479" s="14">
        <v>41423.333333333336</v>
      </c>
      <c r="B479" s="13">
        <f>VLOOKUP(A479,'Raw data'!$B$3:$E$541,4)</f>
        <v>279</v>
      </c>
      <c r="C479" s="13">
        <f>VLOOKUP(A479,'Raw data'!$H$3:$K$541,4)</f>
        <v>91</v>
      </c>
      <c r="D479" s="15">
        <f t="shared" si="80"/>
        <v>67.383512544802869</v>
      </c>
      <c r="E479" s="24">
        <f t="shared" si="78"/>
        <v>68.920634193099758</v>
      </c>
      <c r="F479" s="23">
        <f t="shared" si="81"/>
        <v>2.3627429616629452</v>
      </c>
      <c r="G479" s="28"/>
      <c r="H479" s="28"/>
      <c r="I479" s="28"/>
      <c r="J479" s="28"/>
      <c r="K479" s="28"/>
      <c r="L479" s="28"/>
      <c r="M479" s="28"/>
      <c r="N479" s="47"/>
      <c r="O479" s="47"/>
      <c r="P479" s="26"/>
      <c r="Q479" s="19">
        <f>_xll.PIAdvCalcVal(Calculations!$Q$1,Calculations!$A478,Calculations!$A479,"average (time-weighted)","time-weighted",0,1,0,"")</f>
        <v>41.815636534783657</v>
      </c>
      <c r="R479" s="19">
        <f t="shared" si="79"/>
        <v>710.9080011798186</v>
      </c>
      <c r="S479" s="4">
        <f t="shared" si="76"/>
        <v>0.68001489409422244</v>
      </c>
      <c r="T479" s="16">
        <f t="shared" si="82"/>
        <v>0.67383512544802859</v>
      </c>
      <c r="U479" s="4">
        <f t="shared" si="77"/>
        <v>3.8189540520480577E-5</v>
      </c>
      <c r="AF479" s="47"/>
      <c r="AG479" s="47"/>
      <c r="AH479" s="26"/>
      <c r="AI479" s="19"/>
      <c r="AJ479" s="19"/>
      <c r="AK479" s="4"/>
      <c r="AL479" s="4"/>
      <c r="AM479" s="4"/>
      <c r="AN479" s="16"/>
      <c r="AO479" s="4"/>
    </row>
    <row r="480" spans="1:41" x14ac:dyDescent="0.25">
      <c r="A480" s="14">
        <v>41424.333333333336</v>
      </c>
      <c r="B480" s="13">
        <f>VLOOKUP(A480,'Raw data'!$B$3:$E$541,4)</f>
        <v>293</v>
      </c>
      <c r="C480" s="13">
        <f>VLOOKUP(A480,'Raw data'!$H$3:$K$541,4)</f>
        <v>90</v>
      </c>
      <c r="D480" s="15">
        <f t="shared" si="80"/>
        <v>69.283276450511948</v>
      </c>
      <c r="E480" s="24">
        <f t="shared" si="78"/>
        <v>70.405655084897049</v>
      </c>
      <c r="F480" s="23">
        <f t="shared" si="81"/>
        <v>1.2597337989241628</v>
      </c>
      <c r="G480" s="28"/>
      <c r="H480" s="28"/>
      <c r="I480" s="28"/>
      <c r="J480" s="28"/>
      <c r="K480" s="28"/>
      <c r="L480" s="28"/>
      <c r="M480" s="28"/>
      <c r="N480" s="47"/>
      <c r="O480" s="47"/>
      <c r="P480" s="26"/>
      <c r="Q480" s="19">
        <f>_xll.PIAdvCalcVal(Calculations!$Q$1,Calculations!$A479,Calculations!$A480,"average (time-weighted)","time-weighted",0,1,0,"")</f>
        <v>42.814157373899526</v>
      </c>
      <c r="R480" s="19">
        <f t="shared" si="79"/>
        <v>727.88386266842178</v>
      </c>
      <c r="S480" s="4">
        <f t="shared" si="76"/>
        <v>0.6773795219191675</v>
      </c>
      <c r="T480" s="16">
        <f t="shared" si="82"/>
        <v>0.69283276450511944</v>
      </c>
      <c r="U480" s="4">
        <f t="shared" si="77"/>
        <v>2.3880270642027835E-4</v>
      </c>
      <c r="AF480" s="47"/>
      <c r="AG480" s="47"/>
      <c r="AH480" s="26"/>
      <c r="AI480" s="19"/>
      <c r="AJ480" s="19"/>
      <c r="AK480" s="4"/>
      <c r="AL480" s="4"/>
      <c r="AM480" s="4"/>
      <c r="AN480" s="16"/>
      <c r="AO480" s="4"/>
    </row>
    <row r="481" spans="1:41" x14ac:dyDescent="0.25">
      <c r="A481" s="14">
        <v>41425.333333333336</v>
      </c>
      <c r="B481" s="13">
        <f>VLOOKUP(A481,'Raw data'!$B$3:$E$541,4)</f>
        <v>284</v>
      </c>
      <c r="C481" s="13">
        <f>VLOOKUP(A481,'Raw data'!$H$3:$K$541,4)</f>
        <v>82</v>
      </c>
      <c r="D481" s="15">
        <f t="shared" si="80"/>
        <v>71.126760563380287</v>
      </c>
      <c r="E481" s="24">
        <f t="shared" si="78"/>
        <v>69.467806126319843</v>
      </c>
      <c r="F481" s="23">
        <f t="shared" si="81"/>
        <v>2.7521298242425356</v>
      </c>
      <c r="G481" s="28"/>
      <c r="H481" s="28"/>
      <c r="I481" s="28"/>
      <c r="J481" s="28"/>
      <c r="K481" s="28"/>
      <c r="L481" s="28"/>
      <c r="M481" s="28"/>
      <c r="N481" s="47"/>
      <c r="O481" s="47"/>
      <c r="P481" s="26"/>
      <c r="Q481" s="19">
        <f>_xll.PIAdvCalcVal(Calculations!$Q$1,Calculations!$A480,Calculations!$A481,"average (time-weighted)","time-weighted",0,1,0,"")</f>
        <v>41.362326661586422</v>
      </c>
      <c r="R481" s="19">
        <f t="shared" si="79"/>
        <v>703.20127607468589</v>
      </c>
      <c r="S481" s="4">
        <f t="shared" si="76"/>
        <v>0.68119162476423134</v>
      </c>
      <c r="T481" s="16">
        <f t="shared" si="82"/>
        <v>0.71126760563380276</v>
      </c>
      <c r="U481" s="4">
        <f t="shared" si="77"/>
        <v>9.045646252668259E-4</v>
      </c>
      <c r="AF481" s="47"/>
      <c r="AG481" s="47"/>
      <c r="AH481" s="26"/>
      <c r="AI481" s="19"/>
      <c r="AJ481" s="19"/>
      <c r="AK481" s="4"/>
      <c r="AL481" s="4"/>
      <c r="AM481" s="4"/>
      <c r="AN481" s="16"/>
      <c r="AO481" s="4"/>
    </row>
    <row r="482" spans="1:41" x14ac:dyDescent="0.25">
      <c r="A482" s="14">
        <v>41426.333333333336</v>
      </c>
      <c r="B482" s="13">
        <f>VLOOKUP(A482,'Raw data'!$B$3:$E$541,4)</f>
        <v>249</v>
      </c>
      <c r="C482" s="13">
        <f>VLOOKUP(A482,'Raw data'!$H$3:$K$541,4)</f>
        <v>84</v>
      </c>
      <c r="D482" s="15">
        <f t="shared" si="80"/>
        <v>66.265060240963862</v>
      </c>
      <c r="E482" s="24">
        <f t="shared" si="78"/>
        <v>65.17613228865396</v>
      </c>
      <c r="F482" s="23">
        <f t="shared" si="81"/>
        <v>1.1857640853218363</v>
      </c>
      <c r="G482" s="28"/>
      <c r="H482" s="28"/>
      <c r="I482" s="28"/>
      <c r="J482" s="28"/>
      <c r="K482" s="28"/>
      <c r="L482" s="28"/>
      <c r="M482" s="28"/>
      <c r="N482" s="47"/>
      <c r="O482" s="47"/>
      <c r="P482" s="26"/>
      <c r="Q482" s="19">
        <f>_xll.PIAdvCalcVal(Calculations!$Q$1,Calculations!$A481,Calculations!$A482,"average (time-weighted)","time-weighted",0,1,0,"")</f>
        <v>42.48366495936623</v>
      </c>
      <c r="R482" s="19">
        <f t="shared" si="79"/>
        <v>722.26515824847309</v>
      </c>
      <c r="S482" s="4">
        <f t="shared" si="76"/>
        <v>0.67825820112042279</v>
      </c>
      <c r="T482" s="16">
        <f t="shared" si="82"/>
        <v>0.66265060240963858</v>
      </c>
      <c r="U482" s="4">
        <f t="shared" si="77"/>
        <v>2.4359713751687291E-4</v>
      </c>
      <c r="AF482" s="47"/>
      <c r="AG482" s="47"/>
      <c r="AH482" s="26"/>
      <c r="AI482" s="19"/>
      <c r="AJ482" s="19"/>
      <c r="AK482" s="4"/>
      <c r="AL482" s="4"/>
      <c r="AM482" s="4"/>
      <c r="AN482" s="16"/>
      <c r="AO482" s="4"/>
    </row>
    <row r="483" spans="1:41" x14ac:dyDescent="0.25">
      <c r="A483" s="14">
        <v>41427.333333333336</v>
      </c>
      <c r="B483" s="13">
        <f>VLOOKUP(A483,'Raw data'!$B$3:$E$541,4)</f>
        <v>269</v>
      </c>
      <c r="C483" s="13">
        <f>VLOOKUP(A483,'Raw data'!$H$3:$K$541,4)</f>
        <v>80</v>
      </c>
      <c r="D483" s="15">
        <f t="shared" si="80"/>
        <v>70.260223048327148</v>
      </c>
      <c r="E483" s="24">
        <f t="shared" si="78"/>
        <v>67.765267434478943</v>
      </c>
      <c r="F483" s="23">
        <f t="shared" si="81"/>
        <v>6.2248035150726739</v>
      </c>
      <c r="G483" s="28"/>
      <c r="H483" s="28"/>
      <c r="I483" s="28"/>
      <c r="J483" s="28"/>
      <c r="K483" s="28"/>
      <c r="L483" s="28"/>
      <c r="M483" s="28"/>
      <c r="N483" s="47"/>
      <c r="O483" s="47"/>
      <c r="P483" s="26"/>
      <c r="Q483" s="19">
        <f>_xll.PIAdvCalcVal(Calculations!$Q$1,Calculations!$A482,Calculations!$A483,"average (time-weighted)","time-weighted",0,1,0,"")</f>
        <v>42.187242681212503</v>
      </c>
      <c r="R483" s="19">
        <f t="shared" si="79"/>
        <v>717.22568051405801</v>
      </c>
      <c r="S483" s="4">
        <f t="shared" si="76"/>
        <v>0.67904094646466462</v>
      </c>
      <c r="T483" s="16">
        <f t="shared" si="82"/>
        <v>0.70260223048327131</v>
      </c>
      <c r="U483" s="4">
        <f t="shared" si="77"/>
        <v>5.5513410460545092E-4</v>
      </c>
      <c r="AF483" s="47"/>
      <c r="AG483" s="47"/>
      <c r="AH483" s="26"/>
      <c r="AI483" s="19"/>
      <c r="AJ483" s="19"/>
      <c r="AK483" s="4"/>
      <c r="AL483" s="4"/>
      <c r="AM483" s="4"/>
      <c r="AN483" s="16"/>
      <c r="AO483" s="4"/>
    </row>
    <row r="484" spans="1:41" x14ac:dyDescent="0.25">
      <c r="A484" s="14">
        <v>41428.333333333336</v>
      </c>
      <c r="B484" s="13">
        <f>VLOOKUP(A484,'Raw data'!$B$3:$E$541,4)</f>
        <v>268</v>
      </c>
      <c r="C484" s="13">
        <f>VLOOKUP(A484,'Raw data'!$H$3:$K$541,4)</f>
        <v>90</v>
      </c>
      <c r="D484" s="15">
        <f t="shared" si="80"/>
        <v>66.417910447761201</v>
      </c>
      <c r="E484" s="24">
        <f t="shared" si="78"/>
        <v>67.644988581622513</v>
      </c>
      <c r="F484" s="23">
        <f t="shared" si="81"/>
        <v>1.5057207466005598</v>
      </c>
      <c r="G484" s="28"/>
      <c r="H484" s="28"/>
      <c r="I484" s="28"/>
      <c r="J484" s="28"/>
      <c r="K484" s="28"/>
      <c r="L484" s="28"/>
      <c r="M484" s="28"/>
      <c r="N484" s="47"/>
      <c r="O484" s="47"/>
      <c r="P484" s="26"/>
      <c r="Q484" s="19">
        <f>_xll.PIAdvCalcVal(Calculations!$Q$1,Calculations!$A483,Calculations!$A484,"average (time-weighted)","time-weighted",0,1,0,"")</f>
        <v>43.1708724513569</v>
      </c>
      <c r="R484" s="19">
        <f t="shared" si="79"/>
        <v>733.94837880929128</v>
      </c>
      <c r="S484" s="4">
        <f t="shared" si="76"/>
        <v>0.67642424068724638</v>
      </c>
      <c r="T484" s="16">
        <f t="shared" si="82"/>
        <v>0.66417910447761197</v>
      </c>
      <c r="U484" s="4">
        <f t="shared" si="77"/>
        <v>1.4994336079249978E-4</v>
      </c>
      <c r="AF484" s="47"/>
      <c r="AG484" s="47"/>
      <c r="AH484" s="26"/>
      <c r="AI484" s="19"/>
      <c r="AJ484" s="19"/>
      <c r="AK484" s="4"/>
      <c r="AL484" s="4"/>
      <c r="AM484" s="4"/>
      <c r="AN484" s="16"/>
      <c r="AO484" s="4"/>
    </row>
    <row r="485" spans="1:41" x14ac:dyDescent="0.25">
      <c r="A485" s="14">
        <v>41429.333333333336</v>
      </c>
      <c r="B485" s="13">
        <f>VLOOKUP(A485,'Raw data'!$B$3:$E$541,4)</f>
        <v>290</v>
      </c>
      <c r="C485" s="13">
        <f>VLOOKUP(A485,'Raw data'!$H$3:$K$541,4)</f>
        <v>86</v>
      </c>
      <c r="D485" s="15">
        <f t="shared" ref="D485:D516" si="83">(B485-C485)/B485*100</f>
        <v>70.34482758620689</v>
      </c>
      <c r="E485" s="24">
        <f t="shared" si="78"/>
        <v>70.09950668922356</v>
      </c>
      <c r="F485" s="23">
        <f t="shared" ref="F485:F516" si="84">(D485-E485)^2</f>
        <v>6.0182342496705524E-2</v>
      </c>
      <c r="G485" s="28"/>
      <c r="H485" s="28"/>
      <c r="I485" s="28"/>
      <c r="J485" s="28"/>
      <c r="K485" s="28"/>
      <c r="L485" s="28"/>
      <c r="M485" s="28"/>
      <c r="N485" s="47"/>
      <c r="O485" s="47"/>
      <c r="P485" s="26"/>
      <c r="Q485" s="19">
        <f>_xll.PIAdvCalcVal(Calculations!$Q$1,Calculations!$A484,Calculations!$A485,"average (time-weighted)","time-weighted",0,1,0,"")</f>
        <v>48.140877549535901</v>
      </c>
      <c r="R485" s="19">
        <f t="shared" si="79"/>
        <v>818.44347880043676</v>
      </c>
      <c r="S485" s="4">
        <f t="shared" si="76"/>
        <v>0.66247506654201604</v>
      </c>
      <c r="T485" s="16">
        <f t="shared" ref="T485:T516" si="85">1-C485/B485</f>
        <v>0.70344827586206904</v>
      </c>
      <c r="U485" s="4">
        <f t="shared" si="77"/>
        <v>1.6788038819848775E-3</v>
      </c>
      <c r="AF485" s="47"/>
      <c r="AG485" s="47"/>
      <c r="AH485" s="26"/>
      <c r="AI485" s="19"/>
      <c r="AJ485" s="19"/>
      <c r="AK485" s="4"/>
      <c r="AL485" s="4"/>
      <c r="AM485" s="4"/>
      <c r="AN485" s="16"/>
      <c r="AO485" s="4"/>
    </row>
    <row r="486" spans="1:41" x14ac:dyDescent="0.25">
      <c r="A486" s="14">
        <v>41430.333333333336</v>
      </c>
      <c r="B486" s="13">
        <f>VLOOKUP(A486,'Raw data'!$B$3:$E$541,4)</f>
        <v>244</v>
      </c>
      <c r="C486" s="13">
        <f>VLOOKUP(A486,'Raw data'!$H$3:$K$541,4)</f>
        <v>86</v>
      </c>
      <c r="D486" s="15">
        <f t="shared" si="83"/>
        <v>64.754098360655746</v>
      </c>
      <c r="E486" s="24">
        <f t="shared" si="78"/>
        <v>64.462528442109985</v>
      </c>
      <c r="F486" s="23">
        <f t="shared" si="84"/>
        <v>8.5013017400781821E-2</v>
      </c>
      <c r="G486" s="28"/>
      <c r="H486" s="28"/>
      <c r="I486" s="28"/>
      <c r="J486" s="28"/>
      <c r="K486" s="28"/>
      <c r="L486" s="28"/>
      <c r="M486" s="28"/>
      <c r="N486" s="47"/>
      <c r="O486" s="47"/>
      <c r="P486" s="26"/>
      <c r="Q486" s="19">
        <f>_xll.PIAdvCalcVal(Calculations!$Q$1,Calculations!$A485,Calculations!$A486,"average (time-weighted)","time-weighted",0,1,0,"")</f>
        <v>47.790863773755788</v>
      </c>
      <c r="R486" s="19">
        <f t="shared" si="79"/>
        <v>812.49289154778887</v>
      </c>
      <c r="S486" s="4">
        <f t="shared" si="76"/>
        <v>0.66349118597961354</v>
      </c>
      <c r="T486" s="16">
        <f t="shared" si="85"/>
        <v>0.64754098360655732</v>
      </c>
      <c r="U486" s="4">
        <f t="shared" si="77"/>
        <v>2.544089557414483E-4</v>
      </c>
      <c r="AF486" s="47"/>
      <c r="AG486" s="47"/>
      <c r="AH486" s="26"/>
      <c r="AI486" s="19"/>
      <c r="AJ486" s="19"/>
      <c r="AK486" s="4"/>
      <c r="AL486" s="4"/>
      <c r="AM486" s="4"/>
      <c r="AN486" s="16"/>
      <c r="AO486" s="4"/>
    </row>
    <row r="487" spans="1:41" x14ac:dyDescent="0.25">
      <c r="A487" s="14">
        <v>41431.333333333336</v>
      </c>
      <c r="B487" s="13">
        <f>VLOOKUP(A487,'Raw data'!$B$3:$E$541,4)</f>
        <v>244</v>
      </c>
      <c r="C487" s="13">
        <f>VLOOKUP(A487,'Raw data'!$H$3:$K$541,4)</f>
        <v>83</v>
      </c>
      <c r="D487" s="15">
        <f t="shared" si="83"/>
        <v>65.983606557377044</v>
      </c>
      <c r="E487" s="24">
        <f t="shared" si="78"/>
        <v>64.462528442109985</v>
      </c>
      <c r="F487" s="23">
        <f t="shared" si="84"/>
        <v>2.3136786327443888</v>
      </c>
      <c r="G487" s="28"/>
      <c r="H487" s="28"/>
      <c r="I487" s="28"/>
      <c r="J487" s="28"/>
      <c r="K487" s="28"/>
      <c r="L487" s="28"/>
      <c r="M487" s="28"/>
      <c r="N487" s="47"/>
      <c r="O487" s="47"/>
      <c r="P487" s="26"/>
      <c r="Q487" s="19">
        <f>_xll.PIAdvCalcVal(Calculations!$Q$1,Calculations!$A486,Calculations!$A487,"average (time-weighted)","time-weighted",0,1,0,"")</f>
        <v>48.218368949144477</v>
      </c>
      <c r="R487" s="19">
        <f t="shared" si="79"/>
        <v>819.76091076057276</v>
      </c>
      <c r="S487" s="4">
        <f t="shared" si="76"/>
        <v>0.66224951578564761</v>
      </c>
      <c r="T487" s="16">
        <f t="shared" si="85"/>
        <v>0.6598360655737705</v>
      </c>
      <c r="U487" s="4">
        <f t="shared" si="77"/>
        <v>5.8247419252096701E-6</v>
      </c>
      <c r="AF487" s="47"/>
      <c r="AG487" s="47"/>
      <c r="AH487" s="26"/>
      <c r="AI487" s="19"/>
      <c r="AJ487" s="19"/>
      <c r="AK487" s="4"/>
      <c r="AL487" s="4"/>
      <c r="AM487" s="4"/>
      <c r="AN487" s="16"/>
      <c r="AO487" s="4"/>
    </row>
    <row r="488" spans="1:41" x14ac:dyDescent="0.25">
      <c r="A488" s="14">
        <v>41432.333333333336</v>
      </c>
      <c r="B488" s="13">
        <f>VLOOKUP(A488,'Raw data'!$B$3:$E$541,4)</f>
        <v>294</v>
      </c>
      <c r="C488" s="13">
        <f>VLOOKUP(A488,'Raw data'!$H$3:$K$541,4)</f>
        <v>83</v>
      </c>
      <c r="D488" s="15">
        <f t="shared" si="83"/>
        <v>71.768707482993193</v>
      </c>
      <c r="E488" s="24">
        <f t="shared" si="78"/>
        <v>70.50631612202325</v>
      </c>
      <c r="F488" s="23">
        <f t="shared" si="84"/>
        <v>1.5936319482515446</v>
      </c>
      <c r="G488" s="28"/>
      <c r="H488" s="28"/>
      <c r="I488" s="28"/>
      <c r="J488" s="28"/>
      <c r="K488" s="28"/>
      <c r="L488" s="28"/>
      <c r="M488" s="28"/>
      <c r="N488" s="47"/>
      <c r="O488" s="47"/>
      <c r="P488" s="26"/>
      <c r="Q488" s="19">
        <f>_xll.PIAdvCalcVal(Calculations!$Q$1,Calculations!$A487,Calculations!$A488,"average (time-weighted)","time-weighted",0,1,0,"")</f>
        <v>43.620167173075437</v>
      </c>
      <c r="R488" s="19">
        <f t="shared" si="79"/>
        <v>741.5868422891399</v>
      </c>
      <c r="S488" s="4">
        <f t="shared" ref="S488:S541" si="86">(1-EXP(-$P$2/R488))*$P$1</f>
        <v>0.6752111588239732</v>
      </c>
      <c r="T488" s="16">
        <f t="shared" si="85"/>
        <v>0.71768707482993199</v>
      </c>
      <c r="U488" s="4">
        <f t="shared" ref="U488:U541" si="87">(T488-S488)^2</f>
        <v>1.8042034405452662E-3</v>
      </c>
      <c r="AF488" s="47"/>
      <c r="AG488" s="47"/>
      <c r="AH488" s="26"/>
      <c r="AI488" s="19"/>
      <c r="AJ488" s="19"/>
      <c r="AK488" s="4"/>
      <c r="AL488" s="4"/>
      <c r="AM488" s="4"/>
      <c r="AN488" s="16"/>
      <c r="AO488" s="4"/>
    </row>
    <row r="489" spans="1:41" x14ac:dyDescent="0.25">
      <c r="A489" s="14">
        <v>41433.333333333336</v>
      </c>
      <c r="B489" s="13">
        <f>VLOOKUP(A489,'Raw data'!$B$3:$E$541,4)</f>
        <v>256</v>
      </c>
      <c r="C489" s="13">
        <f>VLOOKUP(A489,'Raw data'!$H$3:$K$541,4)</f>
        <v>81</v>
      </c>
      <c r="D489" s="15">
        <f t="shared" si="83"/>
        <v>68.359375</v>
      </c>
      <c r="E489" s="24">
        <f t="shared" si="78"/>
        <v>66.128347421386067</v>
      </c>
      <c r="F489" s="23">
        <f t="shared" si="84"/>
        <v>4.9774840565359479</v>
      </c>
      <c r="G489" s="28"/>
      <c r="H489" s="28"/>
      <c r="I489" s="28"/>
      <c r="J489" s="28"/>
      <c r="K489" s="28"/>
      <c r="L489" s="28"/>
      <c r="M489" s="28"/>
      <c r="N489" s="47"/>
      <c r="O489" s="47"/>
      <c r="P489" s="26"/>
      <c r="Q489" s="19">
        <f>_xll.PIAdvCalcVal(Calculations!$Q$1,Calculations!$A488,Calculations!$A489,"average (time-weighted)","time-weighted",0,1,0,"")</f>
        <v>42.228529372634874</v>
      </c>
      <c r="R489" s="19">
        <f t="shared" si="79"/>
        <v>717.92759591477159</v>
      </c>
      <c r="S489" s="4">
        <f t="shared" si="86"/>
        <v>0.67893223094349131</v>
      </c>
      <c r="T489" s="16">
        <f t="shared" si="85"/>
        <v>0.68359375</v>
      </c>
      <c r="U489" s="4">
        <f t="shared" si="87"/>
        <v>2.1729759914193662E-5</v>
      </c>
      <c r="AF489" s="47"/>
      <c r="AG489" s="47"/>
      <c r="AH489" s="26"/>
      <c r="AI489" s="19"/>
      <c r="AJ489" s="19"/>
      <c r="AK489" s="4"/>
      <c r="AL489" s="4"/>
      <c r="AM489" s="4"/>
      <c r="AN489" s="16"/>
      <c r="AO489" s="4"/>
    </row>
    <row r="490" spans="1:41" x14ac:dyDescent="0.25">
      <c r="A490" s="14">
        <v>41434.333333333336</v>
      </c>
      <c r="B490" s="13">
        <f>VLOOKUP(A490,'Raw data'!$B$3:$E$541,4)</f>
        <v>256</v>
      </c>
      <c r="C490" s="13">
        <f>VLOOKUP(A490,'Raw data'!$H$3:$K$541,4)</f>
        <v>74</v>
      </c>
      <c r="D490" s="15">
        <f t="shared" si="83"/>
        <v>71.09375</v>
      </c>
      <c r="E490" s="24">
        <f t="shared" si="78"/>
        <v>66.128347421386067</v>
      </c>
      <c r="F490" s="23">
        <f t="shared" si="84"/>
        <v>24.655222767705894</v>
      </c>
      <c r="G490" s="28"/>
      <c r="H490" s="28"/>
      <c r="I490" s="28"/>
      <c r="J490" s="28"/>
      <c r="K490" s="28"/>
      <c r="L490" s="28"/>
      <c r="M490" s="28"/>
      <c r="N490" s="47"/>
      <c r="O490" s="47"/>
      <c r="P490" s="26"/>
      <c r="Q490" s="19">
        <f>_xll.PIAdvCalcVal(Calculations!$Q$1,Calculations!$A489,Calculations!$A490,"average (time-weighted)","time-weighted",0,1,0,"")</f>
        <v>39.925806472647061</v>
      </c>
      <c r="R490" s="19">
        <f t="shared" si="79"/>
        <v>678.77898382226886</v>
      </c>
      <c r="S490" s="4">
        <f t="shared" si="86"/>
        <v>0.68483356149494712</v>
      </c>
      <c r="T490" s="16">
        <f t="shared" si="85"/>
        <v>0.7109375</v>
      </c>
      <c r="U490" s="4">
        <f t="shared" si="87"/>
        <v>6.8141560547558243E-4</v>
      </c>
      <c r="AF490" s="47"/>
      <c r="AG490" s="47"/>
      <c r="AH490" s="26"/>
      <c r="AI490" s="19"/>
      <c r="AJ490" s="19"/>
      <c r="AK490" s="4"/>
      <c r="AL490" s="4"/>
      <c r="AM490" s="4"/>
      <c r="AN490" s="16"/>
      <c r="AO490" s="4"/>
    </row>
    <row r="491" spans="1:41" x14ac:dyDescent="0.25">
      <c r="A491" s="14">
        <v>41435.333333333336</v>
      </c>
      <c r="B491" s="13">
        <f>VLOOKUP(A491,'Raw data'!$B$3:$E$541,4)</f>
        <v>396</v>
      </c>
      <c r="C491" s="13">
        <f>VLOOKUP(A491,'Raw data'!$H$3:$K$541,4)</f>
        <v>80</v>
      </c>
      <c r="D491" s="15">
        <f t="shared" si="83"/>
        <v>79.797979797979806</v>
      </c>
      <c r="E491" s="24">
        <f t="shared" si="78"/>
        <v>78.103174090593015</v>
      </c>
      <c r="F491" s="23">
        <f t="shared" si="84"/>
        <v>2.8723663857908428</v>
      </c>
      <c r="G491" s="28"/>
      <c r="H491" s="28"/>
      <c r="I491" s="28"/>
      <c r="J491" s="28"/>
      <c r="K491" s="28"/>
      <c r="L491" s="28"/>
      <c r="M491" s="28"/>
      <c r="N491" s="47"/>
      <c r="O491" s="47"/>
      <c r="P491" s="26"/>
      <c r="Q491" s="19">
        <f>_xll.PIAdvCalcVal(Calculations!$Q$1,Calculations!$A490,Calculations!$A491,"average (time-weighted)","time-weighted",0,1,0,"")</f>
        <v>40.144130254223818</v>
      </c>
      <c r="R491" s="19">
        <f t="shared" si="79"/>
        <v>682.49070833569681</v>
      </c>
      <c r="S491" s="4">
        <f t="shared" si="86"/>
        <v>0.68428892627759164</v>
      </c>
      <c r="T491" s="16">
        <f t="shared" si="85"/>
        <v>0.79797979797979801</v>
      </c>
      <c r="U491" s="4">
        <f t="shared" si="87"/>
        <v>1.292561430840755E-2</v>
      </c>
      <c r="AF491" s="47"/>
      <c r="AG491" s="47"/>
      <c r="AH491" s="26"/>
      <c r="AI491" s="19"/>
      <c r="AJ491" s="19"/>
      <c r="AK491" s="4"/>
      <c r="AL491" s="4"/>
      <c r="AM491" s="4"/>
      <c r="AN491" s="16"/>
      <c r="AO491" s="4"/>
    </row>
    <row r="492" spans="1:41" x14ac:dyDescent="0.25">
      <c r="A492" s="14">
        <v>41436.333333333336</v>
      </c>
      <c r="B492" s="13">
        <f>VLOOKUP(A492,'Raw data'!$B$3:$E$541,4)</f>
        <v>294</v>
      </c>
      <c r="C492" s="13">
        <f>VLOOKUP(A492,'Raw data'!$H$3:$K$541,4)</f>
        <v>80</v>
      </c>
      <c r="D492" s="15">
        <f t="shared" si="83"/>
        <v>72.789115646258509</v>
      </c>
      <c r="E492" s="24">
        <f t="shared" si="78"/>
        <v>70.50631612202325</v>
      </c>
      <c r="F492" s="23">
        <f t="shared" si="84"/>
        <v>5.2111736678487226</v>
      </c>
      <c r="G492" s="28"/>
      <c r="H492" s="28"/>
      <c r="I492" s="28"/>
      <c r="J492" s="28"/>
      <c r="K492" s="28"/>
      <c r="L492" s="28"/>
      <c r="M492" s="28"/>
      <c r="N492" s="47"/>
      <c r="O492" s="47"/>
      <c r="P492" s="26"/>
      <c r="Q492" s="19">
        <f>_xll.PIAdvCalcVal(Calculations!$Q$1,Calculations!$A491,Calculations!$A492,"average (time-weighted)","time-weighted",0,1,0,"")</f>
        <v>38.557553959204228</v>
      </c>
      <c r="R492" s="19">
        <f t="shared" si="79"/>
        <v>655.51731091596776</v>
      </c>
      <c r="S492" s="4">
        <f t="shared" si="86"/>
        <v>0.68816971298433349</v>
      </c>
      <c r="T492" s="16">
        <f t="shared" si="85"/>
        <v>0.72789115646258495</v>
      </c>
      <c r="U492" s="4">
        <f t="shared" si="87"/>
        <v>1.5777930719959256E-3</v>
      </c>
      <c r="AF492" s="47"/>
      <c r="AG492" s="47"/>
      <c r="AH492" s="26"/>
      <c r="AI492" s="19"/>
      <c r="AJ492" s="19"/>
      <c r="AK492" s="4"/>
      <c r="AL492" s="4"/>
      <c r="AM492" s="4"/>
      <c r="AN492" s="16"/>
      <c r="AO492" s="4"/>
    </row>
    <row r="493" spans="1:41" x14ac:dyDescent="0.25">
      <c r="A493" s="14">
        <v>41437.333333333336</v>
      </c>
      <c r="B493" s="13">
        <f>VLOOKUP(A493,'Raw data'!$B$3:$E$541,4)</f>
        <v>277</v>
      </c>
      <c r="C493" s="13">
        <f>VLOOKUP(A493,'Raw data'!$H$3:$K$541,4)</f>
        <v>82</v>
      </c>
      <c r="D493" s="15">
        <f t="shared" si="83"/>
        <v>70.397111913357406</v>
      </c>
      <c r="E493" s="24">
        <f t="shared" si="78"/>
        <v>68.696234439981339</v>
      </c>
      <c r="F493" s="23">
        <f t="shared" si="84"/>
        <v>2.8929841794381548</v>
      </c>
      <c r="G493" s="28"/>
      <c r="H493" s="28"/>
      <c r="I493" s="28"/>
      <c r="J493" s="28"/>
      <c r="K493" s="28"/>
      <c r="L493" s="28"/>
      <c r="M493" s="28"/>
      <c r="N493" s="47"/>
      <c r="O493" s="47"/>
      <c r="P493" s="26"/>
      <c r="Q493" s="19">
        <f>_xll.PIAdvCalcVal(Calculations!$Q$1,Calculations!$A492,Calculations!$A493,"average (time-weighted)","time-weighted",0,1,0,"")</f>
        <v>40.235927286637747</v>
      </c>
      <c r="R493" s="19">
        <f t="shared" si="79"/>
        <v>684.05135048384011</v>
      </c>
      <c r="S493" s="4">
        <f t="shared" si="86"/>
        <v>0.6840589532962601</v>
      </c>
      <c r="T493" s="16">
        <f t="shared" si="85"/>
        <v>0.70397111913357402</v>
      </c>
      <c r="U493" s="4">
        <f t="shared" si="87"/>
        <v>3.9649434833269163E-4</v>
      </c>
      <c r="AF493" s="47"/>
      <c r="AG493" s="47"/>
      <c r="AH493" s="26"/>
      <c r="AI493" s="19"/>
      <c r="AJ493" s="19"/>
      <c r="AK493" s="4"/>
      <c r="AL493" s="4"/>
      <c r="AM493" s="4"/>
      <c r="AN493" s="16"/>
      <c r="AO493" s="4"/>
    </row>
    <row r="494" spans="1:41" x14ac:dyDescent="0.25">
      <c r="A494" s="14">
        <v>41438.333333333336</v>
      </c>
      <c r="B494" s="13">
        <f>VLOOKUP(A494,'Raw data'!$B$3:$E$541,4)</f>
        <v>282</v>
      </c>
      <c r="C494" s="13">
        <f>VLOOKUP(A494,'Raw data'!$H$3:$K$541,4)</f>
        <v>78</v>
      </c>
      <c r="D494" s="15">
        <f t="shared" si="83"/>
        <v>72.340425531914903</v>
      </c>
      <c r="E494" s="24">
        <f t="shared" si="78"/>
        <v>69.251265744237003</v>
      </c>
      <c r="F494" s="23">
        <f t="shared" si="84"/>
        <v>9.5429081938061699</v>
      </c>
      <c r="G494" s="28"/>
      <c r="H494" s="28"/>
      <c r="I494" s="28"/>
      <c r="J494" s="28"/>
      <c r="K494" s="28"/>
      <c r="L494" s="28"/>
      <c r="M494" s="28"/>
      <c r="N494" s="47"/>
      <c r="O494" s="47"/>
      <c r="P494" s="26"/>
      <c r="Q494" s="19">
        <f>_xll.PIAdvCalcVal(Calculations!$Q$1,Calculations!$A493,Calculations!$A494,"average (time-weighted)","time-weighted",0,1,0,"")</f>
        <v>42.005530972818484</v>
      </c>
      <c r="R494" s="19">
        <f t="shared" si="79"/>
        <v>714.13639817590911</v>
      </c>
      <c r="S494" s="4">
        <f t="shared" si="86"/>
        <v>0.67951822845145116</v>
      </c>
      <c r="T494" s="16">
        <f t="shared" si="85"/>
        <v>0.72340425531914887</v>
      </c>
      <c r="U494" s="4">
        <f t="shared" si="87"/>
        <v>1.9259833542322857E-3</v>
      </c>
      <c r="AF494" s="47"/>
      <c r="AG494" s="47"/>
      <c r="AH494" s="26"/>
      <c r="AI494" s="19"/>
      <c r="AJ494" s="19"/>
      <c r="AK494" s="4"/>
      <c r="AL494" s="4"/>
      <c r="AM494" s="4"/>
      <c r="AN494" s="16"/>
      <c r="AO494" s="4"/>
    </row>
    <row r="495" spans="1:41" x14ac:dyDescent="0.25">
      <c r="A495" s="14">
        <v>41439.333333333336</v>
      </c>
      <c r="B495" s="13">
        <f>VLOOKUP(A495,'Raw data'!$B$3:$E$541,4)</f>
        <v>310</v>
      </c>
      <c r="C495" s="13">
        <f>VLOOKUP(A495,'Raw data'!$H$3:$K$541,4)</f>
        <v>82</v>
      </c>
      <c r="D495" s="15">
        <f t="shared" si="83"/>
        <v>73.548387096774192</v>
      </c>
      <c r="E495" s="24">
        <f t="shared" si="78"/>
        <v>72.028570773789795</v>
      </c>
      <c r="F495" s="23">
        <f t="shared" si="84"/>
        <v>2.3098416556098131</v>
      </c>
      <c r="G495" s="28"/>
      <c r="H495" s="28"/>
      <c r="I495" s="28"/>
      <c r="J495" s="28"/>
      <c r="K495" s="28"/>
      <c r="L495" s="28"/>
      <c r="M495" s="28"/>
      <c r="N495" s="47"/>
      <c r="O495" s="47"/>
      <c r="P495" s="26"/>
      <c r="Q495" s="19">
        <f>_xll.PIAdvCalcVal(Calculations!$Q$1,Calculations!$A494,Calculations!$A495,"average (time-weighted)","time-weighted",0,1,0,"")</f>
        <v>42.230618408240559</v>
      </c>
      <c r="R495" s="19">
        <f t="shared" si="79"/>
        <v>717.96311162731115</v>
      </c>
      <c r="S495" s="4">
        <f t="shared" si="86"/>
        <v>0.67892672745965876</v>
      </c>
      <c r="T495" s="16">
        <f t="shared" si="85"/>
        <v>0.73548387096774193</v>
      </c>
      <c r="U495" s="4">
        <f t="shared" si="87"/>
        <v>3.1987104817939134E-3</v>
      </c>
      <c r="AF495" s="47"/>
      <c r="AG495" s="47"/>
      <c r="AH495" s="26"/>
      <c r="AI495" s="19"/>
      <c r="AJ495" s="19"/>
      <c r="AK495" s="4"/>
      <c r="AL495" s="4"/>
      <c r="AM495" s="4"/>
      <c r="AN495" s="16"/>
      <c r="AO495" s="4"/>
    </row>
    <row r="496" spans="1:41" x14ac:dyDescent="0.25">
      <c r="A496" s="14">
        <v>41440.333333333336</v>
      </c>
      <c r="B496" s="13">
        <f>VLOOKUP(A496,'Raw data'!$B$3:$E$541,4)</f>
        <v>276</v>
      </c>
      <c r="C496" s="13">
        <f>VLOOKUP(A496,'Raw data'!$H$3:$K$541,4)</f>
        <v>71</v>
      </c>
      <c r="D496" s="15">
        <f t="shared" si="83"/>
        <v>74.275362318840578</v>
      </c>
      <c r="E496" s="24">
        <f t="shared" si="78"/>
        <v>68.5828149995465</v>
      </c>
      <c r="F496" s="23">
        <f t="shared" si="84"/>
        <v>32.405094982402197</v>
      </c>
      <c r="G496" s="28"/>
      <c r="H496" s="28"/>
      <c r="I496" s="28"/>
      <c r="J496" s="28"/>
      <c r="K496" s="28"/>
      <c r="L496" s="28"/>
      <c r="M496" s="28"/>
      <c r="N496" s="47"/>
      <c r="O496" s="47"/>
      <c r="P496" s="26"/>
      <c r="Q496" s="19">
        <f>_xll.PIAdvCalcVal(Calculations!$Q$1,Calculations!$A495,Calculations!$A496,"average (time-weighted)","time-weighted",0,1,0,"")</f>
        <v>39.845889010766747</v>
      </c>
      <c r="R496" s="19">
        <f t="shared" si="79"/>
        <v>677.42030635630601</v>
      </c>
      <c r="S496" s="4">
        <f t="shared" si="86"/>
        <v>0.68503210253714586</v>
      </c>
      <c r="T496" s="16">
        <f t="shared" si="85"/>
        <v>0.74275362318840576</v>
      </c>
      <c r="U496" s="4">
        <f t="shared" si="87"/>
        <v>3.3317739462938238E-3</v>
      </c>
      <c r="AF496" s="47"/>
      <c r="AG496" s="47"/>
      <c r="AH496" s="26"/>
      <c r="AI496" s="19"/>
      <c r="AJ496" s="19"/>
      <c r="AK496" s="4"/>
      <c r="AL496" s="4"/>
      <c r="AM496" s="4"/>
      <c r="AN496" s="16"/>
      <c r="AO496" s="4"/>
    </row>
    <row r="497" spans="1:41" x14ac:dyDescent="0.25">
      <c r="A497" s="14">
        <v>41441.333333333336</v>
      </c>
      <c r="B497" s="13">
        <f>VLOOKUP(A497,'Raw data'!$B$3:$E$541,4)</f>
        <v>281</v>
      </c>
      <c r="C497" s="13">
        <f>VLOOKUP(A497,'Raw data'!$H$3:$K$541,4)</f>
        <v>71</v>
      </c>
      <c r="D497" s="15">
        <f t="shared" si="83"/>
        <v>74.733096085409258</v>
      </c>
      <c r="E497" s="24">
        <f t="shared" si="78"/>
        <v>69.141839643682673</v>
      </c>
      <c r="F497" s="23">
        <f t="shared" si="84"/>
        <v>31.262148597149039</v>
      </c>
      <c r="G497" s="28"/>
      <c r="H497" s="28"/>
      <c r="I497" s="28"/>
      <c r="J497" s="28"/>
      <c r="K497" s="28"/>
      <c r="L497" s="28"/>
      <c r="M497" s="28"/>
      <c r="N497" s="47"/>
      <c r="O497" s="47"/>
      <c r="P497" s="26"/>
      <c r="Q497" s="19">
        <f>_xll.PIAdvCalcVal(Calculations!$Q$1,Calculations!$A496,Calculations!$A497,"average (time-weighted)","time-weighted",0,1,0,"")</f>
        <v>37.654470561651614</v>
      </c>
      <c r="R497" s="19">
        <f t="shared" si="79"/>
        <v>640.16398220318445</v>
      </c>
      <c r="S497" s="4">
        <f t="shared" si="86"/>
        <v>0.69029478002959288</v>
      </c>
      <c r="T497" s="16">
        <f t="shared" si="85"/>
        <v>0.74733096085409256</v>
      </c>
      <c r="U497" s="4">
        <f t="shared" si="87"/>
        <v>3.2531259230450253E-3</v>
      </c>
      <c r="AF497" s="47"/>
      <c r="AG497" s="47"/>
      <c r="AH497" s="26"/>
      <c r="AI497" s="19"/>
      <c r="AJ497" s="19"/>
      <c r="AK497" s="4"/>
      <c r="AL497" s="4"/>
      <c r="AM497" s="4"/>
      <c r="AN497" s="16"/>
      <c r="AO497" s="4"/>
    </row>
    <row r="498" spans="1:41" x14ac:dyDescent="0.25">
      <c r="A498" s="14">
        <v>41442.333333333336</v>
      </c>
      <c r="B498" s="13">
        <f>VLOOKUP(A498,'Raw data'!$B$3:$E$541,4)</f>
        <v>284</v>
      </c>
      <c r="C498" s="13">
        <f>VLOOKUP(A498,'Raw data'!$H$3:$K$541,4)</f>
        <v>82</v>
      </c>
      <c r="D498" s="15">
        <f t="shared" si="83"/>
        <v>71.126760563380287</v>
      </c>
      <c r="E498" s="24">
        <f t="shared" si="78"/>
        <v>69.467806126319843</v>
      </c>
      <c r="F498" s="23">
        <f t="shared" si="84"/>
        <v>2.7521298242425356</v>
      </c>
      <c r="G498" s="28"/>
      <c r="H498" s="28"/>
      <c r="I498" s="28"/>
      <c r="J498" s="28"/>
      <c r="K498" s="28"/>
      <c r="L498" s="28"/>
      <c r="M498" s="28"/>
      <c r="N498" s="47"/>
      <c r="O498" s="47"/>
      <c r="P498" s="26"/>
      <c r="Q498" s="19">
        <f>_xll.PIAdvCalcVal(Calculations!$Q$1,Calculations!$A497,Calculations!$A498,"average (time-weighted)","time-weighted",0,1,0,"")</f>
        <v>38.479169431318795</v>
      </c>
      <c r="R498" s="19">
        <f t="shared" si="79"/>
        <v>654.18469487421271</v>
      </c>
      <c r="S498" s="4">
        <f t="shared" si="86"/>
        <v>0.68835665820829062</v>
      </c>
      <c r="T498" s="16">
        <f t="shared" si="85"/>
        <v>0.71126760563380276</v>
      </c>
      <c r="U498" s="4">
        <f t="shared" si="87"/>
        <v>5.249115119345814E-4</v>
      </c>
      <c r="AF498" s="47"/>
      <c r="AG498" s="47"/>
      <c r="AH498" s="26"/>
      <c r="AI498" s="19"/>
      <c r="AJ498" s="19"/>
      <c r="AK498" s="4"/>
      <c r="AL498" s="4"/>
      <c r="AM498" s="4"/>
      <c r="AN498" s="16"/>
      <c r="AO498" s="4"/>
    </row>
    <row r="499" spans="1:41" x14ac:dyDescent="0.25">
      <c r="A499" s="14">
        <v>41443.333333333336</v>
      </c>
      <c r="B499" s="13">
        <f>VLOOKUP(A499,'Raw data'!$B$3:$E$541,4)</f>
        <v>314</v>
      </c>
      <c r="C499" s="13">
        <f>VLOOKUP(A499,'Raw data'!$H$3:$K$541,4)</f>
        <v>72</v>
      </c>
      <c r="D499" s="15">
        <f t="shared" si="83"/>
        <v>77.070063694267517</v>
      </c>
      <c r="E499" s="24">
        <f t="shared" si="78"/>
        <v>72.384894712977172</v>
      </c>
      <c r="F499" s="23">
        <f t="shared" si="84"/>
        <v>21.950808383245217</v>
      </c>
      <c r="G499" s="28"/>
      <c r="H499" s="28"/>
      <c r="I499" s="28"/>
      <c r="J499" s="28"/>
      <c r="K499" s="28"/>
      <c r="L499" s="28"/>
      <c r="M499" s="28"/>
      <c r="N499" s="47"/>
      <c r="O499" s="47"/>
      <c r="P499" s="26"/>
      <c r="Q499" s="19">
        <f>_xll.PIAdvCalcVal(Calculations!$Q$1,Calculations!$A498,Calculations!$A499,"average (time-weighted)","time-weighted",0,1,0,"")</f>
        <v>41.641233103260205</v>
      </c>
      <c r="R499" s="19">
        <f t="shared" si="79"/>
        <v>707.94296692044293</v>
      </c>
      <c r="S499" s="4">
        <f t="shared" si="86"/>
        <v>0.68046911858843262</v>
      </c>
      <c r="T499" s="16">
        <f t="shared" si="85"/>
        <v>0.77070063694267521</v>
      </c>
      <c r="U499" s="4">
        <f t="shared" si="87"/>
        <v>8.1417269045120175E-3</v>
      </c>
      <c r="AF499" s="47"/>
      <c r="AG499" s="47"/>
      <c r="AH499" s="26"/>
      <c r="AI499" s="19"/>
      <c r="AJ499" s="19"/>
      <c r="AK499" s="4"/>
      <c r="AL499" s="4"/>
      <c r="AM499" s="4"/>
      <c r="AN499" s="16"/>
      <c r="AO499" s="4"/>
    </row>
    <row r="500" spans="1:41" x14ac:dyDescent="0.25">
      <c r="A500" s="14">
        <v>41444.333333333336</v>
      </c>
      <c r="B500" s="13">
        <f>VLOOKUP(A500,'Raw data'!$B$3:$E$541,4)</f>
        <v>305</v>
      </c>
      <c r="C500" s="13">
        <f>VLOOKUP(A500,'Raw data'!$H$3:$K$541,4)</f>
        <v>83</v>
      </c>
      <c r="D500" s="15">
        <f t="shared" si="83"/>
        <v>72.786885245901644</v>
      </c>
      <c r="E500" s="24">
        <f t="shared" si="78"/>
        <v>71.570022753687979</v>
      </c>
      <c r="F500" s="23">
        <f t="shared" si="84"/>
        <v>1.4807543249564503</v>
      </c>
      <c r="G500" s="28"/>
      <c r="H500" s="28"/>
      <c r="I500" s="28"/>
      <c r="J500" s="28"/>
      <c r="K500" s="28"/>
      <c r="L500" s="28"/>
      <c r="M500" s="28"/>
      <c r="N500" s="47"/>
      <c r="O500" s="47"/>
      <c r="P500" s="26"/>
      <c r="Q500" s="19">
        <f>_xll.PIAdvCalcVal(Calculations!$Q$1,Calculations!$A499,Calculations!$A500,"average (time-weighted)","time-weighted",0,1,0,"")</f>
        <v>41.931369693340606</v>
      </c>
      <c r="R500" s="19">
        <f t="shared" si="79"/>
        <v>712.87558161713923</v>
      </c>
      <c r="S500" s="4">
        <f t="shared" si="86"/>
        <v>0.67971245415461645</v>
      </c>
      <c r="T500" s="16">
        <f t="shared" si="85"/>
        <v>0.72786885245901645</v>
      </c>
      <c r="U500" s="4">
        <f t="shared" si="87"/>
        <v>2.3190386976520184E-3</v>
      </c>
      <c r="AF500" s="47"/>
      <c r="AG500" s="47"/>
      <c r="AH500" s="26"/>
      <c r="AI500" s="19"/>
      <c r="AJ500" s="19"/>
      <c r="AK500" s="4"/>
      <c r="AL500" s="4"/>
      <c r="AM500" s="4"/>
      <c r="AN500" s="16"/>
      <c r="AO500" s="4"/>
    </row>
    <row r="501" spans="1:41" x14ac:dyDescent="0.25">
      <c r="A501" s="14">
        <v>41445.333333333336</v>
      </c>
      <c r="B501" s="13">
        <f>VLOOKUP(A501,'Raw data'!$B$3:$E$541,4)</f>
        <v>273</v>
      </c>
      <c r="C501" s="13">
        <f>VLOOKUP(A501,'Raw data'!$H$3:$K$541,4)</f>
        <v>70</v>
      </c>
      <c r="D501" s="15">
        <f t="shared" si="83"/>
        <v>74.358974358974365</v>
      </c>
      <c r="E501" s="24">
        <f t="shared" si="78"/>
        <v>68.237571208332724</v>
      </c>
      <c r="F501" s="23">
        <f t="shared" si="84"/>
        <v>37.471576532685404</v>
      </c>
      <c r="G501" s="28"/>
      <c r="H501" s="28"/>
      <c r="I501" s="28"/>
      <c r="J501" s="28"/>
      <c r="K501" s="28"/>
      <c r="L501" s="28"/>
      <c r="M501" s="28"/>
      <c r="N501" s="47"/>
      <c r="O501" s="47"/>
      <c r="P501" s="26"/>
      <c r="Q501" s="19">
        <f>_xll.PIAdvCalcVal(Calculations!$Q$1,Calculations!$A500,Calculations!$A501,"average (time-weighted)","time-weighted",0,1,0,"")</f>
        <v>41.859116608405294</v>
      </c>
      <c r="R501" s="19">
        <f t="shared" si="79"/>
        <v>711.64720629041881</v>
      </c>
      <c r="S501" s="4">
        <f t="shared" si="86"/>
        <v>0.67990136452488248</v>
      </c>
      <c r="T501" s="16">
        <f t="shared" si="85"/>
        <v>0.74358974358974361</v>
      </c>
      <c r="U501" s="4">
        <f t="shared" si="87"/>
        <v>4.0562096279094422E-3</v>
      </c>
      <c r="AF501" s="47"/>
      <c r="AG501" s="47"/>
      <c r="AH501" s="26"/>
      <c r="AI501" s="19"/>
      <c r="AJ501" s="19"/>
      <c r="AK501" s="4"/>
      <c r="AL501" s="4"/>
      <c r="AM501" s="4"/>
      <c r="AN501" s="16"/>
      <c r="AO501" s="4"/>
    </row>
    <row r="502" spans="1:41" x14ac:dyDescent="0.25">
      <c r="A502" s="14">
        <v>41446.333333333336</v>
      </c>
      <c r="B502" s="13">
        <f>VLOOKUP(A502,'Raw data'!$B$3:$E$541,4)</f>
        <v>294</v>
      </c>
      <c r="C502" s="13">
        <f>VLOOKUP(A502,'Raw data'!$H$3:$K$541,4)</f>
        <v>78</v>
      </c>
      <c r="D502" s="15">
        <f t="shared" si="83"/>
        <v>73.469387755102048</v>
      </c>
      <c r="E502" s="24">
        <f t="shared" si="78"/>
        <v>70.50631612202325</v>
      </c>
      <c r="F502" s="23">
        <f t="shared" si="84"/>
        <v>8.7797935027562524</v>
      </c>
      <c r="G502" s="28"/>
      <c r="H502" s="28"/>
      <c r="I502" s="28"/>
      <c r="J502" s="28"/>
      <c r="K502" s="28"/>
      <c r="L502" s="28"/>
      <c r="M502" s="28"/>
      <c r="N502" s="47"/>
      <c r="O502" s="47"/>
      <c r="P502" s="26"/>
      <c r="Q502" s="19">
        <f>_xll.PIAdvCalcVal(Calculations!$Q$1,Calculations!$A501,Calculations!$A502,"average (time-weighted)","time-weighted",0,1,0,"")</f>
        <v>40.902526880908084</v>
      </c>
      <c r="R502" s="19">
        <f t="shared" si="79"/>
        <v>695.38421599590299</v>
      </c>
      <c r="S502" s="4">
        <f t="shared" si="86"/>
        <v>0.682372048068426</v>
      </c>
      <c r="T502" s="16">
        <f t="shared" si="85"/>
        <v>0.73469387755102034</v>
      </c>
      <c r="U502" s="4">
        <f t="shared" si="87"/>
        <v>2.7375738404056783E-3</v>
      </c>
      <c r="AF502" s="47"/>
      <c r="AG502" s="47"/>
      <c r="AH502" s="26"/>
      <c r="AI502" s="19"/>
      <c r="AJ502" s="19"/>
      <c r="AK502" s="4"/>
      <c r="AL502" s="4"/>
      <c r="AM502" s="4"/>
      <c r="AN502" s="16"/>
      <c r="AO502" s="4"/>
    </row>
    <row r="503" spans="1:41" x14ac:dyDescent="0.25">
      <c r="A503" s="14">
        <v>41447.333333333336</v>
      </c>
      <c r="B503" s="13">
        <f>VLOOKUP(A503,'Raw data'!$B$3:$E$541,4)</f>
        <v>294</v>
      </c>
      <c r="C503" s="13">
        <f>VLOOKUP(A503,'Raw data'!$H$3:$K$541,4)</f>
        <v>73</v>
      </c>
      <c r="D503" s="15">
        <f t="shared" si="83"/>
        <v>75.170068027210874</v>
      </c>
      <c r="E503" s="24">
        <f t="shared" si="78"/>
        <v>70.50631612202325</v>
      </c>
      <c r="F503" s="23">
        <f t="shared" si="84"/>
        <v>21.750581833141194</v>
      </c>
      <c r="G503" s="28"/>
      <c r="H503" s="28"/>
      <c r="I503" s="28"/>
      <c r="J503" s="28"/>
      <c r="K503" s="28"/>
      <c r="L503" s="28"/>
      <c r="M503" s="28"/>
      <c r="N503" s="47"/>
      <c r="O503" s="47"/>
      <c r="P503" s="26"/>
      <c r="Q503" s="19">
        <f>_xll.PIAdvCalcVal(Calculations!$Q$1,Calculations!$A502,Calculations!$A503,"average (time-weighted)","time-weighted",0,1,0,"")</f>
        <v>41.111777920412983</v>
      </c>
      <c r="R503" s="19">
        <f t="shared" si="79"/>
        <v>698.94169474229204</v>
      </c>
      <c r="S503" s="4">
        <f t="shared" si="86"/>
        <v>0.68183651778083298</v>
      </c>
      <c r="T503" s="16">
        <f t="shared" si="85"/>
        <v>0.7517006802721089</v>
      </c>
      <c r="U503" s="4">
        <f t="shared" si="87"/>
        <v>4.8810012006074042E-3</v>
      </c>
      <c r="AF503" s="47"/>
      <c r="AG503" s="47"/>
      <c r="AH503" s="26"/>
      <c r="AI503" s="19"/>
      <c r="AJ503" s="19"/>
      <c r="AK503" s="4"/>
      <c r="AL503" s="4"/>
      <c r="AM503" s="4"/>
      <c r="AN503" s="16"/>
      <c r="AO503" s="4"/>
    </row>
    <row r="504" spans="1:41" x14ac:dyDescent="0.25">
      <c r="A504" s="14">
        <v>41448.333333333336</v>
      </c>
      <c r="B504" s="13">
        <f>VLOOKUP(A504,'Raw data'!$B$3:$E$541,4)</f>
        <v>278</v>
      </c>
      <c r="C504" s="13">
        <f>VLOOKUP(A504,'Raw data'!$H$3:$K$541,4)</f>
        <v>82</v>
      </c>
      <c r="D504" s="15">
        <f t="shared" si="83"/>
        <v>70.503597122302153</v>
      </c>
      <c r="E504" s="24">
        <f t="shared" si="78"/>
        <v>68.808837913218838</v>
      </c>
      <c r="F504" s="23">
        <f t="shared" si="84"/>
        <v>2.8722087767727049</v>
      </c>
      <c r="G504" s="28"/>
      <c r="H504" s="28"/>
      <c r="I504" s="28"/>
      <c r="J504" s="28"/>
      <c r="K504" s="28"/>
      <c r="L504" s="28"/>
      <c r="M504" s="28"/>
      <c r="N504" s="47"/>
      <c r="O504" s="47"/>
      <c r="P504" s="26"/>
      <c r="Q504" s="19">
        <f>_xll.PIAdvCalcVal(Calculations!$Q$1,Calculations!$A503,Calculations!$A504,"average (time-weighted)","time-weighted",0,1,0,"")</f>
        <v>40.50241197910097</v>
      </c>
      <c r="R504" s="19">
        <f t="shared" si="79"/>
        <v>688.58185906300434</v>
      </c>
      <c r="S504" s="4">
        <f t="shared" si="86"/>
        <v>0.68338812252259085</v>
      </c>
      <c r="T504" s="16">
        <f t="shared" si="85"/>
        <v>0.70503597122302164</v>
      </c>
      <c r="U504" s="4">
        <f t="shared" si="87"/>
        <v>4.686293533567432E-4</v>
      </c>
      <c r="AF504" s="47"/>
      <c r="AG504" s="47"/>
      <c r="AH504" s="26"/>
      <c r="AI504" s="19"/>
      <c r="AJ504" s="19"/>
      <c r="AK504" s="4"/>
      <c r="AL504" s="4"/>
      <c r="AM504" s="4"/>
      <c r="AN504" s="16"/>
      <c r="AO504" s="4"/>
    </row>
    <row r="505" spans="1:41" x14ac:dyDescent="0.25">
      <c r="A505" s="14">
        <v>41449.333333333336</v>
      </c>
      <c r="B505" s="13">
        <f>VLOOKUP(A505,'Raw data'!$B$3:$E$541,4)</f>
        <v>280</v>
      </c>
      <c r="C505" s="13">
        <f>VLOOKUP(A505,'Raw data'!$H$3:$K$541,4)</f>
        <v>78</v>
      </c>
      <c r="D505" s="15">
        <f t="shared" si="83"/>
        <v>72.142857142857139</v>
      </c>
      <c r="E505" s="24">
        <f t="shared" si="78"/>
        <v>69.031631928124398</v>
      </c>
      <c r="F505" s="23">
        <f t="shared" si="84"/>
        <v>9.6797223367887906</v>
      </c>
      <c r="G505" s="28"/>
      <c r="H505" s="28"/>
      <c r="I505" s="28"/>
      <c r="J505" s="28"/>
      <c r="K505" s="28"/>
      <c r="L505" s="28"/>
      <c r="M505" s="28"/>
      <c r="N505" s="47"/>
      <c r="O505" s="47"/>
      <c r="P505" s="26"/>
      <c r="Q505" s="19">
        <f>_xll.PIAdvCalcVal(Calculations!$Q$1,Calculations!$A504,Calculations!$A505,"average (time-weighted)","time-weighted",0,1,0,"")</f>
        <v>41.730457995764262</v>
      </c>
      <c r="R505" s="19">
        <f t="shared" si="79"/>
        <v>709.45988009556061</v>
      </c>
      <c r="S505" s="4">
        <f t="shared" si="86"/>
        <v>0.68023696887656393</v>
      </c>
      <c r="T505" s="16">
        <f t="shared" si="85"/>
        <v>0.72142857142857142</v>
      </c>
      <c r="U505" s="4">
        <f t="shared" si="87"/>
        <v>1.6967481208025499E-3</v>
      </c>
      <c r="AF505" s="47"/>
      <c r="AG505" s="47"/>
      <c r="AH505" s="26"/>
      <c r="AI505" s="19"/>
      <c r="AJ505" s="19"/>
      <c r="AK505" s="4"/>
      <c r="AL505" s="4"/>
      <c r="AM505" s="4"/>
      <c r="AN505" s="16"/>
      <c r="AO505" s="4"/>
    </row>
    <row r="506" spans="1:41" x14ac:dyDescent="0.25">
      <c r="A506" s="14">
        <v>41450.333333333336</v>
      </c>
      <c r="B506" s="13">
        <f>VLOOKUP(A506,'Raw data'!$B$3:$E$541,4)</f>
        <v>296</v>
      </c>
      <c r="C506" s="13">
        <f>VLOOKUP(A506,'Raw data'!$H$3:$K$541,4)</f>
        <v>80</v>
      </c>
      <c r="D506" s="15">
        <f t="shared" si="83"/>
        <v>72.972972972972968</v>
      </c>
      <c r="E506" s="24">
        <f t="shared" si="78"/>
        <v>70.705597769847415</v>
      </c>
      <c r="F506" s="23">
        <f t="shared" si="84"/>
        <v>5.1409903117486433</v>
      </c>
      <c r="G506" s="28"/>
      <c r="H506" s="28"/>
      <c r="I506" s="28"/>
      <c r="J506" s="28"/>
      <c r="K506" s="28"/>
      <c r="L506" s="28"/>
      <c r="M506" s="28"/>
      <c r="N506" s="47"/>
      <c r="O506" s="47"/>
      <c r="P506" s="26"/>
      <c r="Q506" s="19">
        <f>_xll.PIAdvCalcVal(Calculations!$Q$1,Calculations!$A505,Calculations!$A506,"average (time-weighted)","time-weighted",0,1,0,"")</f>
        <v>42.066297996345185</v>
      </c>
      <c r="R506" s="19">
        <f t="shared" si="79"/>
        <v>715.1694988725128</v>
      </c>
      <c r="S506" s="4">
        <f t="shared" si="86"/>
        <v>0.67935883673852038</v>
      </c>
      <c r="T506" s="16">
        <f t="shared" si="85"/>
        <v>0.72972972972972971</v>
      </c>
      <c r="U506" s="4">
        <f t="shared" si="87"/>
        <v>2.5372268607318622E-3</v>
      </c>
      <c r="AF506" s="47"/>
      <c r="AG506" s="47"/>
      <c r="AH506" s="26"/>
      <c r="AI506" s="19"/>
      <c r="AJ506" s="19"/>
      <c r="AK506" s="4"/>
      <c r="AL506" s="4"/>
      <c r="AM506" s="4"/>
      <c r="AN506" s="16"/>
      <c r="AO506" s="4"/>
    </row>
    <row r="507" spans="1:41" x14ac:dyDescent="0.25">
      <c r="A507" s="14">
        <v>41451.333333333336</v>
      </c>
      <c r="B507" s="13">
        <f>VLOOKUP(A507,'Raw data'!$B$3:$E$541,4)</f>
        <v>284</v>
      </c>
      <c r="C507" s="13">
        <f>VLOOKUP(A507,'Raw data'!$H$3:$K$541,4)</f>
        <v>78</v>
      </c>
      <c r="D507" s="15">
        <f t="shared" si="83"/>
        <v>72.535211267605632</v>
      </c>
      <c r="E507" s="24">
        <f t="shared" si="78"/>
        <v>69.467806126319843</v>
      </c>
      <c r="F507" s="23">
        <f t="shared" si="84"/>
        <v>9.4089743007864932</v>
      </c>
      <c r="G507" s="28"/>
      <c r="H507" s="28"/>
      <c r="I507" s="28"/>
      <c r="J507" s="28"/>
      <c r="K507" s="28"/>
      <c r="L507" s="28"/>
      <c r="M507" s="28"/>
      <c r="N507" s="47"/>
      <c r="O507" s="47"/>
      <c r="P507" s="26"/>
      <c r="Q507" s="19">
        <f>_xll.PIAdvCalcVal(Calculations!$Q$1,Calculations!$A506,Calculations!$A507,"average (time-weighted)","time-weighted",0,1,0,"")</f>
        <v>40.798029290486426</v>
      </c>
      <c r="R507" s="19">
        <f t="shared" si="79"/>
        <v>693.6076515503762</v>
      </c>
      <c r="S507" s="4">
        <f t="shared" si="86"/>
        <v>0.68263842708509903</v>
      </c>
      <c r="T507" s="16">
        <f t="shared" si="85"/>
        <v>0.72535211267605626</v>
      </c>
      <c r="U507" s="4">
        <f t="shared" si="87"/>
        <v>1.8244589367631472E-3</v>
      </c>
      <c r="AF507" s="47"/>
      <c r="AG507" s="47"/>
      <c r="AH507" s="26"/>
      <c r="AI507" s="19"/>
      <c r="AJ507" s="19"/>
      <c r="AK507" s="4"/>
      <c r="AL507" s="4"/>
      <c r="AM507" s="4"/>
      <c r="AN507" s="16"/>
      <c r="AO507" s="4"/>
    </row>
    <row r="508" spans="1:41" x14ac:dyDescent="0.25">
      <c r="A508" s="14">
        <v>41452.333333333336</v>
      </c>
      <c r="B508" s="13">
        <f>VLOOKUP(A508,'Raw data'!$B$3:$E$541,4)</f>
        <v>397</v>
      </c>
      <c r="C508" s="13">
        <f>VLOOKUP(A508,'Raw data'!$H$3:$K$541,4)</f>
        <v>74</v>
      </c>
      <c r="D508" s="15">
        <f t="shared" si="83"/>
        <v>81.360201511335021</v>
      </c>
      <c r="E508" s="24">
        <f t="shared" si="78"/>
        <v>78.158329823362308</v>
      </c>
      <c r="F508" s="23">
        <f t="shared" si="84"/>
        <v>10.251982306241226</v>
      </c>
      <c r="G508" s="28"/>
      <c r="H508" s="28"/>
      <c r="I508" s="28"/>
      <c r="J508" s="28"/>
      <c r="K508" s="28"/>
      <c r="L508" s="28"/>
      <c r="M508" s="28"/>
      <c r="N508" s="47"/>
      <c r="O508" s="47"/>
      <c r="P508" s="26"/>
      <c r="Q508" s="19">
        <f>_xll.PIAdvCalcVal(Calculations!$Q$1,Calculations!$A507,Calculations!$A508,"average (time-weighted)","time-weighted",0,1,0,"")</f>
        <v>40.427350723562306</v>
      </c>
      <c r="R508" s="19">
        <f t="shared" si="79"/>
        <v>687.30574200338117</v>
      </c>
      <c r="S508" s="4">
        <f t="shared" si="86"/>
        <v>0.68357755883167581</v>
      </c>
      <c r="T508" s="16">
        <f t="shared" si="85"/>
        <v>0.81360201511335006</v>
      </c>
      <c r="U508" s="4">
        <f t="shared" si="87"/>
        <v>1.6906359231345019E-2</v>
      </c>
      <c r="AF508" s="47"/>
      <c r="AG508" s="47"/>
      <c r="AH508" s="26"/>
      <c r="AI508" s="19"/>
      <c r="AJ508" s="19"/>
      <c r="AK508" s="4"/>
      <c r="AL508" s="4"/>
      <c r="AM508" s="4"/>
      <c r="AN508" s="16"/>
      <c r="AO508" s="4"/>
    </row>
    <row r="509" spans="1:41" x14ac:dyDescent="0.25">
      <c r="A509" s="14">
        <v>41453.333333333336</v>
      </c>
      <c r="B509" s="13">
        <f>VLOOKUP(A509,'Raw data'!$B$3:$E$541,4)</f>
        <v>282</v>
      </c>
      <c r="C509" s="13">
        <f>VLOOKUP(A509,'Raw data'!$H$3:$K$541,4)</f>
        <v>83</v>
      </c>
      <c r="D509" s="15">
        <f t="shared" si="83"/>
        <v>70.567375886524815</v>
      </c>
      <c r="E509" s="24">
        <f t="shared" si="78"/>
        <v>69.251265744237003</v>
      </c>
      <c r="F509" s="23">
        <f t="shared" si="84"/>
        <v>1.7321459066328444</v>
      </c>
      <c r="G509" s="28"/>
      <c r="H509" s="28"/>
      <c r="I509" s="28"/>
      <c r="J509" s="28"/>
      <c r="K509" s="28"/>
      <c r="L509" s="28"/>
      <c r="M509" s="28"/>
      <c r="N509" s="47"/>
      <c r="O509" s="47"/>
      <c r="P509" s="26"/>
      <c r="Q509" s="19">
        <f>_xll.PIAdvCalcVal(Calculations!$Q$1,Calculations!$A508,Calculations!$A509,"average (time-weighted)","time-weighted",0,1,0,"")</f>
        <v>40.138095434984052</v>
      </c>
      <c r="R509" s="19">
        <f t="shared" si="79"/>
        <v>682.38811032120395</v>
      </c>
      <c r="S509" s="4">
        <f t="shared" si="86"/>
        <v>0.68430402480249164</v>
      </c>
      <c r="T509" s="16">
        <f t="shared" si="85"/>
        <v>0.70567375886524819</v>
      </c>
      <c r="U509" s="4">
        <f t="shared" si="87"/>
        <v>4.566655339129376E-4</v>
      </c>
      <c r="AF509" s="47"/>
      <c r="AG509" s="47"/>
      <c r="AH509" s="26"/>
      <c r="AI509" s="19"/>
      <c r="AJ509" s="19"/>
      <c r="AK509" s="4"/>
      <c r="AL509" s="4"/>
      <c r="AM509" s="4"/>
      <c r="AN509" s="16"/>
      <c r="AO509" s="4"/>
    </row>
    <row r="510" spans="1:41" x14ac:dyDescent="0.25">
      <c r="A510" s="14">
        <v>41454.333333333336</v>
      </c>
      <c r="B510" s="13">
        <f>VLOOKUP(A510,'Raw data'!$B$3:$E$541,4)</f>
        <v>252</v>
      </c>
      <c r="C510" s="13">
        <f>VLOOKUP(A510,'Raw data'!$H$3:$K$541,4)</f>
        <v>74</v>
      </c>
      <c r="D510" s="15">
        <f t="shared" si="83"/>
        <v>70.634920634920633</v>
      </c>
      <c r="E510" s="24">
        <f t="shared" si="78"/>
        <v>65.590702142360442</v>
      </c>
      <c r="F510" s="23">
        <f t="shared" si="84"/>
        <v>25.444140200686203</v>
      </c>
      <c r="G510" s="28"/>
      <c r="H510" s="28"/>
      <c r="I510" s="28"/>
      <c r="J510" s="28"/>
      <c r="K510" s="28"/>
      <c r="L510" s="28"/>
      <c r="M510" s="28"/>
      <c r="N510" s="47"/>
      <c r="O510" s="47"/>
      <c r="P510" s="26"/>
      <c r="Q510" s="19">
        <f>_xll.PIAdvCalcVal(Calculations!$Q$1,Calculations!$A509,Calculations!$A510,"average (time-weighted)","time-weighted",0,1,0,"")</f>
        <v>41.447093950088316</v>
      </c>
      <c r="R510" s="19">
        <f t="shared" si="79"/>
        <v>704.64240548531166</v>
      </c>
      <c r="S510" s="4">
        <f t="shared" si="86"/>
        <v>0.68097254639650373</v>
      </c>
      <c r="T510" s="16">
        <f t="shared" si="85"/>
        <v>0.70634920634920628</v>
      </c>
      <c r="U510" s="4">
        <f t="shared" si="87"/>
        <v>6.4397487035509752E-4</v>
      </c>
      <c r="AF510" s="47"/>
      <c r="AG510" s="47"/>
      <c r="AH510" s="26"/>
      <c r="AI510" s="19"/>
      <c r="AJ510" s="19"/>
      <c r="AK510" s="4"/>
      <c r="AL510" s="4"/>
      <c r="AM510" s="4"/>
      <c r="AN510" s="16"/>
      <c r="AO510" s="4"/>
    </row>
    <row r="511" spans="1:41" x14ac:dyDescent="0.25">
      <c r="A511" s="14">
        <v>41455.333333333336</v>
      </c>
      <c r="B511" s="13">
        <f>VLOOKUP(A511,'Raw data'!$B$3:$E$541,4)</f>
        <v>270</v>
      </c>
      <c r="C511" s="13">
        <f>VLOOKUP(A511,'Raw data'!$H$3:$K$541,4)</f>
        <v>70</v>
      </c>
      <c r="D511" s="15">
        <f t="shared" si="83"/>
        <v>74.074074074074076</v>
      </c>
      <c r="E511" s="24">
        <f t="shared" si="78"/>
        <v>67.884655332869755</v>
      </c>
      <c r="F511" s="23">
        <f t="shared" si="84"/>
        <v>38.308904353971279</v>
      </c>
      <c r="G511" s="28"/>
      <c r="H511" s="28"/>
      <c r="I511" s="28"/>
      <c r="J511" s="28"/>
      <c r="K511" s="28"/>
      <c r="L511" s="28"/>
      <c r="M511" s="28"/>
      <c r="N511" s="47"/>
      <c r="O511" s="47"/>
      <c r="P511" s="26"/>
      <c r="Q511" s="19">
        <f>_xll.PIAdvCalcVal(Calculations!$Q$1,Calculations!$A510,Calculations!$A511,"average (time-weighted)","time-weighted",0,1,0,"")</f>
        <v>41.292096870937115</v>
      </c>
      <c r="R511" s="19">
        <f t="shared" si="79"/>
        <v>702.00729879175628</v>
      </c>
      <c r="S511" s="4">
        <f t="shared" si="86"/>
        <v>0.6813727905608401</v>
      </c>
      <c r="T511" s="16">
        <f t="shared" si="85"/>
        <v>0.7407407407407407</v>
      </c>
      <c r="U511" s="4">
        <f t="shared" si="87"/>
        <v>3.5245535085631592E-3</v>
      </c>
      <c r="AF511" s="47"/>
      <c r="AG511" s="47"/>
      <c r="AH511" s="26"/>
      <c r="AI511" s="19"/>
      <c r="AJ511" s="19"/>
      <c r="AK511" s="4"/>
      <c r="AL511" s="4"/>
      <c r="AM511" s="4"/>
      <c r="AN511" s="16"/>
      <c r="AO511" s="4"/>
    </row>
    <row r="512" spans="1:41" x14ac:dyDescent="0.25">
      <c r="A512" s="14">
        <v>41456.333333333336</v>
      </c>
      <c r="B512" s="13">
        <f>VLOOKUP(A512,'Raw data'!$B$3:$E$541,4)</f>
        <v>292</v>
      </c>
      <c r="C512" s="13">
        <f>VLOOKUP(A512,'Raw data'!$H$3:$K$541,4)</f>
        <v>91</v>
      </c>
      <c r="D512" s="15">
        <f t="shared" si="83"/>
        <v>68.835616438356169</v>
      </c>
      <c r="E512" s="24">
        <f t="shared" si="78"/>
        <v>70.304304588612439</v>
      </c>
      <c r="F512" s="23">
        <f t="shared" si="84"/>
        <v>2.1570448827031834</v>
      </c>
      <c r="G512" s="28"/>
      <c r="H512" s="28"/>
      <c r="I512" s="28"/>
      <c r="J512" s="28"/>
      <c r="K512" s="28"/>
      <c r="L512" s="28"/>
      <c r="M512" s="28"/>
      <c r="N512" s="47"/>
      <c r="O512" s="47"/>
      <c r="P512" s="26"/>
      <c r="Q512" s="19">
        <f>_xll.PIAdvCalcVal(Calculations!$Q$1,Calculations!$A511,Calculations!$A512,"average (time-weighted)","time-weighted",0,1,0,"")</f>
        <v>42.15732063811226</v>
      </c>
      <c r="R512" s="19">
        <f t="shared" si="79"/>
        <v>716.71697559851964</v>
      </c>
      <c r="S512" s="4">
        <f t="shared" si="86"/>
        <v>0.67911967396806994</v>
      </c>
      <c r="T512" s="16">
        <f t="shared" si="85"/>
        <v>0.68835616438356162</v>
      </c>
      <c r="U512" s="4">
        <f t="shared" si="87"/>
        <v>8.5312755195469716E-5</v>
      </c>
      <c r="AF512" s="47"/>
      <c r="AG512" s="47"/>
      <c r="AH512" s="26"/>
      <c r="AI512" s="19"/>
      <c r="AJ512" s="19"/>
      <c r="AK512" s="4"/>
      <c r="AL512" s="4"/>
      <c r="AM512" s="4"/>
      <c r="AN512" s="16"/>
      <c r="AO512" s="4"/>
    </row>
    <row r="513" spans="1:41" x14ac:dyDescent="0.25">
      <c r="A513" s="14">
        <v>41457.333333333336</v>
      </c>
      <c r="B513" s="13">
        <f>VLOOKUP(A513,'Raw data'!$B$3:$E$541,4)</f>
        <v>281</v>
      </c>
      <c r="C513" s="13">
        <f>VLOOKUP(A513,'Raw data'!$H$3:$K$541,4)</f>
        <v>90</v>
      </c>
      <c r="D513" s="15">
        <f t="shared" si="83"/>
        <v>67.97153024911033</v>
      </c>
      <c r="E513" s="24">
        <f t="shared" si="78"/>
        <v>69.141839643682673</v>
      </c>
      <c r="F513" s="23">
        <f t="shared" si="84"/>
        <v>1.3696240790242826</v>
      </c>
      <c r="G513" s="28"/>
      <c r="H513" s="28"/>
      <c r="I513" s="28"/>
      <c r="J513" s="28"/>
      <c r="K513" s="28"/>
      <c r="L513" s="28"/>
      <c r="M513" s="28"/>
      <c r="N513" s="47"/>
      <c r="O513" s="47"/>
      <c r="P513" s="26"/>
      <c r="Q513" s="19">
        <f>_xll.PIAdvCalcVal(Calculations!$Q$1,Calculations!$A512,Calculations!$A513,"average (time-weighted)","time-weighted",0,1,0,"")</f>
        <v>47.178621832799735</v>
      </c>
      <c r="R513" s="19">
        <f t="shared" si="79"/>
        <v>802.08416097348641</v>
      </c>
      <c r="S513" s="4">
        <f t="shared" si="86"/>
        <v>0.66525777513491324</v>
      </c>
      <c r="T513" s="16">
        <f t="shared" si="85"/>
        <v>0.67971530249110312</v>
      </c>
      <c r="U513" s="4">
        <f t="shared" si="87"/>
        <v>2.0902009725497876E-4</v>
      </c>
      <c r="AF513" s="47"/>
      <c r="AG513" s="47"/>
      <c r="AH513" s="26"/>
      <c r="AI513" s="19"/>
      <c r="AJ513" s="19"/>
      <c r="AK513" s="4"/>
      <c r="AL513" s="4"/>
      <c r="AM513" s="4"/>
      <c r="AN513" s="16"/>
      <c r="AO513" s="4"/>
    </row>
    <row r="514" spans="1:41" x14ac:dyDescent="0.25">
      <c r="A514" s="14">
        <v>41459.333333333336</v>
      </c>
      <c r="B514" s="13">
        <f>VLOOKUP(A514,'Raw data'!$B$3:$E$541,4)</f>
        <v>261</v>
      </c>
      <c r="C514" s="13">
        <f>VLOOKUP(A514,'Raw data'!$H$3:$K$541,4)</f>
        <v>90</v>
      </c>
      <c r="D514" s="15">
        <f t="shared" si="83"/>
        <v>65.517241379310349</v>
      </c>
      <c r="E514" s="24">
        <f t="shared" si="78"/>
        <v>66.777229654692846</v>
      </c>
      <c r="F514" s="23">
        <f t="shared" si="84"/>
        <v>1.5875704541013593</v>
      </c>
      <c r="G514" s="28"/>
      <c r="H514" s="28"/>
      <c r="I514" s="28"/>
      <c r="J514" s="28"/>
      <c r="K514" s="28"/>
      <c r="L514" s="28"/>
      <c r="M514" s="28"/>
      <c r="N514" s="47"/>
      <c r="O514" s="47"/>
      <c r="P514" s="26"/>
      <c r="Q514" s="19">
        <f>_xll.PIAdvCalcVal(Calculations!$Q$1,Calculations!$A513,Calculations!$A514,"average (time-weighted)","time-weighted",0,1,0,"")</f>
        <v>46.137773077508903</v>
      </c>
      <c r="R514" s="19">
        <f t="shared" si="79"/>
        <v>784.38868221307598</v>
      </c>
      <c r="S514" s="4">
        <f t="shared" si="86"/>
        <v>0.66822742731603346</v>
      </c>
      <c r="T514" s="16">
        <f t="shared" si="85"/>
        <v>0.65517241379310343</v>
      </c>
      <c r="U514" s="4">
        <f t="shared" si="87"/>
        <v>1.7043337808388614E-4</v>
      </c>
      <c r="AF514" s="47"/>
      <c r="AG514" s="47"/>
      <c r="AH514" s="26"/>
      <c r="AI514" s="19"/>
      <c r="AJ514" s="19"/>
      <c r="AK514" s="4"/>
      <c r="AL514" s="4"/>
      <c r="AM514" s="4"/>
      <c r="AN514" s="16"/>
      <c r="AO514" s="4"/>
    </row>
    <row r="515" spans="1:41" x14ac:dyDescent="0.25">
      <c r="A515" s="14">
        <v>41460.333333333336</v>
      </c>
      <c r="B515" s="13">
        <f>VLOOKUP(A515,'Raw data'!$B$3:$E$541,4)</f>
        <v>271</v>
      </c>
      <c r="C515" s="13">
        <f>VLOOKUP(A515,'Raw data'!$H$3:$K$541,4)</f>
        <v>90</v>
      </c>
      <c r="D515" s="15">
        <f t="shared" si="83"/>
        <v>66.789667896678964</v>
      </c>
      <c r="E515" s="24">
        <f t="shared" ref="E515:E541" si="88">(1-$B$1/B515)*100</f>
        <v>68.003162139759539</v>
      </c>
      <c r="F515" s="23">
        <f t="shared" si="84"/>
        <v>1.4725682779896978</v>
      </c>
      <c r="G515" s="28"/>
      <c r="H515" s="28"/>
      <c r="I515" s="28"/>
      <c r="J515" s="28"/>
      <c r="K515" s="28"/>
      <c r="L515" s="28"/>
      <c r="M515" s="28"/>
      <c r="N515" s="47"/>
      <c r="O515" s="47"/>
      <c r="P515" s="26"/>
      <c r="Q515" s="19">
        <f>_xll.PIAdvCalcVal(Calculations!$Q$1,Calculations!$A514,Calculations!$A515,"average (time-weighted)","time-weighted",0,1,0,"")</f>
        <v>43.756106532291426</v>
      </c>
      <c r="R515" s="19">
        <f t="shared" si="79"/>
        <v>743.89794851997567</v>
      </c>
      <c r="S515" s="4">
        <f t="shared" si="86"/>
        <v>0.67484201131399235</v>
      </c>
      <c r="T515" s="16">
        <f t="shared" si="85"/>
        <v>0.66789667896678973</v>
      </c>
      <c r="U515" s="4">
        <f t="shared" si="87"/>
        <v>4.823764141309914E-5</v>
      </c>
      <c r="AF515" s="47"/>
      <c r="AG515" s="47"/>
      <c r="AH515" s="26"/>
      <c r="AI515" s="19"/>
      <c r="AJ515" s="19"/>
      <c r="AK515" s="4"/>
      <c r="AL515" s="4"/>
      <c r="AM515" s="4"/>
      <c r="AN515" s="16"/>
      <c r="AO515" s="4"/>
    </row>
    <row r="516" spans="1:41" x14ac:dyDescent="0.25">
      <c r="A516" s="14">
        <v>41461.333333333336</v>
      </c>
      <c r="B516" s="13">
        <f>VLOOKUP(A516,'Raw data'!$B$3:$E$541,4)</f>
        <v>257</v>
      </c>
      <c r="C516" s="13">
        <f>VLOOKUP(A516,'Raw data'!$H$3:$K$541,4)</f>
        <v>90</v>
      </c>
      <c r="D516" s="15">
        <f t="shared" si="83"/>
        <v>64.980544747081709</v>
      </c>
      <c r="E516" s="24">
        <f t="shared" si="88"/>
        <v>66.260143734921527</v>
      </c>
      <c r="F516" s="23">
        <f t="shared" si="84"/>
        <v>1.6373735696806888</v>
      </c>
      <c r="G516" s="28"/>
      <c r="H516" s="28"/>
      <c r="I516" s="28"/>
      <c r="J516" s="28"/>
      <c r="K516" s="28"/>
      <c r="L516" s="28"/>
      <c r="M516" s="28"/>
      <c r="N516" s="47"/>
      <c r="O516" s="47"/>
      <c r="P516" s="26"/>
      <c r="Q516" s="19">
        <f>_xll.PIAdvCalcVal(Calculations!$Q$1,Calculations!$A515,Calculations!$A516,"average (time-weighted)","time-weighted",0,1,0,"")</f>
        <v>44.353353163798154</v>
      </c>
      <c r="R516" s="19">
        <f t="shared" ref="R516:R541" si="89">Q516*10^6/(PI()*(158^2)/4*3)</f>
        <v>754.05174370763564</v>
      </c>
      <c r="S516" s="4">
        <f t="shared" si="86"/>
        <v>0.67320889082848623</v>
      </c>
      <c r="T516" s="16">
        <f t="shared" si="85"/>
        <v>0.64980544747081714</v>
      </c>
      <c r="U516" s="4">
        <f t="shared" si="87"/>
        <v>5.4772116099562518E-4</v>
      </c>
      <c r="AF516" s="47"/>
      <c r="AG516" s="47"/>
      <c r="AH516" s="26"/>
      <c r="AI516" s="19"/>
      <c r="AJ516" s="19"/>
      <c r="AK516" s="4"/>
      <c r="AL516" s="4"/>
      <c r="AM516" s="4"/>
      <c r="AN516" s="16"/>
      <c r="AO516" s="4"/>
    </row>
    <row r="517" spans="1:41" x14ac:dyDescent="0.25">
      <c r="A517" s="14">
        <v>41462.333333333336</v>
      </c>
      <c r="B517" s="13">
        <f>VLOOKUP(A517,'Raw data'!$B$3:$E$541,4)</f>
        <v>254</v>
      </c>
      <c r="C517" s="13">
        <f>VLOOKUP(A517,'Raw data'!$H$3:$K$541,4)</f>
        <v>90</v>
      </c>
      <c r="D517" s="15">
        <f t="shared" ref="D517:D541" si="90">(B517-C517)/B517*100</f>
        <v>64.566929133858267</v>
      </c>
      <c r="E517" s="24">
        <f t="shared" si="88"/>
        <v>65.861641495570211</v>
      </c>
      <c r="F517" s="23">
        <f t="shared" ref="F517:F541" si="91">(D517-E517)^2</f>
        <v>1.6762800995697209</v>
      </c>
      <c r="G517" s="28"/>
      <c r="H517" s="28"/>
      <c r="I517" s="28"/>
      <c r="J517" s="28"/>
      <c r="K517" s="28"/>
      <c r="L517" s="28"/>
      <c r="M517" s="28"/>
      <c r="N517" s="47"/>
      <c r="O517" s="47"/>
      <c r="P517" s="26"/>
      <c r="Q517" s="19">
        <f>_xll.PIAdvCalcVal(Calculations!$Q$1,Calculations!$A516,Calculations!$A517,"average (time-weighted)","time-weighted",0,1,0,"")</f>
        <v>44.886306471341008</v>
      </c>
      <c r="R517" s="19">
        <f t="shared" si="89"/>
        <v>763.11248753422547</v>
      </c>
      <c r="S517" s="4">
        <f t="shared" si="86"/>
        <v>0.67173658993249563</v>
      </c>
      <c r="T517" s="16">
        <f t="shared" ref="T517:T541" si="92">1-C517/B517</f>
        <v>0.64566929133858264</v>
      </c>
      <c r="U517" s="4">
        <f t="shared" si="87"/>
        <v>6.7950405598421817E-4</v>
      </c>
      <c r="AF517" s="47"/>
      <c r="AG517" s="47"/>
      <c r="AH517" s="26"/>
      <c r="AI517" s="19"/>
      <c r="AJ517" s="19"/>
      <c r="AK517" s="4"/>
      <c r="AL517" s="4"/>
      <c r="AM517" s="4"/>
      <c r="AN517" s="16"/>
      <c r="AO517" s="4"/>
    </row>
    <row r="518" spans="1:41" x14ac:dyDescent="0.25">
      <c r="A518" s="14">
        <v>41463.333333333336</v>
      </c>
      <c r="B518" s="13">
        <f>VLOOKUP(A518,'Raw data'!$B$3:$E$541,4)</f>
        <v>262</v>
      </c>
      <c r="C518" s="13">
        <f>VLOOKUP(A518,'Raw data'!$H$3:$K$541,4)</f>
        <v>90</v>
      </c>
      <c r="D518" s="15">
        <f t="shared" si="90"/>
        <v>65.648854961832058</v>
      </c>
      <c r="E518" s="24">
        <f t="shared" si="88"/>
        <v>66.904034121659677</v>
      </c>
      <c r="F518" s="23">
        <f t="shared" si="91"/>
        <v>1.575474723265569</v>
      </c>
      <c r="G518" s="28"/>
      <c r="H518" s="28"/>
      <c r="I518" s="28"/>
      <c r="J518" s="28"/>
      <c r="K518" s="28"/>
      <c r="L518" s="28"/>
      <c r="M518" s="28"/>
      <c r="N518" s="47"/>
      <c r="O518" s="47"/>
      <c r="P518" s="26"/>
      <c r="Q518" s="19">
        <f>_xll.PIAdvCalcVal(Calculations!$Q$1,Calculations!$A517,Calculations!$A518,"average (time-weighted)","time-weighted",0,1,0,"")</f>
        <v>46.475682455889626</v>
      </c>
      <c r="R518" s="19">
        <f t="shared" si="89"/>
        <v>790.13348250003867</v>
      </c>
      <c r="S518" s="4">
        <f t="shared" si="86"/>
        <v>0.66726817729800159</v>
      </c>
      <c r="T518" s="16">
        <f t="shared" si="92"/>
        <v>0.65648854961832059</v>
      </c>
      <c r="U518" s="4">
        <f t="shared" si="87"/>
        <v>1.1620037291254461E-4</v>
      </c>
      <c r="AF518" s="47"/>
      <c r="AG518" s="47"/>
      <c r="AH518" s="26"/>
      <c r="AI518" s="19"/>
      <c r="AJ518" s="19"/>
      <c r="AK518" s="4"/>
      <c r="AL518" s="4"/>
      <c r="AM518" s="4"/>
      <c r="AN518" s="16"/>
      <c r="AO518" s="4"/>
    </row>
    <row r="519" spans="1:41" x14ac:dyDescent="0.25">
      <c r="A519" s="14">
        <v>41464.333333333336</v>
      </c>
      <c r="B519" s="13">
        <f>VLOOKUP(A519,'Raw data'!$B$3:$E$541,4)</f>
        <v>287</v>
      </c>
      <c r="C519" s="13">
        <f>VLOOKUP(A519,'Raw data'!$H$3:$K$541,4)</f>
        <v>90</v>
      </c>
      <c r="D519" s="15">
        <f t="shared" si="90"/>
        <v>68.641114982578401</v>
      </c>
      <c r="E519" s="24">
        <f t="shared" si="88"/>
        <v>69.786957978657966</v>
      </c>
      <c r="F519" s="23">
        <f t="shared" si="91"/>
        <v>1.3129561716645952</v>
      </c>
      <c r="G519" s="28"/>
      <c r="H519" s="28"/>
      <c r="I519" s="28"/>
      <c r="J519" s="28"/>
      <c r="K519" s="28"/>
      <c r="L519" s="28"/>
      <c r="M519" s="28"/>
      <c r="N519" s="47"/>
      <c r="O519" s="47"/>
      <c r="P519" s="26"/>
      <c r="Q519" s="19">
        <f>_xll.PIAdvCalcVal(Calculations!$Q$1,Calculations!$A518,Calculations!$A519,"average (time-weighted)","time-weighted",0,1,0,"")</f>
        <v>46.646341040100438</v>
      </c>
      <c r="R519" s="19">
        <f t="shared" si="89"/>
        <v>793.03485057761338</v>
      </c>
      <c r="S519" s="4">
        <f t="shared" si="86"/>
        <v>0.66678191712357093</v>
      </c>
      <c r="T519" s="16">
        <f t="shared" si="92"/>
        <v>0.68641114982578399</v>
      </c>
      <c r="U519" s="4">
        <f t="shared" si="87"/>
        <v>3.853067764776307E-4</v>
      </c>
      <c r="AF519" s="47"/>
      <c r="AG519" s="47"/>
      <c r="AH519" s="26"/>
      <c r="AI519" s="19"/>
      <c r="AJ519" s="19"/>
      <c r="AK519" s="4"/>
      <c r="AL519" s="4"/>
      <c r="AM519" s="4"/>
      <c r="AN519" s="16"/>
      <c r="AO519" s="4"/>
    </row>
    <row r="520" spans="1:41" x14ac:dyDescent="0.25">
      <c r="A520" s="14">
        <v>41465.333333333336</v>
      </c>
      <c r="B520" s="13">
        <f>VLOOKUP(A520,'Raw data'!$B$3:$E$541,4)</f>
        <v>270</v>
      </c>
      <c r="C520" s="13">
        <f>VLOOKUP(A520,'Raw data'!$H$3:$K$541,4)</f>
        <v>90</v>
      </c>
      <c r="D520" s="15">
        <f t="shared" si="90"/>
        <v>66.666666666666657</v>
      </c>
      <c r="E520" s="24">
        <f t="shared" si="88"/>
        <v>67.884655332869755</v>
      </c>
      <c r="F520" s="23">
        <f t="shared" si="91"/>
        <v>1.4834963909992018</v>
      </c>
      <c r="G520" s="28"/>
      <c r="H520" s="28"/>
      <c r="I520" s="28"/>
      <c r="J520" s="28"/>
      <c r="K520" s="28"/>
      <c r="L520" s="28"/>
      <c r="M520" s="28"/>
      <c r="N520" s="47"/>
      <c r="O520" s="47"/>
      <c r="P520" s="26"/>
      <c r="Q520" s="19">
        <f>_xll.PIAdvCalcVal(Calculations!$Q$1,Calculations!$A519,Calculations!$A520,"average (time-weighted)","time-weighted",0,1,0,"")</f>
        <v>45.730169314023215</v>
      </c>
      <c r="R520" s="19">
        <f t="shared" si="89"/>
        <v>777.45900707750923</v>
      </c>
      <c r="S520" s="4">
        <f t="shared" si="86"/>
        <v>0.66937804994934236</v>
      </c>
      <c r="T520" s="16">
        <f t="shared" si="92"/>
        <v>0.66666666666666674</v>
      </c>
      <c r="U520" s="4">
        <f t="shared" si="87"/>
        <v>7.3515993055728039E-6</v>
      </c>
      <c r="AF520" s="47"/>
      <c r="AG520" s="47"/>
      <c r="AH520" s="26"/>
      <c r="AI520" s="19"/>
      <c r="AJ520" s="19"/>
      <c r="AK520" s="4"/>
      <c r="AL520" s="4"/>
      <c r="AM520" s="4"/>
      <c r="AN520" s="16"/>
      <c r="AO520" s="4"/>
    </row>
    <row r="521" spans="1:41" x14ac:dyDescent="0.25">
      <c r="A521" s="14">
        <v>41466.333333333336</v>
      </c>
      <c r="B521" s="13">
        <f>VLOOKUP(A521,'Raw data'!$B$3:$E$541,4)</f>
        <v>279</v>
      </c>
      <c r="C521" s="13">
        <f>VLOOKUP(A521,'Raw data'!$H$3:$K$541,4)</f>
        <v>90</v>
      </c>
      <c r="D521" s="15">
        <f t="shared" si="90"/>
        <v>67.741935483870961</v>
      </c>
      <c r="E521" s="24">
        <f t="shared" si="88"/>
        <v>68.920634193099758</v>
      </c>
      <c r="F521" s="23">
        <f t="shared" si="91"/>
        <v>1.3893306471376328</v>
      </c>
      <c r="G521" s="28"/>
      <c r="H521" s="28"/>
      <c r="I521" s="28"/>
      <c r="J521" s="28"/>
      <c r="K521" s="28"/>
      <c r="L521" s="28"/>
      <c r="M521" s="28"/>
      <c r="N521" s="47"/>
      <c r="O521" s="47"/>
      <c r="P521" s="26"/>
      <c r="Q521" s="19">
        <f>_xll.PIAdvCalcVal(Calculations!$Q$1,Calculations!$A520,Calculations!$A521,"average (time-weighted)","time-weighted",0,1,0,"")</f>
        <v>45.753809773433588</v>
      </c>
      <c r="R521" s="19">
        <f t="shared" si="89"/>
        <v>777.86091873398789</v>
      </c>
      <c r="S521" s="4">
        <f t="shared" si="86"/>
        <v>0.66931151305067893</v>
      </c>
      <c r="T521" s="16">
        <f t="shared" si="92"/>
        <v>0.67741935483870974</v>
      </c>
      <c r="U521" s="4">
        <f t="shared" si="87"/>
        <v>6.5737098459738678E-5</v>
      </c>
      <c r="AF521" s="47"/>
      <c r="AG521" s="47"/>
      <c r="AH521" s="26"/>
      <c r="AI521" s="19"/>
      <c r="AJ521" s="19"/>
      <c r="AK521" s="4"/>
      <c r="AL521" s="4"/>
      <c r="AM521" s="4"/>
      <c r="AN521" s="16"/>
      <c r="AO521" s="4"/>
    </row>
    <row r="522" spans="1:41" x14ac:dyDescent="0.25">
      <c r="A522" s="14">
        <v>41467.333333333336</v>
      </c>
      <c r="B522" s="13">
        <f>VLOOKUP(A522,'Raw data'!$B$3:$E$541,4)</f>
        <v>282</v>
      </c>
      <c r="C522" s="13">
        <f>VLOOKUP(A522,'Raw data'!$H$3:$K$541,4)</f>
        <v>90</v>
      </c>
      <c r="D522" s="15">
        <f t="shared" si="90"/>
        <v>68.085106382978722</v>
      </c>
      <c r="E522" s="24">
        <f t="shared" si="88"/>
        <v>69.251265744237003</v>
      </c>
      <c r="F522" s="23">
        <f t="shared" si="91"/>
        <v>1.3599276558503208</v>
      </c>
      <c r="G522" s="28"/>
      <c r="H522" s="28"/>
      <c r="I522" s="28"/>
      <c r="J522" s="28"/>
      <c r="K522" s="28"/>
      <c r="L522" s="28"/>
      <c r="M522" s="28"/>
      <c r="N522" s="47"/>
      <c r="O522" s="47"/>
      <c r="P522" s="26"/>
      <c r="Q522" s="19">
        <f>_xll.PIAdvCalcVal(Calculations!$Q$1,Calculations!$A521,Calculations!$A522,"average (time-weighted)","time-weighted",0,1,0,"")</f>
        <v>46.439227711959951</v>
      </c>
      <c r="R522" s="19">
        <f t="shared" si="89"/>
        <v>789.51371508076215</v>
      </c>
      <c r="S522" s="4">
        <f t="shared" si="86"/>
        <v>0.66737189338970548</v>
      </c>
      <c r="T522" s="16">
        <f t="shared" si="92"/>
        <v>0.68085106382978722</v>
      </c>
      <c r="U522" s="4">
        <f t="shared" si="87"/>
        <v>1.8168803575277319E-4</v>
      </c>
      <c r="AF522" s="47"/>
      <c r="AG522" s="47"/>
      <c r="AH522" s="26"/>
      <c r="AI522" s="19"/>
      <c r="AJ522" s="19"/>
      <c r="AK522" s="4"/>
      <c r="AL522" s="4"/>
      <c r="AM522" s="4"/>
      <c r="AN522" s="16"/>
      <c r="AO522" s="4"/>
    </row>
    <row r="523" spans="1:41" x14ac:dyDescent="0.25">
      <c r="A523" s="14">
        <v>41468.333333333336</v>
      </c>
      <c r="B523" s="13">
        <f>VLOOKUP(A523,'Raw data'!$B$3:$E$541,4)</f>
        <v>337</v>
      </c>
      <c r="C523" s="13">
        <f>VLOOKUP(A523,'Raw data'!$H$3:$K$541,4)</f>
        <v>90</v>
      </c>
      <c r="D523" s="15">
        <f t="shared" si="90"/>
        <v>73.29376854599407</v>
      </c>
      <c r="E523" s="24">
        <f t="shared" si="88"/>
        <v>74.269605162833344</v>
      </c>
      <c r="F523" s="23">
        <f t="shared" si="91"/>
        <v>0.95225710276432007</v>
      </c>
      <c r="G523" s="28"/>
      <c r="H523" s="28"/>
      <c r="I523" s="28"/>
      <c r="J523" s="28"/>
      <c r="K523" s="28"/>
      <c r="L523" s="28"/>
      <c r="M523" s="28"/>
      <c r="N523" s="47"/>
      <c r="O523" s="47"/>
      <c r="P523" s="26"/>
      <c r="Q523" s="19">
        <f>_xll.PIAdvCalcVal(Calculations!$Q$1,Calculations!$A522,Calculations!$A523,"average (time-weighted)","time-weighted",0,1,0,"")</f>
        <v>46.209192943850425</v>
      </c>
      <c r="R523" s="19">
        <f t="shared" si="89"/>
        <v>785.6028919832213</v>
      </c>
      <c r="S523" s="4">
        <f t="shared" si="86"/>
        <v>0.66802508174175235</v>
      </c>
      <c r="T523" s="16">
        <f t="shared" si="92"/>
        <v>0.73293768545994065</v>
      </c>
      <c r="U523" s="4">
        <f t="shared" si="87"/>
        <v>4.2136461214745532E-3</v>
      </c>
      <c r="AF523" s="47"/>
      <c r="AG523" s="47"/>
      <c r="AH523" s="26"/>
      <c r="AI523" s="19"/>
      <c r="AJ523" s="19"/>
      <c r="AK523" s="4"/>
      <c r="AL523" s="4"/>
      <c r="AM523" s="4"/>
      <c r="AN523" s="16"/>
      <c r="AO523" s="4"/>
    </row>
    <row r="524" spans="1:41" x14ac:dyDescent="0.25">
      <c r="A524" s="14">
        <v>41469.333333333336</v>
      </c>
      <c r="B524" s="13">
        <f>VLOOKUP(A524,'Raw data'!$B$3:$E$541,4)</f>
        <v>264</v>
      </c>
      <c r="C524" s="13">
        <f>VLOOKUP(A524,'Raw data'!$H$3:$K$541,4)</f>
        <v>90</v>
      </c>
      <c r="D524" s="15">
        <f t="shared" si="90"/>
        <v>65.909090909090907</v>
      </c>
      <c r="E524" s="24">
        <f t="shared" si="88"/>
        <v>67.154761135889515</v>
      </c>
      <c r="F524" s="23">
        <f t="shared" si="91"/>
        <v>1.5516943139324977</v>
      </c>
      <c r="G524" s="28"/>
      <c r="H524" s="28"/>
      <c r="I524" s="28"/>
      <c r="J524" s="28"/>
      <c r="K524" s="28"/>
      <c r="L524" s="28"/>
      <c r="M524" s="28"/>
      <c r="N524" s="47"/>
      <c r="O524" s="47"/>
      <c r="P524" s="26"/>
      <c r="Q524" s="19">
        <f>_xll.PIAdvCalcVal(Calculations!$Q$1,Calculations!$A523,Calculations!$A524,"average (time-weighted)","time-weighted",0,1,0,"")</f>
        <v>54.858343652512318</v>
      </c>
      <c r="R524" s="19">
        <f t="shared" si="89"/>
        <v>932.64717856446475</v>
      </c>
      <c r="S524" s="4">
        <f t="shared" si="86"/>
        <v>0.64230566582411097</v>
      </c>
      <c r="T524" s="16">
        <f t="shared" si="92"/>
        <v>0.65909090909090917</v>
      </c>
      <c r="U524" s="4">
        <f t="shared" si="87"/>
        <v>2.8174439152559429E-4</v>
      </c>
      <c r="AF524" s="47"/>
      <c r="AG524" s="47"/>
      <c r="AH524" s="26"/>
      <c r="AI524" s="19"/>
      <c r="AJ524" s="19"/>
      <c r="AK524" s="4"/>
      <c r="AL524" s="4"/>
      <c r="AM524" s="4"/>
      <c r="AN524" s="16"/>
      <c r="AO524" s="4"/>
    </row>
    <row r="525" spans="1:41" x14ac:dyDescent="0.25">
      <c r="A525" s="14">
        <v>41470.333333333336</v>
      </c>
      <c r="B525" s="13">
        <f>VLOOKUP(A525,'Raw data'!$B$3:$E$541,4)</f>
        <v>294</v>
      </c>
      <c r="C525" s="13">
        <f>VLOOKUP(A525,'Raw data'!$H$3:$K$541,4)</f>
        <v>90</v>
      </c>
      <c r="D525" s="15">
        <f t="shared" si="90"/>
        <v>69.387755102040813</v>
      </c>
      <c r="E525" s="24">
        <f t="shared" si="88"/>
        <v>70.50631612202325</v>
      </c>
      <c r="F525" s="23">
        <f t="shared" si="91"/>
        <v>1.2511787554241491</v>
      </c>
      <c r="G525" s="28"/>
      <c r="H525" s="28"/>
      <c r="I525" s="28"/>
      <c r="J525" s="28"/>
      <c r="K525" s="28"/>
      <c r="L525" s="28"/>
      <c r="M525" s="28"/>
      <c r="N525" s="47"/>
      <c r="O525" s="47"/>
      <c r="P525" s="26"/>
      <c r="Q525" s="19">
        <f>_xll.PIAdvCalcVal(Calculations!$Q$1,Calculations!$A524,Calculations!$A525,"average (time-weighted)","time-weighted",0,1,0,"")</f>
        <v>51.548042786258826</v>
      </c>
      <c r="R525" s="19">
        <f t="shared" si="89"/>
        <v>876.36872468574586</v>
      </c>
      <c r="S525" s="4">
        <f t="shared" si="86"/>
        <v>0.65238135708238643</v>
      </c>
      <c r="T525" s="16">
        <f t="shared" si="92"/>
        <v>0.69387755102040816</v>
      </c>
      <c r="U525" s="4">
        <f t="shared" si="87"/>
        <v>1.7219341113419114E-3</v>
      </c>
      <c r="AF525" s="47"/>
      <c r="AG525" s="47"/>
      <c r="AH525" s="26"/>
      <c r="AI525" s="19"/>
      <c r="AJ525" s="19"/>
      <c r="AK525" s="4"/>
      <c r="AL525" s="4"/>
      <c r="AM525" s="4"/>
      <c r="AN525" s="16"/>
      <c r="AO525" s="4"/>
    </row>
    <row r="526" spans="1:41" x14ac:dyDescent="0.25">
      <c r="A526" s="14">
        <v>41471.333333333336</v>
      </c>
      <c r="B526" s="13">
        <f>VLOOKUP(A526,'Raw data'!$B$3:$E$541,4)</f>
        <v>342</v>
      </c>
      <c r="C526" s="13">
        <f>VLOOKUP(A526,'Raw data'!$H$3:$K$541,4)</f>
        <v>90</v>
      </c>
      <c r="D526" s="15">
        <f t="shared" si="90"/>
        <v>73.68421052631578</v>
      </c>
      <c r="E526" s="24">
        <f t="shared" si="88"/>
        <v>74.645780525949817</v>
      </c>
      <c r="F526" s="23">
        <f t="shared" si="91"/>
        <v>0.92461686419620148</v>
      </c>
      <c r="G526" s="28"/>
      <c r="H526" s="28"/>
      <c r="I526" s="28"/>
      <c r="J526" s="28"/>
      <c r="K526" s="28"/>
      <c r="L526" s="28"/>
      <c r="M526" s="28"/>
      <c r="N526" s="47"/>
      <c r="O526" s="47"/>
      <c r="P526" s="26"/>
      <c r="Q526" s="19">
        <f>_xll.PIAdvCalcVal(Calculations!$Q$1,Calculations!$A525,Calculations!$A526,"average (time-weighted)","time-weighted",0,1,0,"")</f>
        <v>53.444799436428134</v>
      </c>
      <c r="R526" s="19">
        <f t="shared" si="89"/>
        <v>908.61550102680985</v>
      </c>
      <c r="S526" s="4">
        <f t="shared" si="86"/>
        <v>0.64663359287197686</v>
      </c>
      <c r="T526" s="16">
        <f t="shared" si="92"/>
        <v>0.73684210526315796</v>
      </c>
      <c r="U526" s="4">
        <f t="shared" si="87"/>
        <v>8.1375757078298756E-3</v>
      </c>
      <c r="AF526" s="47"/>
      <c r="AG526" s="47"/>
      <c r="AH526" s="26"/>
      <c r="AI526" s="19"/>
      <c r="AJ526" s="19"/>
      <c r="AK526" s="4"/>
      <c r="AL526" s="4"/>
      <c r="AM526" s="4"/>
      <c r="AN526" s="16"/>
      <c r="AO526" s="4"/>
    </row>
    <row r="527" spans="1:41" x14ac:dyDescent="0.25">
      <c r="A527" s="14">
        <v>41472.333333333336</v>
      </c>
      <c r="B527" s="13">
        <f>VLOOKUP(A527,'Raw data'!$B$3:$E$541,4)</f>
        <v>274</v>
      </c>
      <c r="C527" s="13">
        <f>VLOOKUP(A527,'Raw data'!$H$3:$K$541,4)</f>
        <v>90</v>
      </c>
      <c r="D527" s="15">
        <f t="shared" si="90"/>
        <v>67.153284671532845</v>
      </c>
      <c r="E527" s="24">
        <f t="shared" si="88"/>
        <v>68.353492481295007</v>
      </c>
      <c r="F527" s="23">
        <f t="shared" si="91"/>
        <v>1.4404987866140861</v>
      </c>
      <c r="G527" s="28"/>
      <c r="H527" s="28"/>
      <c r="I527" s="28"/>
      <c r="J527" s="28"/>
      <c r="K527" s="28"/>
      <c r="L527" s="28"/>
      <c r="M527" s="28"/>
      <c r="N527" s="47"/>
      <c r="O527" s="47"/>
      <c r="P527" s="26"/>
      <c r="Q527" s="19">
        <f>_xll.PIAdvCalcVal(Calculations!$Q$1,Calculations!$A526,Calculations!$A527,"average (time-weighted)","time-weighted",0,1,0,"")</f>
        <v>49.381604519725961</v>
      </c>
      <c r="R527" s="19">
        <f t="shared" si="89"/>
        <v>839.53708883442482</v>
      </c>
      <c r="S527" s="4">
        <f t="shared" si="86"/>
        <v>0.65883951923161466</v>
      </c>
      <c r="T527" s="16">
        <f t="shared" si="92"/>
        <v>0.67153284671532854</v>
      </c>
      <c r="U527" s="4">
        <f t="shared" si="87"/>
        <v>1.6112056260880612E-4</v>
      </c>
      <c r="AF527" s="47"/>
      <c r="AG527" s="47"/>
      <c r="AH527" s="26"/>
      <c r="AI527" s="19"/>
      <c r="AJ527" s="19"/>
      <c r="AK527" s="4"/>
      <c r="AL527" s="4"/>
      <c r="AM527" s="4"/>
      <c r="AN527" s="16"/>
      <c r="AO527" s="4"/>
    </row>
    <row r="528" spans="1:41" x14ac:dyDescent="0.25">
      <c r="A528" s="14">
        <v>41473.333333333336</v>
      </c>
      <c r="B528" s="13">
        <f>VLOOKUP(A528,'Raw data'!$B$3:$E$541,4)</f>
        <v>308</v>
      </c>
      <c r="C528" s="13">
        <f>VLOOKUP(A528,'Raw data'!$H$3:$K$541,4)</f>
        <v>90</v>
      </c>
      <c r="D528" s="15">
        <f t="shared" si="90"/>
        <v>70.779220779220779</v>
      </c>
      <c r="E528" s="24">
        <f t="shared" si="88"/>
        <v>71.846938116476736</v>
      </c>
      <c r="F528" s="23">
        <f t="shared" si="91"/>
        <v>1.1400203122769501</v>
      </c>
      <c r="G528" s="28"/>
      <c r="H528" s="28"/>
      <c r="I528" s="28"/>
      <c r="J528" s="28"/>
      <c r="K528" s="28"/>
      <c r="L528" s="28"/>
      <c r="M528" s="28"/>
      <c r="N528" s="47"/>
      <c r="O528" s="47"/>
      <c r="P528" s="26"/>
      <c r="Q528" s="19">
        <f>_xll.PIAdvCalcVal(Calculations!$Q$1,Calculations!$A527,Calculations!$A528,"average (time-weighted)","time-weighted",0,1,0,"")</f>
        <v>48.636683349919203</v>
      </c>
      <c r="R528" s="19">
        <f t="shared" si="89"/>
        <v>826.87267753404092</v>
      </c>
      <c r="S528" s="4">
        <f t="shared" si="86"/>
        <v>0.66102837698555883</v>
      </c>
      <c r="T528" s="16">
        <f t="shared" si="92"/>
        <v>0.70779220779220786</v>
      </c>
      <c r="U528" s="4">
        <f t="shared" si="87"/>
        <v>2.1868558717128969E-3</v>
      </c>
      <c r="AF528" s="47"/>
      <c r="AG528" s="47"/>
      <c r="AH528" s="26"/>
      <c r="AI528" s="19"/>
      <c r="AJ528" s="19"/>
      <c r="AK528" s="4"/>
      <c r="AL528" s="4"/>
      <c r="AM528" s="4"/>
      <c r="AN528" s="16"/>
      <c r="AO528" s="4"/>
    </row>
    <row r="529" spans="1:41" x14ac:dyDescent="0.25">
      <c r="A529" s="14">
        <v>41474.333333333336</v>
      </c>
      <c r="B529" s="13">
        <f>VLOOKUP(A529,'Raw data'!$B$3:$E$541,4)</f>
        <v>292</v>
      </c>
      <c r="C529" s="13">
        <f>VLOOKUP(A529,'Raw data'!$H$3:$K$541,4)</f>
        <v>90</v>
      </c>
      <c r="D529" s="15">
        <f t="shared" si="90"/>
        <v>69.178082191780817</v>
      </c>
      <c r="E529" s="24">
        <f t="shared" si="88"/>
        <v>70.304304588612439</v>
      </c>
      <c r="F529" s="23">
        <f t="shared" si="91"/>
        <v>1.2683768871251635</v>
      </c>
      <c r="G529" s="28"/>
      <c r="H529" s="28"/>
      <c r="I529" s="28"/>
      <c r="J529" s="28"/>
      <c r="K529" s="28"/>
      <c r="L529" s="28"/>
      <c r="M529" s="28"/>
      <c r="N529" s="47"/>
      <c r="O529" s="47"/>
      <c r="P529" s="26"/>
      <c r="Q529" s="19">
        <f>_xll.PIAdvCalcVal(Calculations!$Q$1,Calculations!$A528,Calculations!$A529,"average (time-weighted)","time-weighted",0,1,0,"")</f>
        <v>48.089594284167497</v>
      </c>
      <c r="R529" s="19">
        <f t="shared" si="89"/>
        <v>817.57161155893971</v>
      </c>
      <c r="S529" s="4">
        <f t="shared" si="86"/>
        <v>0.6626242186643283</v>
      </c>
      <c r="T529" s="16">
        <f t="shared" si="92"/>
        <v>0.69178082191780821</v>
      </c>
      <c r="U529" s="4">
        <f t="shared" si="87"/>
        <v>8.5010751328083506E-4</v>
      </c>
      <c r="AF529" s="47"/>
      <c r="AG529" s="47"/>
      <c r="AH529" s="26"/>
      <c r="AI529" s="19"/>
      <c r="AJ529" s="19"/>
      <c r="AK529" s="4"/>
      <c r="AL529" s="4"/>
      <c r="AM529" s="4"/>
      <c r="AN529" s="16"/>
      <c r="AO529" s="4"/>
    </row>
    <row r="530" spans="1:41" x14ac:dyDescent="0.25">
      <c r="A530" s="14">
        <v>41475.333333333336</v>
      </c>
      <c r="B530" s="13">
        <f>VLOOKUP(A530,'Raw data'!$B$3:$E$541,4)</f>
        <v>336</v>
      </c>
      <c r="C530" s="13">
        <f>VLOOKUP(A530,'Raw data'!$H$3:$K$541,4)</f>
        <v>90</v>
      </c>
      <c r="D530" s="15">
        <f t="shared" si="90"/>
        <v>73.214285714285708</v>
      </c>
      <c r="E530" s="24">
        <f t="shared" si="88"/>
        <v>74.193026606770346</v>
      </c>
      <c r="F530" s="23">
        <f t="shared" si="91"/>
        <v>0.95793373462162468</v>
      </c>
      <c r="G530" s="28"/>
      <c r="H530" s="28"/>
      <c r="I530" s="28"/>
      <c r="J530" s="28"/>
      <c r="K530" s="28"/>
      <c r="L530" s="28"/>
      <c r="M530" s="28"/>
      <c r="N530" s="47"/>
      <c r="O530" s="47"/>
      <c r="P530" s="26"/>
      <c r="Q530" s="19">
        <f>_xll.PIAdvCalcVal(Calculations!$Q$1,Calculations!$A529,Calculations!$A530,"average (time-weighted)","time-weighted",0,1,0,"")</f>
        <v>47.29575587264474</v>
      </c>
      <c r="R530" s="19">
        <f t="shared" si="89"/>
        <v>804.0755578057948</v>
      </c>
      <c r="S530" s="4">
        <f t="shared" si="86"/>
        <v>0.66492088443800201</v>
      </c>
      <c r="T530" s="16">
        <f t="shared" si="92"/>
        <v>0.73214285714285721</v>
      </c>
      <c r="U530" s="4">
        <f t="shared" si="87"/>
        <v>4.518793614332297E-3</v>
      </c>
      <c r="AF530" s="47"/>
      <c r="AG530" s="47"/>
      <c r="AH530" s="26"/>
      <c r="AI530" s="19"/>
      <c r="AJ530" s="19"/>
      <c r="AK530" s="4"/>
      <c r="AL530" s="4"/>
      <c r="AM530" s="4"/>
      <c r="AN530" s="16"/>
      <c r="AO530" s="4"/>
    </row>
    <row r="531" spans="1:41" x14ac:dyDescent="0.25">
      <c r="A531" s="14">
        <v>41476.333333333336</v>
      </c>
      <c r="B531" s="13">
        <f>VLOOKUP(A531,'Raw data'!$B$3:$E$541,4)</f>
        <v>296</v>
      </c>
      <c r="C531" s="13">
        <f>VLOOKUP(A531,'Raw data'!$H$3:$K$541,4)</f>
        <v>90</v>
      </c>
      <c r="D531" s="15">
        <f t="shared" si="90"/>
        <v>69.594594594594597</v>
      </c>
      <c r="E531" s="24">
        <f t="shared" si="88"/>
        <v>70.705597769847415</v>
      </c>
      <c r="F531" s="23">
        <f t="shared" si="91"/>
        <v>1.2343280554218452</v>
      </c>
      <c r="G531" s="28"/>
      <c r="H531" s="28"/>
      <c r="I531" s="28"/>
      <c r="J531" s="28"/>
      <c r="K531" s="28"/>
      <c r="L531" s="28"/>
      <c r="M531" s="28"/>
      <c r="N531" s="47"/>
      <c r="O531" s="47"/>
      <c r="P531" s="26"/>
      <c r="Q531" s="19">
        <f>_xll.PIAdvCalcVal(Calculations!$Q$1,Calculations!$A530,Calculations!$A531,"average (time-weighted)","time-weighted",0,1,0,"")</f>
        <v>47.121838760058267</v>
      </c>
      <c r="R531" s="19">
        <f t="shared" si="89"/>
        <v>801.11879145890532</v>
      </c>
      <c r="S531" s="4">
        <f t="shared" si="86"/>
        <v>0.66542089950292738</v>
      </c>
      <c r="T531" s="16">
        <f t="shared" si="92"/>
        <v>0.69594594594594594</v>
      </c>
      <c r="U531" s="4">
        <f t="shared" si="87"/>
        <v>9.3177846034844043E-4</v>
      </c>
      <c r="AF531" s="47"/>
      <c r="AG531" s="47"/>
      <c r="AH531" s="26"/>
      <c r="AI531" s="19"/>
      <c r="AJ531" s="19"/>
      <c r="AK531" s="4"/>
      <c r="AL531" s="4"/>
      <c r="AM531" s="4"/>
      <c r="AN531" s="16"/>
      <c r="AO531" s="4"/>
    </row>
    <row r="532" spans="1:41" x14ac:dyDescent="0.25">
      <c r="A532" s="14">
        <v>41477.333333333336</v>
      </c>
      <c r="B532" s="13">
        <f>VLOOKUP(A532,'Raw data'!$B$3:$E$541,4)</f>
        <v>300</v>
      </c>
      <c r="C532" s="13">
        <f>VLOOKUP(A532,'Raw data'!$H$3:$K$541,4)</f>
        <v>90</v>
      </c>
      <c r="D532" s="15">
        <f t="shared" si="90"/>
        <v>70</v>
      </c>
      <c r="E532" s="24">
        <f t="shared" si="88"/>
        <v>71.096189799582774</v>
      </c>
      <c r="F532" s="23">
        <f t="shared" si="91"/>
        <v>1.2016320767093225</v>
      </c>
      <c r="G532" s="28"/>
      <c r="H532" s="28"/>
      <c r="I532" s="28"/>
      <c r="J532" s="28"/>
      <c r="K532" s="28"/>
      <c r="L532" s="28"/>
      <c r="M532" s="28"/>
      <c r="N532" s="47"/>
      <c r="O532" s="47"/>
      <c r="P532" s="26"/>
      <c r="Q532" s="19">
        <f>_xll.PIAdvCalcVal(Calculations!$Q$1,Calculations!$A531,Calculations!$A532,"average (time-weighted)","time-weighted",0,1,0,"")</f>
        <v>47.625351325857864</v>
      </c>
      <c r="R532" s="19">
        <f t="shared" si="89"/>
        <v>809.67901297852165</v>
      </c>
      <c r="S532" s="4">
        <f t="shared" si="86"/>
        <v>0.66397014123078246</v>
      </c>
      <c r="T532" s="16">
        <f t="shared" si="92"/>
        <v>0.7</v>
      </c>
      <c r="U532" s="4">
        <f t="shared" si="87"/>
        <v>1.2981507229297587E-3</v>
      </c>
      <c r="AF532" s="47"/>
      <c r="AG532" s="47"/>
      <c r="AH532" s="26"/>
      <c r="AI532" s="19"/>
      <c r="AJ532" s="19"/>
      <c r="AK532" s="4"/>
      <c r="AL532" s="4"/>
      <c r="AM532" s="4"/>
      <c r="AN532" s="16"/>
      <c r="AO532" s="4"/>
    </row>
    <row r="533" spans="1:41" x14ac:dyDescent="0.25">
      <c r="A533" s="14">
        <v>41478.333333333336</v>
      </c>
      <c r="B533" s="13">
        <f>VLOOKUP(A533,'Raw data'!$B$3:$E$541,4)</f>
        <v>337</v>
      </c>
      <c r="C533" s="13">
        <f>VLOOKUP(A533,'Raw data'!$H$3:$K$541,4)</f>
        <v>90</v>
      </c>
      <c r="D533" s="15">
        <f t="shared" si="90"/>
        <v>73.29376854599407</v>
      </c>
      <c r="E533" s="24">
        <f t="shared" si="88"/>
        <v>74.269605162833344</v>
      </c>
      <c r="F533" s="23">
        <f t="shared" si="91"/>
        <v>0.95225710276432007</v>
      </c>
      <c r="G533" s="28"/>
      <c r="H533" s="28"/>
      <c r="I533" s="28"/>
      <c r="J533" s="28"/>
      <c r="K533" s="28"/>
      <c r="L533" s="28"/>
      <c r="M533" s="28"/>
      <c r="N533" s="47"/>
      <c r="O533" s="47"/>
      <c r="P533" s="26"/>
      <c r="Q533" s="19">
        <f>_xll.PIAdvCalcVal(Calculations!$Q$1,Calculations!$A532,Calculations!$A533,"average (time-weighted)","time-weighted",0,1,0,"")</f>
        <v>47.615048876265959</v>
      </c>
      <c r="R533" s="19">
        <f t="shared" si="89"/>
        <v>809.50386094321675</v>
      </c>
      <c r="S533" s="4">
        <f t="shared" si="86"/>
        <v>0.66399992087766435</v>
      </c>
      <c r="T533" s="16">
        <f t="shared" si="92"/>
        <v>0.73293768545994065</v>
      </c>
      <c r="U533" s="4">
        <f t="shared" si="87"/>
        <v>4.752415385601348E-3</v>
      </c>
      <c r="AF533" s="47"/>
      <c r="AG533" s="47"/>
      <c r="AH533" s="26"/>
      <c r="AI533" s="19"/>
      <c r="AJ533" s="19"/>
      <c r="AK533" s="4"/>
      <c r="AL533" s="4"/>
      <c r="AM533" s="4"/>
      <c r="AN533" s="16"/>
      <c r="AO533" s="4"/>
    </row>
    <row r="534" spans="1:41" x14ac:dyDescent="0.25">
      <c r="A534" s="14">
        <v>41479.333333333336</v>
      </c>
      <c r="B534" s="13">
        <f>VLOOKUP(A534,'Raw data'!$B$3:$E$541,4)</f>
        <v>287</v>
      </c>
      <c r="C534" s="13">
        <f>VLOOKUP(A534,'Raw data'!$H$3:$K$541,4)</f>
        <v>90</v>
      </c>
      <c r="D534" s="15">
        <f t="shared" si="90"/>
        <v>68.641114982578401</v>
      </c>
      <c r="E534" s="24">
        <f t="shared" si="88"/>
        <v>69.786957978657966</v>
      </c>
      <c r="F534" s="23">
        <f t="shared" si="91"/>
        <v>1.3129561716645952</v>
      </c>
      <c r="G534" s="28"/>
      <c r="H534" s="28"/>
      <c r="I534" s="28"/>
      <c r="J534" s="28"/>
      <c r="K534" s="28"/>
      <c r="L534" s="28"/>
      <c r="M534" s="28"/>
      <c r="N534" s="47"/>
      <c r="O534" s="47"/>
      <c r="P534" s="26"/>
      <c r="Q534" s="19">
        <f>_xll.PIAdvCalcVal(Calculations!$Q$1,Calculations!$A533,Calculations!$A534,"average (time-weighted)","time-weighted",0,1,0,"")</f>
        <v>46.938883853864247</v>
      </c>
      <c r="R534" s="19">
        <f t="shared" si="89"/>
        <v>798.00837350412314</v>
      </c>
      <c r="S534" s="4">
        <f t="shared" si="86"/>
        <v>0.6659456315826725</v>
      </c>
      <c r="T534" s="16">
        <f t="shared" si="92"/>
        <v>0.68641114982578399</v>
      </c>
      <c r="U534" s="4">
        <f t="shared" si="87"/>
        <v>4.1883743695912928E-4</v>
      </c>
      <c r="AF534" s="47"/>
      <c r="AG534" s="47"/>
      <c r="AH534" s="26"/>
      <c r="AI534" s="19"/>
      <c r="AJ534" s="19"/>
      <c r="AK534" s="4"/>
      <c r="AL534" s="4"/>
      <c r="AM534" s="4"/>
      <c r="AN534" s="16"/>
      <c r="AO534" s="4"/>
    </row>
    <row r="535" spans="1:41" x14ac:dyDescent="0.25">
      <c r="A535" s="14">
        <v>41480.333333333336</v>
      </c>
      <c r="B535" s="13">
        <f>VLOOKUP(A535,'Raw data'!$B$3:$E$541,4)</f>
        <v>296</v>
      </c>
      <c r="C535" s="13">
        <f>VLOOKUP(A535,'Raw data'!$H$3:$K$541,4)</f>
        <v>90</v>
      </c>
      <c r="D535" s="15">
        <f t="shared" si="90"/>
        <v>69.594594594594597</v>
      </c>
      <c r="E535" s="24">
        <f t="shared" si="88"/>
        <v>70.705597769847415</v>
      </c>
      <c r="F535" s="23">
        <f t="shared" si="91"/>
        <v>1.2343280554218452</v>
      </c>
      <c r="G535" s="28"/>
      <c r="H535" s="28"/>
      <c r="I535" s="28"/>
      <c r="J535" s="28"/>
      <c r="K535" s="28"/>
      <c r="L535" s="28"/>
      <c r="M535" s="28"/>
      <c r="N535" s="47"/>
      <c r="O535" s="47"/>
      <c r="P535" s="26"/>
      <c r="Q535" s="19">
        <f>_xll.PIAdvCalcVal(Calculations!$Q$1,Calculations!$A534,Calculations!$A535,"average (time-weighted)","time-weighted",0,1,0,"")</f>
        <v>46.580335813419055</v>
      </c>
      <c r="R535" s="19">
        <f t="shared" si="89"/>
        <v>791.91269514352223</v>
      </c>
      <c r="S535" s="4">
        <f t="shared" si="86"/>
        <v>0.6669701280214575</v>
      </c>
      <c r="T535" s="16">
        <f t="shared" si="92"/>
        <v>0.69594594594594594</v>
      </c>
      <c r="U535" s="4">
        <f t="shared" si="87"/>
        <v>8.3959802439310591E-4</v>
      </c>
      <c r="AF535" s="47"/>
      <c r="AG535" s="47"/>
      <c r="AH535" s="26"/>
      <c r="AI535" s="19"/>
      <c r="AJ535" s="19"/>
      <c r="AK535" s="4"/>
      <c r="AL535" s="4"/>
      <c r="AM535" s="4"/>
      <c r="AN535" s="16"/>
      <c r="AO535" s="4"/>
    </row>
    <row r="536" spans="1:41" x14ac:dyDescent="0.25">
      <c r="A536" s="14">
        <v>41481.333333333336</v>
      </c>
      <c r="B536" s="13">
        <f>VLOOKUP(A536,'Raw data'!$B$3:$E$541,4)</f>
        <v>301</v>
      </c>
      <c r="C536" s="13">
        <f>VLOOKUP(A536,'Raw data'!$H$3:$K$541,4)</f>
        <v>90</v>
      </c>
      <c r="D536" s="15">
        <f t="shared" si="90"/>
        <v>70.099667774086384</v>
      </c>
      <c r="E536" s="24">
        <f t="shared" si="88"/>
        <v>71.192215747092462</v>
      </c>
      <c r="F536" s="23">
        <f t="shared" si="91"/>
        <v>1.193661073319688</v>
      </c>
      <c r="G536" s="28"/>
      <c r="H536" s="28"/>
      <c r="I536" s="28"/>
      <c r="J536" s="28"/>
      <c r="K536" s="28"/>
      <c r="L536" s="28"/>
      <c r="M536" s="28"/>
      <c r="N536" s="47"/>
      <c r="O536" s="47"/>
      <c r="P536" s="26"/>
      <c r="Q536" s="19">
        <f>_xll.PIAdvCalcVal(Calculations!$Q$1,Calculations!$A535,Calculations!$A536,"average (time-weighted)","time-weighted",0,1,0,"")</f>
        <v>47.126776149664686</v>
      </c>
      <c r="R536" s="19">
        <f t="shared" si="89"/>
        <v>801.20273206263676</v>
      </c>
      <c r="S536" s="4">
        <f t="shared" si="86"/>
        <v>0.6654067205031865</v>
      </c>
      <c r="T536" s="16">
        <f t="shared" si="92"/>
        <v>0.70099667774086383</v>
      </c>
      <c r="U536" s="4">
        <f t="shared" si="87"/>
        <v>1.2666450561797007E-3</v>
      </c>
      <c r="AF536" s="47"/>
      <c r="AG536" s="47"/>
      <c r="AH536" s="26"/>
      <c r="AI536" s="19"/>
      <c r="AJ536" s="19"/>
      <c r="AK536" s="4"/>
      <c r="AL536" s="4"/>
      <c r="AM536" s="4"/>
      <c r="AN536" s="16"/>
      <c r="AO536" s="4"/>
    </row>
    <row r="537" spans="1:41" x14ac:dyDescent="0.25">
      <c r="A537" s="14">
        <v>41482.333333333336</v>
      </c>
      <c r="B537" s="13">
        <f>VLOOKUP(A537,'Raw data'!$B$3:$E$541,4)</f>
        <v>298</v>
      </c>
      <c r="C537" s="13">
        <f>VLOOKUP(A537,'Raw data'!$H$3:$K$541,4)</f>
        <v>90</v>
      </c>
      <c r="D537" s="15">
        <f t="shared" si="90"/>
        <v>69.798657718120808</v>
      </c>
      <c r="E537" s="24">
        <f t="shared" si="88"/>
        <v>70.902204496224272</v>
      </c>
      <c r="F537" s="23">
        <f t="shared" si="91"/>
        <v>1.2178154914625361</v>
      </c>
      <c r="G537" s="28"/>
      <c r="H537" s="28"/>
      <c r="I537" s="28"/>
      <c r="J537" s="28"/>
      <c r="K537" s="28"/>
      <c r="L537" s="28"/>
      <c r="M537" s="28"/>
      <c r="N537" s="47"/>
      <c r="O537" s="47"/>
      <c r="P537" s="26"/>
      <c r="Q537" s="19">
        <f>_xll.PIAdvCalcVal(Calculations!$Q$1,Calculations!$A536,Calculations!$A537,"average (time-weighted)","time-weighted",0,1,0,"")</f>
        <v>45.982253853123531</v>
      </c>
      <c r="R537" s="19">
        <f t="shared" si="89"/>
        <v>781.74469852384345</v>
      </c>
      <c r="S537" s="4">
        <f t="shared" si="86"/>
        <v>0.66866728952963073</v>
      </c>
      <c r="T537" s="16">
        <f t="shared" si="92"/>
        <v>0.69798657718120805</v>
      </c>
      <c r="U537" s="4">
        <f t="shared" si="87"/>
        <v>8.5962062839593431E-4</v>
      </c>
      <c r="AF537" s="47"/>
      <c r="AG537" s="47"/>
      <c r="AH537" s="26"/>
      <c r="AI537" s="19"/>
      <c r="AJ537" s="19"/>
      <c r="AK537" s="4"/>
      <c r="AL537" s="4"/>
      <c r="AM537" s="4"/>
      <c r="AN537" s="16"/>
      <c r="AO537" s="4"/>
    </row>
    <row r="538" spans="1:41" x14ac:dyDescent="0.25">
      <c r="A538" s="14">
        <v>41483.333333333336</v>
      </c>
      <c r="B538" s="13">
        <f>VLOOKUP(A538,'Raw data'!$B$3:$E$541,4)</f>
        <v>306</v>
      </c>
      <c r="C538" s="13">
        <f>VLOOKUP(A538,'Raw data'!$H$3:$K$541,4)</f>
        <v>90</v>
      </c>
      <c r="D538" s="15">
        <f t="shared" si="90"/>
        <v>70.588235294117652</v>
      </c>
      <c r="E538" s="24">
        <f t="shared" si="88"/>
        <v>71.662931176061548</v>
      </c>
      <c r="F538" s="23">
        <f t="shared" si="91"/>
        <v>1.1549712386671682</v>
      </c>
      <c r="G538" s="28"/>
      <c r="H538" s="28"/>
      <c r="I538" s="28"/>
      <c r="J538" s="28"/>
      <c r="K538" s="28"/>
      <c r="L538" s="28"/>
      <c r="M538" s="28"/>
      <c r="N538" s="47"/>
      <c r="O538" s="47"/>
      <c r="P538" s="26"/>
      <c r="Q538" s="19">
        <f>_xll.PIAdvCalcVal(Calculations!$Q$1,Calculations!$A537,Calculations!$A538,"average (time-weighted)","time-weighted",0,1,0,"")</f>
        <v>46.534694426388583</v>
      </c>
      <c r="R538" s="19">
        <f t="shared" si="89"/>
        <v>791.13674552482132</v>
      </c>
      <c r="S538" s="4">
        <f t="shared" si="86"/>
        <v>0.66710016840694097</v>
      </c>
      <c r="T538" s="16">
        <f t="shared" si="92"/>
        <v>0.70588235294117641</v>
      </c>
      <c r="U538" s="4">
        <f t="shared" si="87"/>
        <v>1.5040578372474899E-3</v>
      </c>
      <c r="AF538" s="47"/>
      <c r="AG538" s="47"/>
      <c r="AH538" s="26"/>
      <c r="AI538" s="19"/>
      <c r="AJ538" s="19"/>
      <c r="AK538" s="4"/>
      <c r="AL538" s="4"/>
      <c r="AM538" s="4"/>
      <c r="AN538" s="16"/>
      <c r="AO538" s="4"/>
    </row>
    <row r="539" spans="1:41" x14ac:dyDescent="0.25">
      <c r="A539" s="14">
        <v>41484.333333333336</v>
      </c>
      <c r="B539" s="13">
        <f>VLOOKUP(A539,'Raw data'!$B$3:$E$541,4)</f>
        <v>290</v>
      </c>
      <c r="C539" s="13">
        <f>VLOOKUP(A539,'Raw data'!$H$3:$K$541,4)</f>
        <v>90</v>
      </c>
      <c r="D539" s="15">
        <f t="shared" si="90"/>
        <v>68.965517241379317</v>
      </c>
      <c r="E539" s="24">
        <f t="shared" si="88"/>
        <v>70.09950668922356</v>
      </c>
      <c r="F539" s="23">
        <f t="shared" si="91"/>
        <v>1.2859320678220916</v>
      </c>
      <c r="G539" s="28"/>
      <c r="H539" s="28"/>
      <c r="I539" s="28"/>
      <c r="J539" s="28"/>
      <c r="K539" s="28"/>
      <c r="L539" s="28"/>
      <c r="M539" s="28"/>
      <c r="N539" s="47"/>
      <c r="O539" s="47"/>
      <c r="P539" s="26"/>
      <c r="Q539" s="19">
        <f>_xll.PIAdvCalcVal(Calculations!$Q$1,Calculations!$A538,Calculations!$A539,"average (time-weighted)","time-weighted",0,1,0,"")</f>
        <v>47.569832858161867</v>
      </c>
      <c r="R539" s="19">
        <f t="shared" si="89"/>
        <v>808.73514302534045</v>
      </c>
      <c r="S539" s="4">
        <f t="shared" si="86"/>
        <v>0.66413057313186286</v>
      </c>
      <c r="T539" s="16">
        <f t="shared" si="92"/>
        <v>0.68965517241379315</v>
      </c>
      <c r="U539" s="4">
        <f t="shared" si="87"/>
        <v>6.5150516850311644E-4</v>
      </c>
      <c r="AF539" s="47"/>
      <c r="AG539" s="47"/>
      <c r="AH539" s="26"/>
      <c r="AI539" s="19"/>
      <c r="AJ539" s="19"/>
      <c r="AK539" s="4"/>
      <c r="AL539" s="4"/>
      <c r="AM539" s="4"/>
      <c r="AN539" s="16"/>
      <c r="AO539" s="4"/>
    </row>
    <row r="540" spans="1:41" x14ac:dyDescent="0.25">
      <c r="A540" s="14">
        <v>41485.333333333336</v>
      </c>
      <c r="B540" s="13">
        <f>VLOOKUP(A540,'Raw data'!$B$3:$E$541,4)</f>
        <v>315</v>
      </c>
      <c r="C540" s="13">
        <f>VLOOKUP(A540,'Raw data'!$H$3:$K$541,4)</f>
        <v>90</v>
      </c>
      <c r="D540" s="15">
        <f t="shared" si="90"/>
        <v>71.428571428571431</v>
      </c>
      <c r="E540" s="24">
        <f t="shared" si="88"/>
        <v>72.472561713888368</v>
      </c>
      <c r="F540" s="23">
        <f t="shared" si="91"/>
        <v>1.0899157158361399</v>
      </c>
      <c r="G540" s="28"/>
      <c r="H540" s="28"/>
      <c r="I540" s="28"/>
      <c r="J540" s="28"/>
      <c r="K540" s="28"/>
      <c r="L540" s="28"/>
      <c r="M540" s="28"/>
      <c r="N540" s="47"/>
      <c r="O540" s="47"/>
      <c r="P540" s="26"/>
      <c r="Q540" s="19">
        <f>_xll.PIAdvCalcVal(Calculations!$Q$1,Calculations!$A539,Calculations!$A540,"average (time-weighted)","time-weighted",0,1,0,"")</f>
        <v>48.026906972046604</v>
      </c>
      <c r="R540" s="19">
        <f t="shared" si="89"/>
        <v>816.50586401920941</v>
      </c>
      <c r="S540" s="4">
        <f t="shared" si="86"/>
        <v>0.66280641221383585</v>
      </c>
      <c r="T540" s="16">
        <f t="shared" si="92"/>
        <v>0.7142857142857143</v>
      </c>
      <c r="U540" s="4">
        <f t="shared" si="87"/>
        <v>2.6501185418077093E-3</v>
      </c>
      <c r="AF540" s="47"/>
      <c r="AG540" s="47"/>
      <c r="AH540" s="26"/>
      <c r="AI540" s="19"/>
      <c r="AJ540" s="19"/>
      <c r="AK540" s="4"/>
      <c r="AL540" s="4"/>
      <c r="AM540" s="4"/>
      <c r="AN540" s="16"/>
      <c r="AO540" s="4"/>
    </row>
    <row r="541" spans="1:41" x14ac:dyDescent="0.25">
      <c r="A541" s="14">
        <v>41486.333333333336</v>
      </c>
      <c r="B541" s="13">
        <f>VLOOKUP(A541,'Raw data'!$B$3:$E$541,4)</f>
        <v>356</v>
      </c>
      <c r="C541" s="13">
        <f>VLOOKUP(A541,'Raw data'!$H$3:$K$541,4)</f>
        <v>90</v>
      </c>
      <c r="D541" s="15">
        <f t="shared" si="90"/>
        <v>74.719101123595507</v>
      </c>
      <c r="E541" s="24">
        <f t="shared" si="88"/>
        <v>75.64285657268212</v>
      </c>
      <c r="F541" s="23">
        <f t="shared" si="91"/>
        <v>0.85332412971721028</v>
      </c>
      <c r="G541" s="28"/>
      <c r="H541" s="28"/>
      <c r="I541" s="28"/>
      <c r="J541" s="28"/>
      <c r="K541" s="28"/>
      <c r="L541" s="28"/>
      <c r="M541" s="28"/>
      <c r="N541" s="47"/>
      <c r="O541" s="47"/>
      <c r="P541" s="26"/>
      <c r="Q541" s="19">
        <f>_xll.PIAdvCalcVal(Calculations!$Q$1,Calculations!$A540,Calculations!$A541,"average (time-weighted)","time-weighted",0,1,0,"")</f>
        <v>46.813936102151487</v>
      </c>
      <c r="R541" s="19">
        <f t="shared" si="89"/>
        <v>795.88413568824922</v>
      </c>
      <c r="S541" s="4">
        <f t="shared" si="86"/>
        <v>0.66630323567884775</v>
      </c>
      <c r="T541" s="16">
        <f t="shared" si="92"/>
        <v>0.74719101123595499</v>
      </c>
      <c r="U541" s="4">
        <f t="shared" si="87"/>
        <v>6.5428322345769561E-3</v>
      </c>
      <c r="AF541" s="47"/>
      <c r="AG541" s="47"/>
      <c r="AH541" s="26"/>
      <c r="AI541" s="19"/>
      <c r="AJ541" s="19"/>
      <c r="AK541" s="4"/>
      <c r="AL541" s="4"/>
      <c r="AM541" s="4"/>
      <c r="AN541" s="16"/>
      <c r="AO541" s="4"/>
    </row>
  </sheetData>
  <conditionalFormatting sqref="T3:T541">
    <cfRule type="cellIs" dxfId="1" priority="2" operator="equal">
      <formula>MAX($T$3:$T$541)</formula>
    </cfRule>
  </conditionalFormatting>
  <conditionalFormatting sqref="AN3:AN541">
    <cfRule type="cellIs" dxfId="0" priority="1" operator="equal">
      <formula>MAX($T$3:$T$541)</formula>
    </cfRule>
  </conditionalFormatting>
  <hyperlinks>
    <hyperlink ref="Q1" r:id="rId1"/>
    <hyperlink ref="AI1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7"/>
  <sheetViews>
    <sheetView tabSelected="1" workbookViewId="0">
      <selection activeCell="AH3" sqref="AH3"/>
    </sheetView>
  </sheetViews>
  <sheetFormatPr defaultRowHeight="15" x14ac:dyDescent="0.25"/>
  <cols>
    <col min="1" max="1" width="18" bestFit="1" customWidth="1"/>
    <col min="2" max="2" width="12.85546875" customWidth="1"/>
    <col min="3" max="3" width="15.7109375" customWidth="1"/>
    <col min="4" max="4" width="17.28515625" customWidth="1"/>
    <col min="5" max="8" width="16.28515625" customWidth="1"/>
    <col min="9" max="9" width="16.28515625" style="57" customWidth="1"/>
    <col min="10" max="10" width="12.5703125" style="55" bestFit="1" customWidth="1"/>
    <col min="11" max="14" width="16.28515625" customWidth="1"/>
    <col min="15" max="15" width="18" bestFit="1" customWidth="1"/>
    <col min="16" max="25" width="16.28515625" customWidth="1"/>
    <col min="26" max="26" width="16.5703125" bestFit="1" customWidth="1"/>
    <col min="27" max="27" width="18" bestFit="1" customWidth="1"/>
    <col min="28" max="28" width="11.7109375" customWidth="1"/>
    <col min="29" max="29" width="11.140625" bestFit="1" customWidth="1"/>
    <col min="30" max="31" width="12" bestFit="1" customWidth="1"/>
    <col min="32" max="32" width="12.7109375" bestFit="1" customWidth="1"/>
  </cols>
  <sheetData>
    <row r="1" spans="1:34" x14ac:dyDescent="0.25">
      <c r="A1" t="s">
        <v>2508</v>
      </c>
      <c r="F1">
        <f>K1</f>
        <v>87.284576902484417</v>
      </c>
      <c r="K1">
        <v>87.284576902484417</v>
      </c>
      <c r="O1" s="61" t="s">
        <v>2519</v>
      </c>
      <c r="P1">
        <v>3459.1598244811871</v>
      </c>
      <c r="Q1" s="61" t="s">
        <v>2508</v>
      </c>
      <c r="R1">
        <v>87</v>
      </c>
      <c r="S1" s="61" t="s">
        <v>2521</v>
      </c>
      <c r="T1">
        <f>S3+W3</f>
        <v>0.98271262164712725</v>
      </c>
      <c r="AD1" t="s">
        <v>2526</v>
      </c>
      <c r="AE1">
        <v>83.27595135241522</v>
      </c>
      <c r="AF1" t="s">
        <v>2519</v>
      </c>
      <c r="AG1">
        <v>3627.1399668900458</v>
      </c>
    </row>
    <row r="2" spans="1:34" x14ac:dyDescent="0.25">
      <c r="A2" s="54">
        <v>43101</v>
      </c>
      <c r="B2" t="s">
        <v>2505</v>
      </c>
      <c r="D2" t="s">
        <v>2503</v>
      </c>
      <c r="E2" t="s">
        <v>2507</v>
      </c>
      <c r="F2" t="s">
        <v>2509</v>
      </c>
      <c r="G2" t="s">
        <v>2511</v>
      </c>
      <c r="I2" s="57" t="s">
        <v>2504</v>
      </c>
      <c r="J2" s="55" t="s">
        <v>2507</v>
      </c>
      <c r="K2" t="s">
        <v>2509</v>
      </c>
      <c r="L2" t="s">
        <v>2511</v>
      </c>
      <c r="N2" t="s">
        <v>2502</v>
      </c>
      <c r="P2" t="s">
        <v>2516</v>
      </c>
      <c r="Q2" t="s">
        <v>2517</v>
      </c>
      <c r="R2" t="s">
        <v>2517</v>
      </c>
      <c r="S2" t="s">
        <v>2511</v>
      </c>
      <c r="T2" t="s">
        <v>2514</v>
      </c>
      <c r="U2" t="s">
        <v>2518</v>
      </c>
      <c r="V2" t="s">
        <v>2518</v>
      </c>
      <c r="W2" t="s">
        <v>2511</v>
      </c>
      <c r="AA2" t="s">
        <v>2522</v>
      </c>
      <c r="AB2" t="s">
        <v>2523</v>
      </c>
      <c r="AC2" t="s">
        <v>2524</v>
      </c>
      <c r="AD2" t="s">
        <v>2525</v>
      </c>
      <c r="AE2" t="s">
        <v>2525</v>
      </c>
      <c r="AF2" t="s">
        <v>2511</v>
      </c>
      <c r="AG2" t="s">
        <v>2484</v>
      </c>
      <c r="AH2" t="s">
        <v>2511</v>
      </c>
    </row>
    <row r="3" spans="1:34" s="52" customFormat="1" x14ac:dyDescent="0.25">
      <c r="A3" s="52" t="s">
        <v>2501</v>
      </c>
      <c r="B3" s="53" t="s">
        <v>2515</v>
      </c>
      <c r="C3" s="53"/>
      <c r="D3" s="53" t="s">
        <v>2506</v>
      </c>
      <c r="E3" s="53"/>
      <c r="F3" s="53"/>
      <c r="G3" s="53">
        <f>SUM(G4:G547)</f>
        <v>1.8354709471055393</v>
      </c>
      <c r="H3" s="53"/>
      <c r="I3" s="58" t="s">
        <v>2512</v>
      </c>
      <c r="J3" s="56" t="s">
        <v>2513</v>
      </c>
      <c r="K3" s="53"/>
      <c r="L3" s="59">
        <f>SUM(L5:L535)</f>
        <v>2.8881340741175663</v>
      </c>
      <c r="M3" s="59"/>
      <c r="N3" s="59"/>
      <c r="O3" s="53"/>
      <c r="P3" s="53"/>
      <c r="Q3" s="53" t="s">
        <v>2520</v>
      </c>
      <c r="R3" s="53" t="s">
        <v>2510</v>
      </c>
      <c r="S3" s="59">
        <f>SUM(S4:S209)</f>
        <v>0.6029767388380386</v>
      </c>
      <c r="T3" s="53"/>
      <c r="U3" s="53" t="s">
        <v>2520</v>
      </c>
      <c r="V3" s="53" t="s">
        <v>2510</v>
      </c>
      <c r="W3" s="59">
        <f>SUM(W4:W209)</f>
        <v>0.37973588280908865</v>
      </c>
      <c r="X3" s="53"/>
      <c r="Y3" s="53"/>
      <c r="Z3" s="53"/>
      <c r="AB3" s="53"/>
      <c r="AD3" s="52" t="s">
        <v>2520</v>
      </c>
      <c r="AE3" s="52" t="s">
        <v>2510</v>
      </c>
      <c r="AF3" s="52">
        <f>SUM(AF4:AF25)</f>
        <v>0.17342590576961056</v>
      </c>
      <c r="AG3" s="52" t="s">
        <v>2510</v>
      </c>
      <c r="AH3" s="52">
        <f>SUM(AH4:AH25)</f>
        <v>0.17264975262865834</v>
      </c>
    </row>
    <row r="4" spans="1:34" x14ac:dyDescent="0.25">
      <c r="A4" s="60">
        <v>43101.333333333336</v>
      </c>
      <c r="B4" s="19">
        <f>_xll.PITimeDat("NPRI Inf TSS",Sheet1!$C4,"\\APPLEPI_AF\MWRD_Production\Hite Treatment Plant\04-Primaries\Optimization","exact time")</f>
        <v>302</v>
      </c>
      <c r="C4" s="60">
        <v>43101.333333333336</v>
      </c>
      <c r="D4">
        <v>74.5</v>
      </c>
      <c r="E4" s="19">
        <f>1-D4/B4</f>
        <v>0.75331125827814571</v>
      </c>
      <c r="F4" s="19">
        <f>1-$F$1/B4</f>
        <v>0.71097822217720386</v>
      </c>
      <c r="G4" s="19">
        <f>IF(ISBLANK(E4),"",(E4-F4)^2)</f>
        <v>1.7920859455236465E-3</v>
      </c>
      <c r="H4" s="19"/>
      <c r="I4" s="19" t="str">
        <f>_xll.PITimeDat("NPRI 3 Eff TSS",Sheet1!$C4,"\\APPLEPI_AF\MWRD_Production\Hite Treatment Plant\04-Primaries\Optimization","exact time")</f>
        <v>No events found.</v>
      </c>
      <c r="J4" s="55" t="e">
        <f>1-I4/B4</f>
        <v>#VALUE!</v>
      </c>
      <c r="K4" s="19"/>
      <c r="L4" s="19" t="str">
        <f>IF(ISNUMBER(J4),(J4-K4)^2,"")</f>
        <v/>
      </c>
      <c r="M4" s="19"/>
      <c r="N4" s="19">
        <f>_xll.PITimeDat("NPRI Inf TSS",Sheet1!$O4,"\\APPLEPI_AF\MWRD_Production\Hite Treatment Plant\04-Primaries\Optimization","interpolated")</f>
        <v>314</v>
      </c>
      <c r="O4" s="51">
        <f t="array" ref="O4:P209">_xll.PICompDat("NPRI 1-2 SOR",Sheet1!$A$2,Sheet1!$A$3,9,"\\APPLEPI_AF\MWRD_Production\Hite Treatment Plant\04-Primaries\Optimization","inside")</f>
        <v>43465</v>
      </c>
      <c r="P4" s="19">
        <v>510.82293701171875</v>
      </c>
      <c r="Q4" s="19">
        <f>VLOOKUP(O4,$C$4:$E$547,3)</f>
        <v>0.75159235668789814</v>
      </c>
      <c r="R4" s="19">
        <f>(1-$R$1/$N4)*(1-EXP(-$P$1/P4))</f>
        <v>0.72210167544065818</v>
      </c>
      <c r="S4" s="19">
        <f>IF(ISNUMBER(Q4),(Q4-R4)^2,"")</f>
        <v>8.6970028042631124E-4</v>
      </c>
      <c r="T4" s="19">
        <f>_xll.PITimeDat("NPRI 3 SOR",Sheet1!$O4,"\\APPLEPI_AF\MWRD_Production\Hite Treatment Plant\04-Primaries\Optimization","exact time")</f>
        <v>967.677978515625</v>
      </c>
      <c r="U4" s="19">
        <f>VLOOKUP(O4,$C$4:$J$547,8)</f>
        <v>0.63694267515923575</v>
      </c>
      <c r="V4" s="19">
        <f>(1-$R$1/$N4)*(1-EXP(-$P$1/T4))</f>
        <v>0.70267069782825498</v>
      </c>
      <c r="W4" s="19">
        <f>IF(ISNUMBER(U4),(U4-V4)^2,"")</f>
        <v>4.3201729639791055E-3</v>
      </c>
      <c r="X4" s="19"/>
      <c r="Y4" s="19"/>
      <c r="Z4" s="51">
        <f t="array" ref="Z4:AA25">_xll.PICompDat("SPRI SOR","7/3/2019","*",9,"\\APPLEPI_AF\MWRD_Production\Hite Treatment Plant\04-Primaries\Optimization","inside")</f>
        <v>43649</v>
      </c>
      <c r="AA4" s="19">
        <v>769.452392578125</v>
      </c>
      <c r="AB4" s="19">
        <f>_xll.PITimeDat("SPRI Inf TSS",Sheet1!$Z4,"\\APPLEPI_AF\MWRD_Production\Hite Treatment Plant\04-Primaries\Optimization","interpolated")</f>
        <v>258</v>
      </c>
      <c r="AC4" s="19">
        <f>_xll.PITimeDat("SPRI Eff TSS",Sheet1!$Z4,"\\APPLEPI_AF\MWRD_Production\Hite Treatment Plant\04-Primaries\Optimization","interpolated")</f>
        <v>91</v>
      </c>
      <c r="AD4">
        <f>1-(AC4/AB4)</f>
        <v>0.6472868217054264</v>
      </c>
      <c r="AE4">
        <f>1-$AE$1/AB4</f>
        <v>0.67722499475808062</v>
      </c>
      <c r="AF4">
        <f>(AD4-AE4)^2</f>
        <v>8.9629420573067171E-4</v>
      </c>
      <c r="AG4">
        <f>(1-$AE$1/AB4)*(1-EXP(-$AG$1/AA4))</f>
        <v>0.67115061593990066</v>
      </c>
      <c r="AH4">
        <f>(AD4-AG4)^2</f>
        <v>5.694806752653273E-4</v>
      </c>
    </row>
    <row r="5" spans="1:34" x14ac:dyDescent="0.25">
      <c r="A5" s="60">
        <v>43102.333333333336</v>
      </c>
      <c r="B5" s="19">
        <f>_xll.PITimeDat("NPRI Inf TSS",Sheet1!$C5,"\\APPLEPI_AF\MWRD_Production\Hite Treatment Plant\04-Primaries\Optimization","exact time")</f>
        <v>322</v>
      </c>
      <c r="C5" s="60">
        <v>43102.333333333336</v>
      </c>
      <c r="D5">
        <v>93.5</v>
      </c>
      <c r="E5" s="19">
        <f>1-D5/B5</f>
        <v>0.70962732919254656</v>
      </c>
      <c r="F5" s="19">
        <f t="shared" ref="F5:F68" si="0">1-$F$1/B5</f>
        <v>0.72892988539601111</v>
      </c>
      <c r="G5" s="19">
        <f t="shared" ref="G5:G68" si="1">IF(ISBLANK(E5),"",(E5-F5)^2)</f>
        <v>3.7258867598790777E-4</v>
      </c>
      <c r="H5" s="19"/>
      <c r="I5" s="19">
        <f>_xll.PITimeDat("NPRI 3 Eff TSS",Sheet1!$C5,"\\APPLEPI_AF\MWRD_Production\Hite Treatment Plant\04-Primaries\Optimization","exact time")</f>
        <v>91</v>
      </c>
      <c r="J5" s="55">
        <f t="shared" ref="J5:J68" si="2">1-I5/B5</f>
        <v>0.71739130434782616</v>
      </c>
      <c r="K5" s="19">
        <f>1-$K$1/B5</f>
        <v>0.72892988539601111</v>
      </c>
      <c r="L5" s="19">
        <f>IF(ISNUMBER(J5),(J5-K5)^2,"")</f>
        <v>1.3313885260553287E-4</v>
      </c>
      <c r="M5" s="19"/>
      <c r="N5" s="19">
        <f>_xll.PITimeDat("NPRI Inf TSS",Sheet1!$O5,"\\APPLEPI_AF\MWRD_Production\Hite Treatment Plant\04-Primaries\Optimization","interpolated")</f>
        <v>315</v>
      </c>
      <c r="O5" s="51">
        <v>43466</v>
      </c>
      <c r="P5" s="19">
        <v>461.72998046875</v>
      </c>
      <c r="Q5" s="19">
        <f t="shared" ref="Q5:Q68" si="3">VLOOKUP(O5,$C$4:$E$547,3)</f>
        <v>0.75159235668789814</v>
      </c>
      <c r="R5" s="19">
        <f t="shared" ref="R5:R68" si="4">(1-$R$1/$N5)*(1-EXP(-$P$1/P5))</f>
        <v>0.72340587467740303</v>
      </c>
      <c r="S5" s="19">
        <f t="shared" ref="S5:S68" si="5">IF(ISNUMBER(Q5),(Q5-R5)^2,"")</f>
        <v>7.9447776812796491E-4</v>
      </c>
      <c r="T5" s="19">
        <f>_xll.PITimeDat("NPRI 3 SOR",Sheet1!$O5,"\\APPLEPI_AF\MWRD_Production\Hite Treatment Plant\04-Primaries\Optimization","exact time")</f>
        <v>950.02410888671875</v>
      </c>
      <c r="U5" s="19">
        <f t="shared" ref="U5:U68" si="6">VLOOKUP(O5,$C$4:$J$547,8)</f>
        <v>0.63694267515923575</v>
      </c>
      <c r="V5" s="19">
        <f t="shared" ref="V5:V68" si="7">(1-$R$1/$N5)*(1-EXP(-$P$1/T5))</f>
        <v>0.70482925786379269</v>
      </c>
      <c r="W5" s="19">
        <f t="shared" ref="W5:W68" si="8">IF(ISNUMBER(U5),(U5-V5)^2,"")</f>
        <v>4.6085881113026497E-3</v>
      </c>
      <c r="X5" s="19"/>
      <c r="Y5" s="19"/>
      <c r="Z5" s="51">
        <v>43650</v>
      </c>
      <c r="AA5" s="19">
        <v>754.2598876953125</v>
      </c>
      <c r="AB5" s="19">
        <f>_xll.PITimeDat("SPRI Inf TSS",Sheet1!$Z5,"\\APPLEPI_AF\MWRD_Production\Hite Treatment Plant\04-Primaries\Optimization","interpolated")</f>
        <v>300</v>
      </c>
      <c r="AC5" s="19">
        <f>_xll.PITimeDat("SPRI Eff TSS",Sheet1!$Z5,"\\APPLEPI_AF\MWRD_Production\Hite Treatment Plant\04-Primaries\Optimization","interpolated")</f>
        <v>81</v>
      </c>
      <c r="AD5">
        <f t="shared" ref="AD5:AD25" si="9">1-(AC5/AB5)</f>
        <v>0.73</v>
      </c>
      <c r="AE5">
        <f t="shared" ref="AE5:AE25" si="10">1-$AE$1/AB5</f>
        <v>0.72241349549194922</v>
      </c>
      <c r="AF5">
        <f t="shared" ref="AF5:AH25" si="11">(AD5-AE5)^2</f>
        <v>5.7555050650674532E-5</v>
      </c>
      <c r="AG5">
        <f t="shared" ref="AG5:AG25" si="12">(1-$AE$1/AB5)*(1-EXP(-$AG$1/AA5))</f>
        <v>0.71652073395759619</v>
      </c>
      <c r="AH5">
        <f t="shared" ref="AH5:AH25" si="13">(AD5-AG5)^2</f>
        <v>1.8169061304189999E-4</v>
      </c>
    </row>
    <row r="6" spans="1:34" x14ac:dyDescent="0.25">
      <c r="A6" s="60">
        <v>43103.333333333336</v>
      </c>
      <c r="B6" s="19">
        <f>_xll.PITimeDat("NPRI Inf TSS",Sheet1!$C6,"\\APPLEPI_AF\MWRD_Production\Hite Treatment Plant\04-Primaries\Optimization","exact time")</f>
        <v>326</v>
      </c>
      <c r="C6" s="60">
        <v>43103.333333333336</v>
      </c>
      <c r="D6">
        <v>85</v>
      </c>
      <c r="E6" s="19">
        <f>1-D6/B6</f>
        <v>0.73926380368098155</v>
      </c>
      <c r="F6" s="19">
        <f t="shared" si="0"/>
        <v>0.73225589907213373</v>
      </c>
      <c r="G6" s="19">
        <f t="shared" si="1"/>
        <v>4.9110727006710443E-5</v>
      </c>
      <c r="H6" s="19"/>
      <c r="I6" s="19">
        <f>_xll.PITimeDat("NPRI 3 Eff TSS",Sheet1!$C6,"\\APPLEPI_AF\MWRD_Production\Hite Treatment Plant\04-Primaries\Optimization","exact time")</f>
        <v>110</v>
      </c>
      <c r="J6" s="55">
        <f t="shared" si="2"/>
        <v>0.66257668711656437</v>
      </c>
      <c r="K6" s="19">
        <f t="shared" ref="K6:K69" si="14">1-$K$1/B6</f>
        <v>0.73225589907213373</v>
      </c>
      <c r="L6" s="19">
        <f t="shared" ref="L6:L69" si="15">IF(ISNUMBER(J6),(J6-K6)^2,"")</f>
        <v>4.8551925787491609E-3</v>
      </c>
      <c r="M6" s="19"/>
      <c r="N6" s="19">
        <f>_xll.PITimeDat("NPRI Inf TSS",Sheet1!$O6,"\\APPLEPI_AF\MWRD_Production\Hite Treatment Plant\04-Primaries\Optimization","interpolated")</f>
        <v>296</v>
      </c>
      <c r="O6" s="51">
        <v>43467</v>
      </c>
      <c r="P6" s="19">
        <v>502.82769775390625</v>
      </c>
      <c r="Q6" s="19">
        <f t="shared" si="3"/>
        <v>0.64527027027027029</v>
      </c>
      <c r="R6" s="19">
        <f t="shared" si="4"/>
        <v>0.70535470237482278</v>
      </c>
      <c r="S6" s="19">
        <f t="shared" si="5"/>
        <v>3.6101389813265792E-3</v>
      </c>
      <c r="T6" s="19">
        <f>_xll.PITimeDat("NPRI 3 SOR",Sheet1!$O6,"\\APPLEPI_AF\MWRD_Production\Hite Treatment Plant\04-Primaries\Optimization","exact time")</f>
        <v>961.10498046875</v>
      </c>
      <c r="U6" s="19" t="e">
        <f t="shared" si="6"/>
        <v>#VALUE!</v>
      </c>
      <c r="V6" s="19">
        <f t="shared" si="7"/>
        <v>0.68677188835078762</v>
      </c>
      <c r="W6" s="19" t="str">
        <f t="shared" si="8"/>
        <v/>
      </c>
      <c r="X6" s="19"/>
      <c r="Y6" s="19"/>
      <c r="Z6" s="51">
        <v>43651</v>
      </c>
      <c r="AA6" s="19">
        <v>762.36016845703125</v>
      </c>
      <c r="AB6" s="19">
        <f>_xll.PITimeDat("SPRI Inf TSS",Sheet1!$Z6,"\\APPLEPI_AF\MWRD_Production\Hite Treatment Plant\04-Primaries\Optimization","interpolated")</f>
        <v>266</v>
      </c>
      <c r="AC6" s="19">
        <f>_xll.PITimeDat("SPRI Eff TSS",Sheet1!$Z6,"\\APPLEPI_AF\MWRD_Production\Hite Treatment Plant\04-Primaries\Optimization","interpolated")</f>
        <v>81</v>
      </c>
      <c r="AD6">
        <f t="shared" si="9"/>
        <v>0.69548872180451127</v>
      </c>
      <c r="AE6">
        <f t="shared" si="10"/>
        <v>0.68693251371272468</v>
      </c>
      <c r="AF6">
        <f t="shared" si="11"/>
        <v>7.3208696909954287E-5</v>
      </c>
      <c r="AG6">
        <f t="shared" si="12"/>
        <v>0.6810354257025818</v>
      </c>
      <c r="AH6">
        <f t="shared" si="13"/>
        <v>2.088977682100496E-4</v>
      </c>
    </row>
    <row r="7" spans="1:34" x14ac:dyDescent="0.25">
      <c r="A7" s="60">
        <v>43104.333333333336</v>
      </c>
      <c r="B7" s="19">
        <f>_xll.PITimeDat("NPRI Inf TSS",Sheet1!$C7,"\\APPLEPI_AF\MWRD_Production\Hite Treatment Plant\04-Primaries\Optimization","exact time")</f>
        <v>372</v>
      </c>
      <c r="C7" s="60">
        <v>43104.333333333336</v>
      </c>
      <c r="D7">
        <v>86</v>
      </c>
      <c r="E7" s="19">
        <f>1-D7/B7</f>
        <v>0.76881720430107525</v>
      </c>
      <c r="F7" s="19">
        <f t="shared" si="0"/>
        <v>0.7653640405847193</v>
      </c>
      <c r="G7" s="19">
        <f t="shared" si="1"/>
        <v>1.1924339651957277E-5</v>
      </c>
      <c r="H7" s="19"/>
      <c r="I7" s="19">
        <f>_xll.PITimeDat("NPRI 3 Eff TSS",Sheet1!$C7,"\\APPLEPI_AF\MWRD_Production\Hite Treatment Plant\04-Primaries\Optimization","exact time")</f>
        <v>99</v>
      </c>
      <c r="J7" s="55">
        <f t="shared" si="2"/>
        <v>0.7338709677419355</v>
      </c>
      <c r="K7" s="19">
        <f t="shared" si="14"/>
        <v>0.7653640405847193</v>
      </c>
      <c r="L7" s="19">
        <f t="shared" si="15"/>
        <v>9.9181363708088634E-4</v>
      </c>
      <c r="M7" s="19"/>
      <c r="N7" s="19">
        <f>_xll.PITimeDat("NPRI Inf TSS",Sheet1!$O7,"\\APPLEPI_AF\MWRD_Production\Hite Treatment Plant\04-Primaries\Optimization","interpolated")</f>
        <v>297</v>
      </c>
      <c r="O7" s="51">
        <v>43468</v>
      </c>
      <c r="P7" s="19">
        <v>496.63821411132813</v>
      </c>
      <c r="Q7" s="19">
        <f t="shared" si="3"/>
        <v>0.73232323232323226</v>
      </c>
      <c r="R7" s="19">
        <f t="shared" si="4"/>
        <v>0.70640307607939701</v>
      </c>
      <c r="S7" s="19">
        <f t="shared" si="5"/>
        <v>6.7185449970483192E-4</v>
      </c>
      <c r="T7" s="19">
        <f>_xll.PITimeDat("NPRI 3 SOR",Sheet1!$O7,"\\APPLEPI_AF\MWRD_Production\Hite Treatment Plant\04-Primaries\Optimization","exact time")</f>
        <v>973.55517578125</v>
      </c>
      <c r="U7" s="19">
        <f t="shared" si="6"/>
        <v>0.47811447811447816</v>
      </c>
      <c r="V7" s="19">
        <f t="shared" si="7"/>
        <v>0.68682365567270209</v>
      </c>
      <c r="W7" s="19">
        <f t="shared" si="8"/>
        <v>4.3559520797030245E-2</v>
      </c>
      <c r="X7" s="19"/>
      <c r="Y7" s="19"/>
      <c r="Z7" s="51">
        <v>43652</v>
      </c>
      <c r="AA7" s="19">
        <v>812.6251220703125</v>
      </c>
      <c r="AB7" s="19">
        <f>_xll.PITimeDat("SPRI Inf TSS",Sheet1!$Z7,"\\APPLEPI_AF\MWRD_Production\Hite Treatment Plant\04-Primaries\Optimization","interpolated")</f>
        <v>280</v>
      </c>
      <c r="AC7" s="19">
        <f>_xll.PITimeDat("SPRI Eff TSS",Sheet1!$Z7,"\\APPLEPI_AF\MWRD_Production\Hite Treatment Plant\04-Primaries\Optimization","interpolated")</f>
        <v>81</v>
      </c>
      <c r="AD7">
        <f t="shared" si="9"/>
        <v>0.71071428571428563</v>
      </c>
      <c r="AE7">
        <f t="shared" si="10"/>
        <v>0.70258588802708855</v>
      </c>
      <c r="AF7">
        <f t="shared" si="11"/>
        <v>6.6070848961230941E-5</v>
      </c>
      <c r="AG7">
        <f t="shared" si="12"/>
        <v>0.69449059530026924</v>
      </c>
      <c r="AH7">
        <f t="shared" si="13"/>
        <v>2.632081306498473E-4</v>
      </c>
    </row>
    <row r="8" spans="1:34" x14ac:dyDescent="0.25">
      <c r="A8" s="60">
        <v>43105.333333333336</v>
      </c>
      <c r="B8" s="19">
        <f>_xll.PITimeDat("NPRI Inf TSS",Sheet1!$C8,"\\APPLEPI_AF\MWRD_Production\Hite Treatment Plant\04-Primaries\Optimization","exact time")</f>
        <v>280</v>
      </c>
      <c r="C8" s="60">
        <v>43105.333333333336</v>
      </c>
      <c r="D8">
        <v>78.5</v>
      </c>
      <c r="E8" s="19">
        <f>1-D8/B8</f>
        <v>0.71964285714285714</v>
      </c>
      <c r="F8" s="19">
        <f t="shared" si="0"/>
        <v>0.68826936820541285</v>
      </c>
      <c r="G8" s="19">
        <f t="shared" si="1"/>
        <v>9.8429580810793955E-4</v>
      </c>
      <c r="H8" s="19"/>
      <c r="I8" s="19">
        <f>_xll.PITimeDat("NPRI 3 Eff TSS",Sheet1!$C8,"\\APPLEPI_AF\MWRD_Production\Hite Treatment Plant\04-Primaries\Optimization","exact time")</f>
        <v>102</v>
      </c>
      <c r="J8" s="55">
        <f t="shared" si="2"/>
        <v>0.63571428571428568</v>
      </c>
      <c r="K8" s="19">
        <f t="shared" si="14"/>
        <v>0.68826936820541285</v>
      </c>
      <c r="L8" s="19">
        <f t="shared" si="15"/>
        <v>2.7620366956491818E-3</v>
      </c>
      <c r="M8" s="19"/>
      <c r="N8" s="19">
        <f>_xll.PITimeDat("NPRI Inf TSS",Sheet1!$O8,"\\APPLEPI_AF\MWRD_Production\Hite Treatment Plant\04-Primaries\Optimization","interpolated")</f>
        <v>306</v>
      </c>
      <c r="O8" s="51">
        <v>43469</v>
      </c>
      <c r="P8" s="19">
        <v>503.26629638671875</v>
      </c>
      <c r="Q8" s="19">
        <f t="shared" si="3"/>
        <v>0.72712418300653603</v>
      </c>
      <c r="R8" s="19">
        <f t="shared" si="4"/>
        <v>0.71494558703104516</v>
      </c>
      <c r="S8" s="19">
        <f t="shared" si="5"/>
        <v>1.4831819993424238E-4</v>
      </c>
      <c r="T8" s="19">
        <f>_xll.PITimeDat("NPRI 3 SOR",Sheet1!$O8,"\\APPLEPI_AF\MWRD_Production\Hite Treatment Plant\04-Primaries\Optimization","exact time")</f>
        <v>958.3741455078125</v>
      </c>
      <c r="U8" s="19">
        <f t="shared" si="6"/>
        <v>0.62091503267973858</v>
      </c>
      <c r="V8" s="19">
        <f t="shared" si="7"/>
        <v>0.69631410370793767</v>
      </c>
      <c r="W8" s="19">
        <f t="shared" si="8"/>
        <v>5.6850199119154116E-3</v>
      </c>
      <c r="X8" s="19"/>
      <c r="Y8" s="19"/>
      <c r="Z8" s="51">
        <v>43653</v>
      </c>
      <c r="AA8" s="19">
        <v>806.86602783203125</v>
      </c>
      <c r="AB8" s="19">
        <f>_xll.PITimeDat("SPRI Inf TSS",Sheet1!$Z8,"\\APPLEPI_AF\MWRD_Production\Hite Treatment Plant\04-Primaries\Optimization","interpolated")</f>
        <v>280</v>
      </c>
      <c r="AC8" s="19">
        <f>_xll.PITimeDat("SPRI Eff TSS",Sheet1!$Z8,"\\APPLEPI_AF\MWRD_Production\Hite Treatment Plant\04-Primaries\Optimization","interpolated")</f>
        <v>81</v>
      </c>
      <c r="AD8">
        <f t="shared" si="9"/>
        <v>0.71071428571428563</v>
      </c>
      <c r="AE8">
        <f t="shared" si="10"/>
        <v>0.70258588802708855</v>
      </c>
      <c r="AF8">
        <f t="shared" si="11"/>
        <v>6.6070848961230941E-5</v>
      </c>
      <c r="AG8">
        <f t="shared" si="12"/>
        <v>0.69474443511366457</v>
      </c>
      <c r="AH8">
        <f t="shared" si="13"/>
        <v>2.5503612820615683E-4</v>
      </c>
    </row>
    <row r="9" spans="1:34" x14ac:dyDescent="0.25">
      <c r="A9" s="60">
        <v>43106.333333333336</v>
      </c>
      <c r="B9" s="19">
        <f>_xll.PITimeDat("NPRI Inf TSS",Sheet1!$C9,"\\APPLEPI_AF\MWRD_Production\Hite Treatment Plant\04-Primaries\Optimization","exact time")</f>
        <v>280</v>
      </c>
      <c r="C9" s="60">
        <v>43106.333333333336</v>
      </c>
      <c r="D9">
        <v>81.5</v>
      </c>
      <c r="E9" s="19">
        <f>1-D9/B9</f>
        <v>0.70892857142857135</v>
      </c>
      <c r="F9" s="19">
        <f t="shared" si="0"/>
        <v>0.68826936820541285</v>
      </c>
      <c r="G9" s="19">
        <f t="shared" si="1"/>
        <v>4.2680267781576282E-4</v>
      </c>
      <c r="H9" s="19"/>
      <c r="I9" s="19">
        <f>_xll.PITimeDat("NPRI 3 Eff TSS",Sheet1!$C9,"\\APPLEPI_AF\MWRD_Production\Hite Treatment Plant\04-Primaries\Optimization","exact time")</f>
        <v>94</v>
      </c>
      <c r="J9" s="55">
        <f t="shared" si="2"/>
        <v>0.66428571428571437</v>
      </c>
      <c r="K9" s="19">
        <f t="shared" si="14"/>
        <v>0.68826936820541285</v>
      </c>
      <c r="L9" s="19">
        <f t="shared" si="15"/>
        <v>5.7521565533986811E-4</v>
      </c>
      <c r="M9" s="19"/>
      <c r="N9" s="19">
        <f>_xll.PITimeDat("NPRI Inf TSS",Sheet1!$O9,"\\APPLEPI_AF\MWRD_Production\Hite Treatment Plant\04-Primaries\Optimization","interpolated")</f>
        <v>278</v>
      </c>
      <c r="O9" s="51">
        <v>43470</v>
      </c>
      <c r="P9" s="19">
        <v>511.68954467773438</v>
      </c>
      <c r="Q9" s="19">
        <f t="shared" si="3"/>
        <v>0.76258992805755399</v>
      </c>
      <c r="R9" s="19">
        <f t="shared" si="4"/>
        <v>0.68625412644230976</v>
      </c>
      <c r="S9" s="19">
        <f t="shared" si="5"/>
        <v>5.8271546082419232E-3</v>
      </c>
      <c r="T9" s="19">
        <f>_xll.PITimeDat("NPRI 3 SOR",Sheet1!$O9,"\\APPLEPI_AF\MWRD_Production\Hite Treatment Plant\04-Primaries\Optimization","exact time")</f>
        <v>963.0050048828125</v>
      </c>
      <c r="U9" s="19">
        <f t="shared" si="6"/>
        <v>0.65467625899280568</v>
      </c>
      <c r="V9" s="19">
        <f t="shared" si="7"/>
        <v>0.66812770275077737</v>
      </c>
      <c r="W9" s="19">
        <f t="shared" si="8"/>
        <v>1.8094133917387562E-4</v>
      </c>
      <c r="X9" s="19"/>
      <c r="Y9" s="19"/>
      <c r="Z9" s="51">
        <v>43654</v>
      </c>
      <c r="AA9" s="19">
        <v>804.67266845703125</v>
      </c>
      <c r="AB9" s="19">
        <f>_xll.PITimeDat("SPRI Inf TSS",Sheet1!$Z9,"\\APPLEPI_AF\MWRD_Production\Hite Treatment Plant\04-Primaries\Optimization","interpolated")</f>
        <v>280</v>
      </c>
      <c r="AC9" s="19">
        <f>_xll.PITimeDat("SPRI Eff TSS",Sheet1!$Z9,"\\APPLEPI_AF\MWRD_Production\Hite Treatment Plant\04-Primaries\Optimization","interpolated")</f>
        <v>81</v>
      </c>
      <c r="AD9">
        <f t="shared" si="9"/>
        <v>0.71071428571428563</v>
      </c>
      <c r="AE9">
        <f t="shared" si="10"/>
        <v>0.70258588802708855</v>
      </c>
      <c r="AF9">
        <f t="shared" si="11"/>
        <v>6.6070848961230941E-5</v>
      </c>
      <c r="AG9">
        <f t="shared" si="12"/>
        <v>0.69483993259393606</v>
      </c>
      <c r="AH9">
        <f t="shared" si="13"/>
        <v>2.5199508698955215E-4</v>
      </c>
    </row>
    <row r="10" spans="1:34" x14ac:dyDescent="0.25">
      <c r="A10" s="60">
        <v>43107.333333333336</v>
      </c>
      <c r="B10" s="19">
        <f>_xll.PITimeDat("NPRI Inf TSS",Sheet1!$C10,"\\APPLEPI_AF\MWRD_Production\Hite Treatment Plant\04-Primaries\Optimization","exact time")</f>
        <v>268</v>
      </c>
      <c r="C10" s="60">
        <v>43107.333333333336</v>
      </c>
      <c r="D10">
        <v>74</v>
      </c>
      <c r="E10" s="19">
        <f>1-D10/B10</f>
        <v>0.72388059701492535</v>
      </c>
      <c r="F10" s="19">
        <f t="shared" si="0"/>
        <v>0.6743112802146104</v>
      </c>
      <c r="G10" s="19">
        <f t="shared" si="1"/>
        <v>2.4571171680499867E-3</v>
      </c>
      <c r="H10" s="19"/>
      <c r="I10" s="19">
        <f>_xll.PITimeDat("NPRI 3 Eff TSS",Sheet1!$C10,"\\APPLEPI_AF\MWRD_Production\Hite Treatment Plant\04-Primaries\Optimization","exact time")</f>
        <v>97</v>
      </c>
      <c r="J10" s="55">
        <f t="shared" si="2"/>
        <v>0.63805970149253732</v>
      </c>
      <c r="K10" s="19">
        <f t="shared" si="14"/>
        <v>0.6743112802146104</v>
      </c>
      <c r="L10" s="19">
        <f t="shared" si="15"/>
        <v>1.3141769598426613E-3</v>
      </c>
      <c r="M10" s="19"/>
      <c r="N10" s="19">
        <f>_xll.PITimeDat("NPRI Inf TSS",Sheet1!$O10,"\\APPLEPI_AF\MWRD_Production\Hite Treatment Plant\04-Primaries\Optimization","interpolated")</f>
        <v>305</v>
      </c>
      <c r="O10" s="51">
        <v>43471</v>
      </c>
      <c r="P10" s="19">
        <v>540.8858642578125</v>
      </c>
      <c r="Q10" s="19">
        <f t="shared" si="3"/>
        <v>0.73442622950819669</v>
      </c>
      <c r="R10" s="19">
        <f t="shared" si="4"/>
        <v>0.71356097020730125</v>
      </c>
      <c r="S10" s="19">
        <f t="shared" si="5"/>
        <v>4.3535904569360387E-4</v>
      </c>
      <c r="T10" s="19">
        <f>_xll.PITimeDat("NPRI 3 SOR",Sheet1!$O10,"\\APPLEPI_AF\MWRD_Production\Hite Treatment Plant\04-Primaries\Optimization","exact time")</f>
        <v>982.95794677734375</v>
      </c>
      <c r="U10" s="19">
        <f t="shared" si="6"/>
        <v>0.74426229508196728</v>
      </c>
      <c r="V10" s="19">
        <f t="shared" si="7"/>
        <v>0.69357943192913896</v>
      </c>
      <c r="W10" s="19">
        <f t="shared" si="8"/>
        <v>2.5687526173683232E-3</v>
      </c>
      <c r="X10" s="19"/>
      <c r="Y10" s="19"/>
      <c r="Z10" s="51">
        <v>43655</v>
      </c>
      <c r="AA10" s="19">
        <v>787.603759765625</v>
      </c>
      <c r="AB10" s="19">
        <f>_xll.PITimeDat("SPRI Inf TSS",Sheet1!$Z10,"\\APPLEPI_AF\MWRD_Production\Hite Treatment Plant\04-Primaries\Optimization","interpolated")</f>
        <v>280</v>
      </c>
      <c r="AC10" s="19">
        <f>_xll.PITimeDat("SPRI Eff TSS",Sheet1!$Z10,"\\APPLEPI_AF\MWRD_Production\Hite Treatment Plant\04-Primaries\Optimization","interpolated")</f>
        <v>81</v>
      </c>
      <c r="AD10">
        <f t="shared" si="9"/>
        <v>0.71071428571428563</v>
      </c>
      <c r="AE10">
        <f t="shared" si="10"/>
        <v>0.70258588802708855</v>
      </c>
      <c r="AF10">
        <f t="shared" si="11"/>
        <v>6.6070848961230941E-5</v>
      </c>
      <c r="AG10">
        <f t="shared" si="12"/>
        <v>0.69556083742746033</v>
      </c>
      <c r="AH10">
        <f t="shared" si="13"/>
        <v>2.2962699498148861E-4</v>
      </c>
    </row>
    <row r="11" spans="1:34" x14ac:dyDescent="0.25">
      <c r="A11" s="60">
        <v>43108.333333333336</v>
      </c>
      <c r="B11" s="19">
        <f>_xll.PITimeDat("NPRI Inf TSS",Sheet1!$C11,"\\APPLEPI_AF\MWRD_Production\Hite Treatment Plant\04-Primaries\Optimization","exact time")</f>
        <v>298</v>
      </c>
      <c r="C11" s="60">
        <v>43108.333333333336</v>
      </c>
      <c r="D11">
        <v>86.5</v>
      </c>
      <c r="E11" s="19">
        <f>1-D11/B11</f>
        <v>0.70973154362416113</v>
      </c>
      <c r="F11" s="19">
        <f t="shared" si="0"/>
        <v>0.7070987352265623</v>
      </c>
      <c r="G11" s="19">
        <f t="shared" si="1"/>
        <v>6.9316800584669146E-6</v>
      </c>
      <c r="H11" s="19"/>
      <c r="I11" s="19">
        <f>_xll.PITimeDat("NPRI 3 Eff TSS",Sheet1!$C11,"\\APPLEPI_AF\MWRD_Production\Hite Treatment Plant\04-Primaries\Optimization","exact time")</f>
        <v>92</v>
      </c>
      <c r="J11" s="55">
        <f t="shared" si="2"/>
        <v>0.6912751677852349</v>
      </c>
      <c r="K11" s="19">
        <f t="shared" si="14"/>
        <v>0.7070987352265623</v>
      </c>
      <c r="L11" s="19">
        <f t="shared" si="15"/>
        <v>2.5038528657023661E-4</v>
      </c>
      <c r="M11" s="19"/>
      <c r="N11" s="19">
        <f>_xll.PITimeDat("NPRI Inf TSS",Sheet1!$O11,"\\APPLEPI_AF\MWRD_Production\Hite Treatment Plant\04-Primaries\Optimization","interpolated")</f>
        <v>304</v>
      </c>
      <c r="O11" s="51">
        <v>43472</v>
      </c>
      <c r="P11" s="19">
        <v>523.858642578125</v>
      </c>
      <c r="Q11" s="19">
        <f t="shared" si="3"/>
        <v>0.72861842105263164</v>
      </c>
      <c r="R11" s="19">
        <f t="shared" si="4"/>
        <v>0.7128478700579659</v>
      </c>
      <c r="S11" s="19">
        <f t="shared" si="5"/>
        <v>2.4871027867535235E-4</v>
      </c>
      <c r="T11" s="19">
        <f>_xll.PITimeDat("NPRI 3 SOR",Sheet1!$O11,"\\APPLEPI_AF\MWRD_Production\Hite Treatment Plant\04-Primaries\Optimization","exact time")</f>
        <v>963.2408447265625</v>
      </c>
      <c r="U11" s="19">
        <f t="shared" si="6"/>
        <v>0.69407894736842102</v>
      </c>
      <c r="V11" s="19">
        <f t="shared" si="7"/>
        <v>0.6941386643531674</v>
      </c>
      <c r="W11" s="19">
        <f t="shared" si="8"/>
        <v>3.5661182671997381E-9</v>
      </c>
      <c r="X11" s="19"/>
      <c r="Y11" s="19"/>
      <c r="Z11" s="51">
        <v>43656</v>
      </c>
      <c r="AA11" s="19">
        <v>779.244384765625</v>
      </c>
      <c r="AB11" s="19">
        <f>_xll.PITimeDat("SPRI Inf TSS",Sheet1!$Z11,"\\APPLEPI_AF\MWRD_Production\Hite Treatment Plant\04-Primaries\Optimization","interpolated")</f>
        <v>274</v>
      </c>
      <c r="AC11" s="19">
        <f>_xll.PITimeDat("SPRI Eff TSS",Sheet1!$Z11,"\\APPLEPI_AF\MWRD_Production\Hite Treatment Plant\04-Primaries\Optimization","interpolated")</f>
        <v>85</v>
      </c>
      <c r="AD11">
        <f t="shared" si="9"/>
        <v>0.68978102189781021</v>
      </c>
      <c r="AE11">
        <f t="shared" si="10"/>
        <v>0.69607317024665982</v>
      </c>
      <c r="AF11">
        <f t="shared" si="11"/>
        <v>3.9591130843930913E-5</v>
      </c>
      <c r="AG11">
        <f t="shared" si="12"/>
        <v>0.68944872807102797</v>
      </c>
      <c r="AH11">
        <f t="shared" si="13"/>
        <v>1.1041918731758352E-7</v>
      </c>
    </row>
    <row r="12" spans="1:34" x14ac:dyDescent="0.25">
      <c r="A12" s="60">
        <v>43109.333333333336</v>
      </c>
      <c r="B12" s="19">
        <f>_xll.PITimeDat("NPRI Inf TSS",Sheet1!$C12,"\\APPLEPI_AF\MWRD_Production\Hite Treatment Plant\04-Primaries\Optimization","exact time")</f>
        <v>298</v>
      </c>
      <c r="C12" s="60">
        <v>43109.333333333336</v>
      </c>
      <c r="D12">
        <v>74</v>
      </c>
      <c r="E12" s="19">
        <f>1-D12/B12</f>
        <v>0.75167785234899331</v>
      </c>
      <c r="F12" s="19">
        <f t="shared" si="0"/>
        <v>0.7070987352265623</v>
      </c>
      <c r="G12" s="19">
        <f t="shared" si="1"/>
        <v>1.9872976834154218E-3</v>
      </c>
      <c r="H12" s="19"/>
      <c r="I12" s="19">
        <f>_xll.PITimeDat("NPRI 3 Eff TSS",Sheet1!$C12,"\\APPLEPI_AF\MWRD_Production\Hite Treatment Plant\04-Primaries\Optimization","exact time")</f>
        <v>106</v>
      </c>
      <c r="J12" s="55">
        <f t="shared" si="2"/>
        <v>0.64429530201342278</v>
      </c>
      <c r="K12" s="19">
        <f t="shared" si="14"/>
        <v>0.7070987352265623</v>
      </c>
      <c r="L12" s="19">
        <f t="shared" si="15"/>
        <v>3.9442712233572772E-3</v>
      </c>
      <c r="M12" s="19"/>
      <c r="N12" s="19">
        <f>_xll.PITimeDat("NPRI Inf TSS",Sheet1!$O12,"\\APPLEPI_AF\MWRD_Production\Hite Treatment Plant\04-Primaries\Optimization","interpolated")</f>
        <v>268</v>
      </c>
      <c r="O12" s="51">
        <v>43473</v>
      </c>
      <c r="P12" s="19">
        <v>513.72198486328125</v>
      </c>
      <c r="Q12" s="19">
        <f t="shared" si="3"/>
        <v>0.69589552238805963</v>
      </c>
      <c r="R12" s="19">
        <f t="shared" si="4"/>
        <v>0.6745692176613437</v>
      </c>
      <c r="S12" s="19">
        <f t="shared" si="5"/>
        <v>4.5481127329674613E-4</v>
      </c>
      <c r="T12" s="19">
        <f>_xll.PITimeDat("NPRI 3 SOR",Sheet1!$O12,"\\APPLEPI_AF\MWRD_Production\Hite Treatment Plant\04-Primaries\Optimization","exact time")</f>
        <v>957.78887939453125</v>
      </c>
      <c r="U12" s="19">
        <f t="shared" si="6"/>
        <v>0.64552238805970141</v>
      </c>
      <c r="V12" s="19">
        <f t="shared" si="7"/>
        <v>0.65713243356300932</v>
      </c>
      <c r="W12" s="19">
        <f t="shared" si="8"/>
        <v>1.3479315658888018E-4</v>
      </c>
      <c r="X12" s="19"/>
      <c r="Y12" s="19"/>
      <c r="Z12" s="51">
        <v>43657</v>
      </c>
      <c r="AA12" s="19">
        <v>779.20233154296875</v>
      </c>
      <c r="AB12" s="19">
        <f>_xll.PITimeDat("SPRI Inf TSS",Sheet1!$Z12,"\\APPLEPI_AF\MWRD_Production\Hite Treatment Plant\04-Primaries\Optimization","interpolated")</f>
        <v>324</v>
      </c>
      <c r="AC12" s="19">
        <f>_xll.PITimeDat("SPRI Eff TSS",Sheet1!$Z12,"\\APPLEPI_AF\MWRD_Production\Hite Treatment Plant\04-Primaries\Optimization","interpolated")</f>
        <v>82</v>
      </c>
      <c r="AD12">
        <f t="shared" si="9"/>
        <v>0.74691358024691357</v>
      </c>
      <c r="AE12">
        <f t="shared" si="10"/>
        <v>0.74297545878884197</v>
      </c>
      <c r="AF12">
        <f t="shared" si="11"/>
        <v>1.5508800618523963E-5</v>
      </c>
      <c r="AG12">
        <f t="shared" si="12"/>
        <v>0.73590642938563855</v>
      </c>
      <c r="AH12">
        <f t="shared" si="13"/>
        <v>1.2115737008286735E-4</v>
      </c>
    </row>
    <row r="13" spans="1:34" x14ac:dyDescent="0.25">
      <c r="A13" s="60">
        <v>43110.333333333336</v>
      </c>
      <c r="B13" s="19">
        <f>_xll.PITimeDat("NPRI Inf TSS",Sheet1!$C13,"\\APPLEPI_AF\MWRD_Production\Hite Treatment Plant\04-Primaries\Optimization","exact time")</f>
        <v>298</v>
      </c>
      <c r="C13" s="60">
        <v>43110.333333333336</v>
      </c>
      <c r="D13">
        <v>87.5</v>
      </c>
      <c r="E13" s="19">
        <f>1-D13/B13</f>
        <v>0.7063758389261745</v>
      </c>
      <c r="F13" s="19">
        <f t="shared" si="0"/>
        <v>0.7070987352265623</v>
      </c>
      <c r="G13" s="19">
        <f t="shared" si="1"/>
        <v>5.2257906111436633E-7</v>
      </c>
      <c r="H13" s="19"/>
      <c r="I13" s="19">
        <f>_xll.PITimeDat("NPRI 3 Eff TSS",Sheet1!$C13,"\\APPLEPI_AF\MWRD_Production\Hite Treatment Plant\04-Primaries\Optimization","exact time")</f>
        <v>94</v>
      </c>
      <c r="J13" s="55">
        <f t="shared" si="2"/>
        <v>0.68456375838926176</v>
      </c>
      <c r="K13" s="19">
        <f t="shared" si="14"/>
        <v>0.7070987352265623</v>
      </c>
      <c r="L13" s="19">
        <f t="shared" si="15"/>
        <v>5.0782518105767216E-4</v>
      </c>
      <c r="M13" s="19"/>
      <c r="N13" s="19">
        <f>_xll.PITimeDat("NPRI Inf TSS",Sheet1!$O13,"\\APPLEPI_AF\MWRD_Production\Hite Treatment Plant\04-Primaries\Optimization","interpolated")</f>
        <v>306</v>
      </c>
      <c r="O13" s="51">
        <v>43474</v>
      </c>
      <c r="P13" s="19">
        <v>507.94073486328125</v>
      </c>
      <c r="Q13" s="19">
        <f t="shared" si="3"/>
        <v>0.73856209150326801</v>
      </c>
      <c r="R13" s="19">
        <f t="shared" si="4"/>
        <v>0.71489722193453509</v>
      </c>
      <c r="S13" s="19">
        <f t="shared" si="5"/>
        <v>5.6002605170514172E-4</v>
      </c>
      <c r="T13" s="19">
        <f>_xll.PITimeDat("NPRI 3 SOR",Sheet1!$O13,"\\APPLEPI_AF\MWRD_Production\Hite Treatment Plant\04-Primaries\Optimization","exact time")</f>
        <v>958.128662109375</v>
      </c>
      <c r="U13" s="19">
        <f t="shared" si="6"/>
        <v>0.69607843137254899</v>
      </c>
      <c r="V13" s="19">
        <f t="shared" si="7"/>
        <v>0.69633201023353031</v>
      </c>
      <c r="W13" s="19">
        <f t="shared" si="8"/>
        <v>6.4302238736582768E-8</v>
      </c>
      <c r="X13" s="19"/>
      <c r="Y13" s="19"/>
      <c r="Z13" s="51">
        <v>43658</v>
      </c>
      <c r="AA13" s="19">
        <v>756.38323974609375</v>
      </c>
      <c r="AB13" s="19">
        <f>_xll.PITimeDat("SPRI Inf TSS",Sheet1!$Z13,"\\APPLEPI_AF\MWRD_Production\Hite Treatment Plant\04-Primaries\Optimization","interpolated")</f>
        <v>250</v>
      </c>
      <c r="AC13" s="19">
        <f>_xll.PITimeDat("SPRI Eff TSS",Sheet1!$Z13,"\\APPLEPI_AF\MWRD_Production\Hite Treatment Plant\04-Primaries\Optimization","interpolated")</f>
        <v>82</v>
      </c>
      <c r="AD13">
        <f t="shared" si="9"/>
        <v>0.67199999999999993</v>
      </c>
      <c r="AE13">
        <f t="shared" si="10"/>
        <v>0.66689619459033911</v>
      </c>
      <c r="AF13">
        <f t="shared" si="11"/>
        <v>2.6048829659683072E-5</v>
      </c>
      <c r="AG13">
        <f t="shared" si="12"/>
        <v>0.66138235546065194</v>
      </c>
      <c r="AH13">
        <f t="shared" si="13"/>
        <v>1.1273437556394624E-4</v>
      </c>
    </row>
    <row r="14" spans="1:34" x14ac:dyDescent="0.25">
      <c r="A14" s="60">
        <v>43111.333333333336</v>
      </c>
      <c r="B14" s="19">
        <f>_xll.PITimeDat("NPRI Inf TSS",Sheet1!$C14,"\\APPLEPI_AF\MWRD_Production\Hite Treatment Plant\04-Primaries\Optimization","exact time")</f>
        <v>326</v>
      </c>
      <c r="C14" s="60">
        <v>43111.333333333336</v>
      </c>
      <c r="D14">
        <v>86.5</v>
      </c>
      <c r="E14" s="19">
        <f>1-D14/B14</f>
        <v>0.73466257668711654</v>
      </c>
      <c r="F14" s="19">
        <f t="shared" si="0"/>
        <v>0.73225589907213373</v>
      </c>
      <c r="G14" s="19">
        <f t="shared" si="1"/>
        <v>5.7920971424593494E-6</v>
      </c>
      <c r="H14" s="19"/>
      <c r="I14" s="19">
        <f>_xll.PITimeDat("NPRI 3 Eff TSS",Sheet1!$C14,"\\APPLEPI_AF\MWRD_Production\Hite Treatment Plant\04-Primaries\Optimization","exact time")</f>
        <v>100</v>
      </c>
      <c r="J14" s="55">
        <f t="shared" si="2"/>
        <v>0.69325153374233128</v>
      </c>
      <c r="K14" s="19">
        <f t="shared" si="14"/>
        <v>0.73225589907213373</v>
      </c>
      <c r="L14" s="19">
        <f t="shared" si="15"/>
        <v>1.5213405147806952E-3</v>
      </c>
      <c r="M14" s="19"/>
      <c r="N14" s="19">
        <f>_xll.PITimeDat("NPRI Inf TSS",Sheet1!$O14,"\\APPLEPI_AF\MWRD_Production\Hite Treatment Plant\04-Primaries\Optimization","interpolated")</f>
        <v>296</v>
      </c>
      <c r="O14" s="51">
        <v>43475</v>
      </c>
      <c r="P14" s="19">
        <v>502.34954833984375</v>
      </c>
      <c r="Q14" s="19">
        <f t="shared" si="3"/>
        <v>0.74493243243243246</v>
      </c>
      <c r="R14" s="19">
        <f t="shared" si="4"/>
        <v>0.70535944316840971</v>
      </c>
      <c r="S14" s="19">
        <f t="shared" si="5"/>
        <v>1.5660214792904599E-3</v>
      </c>
      <c r="T14" s="19">
        <f>_xll.PITimeDat("NPRI 3 SOR",Sheet1!$O14,"\\APPLEPI_AF\MWRD_Production\Hite Treatment Plant\04-Primaries\Optimization","exact time")</f>
        <v>952.525390625</v>
      </c>
      <c r="U14" s="19">
        <f t="shared" si="6"/>
        <v>0.66891891891891886</v>
      </c>
      <c r="V14" s="19">
        <f t="shared" si="7"/>
        <v>0.68738782119584296</v>
      </c>
      <c r="W14" s="19">
        <f t="shared" si="8"/>
        <v>3.4110035131457237E-4</v>
      </c>
      <c r="X14" s="19"/>
      <c r="Y14" s="19"/>
      <c r="Z14" s="51">
        <v>43659</v>
      </c>
      <c r="AA14" s="19">
        <v>775.32196044921875</v>
      </c>
      <c r="AB14" s="19">
        <f>_xll.PITimeDat("SPRI Inf TSS",Sheet1!$Z14,"\\APPLEPI_AF\MWRD_Production\Hite Treatment Plant\04-Primaries\Optimization","interpolated")</f>
        <v>328</v>
      </c>
      <c r="AC14" s="19">
        <f>_xll.PITimeDat("SPRI Eff TSS",Sheet1!$Z14,"\\APPLEPI_AF\MWRD_Production\Hite Treatment Plant\04-Primaries\Optimization","interpolated")</f>
        <v>187</v>
      </c>
      <c r="AD14">
        <f t="shared" si="9"/>
        <v>0.42987804878048785</v>
      </c>
      <c r="AE14">
        <f t="shared" si="10"/>
        <v>0.74610990441336822</v>
      </c>
      <c r="AF14">
        <f t="shared" si="11"/>
        <v>0.10000258651701489</v>
      </c>
      <c r="AG14">
        <f t="shared" si="12"/>
        <v>0.73917452470190681</v>
      </c>
      <c r="AH14">
        <f t="shared" si="13"/>
        <v>9.5664310017408896E-2</v>
      </c>
    </row>
    <row r="15" spans="1:34" x14ac:dyDescent="0.25">
      <c r="A15" s="60">
        <v>43112.333333333336</v>
      </c>
      <c r="B15" s="19">
        <f>_xll.PITimeDat("NPRI Inf TSS",Sheet1!$C15,"\\APPLEPI_AF\MWRD_Production\Hite Treatment Plant\04-Primaries\Optimization","exact time")</f>
        <v>304</v>
      </c>
      <c r="C15" s="60">
        <v>43112.333333333336</v>
      </c>
      <c r="D15">
        <v>84.5</v>
      </c>
      <c r="E15" s="19">
        <f>1-D15/B15</f>
        <v>0.72203947368421051</v>
      </c>
      <c r="F15" s="19">
        <f t="shared" si="0"/>
        <v>0.71287968124182766</v>
      </c>
      <c r="G15" s="19">
        <f t="shared" si="1"/>
        <v>8.3901797587534018E-5</v>
      </c>
      <c r="H15" s="19"/>
      <c r="I15" s="19">
        <f>_xll.PITimeDat("NPRI 3 Eff TSS",Sheet1!$C15,"\\APPLEPI_AF\MWRD_Production\Hite Treatment Plant\04-Primaries\Optimization","exact time")</f>
        <v>108</v>
      </c>
      <c r="J15" s="55">
        <f t="shared" si="2"/>
        <v>0.64473684210526316</v>
      </c>
      <c r="K15" s="19">
        <f t="shared" si="14"/>
        <v>0.71287968124182766</v>
      </c>
      <c r="L15" s="19">
        <f t="shared" si="15"/>
        <v>4.6434465255917054E-3</v>
      </c>
      <c r="M15" s="19"/>
      <c r="N15" s="19">
        <f>_xll.PITimeDat("NPRI Inf TSS",Sheet1!$O15,"\\APPLEPI_AF\MWRD_Production\Hite Treatment Plant\04-Primaries\Optimization","interpolated")</f>
        <v>326</v>
      </c>
      <c r="O15" s="51">
        <v>43476</v>
      </c>
      <c r="P15" s="19">
        <v>537.90289306640625</v>
      </c>
      <c r="Q15" s="19">
        <f t="shared" si="3"/>
        <v>0.73466257668711654</v>
      </c>
      <c r="R15" s="19">
        <f t="shared" si="4"/>
        <v>0.73194767600653388</v>
      </c>
      <c r="S15" s="19">
        <f t="shared" si="5"/>
        <v>7.3706857054282223E-6</v>
      </c>
      <c r="T15" s="19">
        <f>_xll.PITimeDat("NPRI 3 SOR",Sheet1!$O15,"\\APPLEPI_AF\MWRD_Production\Hite Treatment Plant\04-Primaries\Optimization","exact time")</f>
        <v>956.084716796875</v>
      </c>
      <c r="U15" s="19">
        <f t="shared" si="6"/>
        <v>0.71165644171779141</v>
      </c>
      <c r="V15" s="19">
        <f t="shared" si="7"/>
        <v>0.71345530491824549</v>
      </c>
      <c r="W15" s="19">
        <f t="shared" si="8"/>
        <v>3.2359088139479018E-6</v>
      </c>
      <c r="X15" s="19"/>
      <c r="Y15" s="19"/>
      <c r="Z15" s="51">
        <v>43660</v>
      </c>
      <c r="AA15" s="19">
        <v>786.087890625</v>
      </c>
      <c r="AB15" s="19">
        <f>_xll.PITimeDat("SPRI Inf TSS",Sheet1!$Z15,"\\APPLEPI_AF\MWRD_Production\Hite Treatment Plant\04-Primaries\Optimization","interpolated")</f>
        <v>231</v>
      </c>
      <c r="AC15" s="19">
        <f>_xll.PITimeDat("SPRI Eff TSS",Sheet1!$Z15,"\\APPLEPI_AF\MWRD_Production\Hite Treatment Plant\04-Primaries\Optimization","interpolated")</f>
        <v>75</v>
      </c>
      <c r="AD15">
        <f t="shared" si="9"/>
        <v>0.67532467532467533</v>
      </c>
      <c r="AE15">
        <f t="shared" si="10"/>
        <v>0.63949804609344063</v>
      </c>
      <c r="AF15">
        <f t="shared" si="11"/>
        <v>1.2835473620723605E-3</v>
      </c>
      <c r="AG15">
        <f t="shared" si="12"/>
        <v>0.63316033529413573</v>
      </c>
      <c r="AH15">
        <f t="shared" si="13"/>
        <v>1.7778315702109636E-3</v>
      </c>
    </row>
    <row r="16" spans="1:34" x14ac:dyDescent="0.25">
      <c r="A16" s="60">
        <v>43113.333333333336</v>
      </c>
      <c r="B16" s="19">
        <f>_xll.PITimeDat("NPRI Inf TSS",Sheet1!$C16,"\\APPLEPI_AF\MWRD_Production\Hite Treatment Plant\04-Primaries\Optimization","exact time")</f>
        <v>296</v>
      </c>
      <c r="C16" s="60">
        <v>43113.333333333336</v>
      </c>
      <c r="D16">
        <v>74.5</v>
      </c>
      <c r="E16" s="19">
        <f>1-D16/B16</f>
        <v>0.74831081081081074</v>
      </c>
      <c r="F16" s="19">
        <f t="shared" si="0"/>
        <v>0.70511967262674191</v>
      </c>
      <c r="G16" s="19">
        <f t="shared" si="1"/>
        <v>1.8654744176353289E-3</v>
      </c>
      <c r="H16" s="19"/>
      <c r="I16" s="19">
        <f>_xll.PITimeDat("NPRI 3 Eff TSS",Sheet1!$C16,"\\APPLEPI_AF\MWRD_Production\Hite Treatment Plant\04-Primaries\Optimization","exact time")</f>
        <v>106</v>
      </c>
      <c r="J16" s="55">
        <f t="shared" si="2"/>
        <v>0.64189189189189189</v>
      </c>
      <c r="K16" s="19">
        <f t="shared" si="14"/>
        <v>0.70511967262674191</v>
      </c>
      <c r="L16" s="19">
        <f t="shared" si="15"/>
        <v>3.9977522566542719E-3</v>
      </c>
      <c r="M16" s="19"/>
      <c r="N16" s="19">
        <f>_xll.PITimeDat("NPRI Inf TSS",Sheet1!$O16,"\\APPLEPI_AF\MWRD_Production\Hite Treatment Plant\04-Primaries\Optimization","interpolated")</f>
        <v>300</v>
      </c>
      <c r="O16" s="51">
        <v>43477</v>
      </c>
      <c r="P16" s="19">
        <v>550.713623046875</v>
      </c>
      <c r="Q16" s="19">
        <f t="shared" si="3"/>
        <v>0.755</v>
      </c>
      <c r="R16" s="19">
        <f t="shared" si="4"/>
        <v>0.70867152276964829</v>
      </c>
      <c r="S16" s="19">
        <f t="shared" si="5"/>
        <v>2.1463278024832174E-3</v>
      </c>
      <c r="T16" s="19">
        <f>_xll.PITimeDat("NPRI 3 SOR",Sheet1!$O16,"\\APPLEPI_AF\MWRD_Production\Hite Treatment Plant\04-Primaries\Optimization","exact time")</f>
        <v>992.14752197265625</v>
      </c>
      <c r="U16" s="19">
        <f t="shared" si="6"/>
        <v>0.66333333333333333</v>
      </c>
      <c r="V16" s="19">
        <f t="shared" si="7"/>
        <v>0.68826927442468466</v>
      </c>
      <c r="W16" s="19">
        <f t="shared" si="8"/>
        <v>6.2180115811134385E-4</v>
      </c>
      <c r="X16" s="19"/>
      <c r="Y16" s="19"/>
      <c r="Z16" s="51">
        <v>43661</v>
      </c>
      <c r="AA16" s="19">
        <v>788.78118896484375</v>
      </c>
      <c r="AB16" s="19">
        <f>_xll.PITimeDat("SPRI Inf TSS",Sheet1!$Z16,"\\APPLEPI_AF\MWRD_Production\Hite Treatment Plant\04-Primaries\Optimization","interpolated")</f>
        <v>231</v>
      </c>
      <c r="AC16" s="19">
        <f>_xll.PITimeDat("SPRI Eff TSS",Sheet1!$Z16,"\\APPLEPI_AF\MWRD_Production\Hite Treatment Plant\04-Primaries\Optimization","interpolated")</f>
        <v>69</v>
      </c>
      <c r="AD16">
        <f t="shared" si="9"/>
        <v>0.70129870129870131</v>
      </c>
      <c r="AE16">
        <f t="shared" si="10"/>
        <v>0.63949804609344063</v>
      </c>
      <c r="AF16">
        <f t="shared" si="11"/>
        <v>3.8193209837995138E-3</v>
      </c>
      <c r="AG16">
        <f t="shared" si="12"/>
        <v>0.63305969330478051</v>
      </c>
      <c r="AH16">
        <f t="shared" si="13"/>
        <v>4.6565622119943868E-3</v>
      </c>
    </row>
    <row r="17" spans="1:34" x14ac:dyDescent="0.25">
      <c r="A17" s="60">
        <v>43114.333333333336</v>
      </c>
      <c r="B17" s="19">
        <f>_xll.PITimeDat("NPRI Inf TSS",Sheet1!$C17,"\\APPLEPI_AF\MWRD_Production\Hite Treatment Plant\04-Primaries\Optimization","exact time")</f>
        <v>247</v>
      </c>
      <c r="C17" s="60">
        <v>43114.333333333336</v>
      </c>
      <c r="D17">
        <v>76</v>
      </c>
      <c r="E17" s="19">
        <f>1-D17/B17</f>
        <v>0.69230769230769229</v>
      </c>
      <c r="F17" s="19">
        <f t="shared" si="0"/>
        <v>0.64662114614378785</v>
      </c>
      <c r="G17" s="19">
        <f t="shared" si="1"/>
        <v>2.0872605003865717E-3</v>
      </c>
      <c r="H17" s="19"/>
      <c r="I17" s="19">
        <f>_xll.PITimeDat("NPRI 3 Eff TSS",Sheet1!$C17,"\\APPLEPI_AF\MWRD_Production\Hite Treatment Plant\04-Primaries\Optimization","exact time")</f>
        <v>85</v>
      </c>
      <c r="J17" s="55">
        <f t="shared" si="2"/>
        <v>0.65587044534412953</v>
      </c>
      <c r="K17" s="19">
        <f t="shared" si="14"/>
        <v>0.64662114614378785</v>
      </c>
      <c r="L17" s="19">
        <f t="shared" si="15"/>
        <v>8.5549535697441176E-5</v>
      </c>
      <c r="M17" s="19"/>
      <c r="N17" s="19">
        <f>_xll.PITimeDat("NPRI Inf TSS",Sheet1!$O17,"\\APPLEPI_AF\MWRD_Production\Hite Treatment Plant\04-Primaries\Optimization","interpolated")</f>
        <v>302</v>
      </c>
      <c r="O17" s="51">
        <v>43478</v>
      </c>
      <c r="P17" s="19">
        <v>543.29107666015625</v>
      </c>
      <c r="Q17" s="19">
        <f t="shared" si="3"/>
        <v>0.75331125827814571</v>
      </c>
      <c r="R17" s="19">
        <f t="shared" si="4"/>
        <v>0.71069800371447667</v>
      </c>
      <c r="S17" s="19">
        <f t="shared" si="5"/>
        <v>1.8158894645080607E-3</v>
      </c>
      <c r="T17" s="19">
        <f>_xll.PITimeDat("NPRI 3 SOR",Sheet1!$O17,"\\APPLEPI_AF\MWRD_Production\Hite Treatment Plant\04-Primaries\Optimization","exact time")</f>
        <v>989.958740234375</v>
      </c>
      <c r="U17" s="19">
        <f t="shared" si="6"/>
        <v>0.73841059602649006</v>
      </c>
      <c r="V17" s="19">
        <f t="shared" si="7"/>
        <v>0.6902983457111711</v>
      </c>
      <c r="W17" s="19">
        <f t="shared" si="8"/>
        <v>2.3147886304039095E-3</v>
      </c>
      <c r="X17" s="19"/>
      <c r="Y17" s="19"/>
      <c r="Z17" s="51">
        <v>43662</v>
      </c>
      <c r="AA17" s="19">
        <v>802.64263916015625</v>
      </c>
      <c r="AB17" s="19">
        <f>_xll.PITimeDat("SPRI Inf TSS",Sheet1!$Z17,"\\APPLEPI_AF\MWRD_Production\Hite Treatment Plant\04-Primaries\Optimization","interpolated")</f>
        <v>264</v>
      </c>
      <c r="AC17" s="19">
        <f>_xll.PITimeDat("SPRI Eff TSS",Sheet1!$Z17,"\\APPLEPI_AF\MWRD_Production\Hite Treatment Plant\04-Primaries\Optimization","interpolated")</f>
        <v>71</v>
      </c>
      <c r="AD17">
        <f t="shared" si="9"/>
        <v>0.73106060606060608</v>
      </c>
      <c r="AE17">
        <f t="shared" si="10"/>
        <v>0.68456079033176054</v>
      </c>
      <c r="AF17">
        <f t="shared" si="11"/>
        <v>2.1622328628165912E-3</v>
      </c>
      <c r="AG17">
        <f t="shared" si="12"/>
        <v>0.67709911405285295</v>
      </c>
      <c r="AH17">
        <f t="shared" si="13"/>
        <v>2.9118426197028051E-3</v>
      </c>
    </row>
    <row r="18" spans="1:34" x14ac:dyDescent="0.25">
      <c r="A18" s="60">
        <v>43115.333333333336</v>
      </c>
      <c r="B18" s="19">
        <f>_xll.PITimeDat("NPRI Inf TSS",Sheet1!$C18,"\\APPLEPI_AF\MWRD_Production\Hite Treatment Plant\04-Primaries\Optimization","exact time")</f>
        <v>298</v>
      </c>
      <c r="C18" s="60">
        <v>43115.333333333336</v>
      </c>
      <c r="D18">
        <v>87</v>
      </c>
      <c r="E18" s="19">
        <f>1-D18/B18</f>
        <v>0.70805369127516782</v>
      </c>
      <c r="F18" s="19">
        <f t="shared" si="0"/>
        <v>0.7070987352265623</v>
      </c>
      <c r="G18" s="19">
        <f t="shared" si="1"/>
        <v>9.1194105476825926E-7</v>
      </c>
      <c r="H18" s="19"/>
      <c r="I18" s="19">
        <f>_xll.PITimeDat("NPRI 3 Eff TSS",Sheet1!$C18,"\\APPLEPI_AF\MWRD_Production\Hite Treatment Plant\04-Primaries\Optimization","exact time")</f>
        <v>94</v>
      </c>
      <c r="J18" s="55">
        <f t="shared" si="2"/>
        <v>0.68456375838926176</v>
      </c>
      <c r="K18" s="19">
        <f t="shared" si="14"/>
        <v>0.7070987352265623</v>
      </c>
      <c r="L18" s="19">
        <f t="shared" si="15"/>
        <v>5.0782518105767216E-4</v>
      </c>
      <c r="M18" s="19"/>
      <c r="N18" s="19">
        <f>_xll.PITimeDat("NPRI Inf TSS",Sheet1!$O18,"\\APPLEPI_AF\MWRD_Production\Hite Treatment Plant\04-Primaries\Optimization","interpolated")</f>
        <v>310</v>
      </c>
      <c r="O18" s="51">
        <v>43479</v>
      </c>
      <c r="P18" s="19">
        <v>499.60598754882813</v>
      </c>
      <c r="Q18" s="19">
        <f t="shared" si="3"/>
        <v>0.72580645161290325</v>
      </c>
      <c r="R18" s="19">
        <f t="shared" si="4"/>
        <v>0.71864691645685352</v>
      </c>
      <c r="S18" s="19">
        <f t="shared" si="5"/>
        <v>5.1258943650711936E-5</v>
      </c>
      <c r="T18" s="19">
        <f>_xll.PITimeDat("NPRI 3 SOR",Sheet1!$O18,"\\APPLEPI_AF\MWRD_Production\Hite Treatment Plant\04-Primaries\Optimization","exact time")</f>
        <v>972.244873046875</v>
      </c>
      <c r="U18" s="19">
        <f t="shared" si="6"/>
        <v>0.70645161290322589</v>
      </c>
      <c r="V18" s="19">
        <f t="shared" si="7"/>
        <v>0.69885443287428939</v>
      </c>
      <c r="W18" s="19">
        <f t="shared" si="8"/>
        <v>5.7717144392071613E-5</v>
      </c>
      <c r="X18" s="19"/>
      <c r="Y18" s="19"/>
      <c r="Z18" s="51">
        <v>43663</v>
      </c>
      <c r="AA18" s="19">
        <v>797.52642822265625</v>
      </c>
      <c r="AB18" s="19">
        <f>_xll.PITimeDat("SPRI Inf TSS",Sheet1!$Z18,"\\APPLEPI_AF\MWRD_Production\Hite Treatment Plant\04-Primaries\Optimization","interpolated")</f>
        <v>264</v>
      </c>
      <c r="AC18" s="19">
        <f>_xll.PITimeDat("SPRI Eff TSS",Sheet1!$Z18,"\\APPLEPI_AF\MWRD_Production\Hite Treatment Plant\04-Primaries\Optimization","interpolated")</f>
        <v>65</v>
      </c>
      <c r="AD18">
        <f t="shared" si="9"/>
        <v>0.75378787878787878</v>
      </c>
      <c r="AE18">
        <f t="shared" si="10"/>
        <v>0.68456079033176054</v>
      </c>
      <c r="AF18">
        <f t="shared" si="11"/>
        <v>4.7923897761112198E-3</v>
      </c>
      <c r="AG18">
        <f t="shared" si="12"/>
        <v>0.67731232131758135</v>
      </c>
      <c r="AH18">
        <f t="shared" si="13"/>
        <v>5.8485108903927668E-3</v>
      </c>
    </row>
    <row r="19" spans="1:34" x14ac:dyDescent="0.25">
      <c r="A19" s="60">
        <v>43116.333333333336</v>
      </c>
      <c r="B19" s="19" t="str">
        <f>_xll.PITimeDat("NPRI Inf TSS",Sheet1!$C19,"\\APPLEPI_AF\MWRD_Production\Hite Treatment Plant\04-Primaries\Optimization","exact time")</f>
        <v>No events found.</v>
      </c>
      <c r="C19" s="60">
        <v>43116.333333333336</v>
      </c>
      <c r="D19">
        <v>77</v>
      </c>
      <c r="E19" s="19"/>
      <c r="F19" s="19" t="e">
        <f t="shared" si="0"/>
        <v>#VALUE!</v>
      </c>
      <c r="G19" s="19" t="str">
        <f t="shared" si="1"/>
        <v/>
      </c>
      <c r="H19" s="19"/>
      <c r="I19" s="19">
        <f>_xll.PITimeDat("NPRI 3 Eff TSS",Sheet1!$C19,"\\APPLEPI_AF\MWRD_Production\Hite Treatment Plant\04-Primaries\Optimization","exact time")</f>
        <v>99</v>
      </c>
      <c r="J19" s="55" t="e">
        <f t="shared" si="2"/>
        <v>#VALUE!</v>
      </c>
      <c r="K19" s="19" t="e">
        <f t="shared" si="14"/>
        <v>#VALUE!</v>
      </c>
      <c r="L19" s="19" t="str">
        <f t="shared" si="15"/>
        <v/>
      </c>
      <c r="M19" s="19"/>
      <c r="N19" s="19">
        <f>_xll.PITimeDat("NPRI Inf TSS",Sheet1!$O19,"\\APPLEPI_AF\MWRD_Production\Hite Treatment Plant\04-Primaries\Optimization","interpolated")</f>
        <v>293</v>
      </c>
      <c r="O19" s="51">
        <v>43480</v>
      </c>
      <c r="P19" s="19">
        <v>475.73886108398438</v>
      </c>
      <c r="Q19" s="19">
        <f t="shared" si="3"/>
        <v>0.7337883959044369</v>
      </c>
      <c r="R19" s="19">
        <f t="shared" si="4"/>
        <v>0.70258280919912075</v>
      </c>
      <c r="S19" s="19">
        <f t="shared" si="5"/>
        <v>9.7378864162300381E-4</v>
      </c>
      <c r="T19" s="19">
        <f>_xll.PITimeDat("NPRI 3 SOR",Sheet1!$O19,"\\APPLEPI_AF\MWRD_Production\Hite Treatment Plant\04-Primaries\Optimization","exact time")</f>
        <v>953.10821533203125</v>
      </c>
      <c r="U19" s="19">
        <f t="shared" si="6"/>
        <v>0.67576791808873726</v>
      </c>
      <c r="V19" s="19">
        <f t="shared" si="7"/>
        <v>0.68441670444204861</v>
      </c>
      <c r="W19" s="19">
        <f t="shared" si="8"/>
        <v>7.4801505385224532E-5</v>
      </c>
      <c r="X19" s="19"/>
      <c r="Y19" s="19"/>
      <c r="Z19" s="51">
        <v>43664</v>
      </c>
      <c r="AA19" s="19">
        <v>479.3089599609375</v>
      </c>
      <c r="AB19" s="19">
        <f>_xll.PITimeDat("SPRI Inf TSS",Sheet1!$Z19,"\\APPLEPI_AF\MWRD_Production\Hite Treatment Plant\04-Primaries\Optimization","interpolated")</f>
        <v>250</v>
      </c>
      <c r="AC19" s="19">
        <f>_xll.PITimeDat("SPRI Eff TSS",Sheet1!$Z19,"\\APPLEPI_AF\MWRD_Production\Hite Treatment Plant\04-Primaries\Optimization","interpolated")</f>
        <v>77</v>
      </c>
      <c r="AD19">
        <f t="shared" si="9"/>
        <v>0.69199999999999995</v>
      </c>
      <c r="AE19">
        <f t="shared" si="10"/>
        <v>0.66689619459033911</v>
      </c>
      <c r="AF19">
        <f t="shared" si="11"/>
        <v>6.3020104604611684E-4</v>
      </c>
      <c r="AG19">
        <f t="shared" si="12"/>
        <v>0.66655139839699018</v>
      </c>
      <c r="AH19">
        <f t="shared" si="13"/>
        <v>6.4763132354871134E-4</v>
      </c>
    </row>
    <row r="20" spans="1:34" x14ac:dyDescent="0.25">
      <c r="A20" s="60">
        <v>43117.333333333336</v>
      </c>
      <c r="B20" s="19">
        <f>_xll.PITimeDat("NPRI Inf TSS",Sheet1!$C20,"\\APPLEPI_AF\MWRD_Production\Hite Treatment Plant\04-Primaries\Optimization","exact time")</f>
        <v>300</v>
      </c>
      <c r="C20" s="60">
        <v>43117.333333333336</v>
      </c>
      <c r="D20">
        <v>83</v>
      </c>
      <c r="E20" s="19">
        <f>1-D20/B20</f>
        <v>0.72333333333333338</v>
      </c>
      <c r="F20" s="19">
        <f t="shared" si="0"/>
        <v>0.70905141032505192</v>
      </c>
      <c r="G20" s="19">
        <f t="shared" si="1"/>
        <v>2.0397332481447938E-4</v>
      </c>
      <c r="H20" s="19"/>
      <c r="I20" s="19">
        <f>_xll.PITimeDat("NPRI 3 Eff TSS",Sheet1!$C20,"\\APPLEPI_AF\MWRD_Production\Hite Treatment Plant\04-Primaries\Optimization","exact time")</f>
        <v>95</v>
      </c>
      <c r="J20" s="55">
        <f t="shared" si="2"/>
        <v>0.68333333333333335</v>
      </c>
      <c r="K20" s="19">
        <f t="shared" si="14"/>
        <v>0.70905141032505192</v>
      </c>
      <c r="L20" s="19">
        <f t="shared" si="15"/>
        <v>6.6141948415196429E-4</v>
      </c>
      <c r="M20" s="19"/>
      <c r="N20" s="19">
        <f>_xll.PITimeDat("NPRI Inf TSS",Sheet1!$O20,"\\APPLEPI_AF\MWRD_Production\Hite Treatment Plant\04-Primaries\Optimization","interpolated")</f>
        <v>311</v>
      </c>
      <c r="O20" s="51">
        <v>43481</v>
      </c>
      <c r="P20" s="19">
        <v>481.53903198242188</v>
      </c>
      <c r="Q20" s="19">
        <f t="shared" si="3"/>
        <v>0.75562700964630225</v>
      </c>
      <c r="R20" s="19">
        <f t="shared" si="4"/>
        <v>0.71971058214504036</v>
      </c>
      <c r="S20" s="19">
        <f t="shared" si="5"/>
        <v>1.2899897644534017E-3</v>
      </c>
      <c r="T20" s="19">
        <f>_xll.PITimeDat("NPRI 3 SOR",Sheet1!$O20,"\\APPLEPI_AF\MWRD_Production\Hite Treatment Plant\04-Primaries\Optimization","exact time")</f>
        <v>952.91326904296875</v>
      </c>
      <c r="U20" s="19">
        <f t="shared" si="6"/>
        <v>0.69453376205787776</v>
      </c>
      <c r="V20" s="19">
        <f t="shared" si="7"/>
        <v>0.70116045772271907</v>
      </c>
      <c r="W20" s="19">
        <f t="shared" si="8"/>
        <v>4.3913095434426594E-5</v>
      </c>
      <c r="X20" s="19"/>
      <c r="Y20" s="19"/>
      <c r="Z20" s="51">
        <v>43665</v>
      </c>
      <c r="AA20" s="19">
        <v>490.8671875</v>
      </c>
      <c r="AB20" s="19">
        <f>_xll.PITimeDat("SPRI Inf TSS",Sheet1!$Z20,"\\APPLEPI_AF\MWRD_Production\Hite Treatment Plant\04-Primaries\Optimization","interpolated")</f>
        <v>249</v>
      </c>
      <c r="AC20" s="19">
        <f>_xll.PITimeDat("SPRI Eff TSS",Sheet1!$Z20,"\\APPLEPI_AF\MWRD_Production\Hite Treatment Plant\04-Primaries\Optimization","interpolated")</f>
        <v>68</v>
      </c>
      <c r="AD20">
        <f t="shared" si="9"/>
        <v>0.72690763052208829</v>
      </c>
      <c r="AE20">
        <f t="shared" si="10"/>
        <v>0.66555842830355338</v>
      </c>
      <c r="AF20">
        <f t="shared" si="11"/>
        <v>3.7637246128506881E-3</v>
      </c>
      <c r="AG20">
        <f t="shared" si="12"/>
        <v>0.66514720658897508</v>
      </c>
      <c r="AH20">
        <f t="shared" si="13"/>
        <v>3.8143499643978626E-3</v>
      </c>
    </row>
    <row r="21" spans="1:34" x14ac:dyDescent="0.25">
      <c r="A21" s="60">
        <v>43118.333333333336</v>
      </c>
      <c r="B21" s="19">
        <f>_xll.PITimeDat("NPRI Inf TSS",Sheet1!$C21,"\\APPLEPI_AF\MWRD_Production\Hite Treatment Plant\04-Primaries\Optimization","exact time")</f>
        <v>284</v>
      </c>
      <c r="C21" s="60">
        <v>43118.333333333336</v>
      </c>
      <c r="D21">
        <v>84</v>
      </c>
      <c r="E21" s="19">
        <f>1-D21/B21</f>
        <v>0.70422535211267601</v>
      </c>
      <c r="F21" s="19">
        <f t="shared" si="0"/>
        <v>0.69265994048420976</v>
      </c>
      <c r="G21" s="19">
        <f t="shared" si="1"/>
        <v>1.3375874613586234E-4</v>
      </c>
      <c r="H21" s="19"/>
      <c r="I21" s="19">
        <f>_xll.PITimeDat("NPRI 3 Eff TSS",Sheet1!$C21,"\\APPLEPI_AF\MWRD_Production\Hite Treatment Plant\04-Primaries\Optimization","exact time")</f>
        <v>107</v>
      </c>
      <c r="J21" s="55">
        <f t="shared" si="2"/>
        <v>0.62323943661971826</v>
      </c>
      <c r="K21" s="19">
        <f t="shared" si="14"/>
        <v>0.69265994048420976</v>
      </c>
      <c r="L21" s="19">
        <f t="shared" si="15"/>
        <v>4.8192063567998791E-3</v>
      </c>
      <c r="M21" s="19"/>
      <c r="N21" s="19">
        <f>_xll.PITimeDat("NPRI Inf TSS",Sheet1!$O21,"\\APPLEPI_AF\MWRD_Production\Hite Treatment Plant\04-Primaries\Optimization","interpolated")</f>
        <v>324</v>
      </c>
      <c r="O21" s="51">
        <v>43482</v>
      </c>
      <c r="P21" s="19">
        <v>478.11184692382813</v>
      </c>
      <c r="Q21" s="19">
        <f t="shared" si="3"/>
        <v>0.74691358024691357</v>
      </c>
      <c r="R21" s="19">
        <f t="shared" si="4"/>
        <v>0.73095417387483619</v>
      </c>
      <c r="S21" s="19">
        <f t="shared" si="5"/>
        <v>2.54702651749104E-4</v>
      </c>
      <c r="T21" s="19">
        <f>_xll.PITimeDat("NPRI 3 SOR",Sheet1!$O21,"\\APPLEPI_AF\MWRD_Production\Hite Treatment Plant\04-Primaries\Optimization","exact time")</f>
        <v>948.26446533203125</v>
      </c>
      <c r="U21" s="19">
        <f t="shared" si="6"/>
        <v>0.7407407407407407</v>
      </c>
      <c r="V21" s="19">
        <f t="shared" si="7"/>
        <v>0.71242920121927145</v>
      </c>
      <c r="W21" s="19">
        <f t="shared" si="8"/>
        <v>8.0154327007571553E-4</v>
      </c>
      <c r="X21" s="19"/>
      <c r="Y21" s="19"/>
      <c r="Z21" s="51">
        <v>43666</v>
      </c>
      <c r="AA21" s="19">
        <v>758.47283935546875</v>
      </c>
      <c r="AB21" s="19">
        <f>_xll.PITimeDat("SPRI Inf TSS",Sheet1!$Z21,"\\APPLEPI_AF\MWRD_Production\Hite Treatment Plant\04-Primaries\Optimization","interpolated")</f>
        <v>272</v>
      </c>
      <c r="AC21" s="19">
        <f>_xll.PITimeDat("SPRI Eff TSS",Sheet1!$Z21,"\\APPLEPI_AF\MWRD_Production\Hite Treatment Plant\04-Primaries\Optimization","interpolated")</f>
        <v>65</v>
      </c>
      <c r="AD21">
        <f t="shared" si="9"/>
        <v>0.76102941176470584</v>
      </c>
      <c r="AE21">
        <f t="shared" si="10"/>
        <v>0.69383841414553227</v>
      </c>
      <c r="AF21">
        <f t="shared" si="11"/>
        <v>4.5146301610597891E-3</v>
      </c>
      <c r="AG21">
        <f t="shared" si="12"/>
        <v>0.68802552841038678</v>
      </c>
      <c r="AH21">
        <f t="shared" si="13"/>
        <v>5.3295669848110244E-3</v>
      </c>
    </row>
    <row r="22" spans="1:34" x14ac:dyDescent="0.25">
      <c r="A22" s="60">
        <v>43119.333333333336</v>
      </c>
      <c r="B22" s="19">
        <f>_xll.PITimeDat("NPRI Inf TSS",Sheet1!$C22,"\\APPLEPI_AF\MWRD_Production\Hite Treatment Plant\04-Primaries\Optimization","exact time")</f>
        <v>376</v>
      </c>
      <c r="C22" s="60">
        <v>43119.333333333336</v>
      </c>
      <c r="D22">
        <v>78.5</v>
      </c>
      <c r="E22" s="19">
        <f>1-D22/B22</f>
        <v>0.79122340425531912</v>
      </c>
      <c r="F22" s="19">
        <f t="shared" si="0"/>
        <v>0.76786016781254141</v>
      </c>
      <c r="G22" s="19">
        <f t="shared" si="1"/>
        <v>5.458408170811366E-4</v>
      </c>
      <c r="H22" s="19"/>
      <c r="I22" s="19">
        <f>_xll.PITimeDat("NPRI 3 Eff TSS",Sheet1!$C22,"\\APPLEPI_AF\MWRD_Production\Hite Treatment Plant\04-Primaries\Optimization","exact time")</f>
        <v>104</v>
      </c>
      <c r="J22" s="55">
        <f t="shared" si="2"/>
        <v>0.72340425531914887</v>
      </c>
      <c r="K22" s="19">
        <f t="shared" si="14"/>
        <v>0.76786016781254141</v>
      </c>
      <c r="L22" s="19">
        <f t="shared" si="15"/>
        <v>1.9763281556201746E-3</v>
      </c>
      <c r="M22" s="19"/>
      <c r="N22" s="19">
        <f>_xll.PITimeDat("NPRI Inf TSS",Sheet1!$O22,"\\APPLEPI_AF\MWRD_Production\Hite Treatment Plant\04-Primaries\Optimization","interpolated")</f>
        <v>338</v>
      </c>
      <c r="O22" s="51">
        <v>43483</v>
      </c>
      <c r="P22" s="19">
        <v>488.2987060546875</v>
      </c>
      <c r="Q22" s="19">
        <f t="shared" si="3"/>
        <v>0.73964497041420119</v>
      </c>
      <c r="R22" s="19">
        <f t="shared" si="4"/>
        <v>0.74198100802074107</v>
      </c>
      <c r="S22" s="19">
        <f t="shared" si="5"/>
        <v>5.4570716991686033E-6</v>
      </c>
      <c r="T22" s="19">
        <f>_xll.PITimeDat("NPRI 3 SOR",Sheet1!$O22,"\\APPLEPI_AF\MWRD_Production\Hite Treatment Plant\04-Primaries\Optimization","exact time")</f>
        <v>953.86920166015625</v>
      </c>
      <c r="U22" s="19">
        <f t="shared" si="6"/>
        <v>0.72781065088757391</v>
      </c>
      <c r="V22" s="19">
        <f t="shared" si="7"/>
        <v>0.72284252807097904</v>
      </c>
      <c r="W22" s="19">
        <f t="shared" si="8"/>
        <v>2.4682244320770509E-5</v>
      </c>
      <c r="X22" s="19"/>
      <c r="Y22" s="19"/>
      <c r="Z22" s="51">
        <v>43667</v>
      </c>
      <c r="AA22" s="19">
        <v>763.77532958984375</v>
      </c>
      <c r="AB22" s="19">
        <f>_xll.PITimeDat("SPRI Inf TSS",Sheet1!$Z22,"\\APPLEPI_AF\MWRD_Production\Hite Treatment Plant\04-Primaries\Optimization","interpolated")</f>
        <v>316</v>
      </c>
      <c r="AC22" s="19">
        <f>_xll.PITimeDat("SPRI Eff TSS",Sheet1!$Z22,"\\APPLEPI_AF\MWRD_Production\Hite Treatment Plant\04-Primaries\Optimization","interpolated")</f>
        <v>146</v>
      </c>
      <c r="AD22">
        <f t="shared" si="9"/>
        <v>0.53797468354430378</v>
      </c>
      <c r="AE22">
        <f t="shared" si="10"/>
        <v>0.73646850837843281</v>
      </c>
      <c r="AF22">
        <f t="shared" si="11"/>
        <v>3.9399798497281896E-2</v>
      </c>
      <c r="AG22">
        <f t="shared" si="12"/>
        <v>0.73009018964131767</v>
      </c>
      <c r="AH22">
        <f t="shared" si="13"/>
        <v>3.690836768291178E-2</v>
      </c>
    </row>
    <row r="23" spans="1:34" x14ac:dyDescent="0.25">
      <c r="A23" s="60">
        <v>43120.333333333336</v>
      </c>
      <c r="B23" s="19">
        <f>_xll.PITimeDat("NPRI Inf TSS",Sheet1!$C23,"\\APPLEPI_AF\MWRD_Production\Hite Treatment Plant\04-Primaries\Optimization","exact time")</f>
        <v>426</v>
      </c>
      <c r="C23" s="60">
        <v>43120.333333333336</v>
      </c>
      <c r="D23">
        <v>87</v>
      </c>
      <c r="E23" s="19">
        <f>1-D23/B23</f>
        <v>0.79577464788732399</v>
      </c>
      <c r="F23" s="19">
        <f t="shared" si="0"/>
        <v>0.79510662698947321</v>
      </c>
      <c r="G23" s="19">
        <f t="shared" si="1"/>
        <v>4.4625191996536905E-7</v>
      </c>
      <c r="H23" s="19"/>
      <c r="I23" s="19">
        <f>_xll.PITimeDat("NPRI 3 Eff TSS",Sheet1!$C23,"\\APPLEPI_AF\MWRD_Production\Hite Treatment Plant\04-Primaries\Optimization","exact time")</f>
        <v>97</v>
      </c>
      <c r="J23" s="55">
        <f t="shared" si="2"/>
        <v>0.77230046948356801</v>
      </c>
      <c r="K23" s="19">
        <f t="shared" si="14"/>
        <v>0.79510662698947321</v>
      </c>
      <c r="L23" s="19">
        <f t="shared" si="15"/>
        <v>5.2012082018415605E-4</v>
      </c>
      <c r="M23" s="19"/>
      <c r="N23" s="19">
        <f>_xll.PITimeDat("NPRI Inf TSS",Sheet1!$O23,"\\APPLEPI_AF\MWRD_Production\Hite Treatment Plant\04-Primaries\Optimization","interpolated")</f>
        <v>326</v>
      </c>
      <c r="O23" s="51">
        <v>43484</v>
      </c>
      <c r="P23" s="19">
        <v>501.83477783203125</v>
      </c>
      <c r="Q23" s="19">
        <f t="shared" si="3"/>
        <v>0.78374233128834359</v>
      </c>
      <c r="R23" s="19">
        <f t="shared" si="4"/>
        <v>0.73238482662949811</v>
      </c>
      <c r="S23" s="19">
        <f t="shared" si="5"/>
        <v>2.6375932847833346E-3</v>
      </c>
      <c r="T23" s="19">
        <f>_xll.PITimeDat("NPRI 3 SOR",Sheet1!$O23,"\\APPLEPI_AF\MWRD_Production\Hite Treatment Plant\04-Primaries\Optimization","exact time")</f>
        <v>973.87823486328125</v>
      </c>
      <c r="U23" s="19">
        <f t="shared" si="6"/>
        <v>0.70858895705521474</v>
      </c>
      <c r="V23" s="19">
        <f t="shared" si="7"/>
        <v>0.71211084707283678</v>
      </c>
      <c r="W23" s="19">
        <f t="shared" si="8"/>
        <v>1.2403709296225791E-5</v>
      </c>
      <c r="X23" s="19"/>
      <c r="Y23" s="19"/>
      <c r="Z23" s="51">
        <v>43668</v>
      </c>
      <c r="AA23" s="19">
        <v>831.8218994140625</v>
      </c>
      <c r="AB23" s="19">
        <f>_xll.PITimeDat("SPRI Inf TSS",Sheet1!$Z23,"\\APPLEPI_AF\MWRD_Production\Hite Treatment Plant\04-Primaries\Optimization","interpolated")</f>
        <v>322</v>
      </c>
      <c r="AC23" s="19">
        <f>_xll.PITimeDat("SPRI Eff TSS",Sheet1!$Z23,"\\APPLEPI_AF\MWRD_Production\Hite Treatment Plant\04-Primaries\Optimization","interpolated")</f>
        <v>57</v>
      </c>
      <c r="AD23">
        <f t="shared" si="9"/>
        <v>0.82298136645962727</v>
      </c>
      <c r="AE23">
        <f t="shared" si="10"/>
        <v>0.74137903306703345</v>
      </c>
      <c r="AF23">
        <f t="shared" si="11"/>
        <v>6.6589408151160323E-3</v>
      </c>
      <c r="AG23">
        <f t="shared" si="12"/>
        <v>0.73190991888831969</v>
      </c>
      <c r="AH23">
        <f t="shared" si="13"/>
        <v>8.2940085627334261E-3</v>
      </c>
    </row>
    <row r="24" spans="1:34" x14ac:dyDescent="0.25">
      <c r="A24" s="60">
        <v>43121.333333333336</v>
      </c>
      <c r="B24" s="19">
        <f>_xll.PITimeDat("NPRI Inf TSS",Sheet1!$C24,"\\APPLEPI_AF\MWRD_Production\Hite Treatment Plant\04-Primaries\Optimization","exact time")</f>
        <v>292</v>
      </c>
      <c r="C24" s="60">
        <v>43121.333333333336</v>
      </c>
      <c r="D24">
        <v>93</v>
      </c>
      <c r="E24" s="19">
        <f>1-D24/B24</f>
        <v>0.68150684931506844</v>
      </c>
      <c r="F24" s="19">
        <f t="shared" si="0"/>
        <v>0.70108021608738214</v>
      </c>
      <c r="G24" s="19">
        <f t="shared" si="1"/>
        <v>3.8311668680351377E-4</v>
      </c>
      <c r="H24" s="19"/>
      <c r="I24" s="19">
        <f>_xll.PITimeDat("NPRI 3 Eff TSS",Sheet1!$C24,"\\APPLEPI_AF\MWRD_Production\Hite Treatment Plant\04-Primaries\Optimization","exact time")</f>
        <v>108</v>
      </c>
      <c r="J24" s="55">
        <f t="shared" si="2"/>
        <v>0.63013698630136994</v>
      </c>
      <c r="K24" s="19">
        <f t="shared" si="14"/>
        <v>0.70108021608738214</v>
      </c>
      <c r="L24" s="19">
        <f t="shared" si="15"/>
        <v>5.032941852470928E-3</v>
      </c>
      <c r="M24" s="19"/>
      <c r="N24" s="19">
        <f>_xll.PITimeDat("NPRI Inf TSS",Sheet1!$O24,"\\APPLEPI_AF\MWRD_Production\Hite Treatment Plant\04-Primaries\Optimization","interpolated")</f>
        <v>313</v>
      </c>
      <c r="O24" s="51">
        <v>43485</v>
      </c>
      <c r="P24" s="19">
        <v>507.03097534179688</v>
      </c>
      <c r="Q24" s="19">
        <f t="shared" si="3"/>
        <v>0.72683706070287535</v>
      </c>
      <c r="R24" s="19">
        <f t="shared" si="4"/>
        <v>0.72125833380480708</v>
      </c>
      <c r="S24" s="19">
        <f t="shared" si="5"/>
        <v>3.1122193803230365E-5</v>
      </c>
      <c r="T24" s="19">
        <f>_xll.PITimeDat("NPRI 3 SOR",Sheet1!$O24,"\\APPLEPI_AF\MWRD_Production\Hite Treatment Plant\04-Primaries\Optimization","exact time")</f>
        <v>974.70758056640625</v>
      </c>
      <c r="U24" s="19">
        <f t="shared" si="6"/>
        <v>0.73162939297124607</v>
      </c>
      <c r="V24" s="19">
        <f t="shared" si="7"/>
        <v>0.70128185471426063</v>
      </c>
      <c r="W24" s="19">
        <f t="shared" si="8"/>
        <v>9.2097307825919487E-4</v>
      </c>
      <c r="X24" s="19"/>
      <c r="Y24" s="19"/>
      <c r="Z24" s="51">
        <v>43669</v>
      </c>
      <c r="AA24" s="19">
        <v>803.805908203125</v>
      </c>
      <c r="AB24" s="19">
        <f>_xll.PITimeDat("SPRI Inf TSS",Sheet1!$Z24,"\\APPLEPI_AF\MWRD_Production\Hite Treatment Plant\04-Primaries\Optimization","interpolated")</f>
        <v>374</v>
      </c>
      <c r="AC24" s="19">
        <f>_xll.PITimeDat("SPRI Eff TSS",Sheet1!$Z24,"\\APPLEPI_AF\MWRD_Production\Hite Treatment Plant\04-Primaries\Optimization","interpolated")</f>
        <v>75</v>
      </c>
      <c r="AD24">
        <f t="shared" si="9"/>
        <v>0.79946524064171121</v>
      </c>
      <c r="AE24">
        <f t="shared" si="10"/>
        <v>0.77733702846947805</v>
      </c>
      <c r="AF24">
        <f t="shared" si="11"/>
        <v>4.8965777393936746E-4</v>
      </c>
      <c r="AG24">
        <f t="shared" si="12"/>
        <v>0.76880850240408605</v>
      </c>
      <c r="AH24">
        <f t="shared" si="13"/>
        <v>9.3983559937026856E-4</v>
      </c>
    </row>
    <row r="25" spans="1:34" x14ac:dyDescent="0.25">
      <c r="A25" s="60">
        <v>43122.333333333336</v>
      </c>
      <c r="B25" s="19">
        <f>_xll.PITimeDat("NPRI Inf TSS",Sheet1!$C25,"\\APPLEPI_AF\MWRD_Production\Hite Treatment Plant\04-Primaries\Optimization","exact time")</f>
        <v>312</v>
      </c>
      <c r="C25" s="60">
        <v>43122.333333333336</v>
      </c>
      <c r="D25">
        <v>89</v>
      </c>
      <c r="E25" s="19">
        <f>1-D25/B25</f>
        <v>0.71474358974358976</v>
      </c>
      <c r="F25" s="19">
        <f t="shared" si="0"/>
        <v>0.72024174069716529</v>
      </c>
      <c r="G25" s="19">
        <f t="shared" si="1"/>
        <v>3.0229663908303524E-5</v>
      </c>
      <c r="H25" s="19"/>
      <c r="I25" s="19">
        <f>_xll.PITimeDat("NPRI 3 Eff TSS",Sheet1!$C25,"\\APPLEPI_AF\MWRD_Production\Hite Treatment Plant\04-Primaries\Optimization","exact time")</f>
        <v>88</v>
      </c>
      <c r="J25" s="55">
        <f t="shared" si="2"/>
        <v>0.71794871794871795</v>
      </c>
      <c r="K25" s="19">
        <f t="shared" si="14"/>
        <v>0.72024174069716529</v>
      </c>
      <c r="L25" s="19">
        <f t="shared" si="15"/>
        <v>5.2579533248969816E-6</v>
      </c>
      <c r="M25" s="19"/>
      <c r="N25" s="19">
        <f>_xll.PITimeDat("NPRI Inf TSS",Sheet1!$O25,"\\APPLEPI_AF\MWRD_Production\Hite Treatment Plant\04-Primaries\Optimization","interpolated")</f>
        <v>288</v>
      </c>
      <c r="O25" s="51">
        <v>43486</v>
      </c>
      <c r="P25" s="19">
        <v>516.7928466796875</v>
      </c>
      <c r="Q25" s="19">
        <f t="shared" si="3"/>
        <v>0.71180555555555558</v>
      </c>
      <c r="R25" s="19">
        <f t="shared" si="4"/>
        <v>0.69705200212017771</v>
      </c>
      <c r="S25" s="19">
        <f t="shared" si="5"/>
        <v>2.1766733897055031E-4</v>
      </c>
      <c r="T25" s="19">
        <f>_xll.PITimeDat("NPRI 3 SOR",Sheet1!$O25,"\\APPLEPI_AF\MWRD_Production\Hite Treatment Plant\04-Primaries\Optimization","exact time")</f>
        <v>983.83154296875</v>
      </c>
      <c r="U25" s="19">
        <f t="shared" si="6"/>
        <v>0.67013888888888884</v>
      </c>
      <c r="V25" s="19">
        <f t="shared" si="7"/>
        <v>0.67717610146772633</v>
      </c>
      <c r="W25" s="19">
        <f t="shared" si="8"/>
        <v>4.9522360879748635E-5</v>
      </c>
      <c r="X25" s="19"/>
      <c r="Y25" s="19"/>
      <c r="Z25" s="51">
        <v>43670</v>
      </c>
      <c r="AA25" s="19">
        <v>783.33282470703125</v>
      </c>
      <c r="AB25" s="19">
        <f>_xll.PITimeDat("SPRI Inf TSS",Sheet1!$Z25,"\\APPLEPI_AF\MWRD_Production\Hite Treatment Plant\04-Primaries\Optimization","interpolated")</f>
        <v>278</v>
      </c>
      <c r="AC25" s="19">
        <f>_xll.PITimeDat("SPRI Eff TSS",Sheet1!$Z25,"\\APPLEPI_AF\MWRD_Production\Hite Treatment Plant\04-Primaries\Optimization","interpolated")</f>
        <v>102</v>
      </c>
      <c r="AD25">
        <f t="shared" si="9"/>
        <v>0.63309352517985618</v>
      </c>
      <c r="AE25">
        <f t="shared" si="10"/>
        <v>0.70044621815677977</v>
      </c>
      <c r="AF25">
        <f t="shared" si="11"/>
        <v>4.536385251243732E-3</v>
      </c>
      <c r="AG25">
        <f t="shared" si="12"/>
        <v>0.69361622868025352</v>
      </c>
      <c r="AH25">
        <f t="shared" si="13"/>
        <v>3.6629976389970093E-3</v>
      </c>
    </row>
    <row r="26" spans="1:34" x14ac:dyDescent="0.25">
      <c r="A26" s="60">
        <v>43123.333333333336</v>
      </c>
      <c r="B26" s="19">
        <f>_xll.PITimeDat("NPRI Inf TSS",Sheet1!$C26,"\\APPLEPI_AF\MWRD_Production\Hite Treatment Plant\04-Primaries\Optimization","exact time")</f>
        <v>316</v>
      </c>
      <c r="C26" s="60">
        <v>43123.333333333336</v>
      </c>
      <c r="D26">
        <v>86.5</v>
      </c>
      <c r="E26" s="19">
        <f>1-D26/B26</f>
        <v>0.72626582278481011</v>
      </c>
      <c r="F26" s="19">
        <f t="shared" si="0"/>
        <v>0.7237829844858088</v>
      </c>
      <c r="G26" s="19">
        <f t="shared" si="1"/>
        <v>6.1644860189877233E-6</v>
      </c>
      <c r="H26" s="19"/>
      <c r="I26" s="19">
        <f>_xll.PITimeDat("NPRI 3 Eff TSS",Sheet1!$C26,"\\APPLEPI_AF\MWRD_Production\Hite Treatment Plant\04-Primaries\Optimization","exact time")</f>
        <v>107</v>
      </c>
      <c r="J26" s="55">
        <f t="shared" si="2"/>
        <v>0.66139240506329111</v>
      </c>
      <c r="K26" s="19">
        <f t="shared" si="14"/>
        <v>0.7237829844858088</v>
      </c>
      <c r="L26" s="19">
        <f t="shared" si="15"/>
        <v>3.8925844006774879E-3</v>
      </c>
      <c r="M26" s="19"/>
      <c r="N26" s="19">
        <f>_xll.PITimeDat("NPRI Inf TSS",Sheet1!$O26,"\\APPLEPI_AF\MWRD_Production\Hite Treatment Plant\04-Primaries\Optimization","interpolated")</f>
        <v>273</v>
      </c>
      <c r="O26" s="51">
        <v>43487</v>
      </c>
      <c r="P26" s="19">
        <v>482.902587890625</v>
      </c>
      <c r="Q26" s="19">
        <f t="shared" si="3"/>
        <v>0.7216117216117216</v>
      </c>
      <c r="R26" s="19">
        <f t="shared" si="4"/>
        <v>0.68079098595406573</v>
      </c>
      <c r="S26" s="19">
        <f t="shared" si="5"/>
        <v>1.6663324596322175E-3</v>
      </c>
      <c r="T26" s="19">
        <f>_xll.PITimeDat("NPRI 3 SOR",Sheet1!$O26,"\\APPLEPI_AF\MWRD_Production\Hite Treatment Plant\04-Primaries\Optimization","exact time")</f>
        <v>955.06982421875</v>
      </c>
      <c r="U26" s="19">
        <f t="shared" si="6"/>
        <v>0.64835164835164827</v>
      </c>
      <c r="V26" s="19">
        <f t="shared" si="7"/>
        <v>0.6631056365008029</v>
      </c>
      <c r="W26" s="19">
        <f t="shared" si="8"/>
        <v>2.1768016630539523E-4</v>
      </c>
      <c r="X26" s="19"/>
      <c r="Y26" s="19"/>
      <c r="Z26" s="51"/>
      <c r="AA26" s="19"/>
      <c r="AB26" s="19"/>
    </row>
    <row r="27" spans="1:34" x14ac:dyDescent="0.25">
      <c r="A27" s="60">
        <v>43124.333333333336</v>
      </c>
      <c r="B27" s="19">
        <f>_xll.PITimeDat("NPRI Inf TSS",Sheet1!$C27,"\\APPLEPI_AF\MWRD_Production\Hite Treatment Plant\04-Primaries\Optimization","exact time")</f>
        <v>345</v>
      </c>
      <c r="C27" s="60">
        <v>43124.333333333336</v>
      </c>
      <c r="D27">
        <v>93</v>
      </c>
      <c r="E27" s="19">
        <f>1-D27/B27</f>
        <v>0.73043478260869565</v>
      </c>
      <c r="F27" s="19">
        <f t="shared" si="0"/>
        <v>0.74700122636961042</v>
      </c>
      <c r="G27" s="19">
        <f t="shared" si="1"/>
        <v>2.7444705888355166E-4</v>
      </c>
      <c r="H27" s="19"/>
      <c r="I27" s="19">
        <f>_xll.PITimeDat("NPRI 3 Eff TSS",Sheet1!$C27,"\\APPLEPI_AF\MWRD_Production\Hite Treatment Plant\04-Primaries\Optimization","exact time")</f>
        <v>98</v>
      </c>
      <c r="J27" s="55">
        <f t="shared" si="2"/>
        <v>0.71594202898550718</v>
      </c>
      <c r="K27" s="19">
        <f t="shared" si="14"/>
        <v>0.74700122636961042</v>
      </c>
      <c r="L27" s="19">
        <f t="shared" si="15"/>
        <v>9.646737421446851E-4</v>
      </c>
      <c r="M27" s="19"/>
      <c r="N27" s="19">
        <f>_xll.PITimeDat("NPRI Inf TSS",Sheet1!$O27,"\\APPLEPI_AF\MWRD_Production\Hite Treatment Plant\04-Primaries\Optimization","interpolated")</f>
        <v>274</v>
      </c>
      <c r="O27" s="51">
        <v>43488</v>
      </c>
      <c r="P27" s="19">
        <v>486.72927856445313</v>
      </c>
      <c r="Q27" s="19">
        <f t="shared" si="3"/>
        <v>0.70255474452554745</v>
      </c>
      <c r="R27" s="19">
        <f t="shared" si="4"/>
        <v>0.68192253193598473</v>
      </c>
      <c r="S27" s="19">
        <f t="shared" si="5"/>
        <v>4.2568819634091019E-4</v>
      </c>
      <c r="T27" s="19">
        <f>_xll.PITimeDat("NPRI 3 SOR",Sheet1!$O27,"\\APPLEPI_AF\MWRD_Production\Hite Treatment Plant\04-Primaries\Optimization","exact time")</f>
        <v>942.9578857421875</v>
      </c>
      <c r="U27" s="19">
        <f t="shared" si="6"/>
        <v>0.63868613138686126</v>
      </c>
      <c r="V27" s="19">
        <f t="shared" si="7"/>
        <v>0.66506692639612441</v>
      </c>
      <c r="W27" s="19">
        <f t="shared" si="8"/>
        <v>6.9594634532076398E-4</v>
      </c>
      <c r="X27" s="19"/>
      <c r="Y27" s="19"/>
      <c r="Z27" s="51"/>
      <c r="AA27" s="19"/>
      <c r="AB27" s="19"/>
    </row>
    <row r="28" spans="1:34" x14ac:dyDescent="0.25">
      <c r="A28" s="60">
        <v>43125.333333333336</v>
      </c>
      <c r="B28" s="19">
        <f>_xll.PITimeDat("NPRI Inf TSS",Sheet1!$C28,"\\APPLEPI_AF\MWRD_Production\Hite Treatment Plant\04-Primaries\Optimization","exact time")</f>
        <v>322</v>
      </c>
      <c r="C28" s="60">
        <v>43125.333333333336</v>
      </c>
      <c r="D28">
        <v>86.5</v>
      </c>
      <c r="E28" s="19">
        <f>1-D28/B28</f>
        <v>0.73136645962732927</v>
      </c>
      <c r="F28" s="19">
        <f t="shared" si="0"/>
        <v>0.72892988539601111</v>
      </c>
      <c r="G28" s="19">
        <f t="shared" si="1"/>
        <v>5.9368939847236627E-6</v>
      </c>
      <c r="H28" s="19"/>
      <c r="I28" s="19">
        <f>_xll.PITimeDat("NPRI 3 Eff TSS",Sheet1!$C28,"\\APPLEPI_AF\MWRD_Production\Hite Treatment Plant\04-Primaries\Optimization","exact time")</f>
        <v>108</v>
      </c>
      <c r="J28" s="55">
        <f t="shared" si="2"/>
        <v>0.6645962732919255</v>
      </c>
      <c r="K28" s="19">
        <f t="shared" si="14"/>
        <v>0.72892988539601111</v>
      </c>
      <c r="L28" s="19">
        <f t="shared" si="15"/>
        <v>4.1388136463589506E-3</v>
      </c>
      <c r="M28" s="19"/>
      <c r="N28" s="19">
        <f>_xll.PITimeDat("NPRI Inf TSS",Sheet1!$O28,"\\APPLEPI_AF\MWRD_Production\Hite Treatment Plant\04-Primaries\Optimization","interpolated")</f>
        <v>305</v>
      </c>
      <c r="O28" s="51">
        <v>43489</v>
      </c>
      <c r="P28" s="19">
        <v>477.22500610351563</v>
      </c>
      <c r="Q28" s="19">
        <f t="shared" si="3"/>
        <v>0.74262295081967211</v>
      </c>
      <c r="R28" s="19">
        <f t="shared" si="4"/>
        <v>0.71424573033448369</v>
      </c>
      <c r="S28" s="19">
        <f t="shared" si="5"/>
        <v>8.0526664246499766E-4</v>
      </c>
      <c r="T28" s="19">
        <f>_xll.PITimeDat("NPRI 3 SOR",Sheet1!$O28,"\\APPLEPI_AF\MWRD_Production\Hite Treatment Plant\04-Primaries\Optimization","exact time")</f>
        <v>942.1104736328125</v>
      </c>
      <c r="U28" s="19">
        <f t="shared" si="6"/>
        <v>0.69180327868852465</v>
      </c>
      <c r="V28" s="19">
        <f t="shared" si="7"/>
        <v>0.69657586370656965</v>
      </c>
      <c r="W28" s="19">
        <f t="shared" si="8"/>
        <v>2.2777567754467649E-5</v>
      </c>
      <c r="X28" s="19"/>
      <c r="Y28" s="19"/>
      <c r="Z28" s="51"/>
      <c r="AA28" s="19"/>
      <c r="AB28" s="19"/>
    </row>
    <row r="29" spans="1:34" x14ac:dyDescent="0.25">
      <c r="A29" s="60">
        <v>43126.333333333336</v>
      </c>
      <c r="B29" s="19">
        <f>_xll.PITimeDat("NPRI Inf TSS",Sheet1!$C29,"\\APPLEPI_AF\MWRD_Production\Hite Treatment Plant\04-Primaries\Optimization","exact time")</f>
        <v>276</v>
      </c>
      <c r="C29" s="60">
        <v>43126.333333333336</v>
      </c>
      <c r="D29">
        <v>81</v>
      </c>
      <c r="E29" s="19">
        <f>1-D29/B29</f>
        <v>0.70652173913043481</v>
      </c>
      <c r="F29" s="19">
        <f t="shared" si="0"/>
        <v>0.68375153296201296</v>
      </c>
      <c r="G29" s="19">
        <f t="shared" si="1"/>
        <v>5.1848228895243632E-4</v>
      </c>
      <c r="H29" s="19"/>
      <c r="I29" s="19">
        <f>_xll.PITimeDat("NPRI 3 Eff TSS",Sheet1!$C29,"\\APPLEPI_AF\MWRD_Production\Hite Treatment Plant\04-Primaries\Optimization","exact time")</f>
        <v>100</v>
      </c>
      <c r="J29" s="55">
        <f t="shared" si="2"/>
        <v>0.6376811594202898</v>
      </c>
      <c r="K29" s="19">
        <f t="shared" si="14"/>
        <v>0.68375153296201296</v>
      </c>
      <c r="L29" s="19">
        <f t="shared" si="15"/>
        <v>2.122479318273906E-3</v>
      </c>
      <c r="M29" s="19"/>
      <c r="N29" s="19">
        <f>_xll.PITimeDat("NPRI Inf TSS",Sheet1!$O29,"\\APPLEPI_AF\MWRD_Production\Hite Treatment Plant\04-Primaries\Optimization","interpolated")</f>
        <v>346</v>
      </c>
      <c r="O29" s="51">
        <v>43490</v>
      </c>
      <c r="P29" s="19">
        <v>495.796630859375</v>
      </c>
      <c r="Q29" s="19">
        <f t="shared" si="3"/>
        <v>0.80346820809248554</v>
      </c>
      <c r="R29" s="19">
        <f t="shared" si="4"/>
        <v>0.7478564192816517</v>
      </c>
      <c r="S29" s="19">
        <f t="shared" si="5"/>
        <v>3.0926710547407839E-3</v>
      </c>
      <c r="T29" s="19">
        <f>_xll.PITimeDat("NPRI 3 SOR",Sheet1!$O29,"\\APPLEPI_AF\MWRD_Production\Hite Treatment Plant\04-Primaries\Optimization","exact time")</f>
        <v>952.59588623046875</v>
      </c>
      <c r="U29" s="19">
        <f t="shared" si="6"/>
        <v>0.73410404624277459</v>
      </c>
      <c r="V29" s="19">
        <f t="shared" si="7"/>
        <v>0.72873184622198506</v>
      </c>
      <c r="W29" s="19">
        <f t="shared" si="8"/>
        <v>2.886053306337103E-5</v>
      </c>
      <c r="X29" s="19"/>
      <c r="Y29" s="19"/>
      <c r="Z29" s="51"/>
      <c r="AA29" s="19"/>
      <c r="AB29" s="19"/>
    </row>
    <row r="30" spans="1:34" x14ac:dyDescent="0.25">
      <c r="A30" s="60">
        <v>43127.333333333336</v>
      </c>
      <c r="B30" s="19">
        <f>_xll.PITimeDat("NPRI Inf TSS",Sheet1!$C30,"\\APPLEPI_AF\MWRD_Production\Hite Treatment Plant\04-Primaries\Optimization","exact time")</f>
        <v>337</v>
      </c>
      <c r="C30" s="60">
        <v>43127.333333333336</v>
      </c>
      <c r="D30">
        <v>95</v>
      </c>
      <c r="E30" s="19">
        <f>1-D30/B30</f>
        <v>0.71810089020771506</v>
      </c>
      <c r="F30" s="19">
        <f t="shared" si="0"/>
        <v>0.74099532076414121</v>
      </c>
      <c r="G30" s="19">
        <f t="shared" si="1"/>
        <v>5.2415495050301937E-4</v>
      </c>
      <c r="H30" s="19"/>
      <c r="I30" s="19">
        <f>_xll.PITimeDat("NPRI 3 Eff TSS",Sheet1!$C30,"\\APPLEPI_AF\MWRD_Production\Hite Treatment Plant\04-Primaries\Optimization","exact time")</f>
        <v>97</v>
      </c>
      <c r="J30" s="55">
        <f t="shared" si="2"/>
        <v>0.71216617210682487</v>
      </c>
      <c r="K30" s="19">
        <f t="shared" si="14"/>
        <v>0.74099532076414121</v>
      </c>
      <c r="L30" s="19">
        <f t="shared" si="15"/>
        <v>8.3111981230564447E-4</v>
      </c>
      <c r="M30" s="19"/>
      <c r="N30" s="19">
        <f>_xll.PITimeDat("NPRI Inf TSS",Sheet1!$O30,"\\APPLEPI_AF\MWRD_Production\Hite Treatment Plant\04-Primaries\Optimization","interpolated")</f>
        <v>284</v>
      </c>
      <c r="O30" s="51">
        <v>43491</v>
      </c>
      <c r="P30" s="19">
        <v>523.8875732421875</v>
      </c>
      <c r="Q30" s="19">
        <f t="shared" si="3"/>
        <v>0.727112676056338</v>
      </c>
      <c r="R30" s="19">
        <f t="shared" si="4"/>
        <v>0.6927210375246553</v>
      </c>
      <c r="S30" s="19">
        <f t="shared" si="5"/>
        <v>1.1827848008939222E-3</v>
      </c>
      <c r="T30" s="19">
        <f>_xll.PITimeDat("NPRI 3 SOR",Sheet1!$O30,"\\APPLEPI_AF\MWRD_Production\Hite Treatment Plant\04-Primaries\Optimization","exact time")</f>
        <v>966.451416015625</v>
      </c>
      <c r="U30" s="19">
        <f t="shared" si="6"/>
        <v>0.6901408450704225</v>
      </c>
      <c r="V30" s="19">
        <f t="shared" si="7"/>
        <v>0.6743109239551377</v>
      </c>
      <c r="W30" s="19">
        <f t="shared" si="8"/>
        <v>2.5058640251613974E-4</v>
      </c>
      <c r="X30" s="19"/>
      <c r="Y30" s="19"/>
      <c r="Z30" s="51"/>
      <c r="AA30" s="19"/>
      <c r="AB30" s="19"/>
    </row>
    <row r="31" spans="1:34" x14ac:dyDescent="0.25">
      <c r="A31" s="60">
        <v>43128.333333333336</v>
      </c>
      <c r="B31" s="19">
        <f>_xll.PITimeDat("NPRI Inf TSS",Sheet1!$C31,"\\APPLEPI_AF\MWRD_Production\Hite Treatment Plant\04-Primaries\Optimization","exact time")</f>
        <v>322</v>
      </c>
      <c r="C31" s="60">
        <v>43128.333333333336</v>
      </c>
      <c r="D31">
        <v>103</v>
      </c>
      <c r="E31" s="19">
        <f>1-D31/B31</f>
        <v>0.68012422360248448</v>
      </c>
      <c r="F31" s="19">
        <f t="shared" si="0"/>
        <v>0.72892988539601111</v>
      </c>
      <c r="G31" s="19">
        <f t="shared" si="1"/>
        <v>2.3819926231041055E-3</v>
      </c>
      <c r="H31" s="19"/>
      <c r="I31" s="19">
        <f>_xll.PITimeDat("NPRI 3 Eff TSS",Sheet1!$C31,"\\APPLEPI_AF\MWRD_Production\Hite Treatment Plant\04-Primaries\Optimization","exact time")</f>
        <v>111</v>
      </c>
      <c r="J31" s="55">
        <f t="shared" si="2"/>
        <v>0.65527950310559002</v>
      </c>
      <c r="K31" s="19">
        <f t="shared" si="14"/>
        <v>0.72892988539601111</v>
      </c>
      <c r="L31" s="19">
        <f t="shared" si="15"/>
        <v>5.4243788115251722E-3</v>
      </c>
      <c r="M31" s="19"/>
      <c r="N31" s="19">
        <f>_xll.PITimeDat("NPRI Inf TSS",Sheet1!$O31,"\\APPLEPI_AF\MWRD_Production\Hite Treatment Plant\04-Primaries\Optimization","interpolated")</f>
        <v>288</v>
      </c>
      <c r="O31" s="51">
        <v>43492</v>
      </c>
      <c r="P31" s="19">
        <v>555.75347900390625</v>
      </c>
      <c r="Q31" s="19">
        <f t="shared" si="3"/>
        <v>0.69791666666666674</v>
      </c>
      <c r="R31" s="19">
        <f t="shared" si="4"/>
        <v>0.69653425508761602</v>
      </c>
      <c r="S31" s="19">
        <f t="shared" si="5"/>
        <v>1.9110617738935164E-6</v>
      </c>
      <c r="T31" s="19">
        <f>_xll.PITimeDat("NPRI 3 SOR",Sheet1!$O31,"\\APPLEPI_AF\MWRD_Production\Hite Treatment Plant\04-Primaries\Optimization","exact time")</f>
        <v>981.881103515625</v>
      </c>
      <c r="U31" s="19">
        <f t="shared" si="6"/>
        <v>0.70138888888888884</v>
      </c>
      <c r="V31" s="19">
        <f t="shared" si="7"/>
        <v>0.67732045529514517</v>
      </c>
      <c r="W31" s="19">
        <f t="shared" si="8"/>
        <v>5.7928949565644859E-4</v>
      </c>
      <c r="X31" s="19"/>
      <c r="Y31" s="19"/>
      <c r="Z31" s="51"/>
      <c r="AA31" s="19"/>
      <c r="AB31" s="19"/>
    </row>
    <row r="32" spans="1:34" x14ac:dyDescent="0.25">
      <c r="A32" s="60">
        <v>43129.333333333336</v>
      </c>
      <c r="B32" s="19">
        <f>_xll.PITimeDat("NPRI Inf TSS",Sheet1!$C32,"\\APPLEPI_AF\MWRD_Production\Hite Treatment Plant\04-Primaries\Optimization","exact time")</f>
        <v>350</v>
      </c>
      <c r="C32" s="60">
        <v>43129.333333333336</v>
      </c>
      <c r="D32">
        <v>89.5</v>
      </c>
      <c r="E32" s="19">
        <f>1-D32/B32</f>
        <v>0.74428571428571422</v>
      </c>
      <c r="F32" s="19">
        <f t="shared" si="0"/>
        <v>0.75061549456433019</v>
      </c>
      <c r="G32" s="19">
        <f t="shared" si="1"/>
        <v>4.0066118375555674E-5</v>
      </c>
      <c r="H32" s="19"/>
      <c r="I32" s="19">
        <f>_xll.PITimeDat("NPRI 3 Eff TSS",Sheet1!$C32,"\\APPLEPI_AF\MWRD_Production\Hite Treatment Plant\04-Primaries\Optimization","exact time")</f>
        <v>114</v>
      </c>
      <c r="J32" s="55">
        <f t="shared" si="2"/>
        <v>0.67428571428571427</v>
      </c>
      <c r="K32" s="19">
        <f t="shared" si="14"/>
        <v>0.75061549456433019</v>
      </c>
      <c r="L32" s="19">
        <f t="shared" si="15"/>
        <v>5.8262353573817838E-3</v>
      </c>
      <c r="M32" s="19"/>
      <c r="N32" s="19">
        <f>_xll.PITimeDat("NPRI Inf TSS",Sheet1!$O32,"\\APPLEPI_AF\MWRD_Production\Hite Treatment Plant\04-Primaries\Optimization","interpolated")</f>
        <v>315</v>
      </c>
      <c r="O32" s="51">
        <v>43493</v>
      </c>
      <c r="P32" s="19">
        <v>501.13568115234375</v>
      </c>
      <c r="Q32" s="19">
        <f t="shared" si="3"/>
        <v>0.72698412698412707</v>
      </c>
      <c r="R32" s="19">
        <f t="shared" si="4"/>
        <v>0.72308200322154792</v>
      </c>
      <c r="S32" s="19">
        <f t="shared" si="5"/>
        <v>1.5226569858484832E-5</v>
      </c>
      <c r="T32" s="19">
        <f>_xll.PITimeDat("NPRI 3 SOR",Sheet1!$O32,"\\APPLEPI_AF\MWRD_Production\Hite Treatment Plant\04-Primaries\Optimization","exact time")</f>
        <v>956.93865966796875</v>
      </c>
      <c r="U32" s="19">
        <f t="shared" si="6"/>
        <v>0.68571428571428572</v>
      </c>
      <c r="V32" s="19">
        <f t="shared" si="7"/>
        <v>0.70432326572503656</v>
      </c>
      <c r="W32" s="19">
        <f t="shared" si="8"/>
        <v>3.4629413704052441E-4</v>
      </c>
      <c r="X32" s="19"/>
      <c r="Y32" s="19"/>
      <c r="Z32" s="51"/>
      <c r="AA32" s="19"/>
      <c r="AB32" s="19"/>
    </row>
    <row r="33" spans="1:28" x14ac:dyDescent="0.25">
      <c r="A33" s="60">
        <v>43130.333333333336</v>
      </c>
      <c r="B33" s="19" t="str">
        <f>_xll.PITimeDat("NPRI Inf TSS",Sheet1!$C33,"\\APPLEPI_AF\MWRD_Production\Hite Treatment Plant\04-Primaries\Optimization","exact time")</f>
        <v>No events found.</v>
      </c>
      <c r="C33" s="60">
        <v>43130.333333333336</v>
      </c>
      <c r="D33">
        <v>98</v>
      </c>
      <c r="E33" s="19"/>
      <c r="F33" s="19" t="e">
        <f t="shared" si="0"/>
        <v>#VALUE!</v>
      </c>
      <c r="G33" s="19" t="str">
        <f t="shared" si="1"/>
        <v/>
      </c>
      <c r="H33" s="19"/>
      <c r="I33" s="19">
        <f>_xll.PITimeDat("NPRI 3 Eff TSS",Sheet1!$C33,"\\APPLEPI_AF\MWRD_Production\Hite Treatment Plant\04-Primaries\Optimization","exact time")</f>
        <v>98</v>
      </c>
      <c r="J33" s="55" t="e">
        <f t="shared" si="2"/>
        <v>#VALUE!</v>
      </c>
      <c r="K33" s="19" t="e">
        <f t="shared" si="14"/>
        <v>#VALUE!</v>
      </c>
      <c r="L33" s="19" t="str">
        <f t="shared" si="15"/>
        <v/>
      </c>
      <c r="M33" s="19"/>
      <c r="N33" s="19">
        <f>_xll.PITimeDat("NPRI Inf TSS",Sheet1!$O33,"\\APPLEPI_AF\MWRD_Production\Hite Treatment Plant\04-Primaries\Optimization","interpolated")</f>
        <v>406</v>
      </c>
      <c r="O33" s="51">
        <v>43494</v>
      </c>
      <c r="P33" s="19">
        <v>490.54568481445313</v>
      </c>
      <c r="Q33" s="19">
        <f t="shared" si="3"/>
        <v>0.80788177339901479</v>
      </c>
      <c r="R33" s="19">
        <f t="shared" si="4"/>
        <v>0.78503387835277683</v>
      </c>
      <c r="S33" s="19">
        <f t="shared" si="5"/>
        <v>5.2202630804390536E-4</v>
      </c>
      <c r="T33" s="19">
        <f>_xll.PITimeDat("NPRI 3 SOR",Sheet1!$O33,"\\APPLEPI_AF\MWRD_Production\Hite Treatment Plant\04-Primaries\Optimization","exact time")</f>
        <v>951.93267822265625</v>
      </c>
      <c r="U33" s="19">
        <f t="shared" si="6"/>
        <v>0.74384236453201968</v>
      </c>
      <c r="V33" s="19">
        <f t="shared" si="7"/>
        <v>0.76495974592834259</v>
      </c>
      <c r="W33" s="19">
        <f t="shared" si="8"/>
        <v>4.4594379703776491E-4</v>
      </c>
      <c r="X33" s="19"/>
      <c r="Y33" s="19"/>
      <c r="Z33" s="51"/>
      <c r="AA33" s="19"/>
      <c r="AB33" s="19"/>
    </row>
    <row r="34" spans="1:28" x14ac:dyDescent="0.25">
      <c r="A34" s="60">
        <v>43131.333333333336</v>
      </c>
      <c r="B34" s="19">
        <f>_xll.PITimeDat("NPRI Inf TSS",Sheet1!$C34,"\\APPLEPI_AF\MWRD_Production\Hite Treatment Plant\04-Primaries\Optimization","exact time")</f>
        <v>330</v>
      </c>
      <c r="C34" s="60">
        <v>43131.333333333336</v>
      </c>
      <c r="D34">
        <v>85.5</v>
      </c>
      <c r="E34" s="19">
        <f>1-D34/B34</f>
        <v>0.74090909090909096</v>
      </c>
      <c r="F34" s="19">
        <f t="shared" si="0"/>
        <v>0.7355012821136836</v>
      </c>
      <c r="G34" s="19">
        <f t="shared" si="1"/>
        <v>2.9244395967685256E-5</v>
      </c>
      <c r="H34" s="19"/>
      <c r="I34" s="19">
        <f>_xll.PITimeDat("NPRI 3 Eff TSS",Sheet1!$C34,"\\APPLEPI_AF\MWRD_Production\Hite Treatment Plant\04-Primaries\Optimization","exact time")</f>
        <v>113</v>
      </c>
      <c r="J34" s="55">
        <f t="shared" si="2"/>
        <v>0.65757575757575759</v>
      </c>
      <c r="K34" s="19">
        <f t="shared" si="14"/>
        <v>0.7355012821136836</v>
      </c>
      <c r="L34" s="19">
        <f t="shared" si="15"/>
        <v>6.0723873745109078E-3</v>
      </c>
      <c r="M34" s="19"/>
      <c r="N34" s="19">
        <f>_xll.PITimeDat("NPRI Inf TSS",Sheet1!$O34,"\\APPLEPI_AF\MWRD_Production\Hite Treatment Plant\04-Primaries\Optimization","interpolated")</f>
        <v>359</v>
      </c>
      <c r="O34" s="51">
        <v>43495</v>
      </c>
      <c r="P34" s="19">
        <v>507.43978881835938</v>
      </c>
      <c r="Q34" s="19">
        <f t="shared" si="3"/>
        <v>0.76462395543175488</v>
      </c>
      <c r="R34" s="19">
        <f t="shared" si="4"/>
        <v>0.75683043493780511</v>
      </c>
      <c r="S34" s="19">
        <f t="shared" si="5"/>
        <v>6.0738961689615041E-5</v>
      </c>
      <c r="T34" s="19">
        <f>_xll.PITimeDat("NPRI 3 SOR",Sheet1!$O34,"\\APPLEPI_AF\MWRD_Production\Hite Treatment Plant\04-Primaries\Optimization","exact time")</f>
        <v>954.7626953125</v>
      </c>
      <c r="U34" s="19">
        <f t="shared" si="6"/>
        <v>0.71587743732590536</v>
      </c>
      <c r="V34" s="19">
        <f t="shared" si="7"/>
        <v>0.73742994176263132</v>
      </c>
      <c r="W34" s="19">
        <f t="shared" si="8"/>
        <v>4.6451044749509226E-4</v>
      </c>
      <c r="X34" s="19"/>
      <c r="Y34" s="19"/>
      <c r="Z34" s="51"/>
      <c r="AA34" s="19"/>
      <c r="AB34" s="19"/>
    </row>
    <row r="35" spans="1:28" x14ac:dyDescent="0.25">
      <c r="A35" s="60">
        <v>43132.333333333336</v>
      </c>
      <c r="B35" s="19" t="str">
        <f>_xll.PITimeDat("NPRI Inf TSS",Sheet1!$C35,"\\APPLEPI_AF\MWRD_Production\Hite Treatment Plant\04-Primaries\Optimization","exact time")</f>
        <v>No events found.</v>
      </c>
      <c r="C35" s="60">
        <v>43132.333333333336</v>
      </c>
      <c r="D35">
        <v>92</v>
      </c>
      <c r="E35" s="19"/>
      <c r="F35" s="19" t="e">
        <f t="shared" si="0"/>
        <v>#VALUE!</v>
      </c>
      <c r="G35" s="19" t="str">
        <f t="shared" si="1"/>
        <v/>
      </c>
      <c r="H35" s="19"/>
      <c r="I35" s="19">
        <f>_xll.PITimeDat("NPRI 3 Eff TSS",Sheet1!$C35,"\\APPLEPI_AF\MWRD_Production\Hite Treatment Plant\04-Primaries\Optimization","exact time")</f>
        <v>98</v>
      </c>
      <c r="J35" s="55" t="e">
        <f t="shared" si="2"/>
        <v>#VALUE!</v>
      </c>
      <c r="K35" s="19" t="e">
        <f t="shared" si="14"/>
        <v>#VALUE!</v>
      </c>
      <c r="L35" s="19" t="str">
        <f t="shared" si="15"/>
        <v/>
      </c>
      <c r="M35" s="19"/>
      <c r="N35" s="19">
        <f>_xll.PITimeDat("NPRI Inf TSS",Sheet1!$O35,"\\APPLEPI_AF\MWRD_Production\Hite Treatment Plant\04-Primaries\Optimization","interpolated")</f>
        <v>304</v>
      </c>
      <c r="O35" s="51">
        <v>43496</v>
      </c>
      <c r="P35" s="19">
        <v>508.59515380859375</v>
      </c>
      <c r="Q35" s="19">
        <f t="shared" si="3"/>
        <v>0.71381578947368429</v>
      </c>
      <c r="R35" s="19">
        <f t="shared" si="4"/>
        <v>0.71302187261438321</v>
      </c>
      <c r="S35" s="19">
        <f t="shared" si="5"/>
        <v>6.3030397948249141E-7</v>
      </c>
      <c r="T35" s="19">
        <f>_xll.PITimeDat("NPRI 3 SOR",Sheet1!$O35,"\\APPLEPI_AF\MWRD_Production\Hite Treatment Plant\04-Primaries\Optimization","exact time")</f>
        <v>957.8758544921875</v>
      </c>
      <c r="U35" s="19">
        <f t="shared" si="6"/>
        <v>0.67763157894736836</v>
      </c>
      <c r="V35" s="19">
        <f t="shared" si="7"/>
        <v>0.6945304935074369</v>
      </c>
      <c r="W35" s="19">
        <f t="shared" si="8"/>
        <v>2.8557331330849629E-4</v>
      </c>
      <c r="X35" s="19"/>
      <c r="Y35" s="19"/>
      <c r="Z35" s="51"/>
      <c r="AA35" s="19"/>
      <c r="AB35" s="19"/>
    </row>
    <row r="36" spans="1:28" x14ac:dyDescent="0.25">
      <c r="A36" s="60">
        <v>43133.333333333336</v>
      </c>
      <c r="B36" s="19" t="str">
        <f>_xll.PITimeDat("NPRI Inf TSS",Sheet1!$C36,"\\APPLEPI_AF\MWRD_Production\Hite Treatment Plant\04-Primaries\Optimization","exact time")</f>
        <v>No events found.</v>
      </c>
      <c r="C36" s="60">
        <v>43133.333333333336</v>
      </c>
      <c r="D36">
        <v>57</v>
      </c>
      <c r="E36" s="19"/>
      <c r="F36" s="19" t="e">
        <f t="shared" si="0"/>
        <v>#VALUE!</v>
      </c>
      <c r="G36" s="19" t="str">
        <f t="shared" si="1"/>
        <v/>
      </c>
      <c r="H36" s="19"/>
      <c r="I36" s="19">
        <f>_xll.PITimeDat("NPRI 3 Eff TSS",Sheet1!$C36,"\\APPLEPI_AF\MWRD_Production\Hite Treatment Plant\04-Primaries\Optimization","exact time")</f>
        <v>109</v>
      </c>
      <c r="J36" s="55" t="e">
        <f t="shared" si="2"/>
        <v>#VALUE!</v>
      </c>
      <c r="K36" s="19" t="e">
        <f t="shared" si="14"/>
        <v>#VALUE!</v>
      </c>
      <c r="L36" s="19" t="str">
        <f t="shared" si="15"/>
        <v/>
      </c>
      <c r="M36" s="19"/>
      <c r="N36" s="19">
        <f>_xll.PITimeDat("NPRI Inf TSS",Sheet1!$O36,"\\APPLEPI_AF\MWRD_Production\Hite Treatment Plant\04-Primaries\Optimization","interpolated")</f>
        <v>358</v>
      </c>
      <c r="O36" s="51">
        <v>43497</v>
      </c>
      <c r="P36" s="19">
        <v>501.14373779296875</v>
      </c>
      <c r="Q36" s="19">
        <f t="shared" si="3"/>
        <v>0.77094972067039103</v>
      </c>
      <c r="R36" s="19">
        <f t="shared" si="4"/>
        <v>0.756222291395101</v>
      </c>
      <c r="S36" s="19">
        <f t="shared" si="5"/>
        <v>2.1689717305866974E-4</v>
      </c>
      <c r="T36" s="19">
        <f>_xll.PITimeDat("NPRI 3 SOR",Sheet1!$O36,"\\APPLEPI_AF\MWRD_Production\Hite Treatment Plant\04-Primaries\Optimization","exact time")</f>
        <v>950.76446533203125</v>
      </c>
      <c r="U36" s="19">
        <f t="shared" si="6"/>
        <v>0.70949720670391059</v>
      </c>
      <c r="V36" s="19">
        <f t="shared" si="7"/>
        <v>0.73707670698400118</v>
      </c>
      <c r="W36" s="19">
        <f t="shared" si="8"/>
        <v>7.6062883569951725E-4</v>
      </c>
      <c r="X36" s="19"/>
      <c r="Y36" s="19"/>
      <c r="Z36" s="51"/>
      <c r="AA36" s="19"/>
      <c r="AB36" s="19"/>
    </row>
    <row r="37" spans="1:28" x14ac:dyDescent="0.25">
      <c r="A37" s="60">
        <v>43134.333333333336</v>
      </c>
      <c r="B37" s="19">
        <f>_xll.PITimeDat("NPRI Inf TSS",Sheet1!$C37,"\\APPLEPI_AF\MWRD_Production\Hite Treatment Plant\04-Primaries\Optimization","exact time")</f>
        <v>454</v>
      </c>
      <c r="C37" s="60">
        <v>43134.333333333336</v>
      </c>
      <c r="D37">
        <v>99</v>
      </c>
      <c r="E37" s="19">
        <f>1-D37/B37</f>
        <v>0.7819383259911894</v>
      </c>
      <c r="F37" s="19">
        <f t="shared" si="0"/>
        <v>0.80774322268175236</v>
      </c>
      <c r="G37" s="19">
        <f t="shared" si="1"/>
        <v>6.6589269321062731E-4</v>
      </c>
      <c r="H37" s="19"/>
      <c r="I37" s="19">
        <f>_xll.PITimeDat("NPRI 3 Eff TSS",Sheet1!$C37,"\\APPLEPI_AF\MWRD_Production\Hite Treatment Plant\04-Primaries\Optimization","exact time")</f>
        <v>97</v>
      </c>
      <c r="J37" s="55">
        <f t="shared" si="2"/>
        <v>0.78634361233480177</v>
      </c>
      <c r="K37" s="19">
        <f t="shared" si="14"/>
        <v>0.80774322268175236</v>
      </c>
      <c r="L37" s="19">
        <f t="shared" si="15"/>
        <v>4.5794332300131487E-4</v>
      </c>
      <c r="M37" s="19"/>
      <c r="N37" s="19">
        <f>_xll.PITimeDat("NPRI Inf TSS",Sheet1!$O37,"\\APPLEPI_AF\MWRD_Production\Hite Treatment Plant\04-Primaries\Optimization","interpolated")</f>
        <v>328</v>
      </c>
      <c r="O37" s="51">
        <v>43498</v>
      </c>
      <c r="P37" s="19">
        <v>524.12322998046875</v>
      </c>
      <c r="Q37" s="19">
        <f t="shared" si="3"/>
        <v>0.77439024390243905</v>
      </c>
      <c r="R37" s="19">
        <f t="shared" si="4"/>
        <v>0.7337564568297148</v>
      </c>
      <c r="S37" s="19">
        <f t="shared" si="5"/>
        <v>1.6511046518714921E-3</v>
      </c>
      <c r="T37" s="19">
        <f>_xll.PITimeDat("NPRI 3 SOR",Sheet1!$O37,"\\APPLEPI_AF\MWRD_Production\Hite Treatment Plant\04-Primaries\Optimization","exact time")</f>
        <v>965.6910400390625</v>
      </c>
      <c r="U37" s="19">
        <f t="shared" si="6"/>
        <v>0.71646341463414642</v>
      </c>
      <c r="V37" s="19">
        <f t="shared" si="7"/>
        <v>0.71431633501628944</v>
      </c>
      <c r="W37" s="19">
        <f t="shared" si="8"/>
        <v>4.6099508854168922E-6</v>
      </c>
      <c r="X37" s="19"/>
      <c r="Y37" s="19"/>
      <c r="Z37" s="51"/>
      <c r="AA37" s="19"/>
      <c r="AB37" s="19"/>
    </row>
    <row r="38" spans="1:28" x14ac:dyDescent="0.25">
      <c r="A38" s="60">
        <v>43135.333333333336</v>
      </c>
      <c r="B38" s="19">
        <f>_xll.PITimeDat("NPRI Inf TSS",Sheet1!$C38,"\\APPLEPI_AF\MWRD_Production\Hite Treatment Plant\04-Primaries\Optimization","exact time")</f>
        <v>304</v>
      </c>
      <c r="C38" s="60">
        <v>43135.333333333336</v>
      </c>
      <c r="D38">
        <v>87.5</v>
      </c>
      <c r="E38" s="19">
        <f>1-D38/B38</f>
        <v>0.71217105263157898</v>
      </c>
      <c r="F38" s="19">
        <f t="shared" si="0"/>
        <v>0.71287968124182766</v>
      </c>
      <c r="G38" s="19">
        <f t="shared" si="1"/>
        <v>5.0215450726296696E-7</v>
      </c>
      <c r="H38" s="19"/>
      <c r="I38" s="19">
        <f>_xll.PITimeDat("NPRI 3 Eff TSS",Sheet1!$C38,"\\APPLEPI_AF\MWRD_Production\Hite Treatment Plant\04-Primaries\Optimization","exact time")</f>
        <v>100</v>
      </c>
      <c r="J38" s="55">
        <f t="shared" si="2"/>
        <v>0.67105263157894735</v>
      </c>
      <c r="K38" s="19">
        <f t="shared" si="14"/>
        <v>0.71287968124182766</v>
      </c>
      <c r="L38" s="19">
        <f t="shared" si="15"/>
        <v>1.7495020835010559E-3</v>
      </c>
      <c r="M38" s="19"/>
      <c r="N38" s="19">
        <f>_xll.PITimeDat("NPRI Inf TSS",Sheet1!$O38,"\\APPLEPI_AF\MWRD_Production\Hite Treatment Plant\04-Primaries\Optimization","interpolated")</f>
        <v>334</v>
      </c>
      <c r="O38" s="51">
        <v>43499</v>
      </c>
      <c r="P38" s="19">
        <v>555.80010986328125</v>
      </c>
      <c r="Q38" s="19">
        <f t="shared" si="3"/>
        <v>0.75449101796407181</v>
      </c>
      <c r="R38" s="19">
        <f t="shared" si="4"/>
        <v>0.73805537288115597</v>
      </c>
      <c r="S38" s="19">
        <f t="shared" si="5"/>
        <v>2.7013042929157564E-4</v>
      </c>
      <c r="T38" s="19">
        <f>_xll.PITimeDat("NPRI 3 SOR",Sheet1!$O38,"\\APPLEPI_AF\MWRD_Production\Hite Treatment Plant\04-Primaries\Optimization","exact time")</f>
        <v>995.5052490234375</v>
      </c>
      <c r="U38" s="19">
        <f t="shared" si="6"/>
        <v>0.70359281437125754</v>
      </c>
      <c r="V38" s="19">
        <f t="shared" si="7"/>
        <v>0.71661895137440101</v>
      </c>
      <c r="W38" s="19">
        <f t="shared" si="8"/>
        <v>1.6968024522466378E-4</v>
      </c>
      <c r="X38" s="19"/>
      <c r="Y38" s="19"/>
      <c r="Z38" s="51"/>
      <c r="AA38" s="19"/>
      <c r="AB38" s="19"/>
    </row>
    <row r="39" spans="1:28" x14ac:dyDescent="0.25">
      <c r="A39" s="60">
        <v>43136.333333333336</v>
      </c>
      <c r="B39" s="19">
        <f>_xll.PITimeDat("NPRI Inf TSS",Sheet1!$C39,"\\APPLEPI_AF\MWRD_Production\Hite Treatment Plant\04-Primaries\Optimization","exact time")</f>
        <v>326</v>
      </c>
      <c r="C39" s="60">
        <v>43136.333333333336</v>
      </c>
      <c r="D39">
        <v>92.5</v>
      </c>
      <c r="E39" s="19">
        <f>1-D39/B39</f>
        <v>0.71625766871165641</v>
      </c>
      <c r="F39" s="19">
        <f t="shared" si="0"/>
        <v>0.73225589907213373</v>
      </c>
      <c r="G39" s="19">
        <f t="shared" si="1"/>
        <v>2.5594337466689816E-4</v>
      </c>
      <c r="H39" s="19"/>
      <c r="I39" s="19">
        <f>_xll.PITimeDat("NPRI 3 Eff TSS",Sheet1!$C39,"\\APPLEPI_AF\MWRD_Production\Hite Treatment Plant\04-Primaries\Optimization","exact time")</f>
        <v>115</v>
      </c>
      <c r="J39" s="55">
        <f t="shared" si="2"/>
        <v>0.64723926380368102</v>
      </c>
      <c r="K39" s="19">
        <f t="shared" si="14"/>
        <v>0.73225589907213373</v>
      </c>
      <c r="L39" s="19">
        <f t="shared" si="15"/>
        <v>7.2278282723691172E-3</v>
      </c>
      <c r="M39" s="19"/>
      <c r="N39" s="19">
        <f>_xll.PITimeDat("NPRI Inf TSS",Sheet1!$O39,"\\APPLEPI_AF\MWRD_Production\Hite Treatment Plant\04-Primaries\Optimization","interpolated")</f>
        <v>294</v>
      </c>
      <c r="O39" s="51">
        <v>43500</v>
      </c>
      <c r="P39" s="19">
        <v>511.47207641601563</v>
      </c>
      <c r="Q39" s="19">
        <f t="shared" si="3"/>
        <v>0.74149659863945572</v>
      </c>
      <c r="R39" s="19">
        <f t="shared" si="4"/>
        <v>0.70326800358825359</v>
      </c>
      <c r="S39" s="19">
        <f t="shared" si="5"/>
        <v>1.4614254795887959E-3</v>
      </c>
      <c r="T39" s="19">
        <f>_xll.PITimeDat("NPRI 3 SOR",Sheet1!$O39,"\\APPLEPI_AF\MWRD_Production\Hite Treatment Plant\04-Primaries\Optimization","exact time")</f>
        <v>973.4600830078125</v>
      </c>
      <c r="U39" s="19">
        <f t="shared" si="6"/>
        <v>0.69047619047619047</v>
      </c>
      <c r="V39" s="19">
        <f t="shared" si="7"/>
        <v>0.68392717032974282</v>
      </c>
      <c r="W39" s="19">
        <f t="shared" si="8"/>
        <v>4.2889664878577178E-5</v>
      </c>
      <c r="X39" s="19"/>
      <c r="Y39" s="19"/>
      <c r="Z39" s="51"/>
      <c r="AA39" s="19"/>
      <c r="AB39" s="19"/>
    </row>
    <row r="40" spans="1:28" x14ac:dyDescent="0.25">
      <c r="A40" s="60">
        <v>43137.333333333336</v>
      </c>
      <c r="B40" s="19">
        <f>_xll.PITimeDat("NPRI Inf TSS",Sheet1!$C40,"\\APPLEPI_AF\MWRD_Production\Hite Treatment Plant\04-Primaries\Optimization","exact time")</f>
        <v>307</v>
      </c>
      <c r="C40" s="60">
        <v>43137.333333333336</v>
      </c>
      <c r="D40">
        <v>99.5</v>
      </c>
      <c r="E40" s="19">
        <f>1-D40/B40</f>
        <v>0.67589576547231278</v>
      </c>
      <c r="F40" s="19">
        <f t="shared" si="0"/>
        <v>0.71568541725575108</v>
      </c>
      <c r="G40" s="19">
        <f t="shared" si="1"/>
        <v>1.5832163890472744E-3</v>
      </c>
      <c r="H40" s="19"/>
      <c r="I40" s="19">
        <f>_xll.PITimeDat("NPRI 3 Eff TSS",Sheet1!$C40,"\\APPLEPI_AF\MWRD_Production\Hite Treatment Plant\04-Primaries\Optimization","exact time")</f>
        <v>105</v>
      </c>
      <c r="J40" s="55">
        <f t="shared" si="2"/>
        <v>0.6579804560260587</v>
      </c>
      <c r="K40" s="19">
        <f t="shared" si="14"/>
        <v>0.71568541725575108</v>
      </c>
      <c r="L40" s="19">
        <f t="shared" si="15"/>
        <v>3.3298625505203002E-3</v>
      </c>
      <c r="M40" s="19"/>
      <c r="N40" s="19">
        <f>_xll.PITimeDat("NPRI Inf TSS",Sheet1!$O40,"\\APPLEPI_AF\MWRD_Production\Hite Treatment Plant\04-Primaries\Optimization","interpolated")</f>
        <v>304</v>
      </c>
      <c r="O40" s="51">
        <v>43501</v>
      </c>
      <c r="P40" s="19">
        <v>487.95297241210938</v>
      </c>
      <c r="Q40" s="19">
        <f t="shared" si="3"/>
        <v>0.72039473684210531</v>
      </c>
      <c r="R40" s="19">
        <f t="shared" si="4"/>
        <v>0.71322037677167816</v>
      </c>
      <c r="S40" s="19">
        <f t="shared" si="5"/>
        <v>5.1471442420139528E-5</v>
      </c>
      <c r="T40" s="19">
        <f>_xll.PITimeDat("NPRI 3 SOR",Sheet1!$O40,"\\APPLEPI_AF\MWRD_Production\Hite Treatment Plant\04-Primaries\Optimization","exact time")</f>
        <v>957.397705078125</v>
      </c>
      <c r="U40" s="19">
        <f t="shared" si="6"/>
        <v>0.68092105263157898</v>
      </c>
      <c r="V40" s="19">
        <f t="shared" si="7"/>
        <v>0.69456524451294721</v>
      </c>
      <c r="W40" s="19">
        <f t="shared" si="8"/>
        <v>1.8616397209559468E-4</v>
      </c>
      <c r="X40" s="19"/>
      <c r="Y40" s="19"/>
      <c r="Z40" s="51"/>
      <c r="AA40" s="19"/>
      <c r="AB40" s="19"/>
    </row>
    <row r="41" spans="1:28" x14ac:dyDescent="0.25">
      <c r="A41" s="60">
        <v>43138.333333333336</v>
      </c>
      <c r="B41" s="19">
        <f>_xll.PITimeDat("NPRI Inf TSS",Sheet1!$C41,"\\APPLEPI_AF\MWRD_Production\Hite Treatment Plant\04-Primaries\Optimization","exact time")</f>
        <v>460</v>
      </c>
      <c r="C41" s="60">
        <v>43138.333333333336</v>
      </c>
      <c r="D41">
        <v>93.5</v>
      </c>
      <c r="E41" s="19">
        <f>1-D41/B41</f>
        <v>0.79673913043478262</v>
      </c>
      <c r="F41" s="19">
        <f t="shared" si="0"/>
        <v>0.81025091977720776</v>
      </c>
      <c r="G41" s="19">
        <f t="shared" si="1"/>
        <v>1.825684512340736E-4</v>
      </c>
      <c r="H41" s="19"/>
      <c r="I41" s="19">
        <f>_xll.PITimeDat("NPRI 3 Eff TSS",Sheet1!$C41,"\\APPLEPI_AF\MWRD_Production\Hite Treatment Plant\04-Primaries\Optimization","exact time")</f>
        <v>102</v>
      </c>
      <c r="J41" s="55">
        <f t="shared" si="2"/>
        <v>0.77826086956521734</v>
      </c>
      <c r="K41" s="19">
        <f t="shared" si="14"/>
        <v>0.81025091977720776</v>
      </c>
      <c r="L41" s="19">
        <f t="shared" si="15"/>
        <v>1.0233633125656682E-3</v>
      </c>
      <c r="M41" s="19"/>
      <c r="N41" s="19">
        <f>_xll.PITimeDat("NPRI Inf TSS",Sheet1!$O41,"\\APPLEPI_AF\MWRD_Production\Hite Treatment Plant\04-Primaries\Optimization","interpolated")</f>
        <v>308</v>
      </c>
      <c r="O41" s="51">
        <v>43502</v>
      </c>
      <c r="P41" s="19">
        <v>484.97213745117188</v>
      </c>
      <c r="Q41" s="19">
        <f t="shared" si="3"/>
        <v>0.73538961038961037</v>
      </c>
      <c r="R41" s="19">
        <f t="shared" si="4"/>
        <v>0.71695947343508049</v>
      </c>
      <c r="S41" s="19">
        <f t="shared" si="5"/>
        <v>3.3966994816272814E-4</v>
      </c>
      <c r="T41" s="19">
        <f>_xll.PITimeDat("NPRI 3 SOR",Sheet1!$O41,"\\APPLEPI_AF\MWRD_Production\Hite Treatment Plant\04-Primaries\Optimization","exact time")</f>
        <v>958.91827392578125</v>
      </c>
      <c r="U41" s="19">
        <f t="shared" si="6"/>
        <v>0.6558441558441559</v>
      </c>
      <c r="V41" s="19">
        <f t="shared" si="7"/>
        <v>0.6980705044029808</v>
      </c>
      <c r="W41" s="19">
        <f t="shared" si="8"/>
        <v>1.7830645126113737E-3</v>
      </c>
      <c r="X41" s="19"/>
      <c r="Y41" s="19"/>
      <c r="Z41" s="51"/>
      <c r="AA41" s="19"/>
      <c r="AB41" s="19"/>
    </row>
    <row r="42" spans="1:28" x14ac:dyDescent="0.25">
      <c r="A42" s="60">
        <v>43139.333333333336</v>
      </c>
      <c r="B42" s="19">
        <f>_xll.PITimeDat("NPRI Inf TSS",Sheet1!$C42,"\\APPLEPI_AF\MWRD_Production\Hite Treatment Plant\04-Primaries\Optimization","exact time")</f>
        <v>405</v>
      </c>
      <c r="C42" s="60">
        <v>43139.333333333336</v>
      </c>
      <c r="D42">
        <v>95</v>
      </c>
      <c r="E42" s="19">
        <f>1-D42/B42</f>
        <v>0.76543209876543217</v>
      </c>
      <c r="F42" s="19">
        <f t="shared" si="0"/>
        <v>0.78448252616670511</v>
      </c>
      <c r="G42" s="19">
        <f t="shared" si="1"/>
        <v>3.6291878417117087E-4</v>
      </c>
      <c r="H42" s="19"/>
      <c r="I42" s="19">
        <f>_xll.PITimeDat("NPRI 3 Eff TSS",Sheet1!$C42,"\\APPLEPI_AF\MWRD_Production\Hite Treatment Plant\04-Primaries\Optimization","exact time")</f>
        <v>104</v>
      </c>
      <c r="J42" s="55">
        <f t="shared" si="2"/>
        <v>0.7432098765432098</v>
      </c>
      <c r="K42" s="19">
        <f t="shared" si="14"/>
        <v>0.78448252616670511</v>
      </c>
      <c r="L42" s="19">
        <f t="shared" si="15"/>
        <v>1.7034316069438071E-3</v>
      </c>
      <c r="M42" s="19"/>
      <c r="N42" s="19">
        <f>_xll.PITimeDat("NPRI Inf TSS",Sheet1!$O42,"\\APPLEPI_AF\MWRD_Production\Hite Treatment Plant\04-Primaries\Optimization","interpolated")</f>
        <v>328</v>
      </c>
      <c r="O42" s="51">
        <v>43503</v>
      </c>
      <c r="P42" s="19">
        <v>492.99844360351563</v>
      </c>
      <c r="Q42" s="19">
        <f t="shared" si="3"/>
        <v>0.73018292682926833</v>
      </c>
      <c r="R42" s="19">
        <f t="shared" si="4"/>
        <v>0.73409709965053349</v>
      </c>
      <c r="S42" s="19">
        <f t="shared" si="5"/>
        <v>1.5320748874730866E-5</v>
      </c>
      <c r="T42" s="19">
        <f>_xll.PITimeDat("NPRI 3 SOR",Sheet1!$O42,"\\APPLEPI_AF\MWRD_Production\Hite Treatment Plant\04-Primaries\Optimization","exact time")</f>
        <v>977.0997314453125</v>
      </c>
      <c r="U42" s="19">
        <f t="shared" si="6"/>
        <v>0.70731707317073167</v>
      </c>
      <c r="V42" s="19">
        <f t="shared" si="7"/>
        <v>0.71344332563401802</v>
      </c>
      <c r="W42" s="19">
        <f t="shared" si="8"/>
        <v>3.7530969243922103E-5</v>
      </c>
      <c r="X42" s="19"/>
      <c r="Y42" s="19"/>
      <c r="Z42" s="51"/>
      <c r="AA42" s="19"/>
      <c r="AB42" s="19"/>
    </row>
    <row r="43" spans="1:28" x14ac:dyDescent="0.25">
      <c r="A43" s="60">
        <v>43140.333333333336</v>
      </c>
      <c r="B43" s="19">
        <f>_xll.PITimeDat("NPRI Inf TSS",Sheet1!$C43,"\\APPLEPI_AF\MWRD_Production\Hite Treatment Plant\04-Primaries\Optimization","exact time")</f>
        <v>314</v>
      </c>
      <c r="C43" s="60">
        <v>43140.333333333336</v>
      </c>
      <c r="D43">
        <v>81</v>
      </c>
      <c r="E43" s="19">
        <f>1-D43/B43</f>
        <v>0.7420382165605095</v>
      </c>
      <c r="F43" s="19">
        <f t="shared" si="0"/>
        <v>0.72202364043794764</v>
      </c>
      <c r="G43" s="19">
        <f t="shared" si="1"/>
        <v>4.0058325736582319E-4</v>
      </c>
      <c r="H43" s="19"/>
      <c r="I43" s="19">
        <f>_xll.PITimeDat("NPRI 3 Eff TSS",Sheet1!$C43,"\\APPLEPI_AF\MWRD_Production\Hite Treatment Plant\04-Primaries\Optimization","exact time")</f>
        <v>114</v>
      </c>
      <c r="J43" s="55">
        <f t="shared" si="2"/>
        <v>0.63694267515923575</v>
      </c>
      <c r="K43" s="19">
        <f t="shared" si="14"/>
        <v>0.72202364043794764</v>
      </c>
      <c r="L43" s="19">
        <f t="shared" si="15"/>
        <v>7.2387706527573788E-3</v>
      </c>
      <c r="M43" s="19"/>
      <c r="N43" s="19">
        <f>_xll.PITimeDat("NPRI Inf TSS",Sheet1!$O43,"\\APPLEPI_AF\MWRD_Production\Hite Treatment Plant\04-Primaries\Optimization","interpolated")</f>
        <v>330</v>
      </c>
      <c r="O43" s="51">
        <v>43504</v>
      </c>
      <c r="P43" s="19">
        <v>478.45132446289063</v>
      </c>
      <c r="Q43" s="19">
        <f t="shared" si="3"/>
        <v>0.73018292682926833</v>
      </c>
      <c r="R43" s="19">
        <f t="shared" si="4"/>
        <v>0.73583007731535299</v>
      </c>
      <c r="S43" s="19">
        <f t="shared" si="5"/>
        <v>3.1890308612486235E-5</v>
      </c>
      <c r="T43" s="19">
        <f>_xll.PITimeDat("NPRI 3 SOR",Sheet1!$O43,"\\APPLEPI_AF\MWRD_Production\Hite Treatment Plant\04-Primaries\Optimization","exact time")</f>
        <v>966.631591796875</v>
      </c>
      <c r="U43" s="19">
        <f t="shared" si="6"/>
        <v>0.70731707317073167</v>
      </c>
      <c r="V43" s="19">
        <f t="shared" si="7"/>
        <v>0.71580763318001117</v>
      </c>
      <c r="W43" s="19">
        <f t="shared" si="8"/>
        <v>7.2089609271176337E-5</v>
      </c>
      <c r="X43" s="19"/>
      <c r="Y43" s="19"/>
      <c r="Z43" s="51"/>
      <c r="AA43" s="19"/>
      <c r="AB43" s="19"/>
    </row>
    <row r="44" spans="1:28" x14ac:dyDescent="0.25">
      <c r="A44" s="60">
        <v>43141.333333333336</v>
      </c>
      <c r="B44" s="19">
        <f>_xll.PITimeDat("NPRI Inf TSS",Sheet1!$C44,"\\APPLEPI_AF\MWRD_Production\Hite Treatment Plant\04-Primaries\Optimization","exact time")</f>
        <v>290</v>
      </c>
      <c r="C44" s="60">
        <v>43141.333333333336</v>
      </c>
      <c r="D44">
        <v>75</v>
      </c>
      <c r="E44" s="19">
        <f>1-D44/B44</f>
        <v>0.74137931034482762</v>
      </c>
      <c r="F44" s="19">
        <f t="shared" si="0"/>
        <v>0.69901870033626068</v>
      </c>
      <c r="G44" s="19">
        <f t="shared" si="1"/>
        <v>1.7944212802979021E-3</v>
      </c>
      <c r="H44" s="19"/>
      <c r="I44" s="19">
        <f>_xll.PITimeDat("NPRI 3 Eff TSS",Sheet1!$C44,"\\APPLEPI_AF\MWRD_Production\Hite Treatment Plant\04-Primaries\Optimization","exact time")</f>
        <v>92</v>
      </c>
      <c r="J44" s="55">
        <f t="shared" si="2"/>
        <v>0.6827586206896552</v>
      </c>
      <c r="K44" s="19">
        <f t="shared" si="14"/>
        <v>0.69901870033626068</v>
      </c>
      <c r="L44" s="19">
        <f t="shared" si="15"/>
        <v>2.6439019011395359E-4</v>
      </c>
      <c r="M44" s="19"/>
      <c r="N44" s="19">
        <f>_xll.PITimeDat("NPRI Inf TSS",Sheet1!$O44,"\\APPLEPI_AF\MWRD_Production\Hite Treatment Plant\04-Primaries\Optimization","interpolated")</f>
        <v>354</v>
      </c>
      <c r="O44" s="51">
        <v>43505</v>
      </c>
      <c r="P44" s="19">
        <v>514.79156494140625</v>
      </c>
      <c r="Q44" s="19">
        <f t="shared" si="3"/>
        <v>0.70903954802259883</v>
      </c>
      <c r="R44" s="19">
        <f t="shared" si="4"/>
        <v>0.75332684856782894</v>
      </c>
      <c r="S44" s="19">
        <f t="shared" si="5"/>
        <v>1.9613649895835394E-3</v>
      </c>
      <c r="T44" s="19">
        <f>_xll.PITimeDat("NPRI 3 SOR",Sheet1!$O44,"\\APPLEPI_AF\MWRD_Production\Hite Treatment Plant\04-Primaries\Optimization","exact time")</f>
        <v>985.47735595703125</v>
      </c>
      <c r="U44" s="19">
        <f t="shared" si="6"/>
        <v>0.63559322033898313</v>
      </c>
      <c r="V44" s="19">
        <f t="shared" si="7"/>
        <v>0.73169099338200361</v>
      </c>
      <c r="W44" s="19">
        <f t="shared" si="8"/>
        <v>9.2347819838278725E-3</v>
      </c>
      <c r="X44" s="19"/>
      <c r="Y44" s="19"/>
      <c r="Z44" s="51"/>
      <c r="AA44" s="19"/>
      <c r="AB44" s="19"/>
    </row>
    <row r="45" spans="1:28" x14ac:dyDescent="0.25">
      <c r="A45" s="60">
        <v>43142.333333333336</v>
      </c>
      <c r="B45" s="19">
        <f>_xll.PITimeDat("NPRI Inf TSS",Sheet1!$C45,"\\APPLEPI_AF\MWRD_Production\Hite Treatment Plant\04-Primaries\Optimization","exact time")</f>
        <v>283</v>
      </c>
      <c r="C45" s="60">
        <v>43142.333333333336</v>
      </c>
      <c r="D45">
        <v>95.5</v>
      </c>
      <c r="E45" s="19">
        <f>1-D45/B45</f>
        <v>0.66254416961130747</v>
      </c>
      <c r="F45" s="19">
        <f t="shared" si="0"/>
        <v>0.69157393320676885</v>
      </c>
      <c r="G45" s="19">
        <f t="shared" si="1"/>
        <v>8.4272717440837537E-4</v>
      </c>
      <c r="H45" s="19"/>
      <c r="I45" s="19">
        <f>_xll.PITimeDat("NPRI 3 Eff TSS",Sheet1!$C45,"\\APPLEPI_AF\MWRD_Production\Hite Treatment Plant\04-Primaries\Optimization","exact time")</f>
        <v>95</v>
      </c>
      <c r="J45" s="55">
        <f t="shared" si="2"/>
        <v>0.6643109540636043</v>
      </c>
      <c r="K45" s="19">
        <f t="shared" si="14"/>
        <v>0.69157393320676885</v>
      </c>
      <c r="L45" s="19">
        <f t="shared" si="15"/>
        <v>7.4327003176062557E-4</v>
      </c>
      <c r="M45" s="19"/>
      <c r="N45" s="19">
        <f>_xll.PITimeDat("NPRI Inf TSS",Sheet1!$O45,"\\APPLEPI_AF\MWRD_Production\Hite Treatment Plant\04-Primaries\Optimization","interpolated")</f>
        <v>373</v>
      </c>
      <c r="O45" s="51">
        <v>43506</v>
      </c>
      <c r="P45" s="19">
        <v>533.21136474609375</v>
      </c>
      <c r="Q45" s="19">
        <f t="shared" si="3"/>
        <v>0.74932975871313667</v>
      </c>
      <c r="R45" s="19">
        <f t="shared" si="4"/>
        <v>0.76558865396332187</v>
      </c>
      <c r="S45" s="19">
        <f t="shared" si="5"/>
        <v>2.6435167475649489E-4</v>
      </c>
      <c r="T45" s="19">
        <f>_xll.PITimeDat("NPRI 3 SOR",Sheet1!$O45,"\\APPLEPI_AF\MWRD_Production\Hite Treatment Plant\04-Primaries\Optimization","exact time")</f>
        <v>1000.2659912109375</v>
      </c>
      <c r="U45" s="19">
        <f t="shared" si="6"/>
        <v>0.68900804289544237</v>
      </c>
      <c r="V45" s="19">
        <f t="shared" si="7"/>
        <v>0.74261462014685053</v>
      </c>
      <c r="W45" s="19">
        <f t="shared" si="8"/>
        <v>2.8736651246111908E-3</v>
      </c>
      <c r="X45" s="19"/>
      <c r="Y45" s="19"/>
      <c r="Z45" s="51"/>
      <c r="AA45" s="19"/>
      <c r="AB45" s="19"/>
    </row>
    <row r="46" spans="1:28" x14ac:dyDescent="0.25">
      <c r="A46" s="60">
        <v>43143.333333333336</v>
      </c>
      <c r="B46" s="19">
        <f>_xll.PITimeDat("NPRI Inf TSS",Sheet1!$C46,"\\APPLEPI_AF\MWRD_Production\Hite Treatment Plant\04-Primaries\Optimization","exact time")</f>
        <v>340</v>
      </c>
      <c r="C46" s="60">
        <v>43143.333333333336</v>
      </c>
      <c r="D46">
        <v>98.5</v>
      </c>
      <c r="E46" s="19">
        <f>1-D46/B46</f>
        <v>0.71029411764705874</v>
      </c>
      <c r="F46" s="19">
        <f t="shared" si="0"/>
        <v>0.7432806561691635</v>
      </c>
      <c r="G46" s="19">
        <f t="shared" si="1"/>
        <v>1.0881117236703011E-3</v>
      </c>
      <c r="H46" s="19"/>
      <c r="I46" s="19">
        <f>_xll.PITimeDat("NPRI 3 Eff TSS",Sheet1!$C46,"\\APPLEPI_AF\MWRD_Production\Hite Treatment Plant\04-Primaries\Optimization","exact time")</f>
        <v>106</v>
      </c>
      <c r="J46" s="55">
        <f t="shared" si="2"/>
        <v>0.68823529411764706</v>
      </c>
      <c r="K46" s="19">
        <f t="shared" si="14"/>
        <v>0.7432806561691635</v>
      </c>
      <c r="L46" s="19">
        <f t="shared" si="15"/>
        <v>3.0299918833825265E-3</v>
      </c>
      <c r="M46" s="19"/>
      <c r="N46" s="19">
        <f>_xll.PITimeDat("NPRI Inf TSS",Sheet1!$O46,"\\APPLEPI_AF\MWRD_Production\Hite Treatment Plant\04-Primaries\Optimization","interpolated")</f>
        <v>312</v>
      </c>
      <c r="O46" s="51">
        <v>43507</v>
      </c>
      <c r="P46" s="19">
        <v>511.6656494140625</v>
      </c>
      <c r="Q46" s="19">
        <f t="shared" si="3"/>
        <v>0.68269230769230771</v>
      </c>
      <c r="R46" s="19">
        <f t="shared" si="4"/>
        <v>0.72031835364271146</v>
      </c>
      <c r="S46" s="19">
        <f t="shared" si="5"/>
        <v>1.4157193338618947E-3</v>
      </c>
      <c r="T46" s="19">
        <f>_xll.PITimeDat("NPRI 3 SOR",Sheet1!$O46,"\\APPLEPI_AF\MWRD_Production\Hite Treatment Plant\04-Primaries\Optimization","exact time")</f>
        <v>983.85369873046875</v>
      </c>
      <c r="U46" s="19">
        <f t="shared" si="6"/>
        <v>0.64102564102564097</v>
      </c>
      <c r="V46" s="19">
        <f t="shared" si="7"/>
        <v>0.69972102558029647</v>
      </c>
      <c r="W46" s="19">
        <f t="shared" si="8"/>
        <v>3.4451481680188921E-3</v>
      </c>
      <c r="X46" s="19"/>
      <c r="Y46" s="19"/>
      <c r="Z46" s="51"/>
      <c r="AA46" s="19"/>
      <c r="AB46" s="19"/>
    </row>
    <row r="47" spans="1:28" x14ac:dyDescent="0.25">
      <c r="A47" s="60">
        <v>43144.333333333336</v>
      </c>
      <c r="B47" s="19">
        <f>_xll.PITimeDat("NPRI Inf TSS",Sheet1!$C47,"\\APPLEPI_AF\MWRD_Production\Hite Treatment Plant\04-Primaries\Optimization","exact time")</f>
        <v>322</v>
      </c>
      <c r="C47" s="60">
        <v>43144.333333333336</v>
      </c>
      <c r="D47">
        <v>92.5</v>
      </c>
      <c r="E47" s="19">
        <f>1-D47/B47</f>
        <v>0.71273291925465831</v>
      </c>
      <c r="F47" s="19">
        <f t="shared" si="0"/>
        <v>0.72892988539601111</v>
      </c>
      <c r="G47" s="19">
        <f t="shared" si="1"/>
        <v>2.6234171218412892E-4</v>
      </c>
      <c r="H47" s="19"/>
      <c r="I47" s="19">
        <f>_xll.PITimeDat("NPRI 3 Eff TSS",Sheet1!$C47,"\\APPLEPI_AF\MWRD_Production\Hite Treatment Plant\04-Primaries\Optimization","exact time")</f>
        <v>106</v>
      </c>
      <c r="J47" s="55">
        <f t="shared" si="2"/>
        <v>0.670807453416149</v>
      </c>
      <c r="K47" s="19">
        <f t="shared" si="14"/>
        <v>0.72892988539601111</v>
      </c>
      <c r="L47" s="19">
        <f t="shared" si="15"/>
        <v>3.3782170992536979E-3</v>
      </c>
      <c r="M47" s="19"/>
      <c r="N47" s="19">
        <f>_xll.PITimeDat("NPRI Inf TSS",Sheet1!$O47,"\\APPLEPI_AF\MWRD_Production\Hite Treatment Plant\04-Primaries\Optimization","interpolated")</f>
        <v>326</v>
      </c>
      <c r="O47" s="51">
        <v>43508</v>
      </c>
      <c r="P47" s="19">
        <v>505.35943603515625</v>
      </c>
      <c r="Q47" s="19">
        <f t="shared" si="3"/>
        <v>0.73619631901840488</v>
      </c>
      <c r="R47" s="19">
        <f t="shared" si="4"/>
        <v>0.73234818411248903</v>
      </c>
      <c r="S47" s="19">
        <f t="shared" si="5"/>
        <v>1.4808142254127953E-5</v>
      </c>
      <c r="T47" s="19">
        <f>_xll.PITimeDat("NPRI 3 SOR",Sheet1!$O47,"\\APPLEPI_AF\MWRD_Production\Hite Treatment Plant\04-Primaries\Optimization","exact time")</f>
        <v>977.6783447265625</v>
      </c>
      <c r="U47" s="19">
        <f t="shared" si="6"/>
        <v>0.6595092024539877</v>
      </c>
      <c r="V47" s="19">
        <f t="shared" si="7"/>
        <v>0.71181866159838558</v>
      </c>
      <c r="W47" s="19">
        <f t="shared" si="8"/>
        <v>2.7362795159794314E-3</v>
      </c>
      <c r="X47" s="19"/>
      <c r="Y47" s="19"/>
      <c r="Z47" s="51"/>
      <c r="AA47" s="19"/>
      <c r="AB47" s="19"/>
    </row>
    <row r="48" spans="1:28" x14ac:dyDescent="0.25">
      <c r="A48" s="60">
        <v>43145.333333333336</v>
      </c>
      <c r="B48" s="19">
        <f>_xll.PITimeDat("NPRI Inf TSS",Sheet1!$C48,"\\APPLEPI_AF\MWRD_Production\Hite Treatment Plant\04-Primaries\Optimization","exact time")</f>
        <v>308</v>
      </c>
      <c r="C48" s="60">
        <v>43145.333333333336</v>
      </c>
      <c r="D48">
        <v>90</v>
      </c>
      <c r="E48" s="19">
        <f>1-D48/B48</f>
        <v>0.70779220779220786</v>
      </c>
      <c r="F48" s="19">
        <f t="shared" si="0"/>
        <v>0.71660851655037527</v>
      </c>
      <c r="G48" s="19">
        <f t="shared" si="1"/>
        <v>7.7727300119339424E-5</v>
      </c>
      <c r="H48" s="19"/>
      <c r="I48" s="19">
        <f>_xll.PITimeDat("NPRI 3 Eff TSS",Sheet1!$C48,"\\APPLEPI_AF\MWRD_Production\Hite Treatment Plant\04-Primaries\Optimization","exact time")</f>
        <v>104</v>
      </c>
      <c r="J48" s="55">
        <f t="shared" si="2"/>
        <v>0.66233766233766234</v>
      </c>
      <c r="K48" s="19">
        <f t="shared" si="14"/>
        <v>0.71660851655037527</v>
      </c>
      <c r="L48" s="19">
        <f t="shared" si="15"/>
        <v>2.9453256169775415E-3</v>
      </c>
      <c r="M48" s="19"/>
      <c r="N48" s="19">
        <f>_xll.PITimeDat("NPRI Inf TSS",Sheet1!$O48,"\\APPLEPI_AF\MWRD_Production\Hite Treatment Plant\04-Primaries\Optimization","interpolated")</f>
        <v>316</v>
      </c>
      <c r="O48" s="51">
        <v>43509</v>
      </c>
      <c r="P48" s="19">
        <v>506.37066650390625</v>
      </c>
      <c r="Q48" s="19">
        <f t="shared" si="3"/>
        <v>0.69620253164556956</v>
      </c>
      <c r="R48" s="19">
        <f t="shared" si="4"/>
        <v>0.72390126619687956</v>
      </c>
      <c r="S48" s="19">
        <f t="shared" si="5"/>
        <v>7.672198957439344E-4</v>
      </c>
      <c r="T48" s="19">
        <f>_xll.PITimeDat("NPRI 3 SOR",Sheet1!$O48,"\\APPLEPI_AF\MWRD_Production\Hite Treatment Plant\04-Primaries\Optimization","exact time")</f>
        <v>976.1923828125</v>
      </c>
      <c r="U48" s="19">
        <f t="shared" si="6"/>
        <v>0.63607594936708867</v>
      </c>
      <c r="V48" s="19">
        <f t="shared" si="7"/>
        <v>0.70373199882340631</v>
      </c>
      <c r="W48" s="19">
        <f t="shared" si="8"/>
        <v>4.5773410280356992E-3</v>
      </c>
      <c r="X48" s="19"/>
      <c r="Y48" s="19"/>
      <c r="Z48" s="51"/>
      <c r="AA48" s="19"/>
      <c r="AB48" s="19"/>
    </row>
    <row r="49" spans="1:28" x14ac:dyDescent="0.25">
      <c r="A49" s="60">
        <v>43146.333333333336</v>
      </c>
      <c r="B49" s="19" t="str">
        <f>_xll.PITimeDat("NPRI Inf TSS",Sheet1!$C49,"\\APPLEPI_AF\MWRD_Production\Hite Treatment Plant\04-Primaries\Optimization","exact time")</f>
        <v>No events found.</v>
      </c>
      <c r="C49" s="60">
        <v>43146.333333333336</v>
      </c>
      <c r="D49">
        <v>100</v>
      </c>
      <c r="E49" s="19"/>
      <c r="F49" s="19" t="e">
        <f t="shared" si="0"/>
        <v>#VALUE!</v>
      </c>
      <c r="G49" s="19" t="str">
        <f t="shared" si="1"/>
        <v/>
      </c>
      <c r="H49" s="19"/>
      <c r="I49" s="19">
        <f>_xll.PITimeDat("NPRI 3 Eff TSS",Sheet1!$C49,"\\APPLEPI_AF\MWRD_Production\Hite Treatment Plant\04-Primaries\Optimization","exact time")</f>
        <v>104</v>
      </c>
      <c r="J49" s="55" t="e">
        <f t="shared" si="2"/>
        <v>#VALUE!</v>
      </c>
      <c r="K49" s="19" t="e">
        <f t="shared" si="14"/>
        <v>#VALUE!</v>
      </c>
      <c r="L49" s="19" t="str">
        <f t="shared" si="15"/>
        <v/>
      </c>
      <c r="M49" s="19"/>
      <c r="N49" s="19">
        <f>_xll.PITimeDat("NPRI Inf TSS",Sheet1!$O49,"\\APPLEPI_AF\MWRD_Production\Hite Treatment Plant\04-Primaries\Optimization","interpolated")</f>
        <v>328</v>
      </c>
      <c r="O49" s="51">
        <v>43510</v>
      </c>
      <c r="P49" s="19">
        <v>505.41915893554688</v>
      </c>
      <c r="Q49" s="19">
        <f t="shared" si="3"/>
        <v>0.77896341463414631</v>
      </c>
      <c r="R49" s="19">
        <f t="shared" si="4"/>
        <v>0.73397308150122498</v>
      </c>
      <c r="S49" s="19">
        <f t="shared" si="5"/>
        <v>2.0241300754112392E-3</v>
      </c>
      <c r="T49" s="19">
        <f>_xll.PITimeDat("NPRI 3 SOR",Sheet1!$O49,"\\APPLEPI_AF\MWRD_Production\Hite Treatment Plant\04-Primaries\Optimization","exact time")</f>
        <v>975.757568359375</v>
      </c>
      <c r="U49" s="19">
        <f t="shared" si="6"/>
        <v>0.65243902439024393</v>
      </c>
      <c r="V49" s="19">
        <f t="shared" si="7"/>
        <v>0.71354685845271393</v>
      </c>
      <c r="W49" s="19">
        <f t="shared" si="8"/>
        <v>3.7341673838063691E-3</v>
      </c>
      <c r="X49" s="19"/>
      <c r="Y49" s="19"/>
      <c r="Z49" s="51"/>
      <c r="AA49" s="19"/>
      <c r="AB49" s="19"/>
    </row>
    <row r="50" spans="1:28" x14ac:dyDescent="0.25">
      <c r="A50" s="60">
        <v>43147.333333333336</v>
      </c>
      <c r="B50" s="19">
        <f>_xll.PITimeDat("NPRI Inf TSS",Sheet1!$C50,"\\APPLEPI_AF\MWRD_Production\Hite Treatment Plant\04-Primaries\Optimization","exact time")</f>
        <v>324</v>
      </c>
      <c r="C50" s="60">
        <v>43147.333333333336</v>
      </c>
      <c r="D50">
        <v>79</v>
      </c>
      <c r="E50" s="19">
        <f>1-D50/B50</f>
        <v>0.75617283950617287</v>
      </c>
      <c r="F50" s="19">
        <f t="shared" si="0"/>
        <v>0.73060315770838136</v>
      </c>
      <c r="G50" s="19">
        <f t="shared" si="1"/>
        <v>6.5380862724031044E-4</v>
      </c>
      <c r="H50" s="19"/>
      <c r="I50" s="19">
        <f>_xll.PITimeDat("NPRI 3 Eff TSS",Sheet1!$C50,"\\APPLEPI_AF\MWRD_Production\Hite Treatment Plant\04-Primaries\Optimization","exact time")</f>
        <v>118</v>
      </c>
      <c r="J50" s="55">
        <f t="shared" si="2"/>
        <v>0.63580246913580241</v>
      </c>
      <c r="K50" s="19">
        <f t="shared" si="14"/>
        <v>0.73060315770838136</v>
      </c>
      <c r="L50" s="19">
        <f t="shared" si="15"/>
        <v>8.987170553835102E-3</v>
      </c>
      <c r="M50" s="19"/>
      <c r="N50" s="19">
        <f>_xll.PITimeDat("NPRI Inf TSS",Sheet1!$O50,"\\APPLEPI_AF\MWRD_Production\Hite Treatment Plant\04-Primaries\Optimization","interpolated")</f>
        <v>318</v>
      </c>
      <c r="O50" s="51">
        <v>43511</v>
      </c>
      <c r="P50" s="19">
        <v>492.74053955078125</v>
      </c>
      <c r="Q50" s="19">
        <f t="shared" si="3"/>
        <v>0.7484276729559749</v>
      </c>
      <c r="R50" s="19">
        <f t="shared" si="4"/>
        <v>0.7257659657450507</v>
      </c>
      <c r="S50" s="19">
        <f t="shared" si="5"/>
        <v>5.1355297371365378E-4</v>
      </c>
      <c r="T50" s="19">
        <f>_xll.PITimeDat("NPRI 3 SOR",Sheet1!$O50,"\\APPLEPI_AF\MWRD_Production\Hite Treatment Plant\04-Primaries\Optimization","exact time")</f>
        <v>962.20672607421875</v>
      </c>
      <c r="U50" s="19">
        <f t="shared" si="6"/>
        <v>0.69182389937106925</v>
      </c>
      <c r="V50" s="19">
        <f t="shared" si="7"/>
        <v>0.70646779194348075</v>
      </c>
      <c r="W50" s="19">
        <f t="shared" si="8"/>
        <v>2.1444358967232866E-4</v>
      </c>
      <c r="X50" s="19"/>
      <c r="Y50" s="19"/>
      <c r="Z50" s="51"/>
      <c r="AA50" s="19"/>
      <c r="AB50" s="19"/>
    </row>
    <row r="51" spans="1:28" x14ac:dyDescent="0.25">
      <c r="A51" s="60">
        <v>43148.333333333336</v>
      </c>
      <c r="B51" s="19">
        <f>_xll.PITimeDat("NPRI Inf TSS",Sheet1!$C51,"\\APPLEPI_AF\MWRD_Production\Hite Treatment Plant\04-Primaries\Optimization","exact time")</f>
        <v>338</v>
      </c>
      <c r="C51" s="60">
        <v>43148.333333333336</v>
      </c>
      <c r="D51">
        <v>100</v>
      </c>
      <c r="E51" s="19">
        <f>1-D51/B51</f>
        <v>0.70414201183431957</v>
      </c>
      <c r="F51" s="19">
        <f t="shared" si="0"/>
        <v>0.74176160679738334</v>
      </c>
      <c r="G51" s="19">
        <f t="shared" si="1"/>
        <v>1.4152339251849732E-3</v>
      </c>
      <c r="H51" s="19"/>
      <c r="I51" s="19">
        <f>_xll.PITimeDat("NPRI 3 Eff TSS",Sheet1!$C51,"\\APPLEPI_AF\MWRD_Production\Hite Treatment Plant\04-Primaries\Optimization","exact time")</f>
        <v>90</v>
      </c>
      <c r="J51" s="55">
        <f t="shared" si="2"/>
        <v>0.73372781065088755</v>
      </c>
      <c r="K51" s="19">
        <f t="shared" si="14"/>
        <v>0.74176160679738334</v>
      </c>
      <c r="L51" s="19">
        <f t="shared" si="15"/>
        <v>6.454188052345072E-5</v>
      </c>
      <c r="M51" s="19"/>
      <c r="N51" s="19">
        <f>_xll.PITimeDat("NPRI Inf TSS",Sheet1!$O51,"\\APPLEPI_AF\MWRD_Production\Hite Treatment Plant\04-Primaries\Optimization","interpolated")</f>
        <v>296</v>
      </c>
      <c r="O51" s="51">
        <v>43512</v>
      </c>
      <c r="P51" s="19">
        <v>511.79815673828125</v>
      </c>
      <c r="Q51" s="19">
        <f t="shared" si="3"/>
        <v>0.76689189189189189</v>
      </c>
      <c r="R51" s="19">
        <f t="shared" si="4"/>
        <v>0.70526161802143961</v>
      </c>
      <c r="S51" s="19">
        <f t="shared" si="5"/>
        <v>3.7982906573469531E-3</v>
      </c>
      <c r="T51" s="19">
        <f>_xll.PITimeDat("NPRI 3 SOR",Sheet1!$O51,"\\APPLEPI_AF\MWRD_Production\Hite Treatment Plant\04-Primaries\Optimization","exact time")</f>
        <v>975.764892578125</v>
      </c>
      <c r="U51" s="19">
        <f t="shared" si="6"/>
        <v>0.6216216216216216</v>
      </c>
      <c r="V51" s="19">
        <f t="shared" si="7"/>
        <v>0.68569902364738933</v>
      </c>
      <c r="W51" s="19">
        <f t="shared" si="8"/>
        <v>4.1059134503718623E-3</v>
      </c>
      <c r="X51" s="19"/>
      <c r="Y51" s="19"/>
      <c r="Z51" s="51"/>
      <c r="AA51" s="19"/>
      <c r="AB51" s="19"/>
    </row>
    <row r="52" spans="1:28" x14ac:dyDescent="0.25">
      <c r="A52" s="60">
        <v>43150.333333333336</v>
      </c>
      <c r="B52" s="19">
        <f>_xll.PITimeDat("NPRI Inf TSS",Sheet1!$C52,"\\APPLEPI_AF\MWRD_Production\Hite Treatment Plant\04-Primaries\Optimization","exact time")</f>
        <v>313</v>
      </c>
      <c r="C52" s="60">
        <v>43150.333333333336</v>
      </c>
      <c r="D52">
        <v>117.5</v>
      </c>
      <c r="E52" s="19">
        <f>1-D52/B52</f>
        <v>0.62460063897763574</v>
      </c>
      <c r="F52" s="19">
        <f t="shared" si="0"/>
        <v>0.72113553705276545</v>
      </c>
      <c r="G52" s="19">
        <f t="shared" si="1"/>
        <v>9.3189865463756821E-3</v>
      </c>
      <c r="H52" s="19"/>
      <c r="I52" s="19" t="str">
        <f>_xll.PITimeDat("NPRI 3 Eff TSS",Sheet1!$C52,"\\APPLEPI_AF\MWRD_Production\Hite Treatment Plant\04-Primaries\Optimization","exact time")</f>
        <v>No events found.</v>
      </c>
      <c r="J52" s="55" t="e">
        <f t="shared" si="2"/>
        <v>#VALUE!</v>
      </c>
      <c r="K52" s="19">
        <f t="shared" si="14"/>
        <v>0.72113553705276545</v>
      </c>
      <c r="L52" s="19" t="str">
        <f t="shared" si="15"/>
        <v/>
      </c>
      <c r="M52" s="19"/>
      <c r="N52" s="19">
        <f>_xll.PITimeDat("NPRI Inf TSS",Sheet1!$O52,"\\APPLEPI_AF\MWRD_Production\Hite Treatment Plant\04-Primaries\Optimization","interpolated")</f>
        <v>334</v>
      </c>
      <c r="O52" s="51">
        <v>43513</v>
      </c>
      <c r="P52" s="19">
        <v>518.0738525390625</v>
      </c>
      <c r="Q52" s="19">
        <f t="shared" si="3"/>
        <v>0.74251497005988032</v>
      </c>
      <c r="R52" s="19">
        <f t="shared" si="4"/>
        <v>0.73858945906789908</v>
      </c>
      <c r="S52" s="19">
        <f t="shared" si="5"/>
        <v>1.5409636548165541E-5</v>
      </c>
      <c r="T52" s="19">
        <f>_xll.PITimeDat("NPRI 3 SOR",Sheet1!$O52,"\\APPLEPI_AF\MWRD_Production\Hite Treatment Plant\04-Primaries\Optimization","exact time")</f>
        <v>983.11041259765625</v>
      </c>
      <c r="U52" s="19">
        <f t="shared" si="6"/>
        <v>0.72455089820359286</v>
      </c>
      <c r="V52" s="19">
        <f t="shared" si="7"/>
        <v>0.71760061069014891</v>
      </c>
      <c r="W52" s="19">
        <f t="shared" si="8"/>
        <v>4.8306496519534934E-5</v>
      </c>
      <c r="X52" s="19"/>
      <c r="Y52" s="19"/>
      <c r="Z52" s="51"/>
      <c r="AA52" s="19"/>
      <c r="AB52" s="19"/>
    </row>
    <row r="53" spans="1:28" x14ac:dyDescent="0.25">
      <c r="A53" s="60">
        <v>43151.333333333336</v>
      </c>
      <c r="B53" s="19">
        <f>_xll.PITimeDat("NPRI Inf TSS",Sheet1!$C53,"\\APPLEPI_AF\MWRD_Production\Hite Treatment Plant\04-Primaries\Optimization","exact time")</f>
        <v>306</v>
      </c>
      <c r="C53" s="60">
        <v>43151.333333333336</v>
      </c>
      <c r="D53">
        <v>246.5</v>
      </c>
      <c r="E53" s="19">
        <f>1-D53/B53</f>
        <v>0.19444444444444442</v>
      </c>
      <c r="F53" s="19">
        <f t="shared" si="0"/>
        <v>0.71475628463240382</v>
      </c>
      <c r="G53" s="19">
        <f t="shared" si="1"/>
        <v>0.27072441103978062</v>
      </c>
      <c r="H53" s="19"/>
      <c r="I53" s="19">
        <f>_xll.PITimeDat("NPRI 3 Eff TSS",Sheet1!$C53,"\\APPLEPI_AF\MWRD_Production\Hite Treatment Plant\04-Primaries\Optimization","exact time")</f>
        <v>110</v>
      </c>
      <c r="J53" s="55">
        <f t="shared" si="2"/>
        <v>0.64052287581699341</v>
      </c>
      <c r="K53" s="19">
        <f t="shared" si="14"/>
        <v>0.71475628463240382</v>
      </c>
      <c r="L53" s="19">
        <f t="shared" si="15"/>
        <v>5.5105989843558514E-3</v>
      </c>
      <c r="M53" s="19"/>
      <c r="N53" s="19">
        <f>_xll.PITimeDat("NPRI Inf TSS",Sheet1!$O53,"\\APPLEPI_AF\MWRD_Production\Hite Treatment Plant\04-Primaries\Optimization","interpolated")</f>
        <v>258</v>
      </c>
      <c r="O53" s="51">
        <v>43514</v>
      </c>
      <c r="P53" s="19">
        <v>525.23223876953125</v>
      </c>
      <c r="Q53" s="19">
        <f t="shared" si="3"/>
        <v>0.74251497005988032</v>
      </c>
      <c r="R53" s="19">
        <f t="shared" si="4"/>
        <v>0.66187631237384092</v>
      </c>
      <c r="S53" s="19">
        <f t="shared" si="5"/>
        <v>6.5025931134062402E-3</v>
      </c>
      <c r="T53" s="19">
        <f>_xll.PITimeDat("NPRI 3 SOR",Sheet1!$O53,"\\APPLEPI_AF\MWRD_Production\Hite Treatment Plant\04-Primaries\Optimization","exact time")</f>
        <v>990.10400390625</v>
      </c>
      <c r="U53" s="19">
        <f t="shared" si="6"/>
        <v>0.72455089820359286</v>
      </c>
      <c r="V53" s="19">
        <f t="shared" si="7"/>
        <v>0.64265034395754794</v>
      </c>
      <c r="W53" s="19">
        <f t="shared" si="8"/>
        <v>6.7077007858093469E-3</v>
      </c>
      <c r="X53" s="19"/>
      <c r="Y53" s="19"/>
      <c r="Z53" s="51"/>
      <c r="AA53" s="19"/>
      <c r="AB53" s="19"/>
    </row>
    <row r="54" spans="1:28" x14ac:dyDescent="0.25">
      <c r="A54" s="60">
        <v>43152.333333333336</v>
      </c>
      <c r="B54" s="19" t="str">
        <f>_xll.PITimeDat("NPRI Inf TSS",Sheet1!$C54,"\\APPLEPI_AF\MWRD_Production\Hite Treatment Plant\04-Primaries\Optimization","exact time")</f>
        <v>No events found.</v>
      </c>
      <c r="C54" s="60">
        <v>43152.333333333336</v>
      </c>
      <c r="D54">
        <v>95.5</v>
      </c>
      <c r="E54" s="19"/>
      <c r="F54" s="19" t="e">
        <f t="shared" si="0"/>
        <v>#VALUE!</v>
      </c>
      <c r="G54" s="19" t="str">
        <f t="shared" si="1"/>
        <v/>
      </c>
      <c r="H54" s="19"/>
      <c r="I54" s="19">
        <f>_xll.PITimeDat("NPRI 3 Eff TSS",Sheet1!$C54,"\\APPLEPI_AF\MWRD_Production\Hite Treatment Plant\04-Primaries\Optimization","exact time")</f>
        <v>233</v>
      </c>
      <c r="J54" s="55" t="e">
        <f t="shared" si="2"/>
        <v>#VALUE!</v>
      </c>
      <c r="K54" s="19" t="e">
        <f t="shared" si="14"/>
        <v>#VALUE!</v>
      </c>
      <c r="L54" s="19" t="str">
        <f t="shared" si="15"/>
        <v/>
      </c>
      <c r="M54" s="19"/>
      <c r="N54" s="19">
        <f>_xll.PITimeDat("NPRI Inf TSS",Sheet1!$O54,"\\APPLEPI_AF\MWRD_Production\Hite Treatment Plant\04-Primaries\Optimization","interpolated")</f>
        <v>283</v>
      </c>
      <c r="O54" s="51">
        <v>43515</v>
      </c>
      <c r="P54" s="19">
        <v>494.55703735351563</v>
      </c>
      <c r="Q54" s="19">
        <f t="shared" si="3"/>
        <v>0.67137809187279152</v>
      </c>
      <c r="R54" s="19">
        <f t="shared" si="4"/>
        <v>0.6919444465641571</v>
      </c>
      <c r="S54" s="19">
        <f t="shared" si="5"/>
        <v>4.2297494529105518E-4</v>
      </c>
      <c r="T54" s="19">
        <f>_xll.PITimeDat("NPRI 3 SOR",Sheet1!$O54,"\\APPLEPI_AF\MWRD_Production\Hite Treatment Plant\04-Primaries\Optimization","exact time")</f>
        <v>972.9605712890625</v>
      </c>
      <c r="U54" s="19" t="e">
        <f t="shared" si="6"/>
        <v>#VALUE!</v>
      </c>
      <c r="V54" s="19">
        <f t="shared" si="7"/>
        <v>0.67279042814223711</v>
      </c>
      <c r="W54" s="19" t="str">
        <f t="shared" si="8"/>
        <v/>
      </c>
      <c r="X54" s="19"/>
      <c r="Y54" s="19"/>
      <c r="Z54" s="51"/>
      <c r="AA54" s="19"/>
      <c r="AB54" s="19"/>
    </row>
    <row r="55" spans="1:28" x14ac:dyDescent="0.25">
      <c r="A55" s="60">
        <v>43153.333333333336</v>
      </c>
      <c r="B55" s="19">
        <f>_xll.PITimeDat("NPRI Inf TSS",Sheet1!$C55,"\\APPLEPI_AF\MWRD_Production\Hite Treatment Plant\04-Primaries\Optimization","exact time")</f>
        <v>310</v>
      </c>
      <c r="C55" s="60">
        <v>43153.333333333336</v>
      </c>
      <c r="D55">
        <v>95</v>
      </c>
      <c r="E55" s="19">
        <f>1-D55/B55</f>
        <v>0.69354838709677424</v>
      </c>
      <c r="F55" s="19">
        <f t="shared" si="0"/>
        <v>0.71843684870166324</v>
      </c>
      <c r="G55" s="19">
        <f t="shared" si="1"/>
        <v>6.1943552105803395E-4</v>
      </c>
      <c r="H55" s="19"/>
      <c r="I55" s="19">
        <f>_xll.PITimeDat("NPRI 3 Eff TSS",Sheet1!$C55,"\\APPLEPI_AF\MWRD_Production\Hite Treatment Plant\04-Primaries\Optimization","exact time")</f>
        <v>110</v>
      </c>
      <c r="J55" s="55">
        <f t="shared" si="2"/>
        <v>0.64516129032258063</v>
      </c>
      <c r="K55" s="19">
        <f t="shared" si="14"/>
        <v>0.71843684870166324</v>
      </c>
      <c r="L55" s="19">
        <f t="shared" si="15"/>
        <v>5.369307455766345E-3</v>
      </c>
      <c r="M55" s="19"/>
      <c r="N55" s="19">
        <f>_xll.PITimeDat("NPRI Inf TSS",Sheet1!$O55,"\\APPLEPI_AF\MWRD_Production\Hite Treatment Plant\04-Primaries\Optimization","interpolated")</f>
        <v>310</v>
      </c>
      <c r="O55" s="51">
        <v>43516</v>
      </c>
      <c r="P55" s="19">
        <v>500.44854736328125</v>
      </c>
      <c r="Q55" s="19">
        <f t="shared" si="3"/>
        <v>0.7290322580645161</v>
      </c>
      <c r="R55" s="19">
        <f t="shared" si="4"/>
        <v>0.7186386159694188</v>
      </c>
      <c r="S55" s="19">
        <f t="shared" si="5"/>
        <v>1.0802779600097858E-4</v>
      </c>
      <c r="T55" s="19">
        <f>_xll.PITimeDat("NPRI 3 SOR",Sheet1!$O55,"\\APPLEPI_AF\MWRD_Production\Hite Treatment Plant\04-Primaries\Optimization","exact time")</f>
        <v>974.62939453125</v>
      </c>
      <c r="U55" s="19">
        <f t="shared" si="6"/>
        <v>0.6387096774193548</v>
      </c>
      <c r="V55" s="19">
        <f t="shared" si="7"/>
        <v>0.69867520285772444</v>
      </c>
      <c r="W55" s="19">
        <f t="shared" si="8"/>
        <v>3.5958642410997563E-3</v>
      </c>
      <c r="X55" s="19"/>
      <c r="Y55" s="19"/>
      <c r="Z55" s="51"/>
      <c r="AA55" s="19"/>
      <c r="AB55" s="19"/>
    </row>
    <row r="56" spans="1:28" x14ac:dyDescent="0.25">
      <c r="A56" s="60">
        <v>43154.333333333336</v>
      </c>
      <c r="B56" s="19">
        <f>_xll.PITimeDat("NPRI Inf TSS",Sheet1!$C56,"\\APPLEPI_AF\MWRD_Production\Hite Treatment Plant\04-Primaries\Optimization","exact time")</f>
        <v>327</v>
      </c>
      <c r="C56" s="60">
        <v>43154.333333333336</v>
      </c>
      <c r="D56">
        <v>93.5</v>
      </c>
      <c r="E56" s="19">
        <f>1-D56/B56</f>
        <v>0.71406727828746175</v>
      </c>
      <c r="F56" s="19">
        <f t="shared" si="0"/>
        <v>0.73307468837160727</v>
      </c>
      <c r="G56" s="19">
        <f t="shared" si="1"/>
        <v>3.6128163810687704E-4</v>
      </c>
      <c r="H56" s="19"/>
      <c r="I56" s="19">
        <f>_xll.PITimeDat("NPRI 3 Eff TSS",Sheet1!$C56,"\\APPLEPI_AF\MWRD_Production\Hite Treatment Plant\04-Primaries\Optimization","exact time")</f>
        <v>112</v>
      </c>
      <c r="J56" s="55">
        <f t="shared" si="2"/>
        <v>0.65749235474006118</v>
      </c>
      <c r="K56" s="19">
        <f t="shared" si="14"/>
        <v>0.73307468837160727</v>
      </c>
      <c r="L56" s="19">
        <f t="shared" si="15"/>
        <v>5.712689157190344E-3</v>
      </c>
      <c r="M56" s="19"/>
      <c r="N56" s="19">
        <f>_xll.PITimeDat("NPRI Inf TSS",Sheet1!$O56,"\\APPLEPI_AF\MWRD_Production\Hite Treatment Plant\04-Primaries\Optimization","interpolated")</f>
        <v>326</v>
      </c>
      <c r="O56" s="51">
        <v>43517</v>
      </c>
      <c r="P56" s="19">
        <v>493.08108520507813</v>
      </c>
      <c r="Q56" s="19">
        <f t="shared" si="3"/>
        <v>0.71472392638036808</v>
      </c>
      <c r="R56" s="19">
        <f t="shared" si="4"/>
        <v>0.73247052221031483</v>
      </c>
      <c r="S56" s="19">
        <f t="shared" si="5"/>
        <v>3.1494166355148351E-4</v>
      </c>
      <c r="T56" s="19">
        <f>_xll.PITimeDat("NPRI 3 SOR",Sheet1!$O56,"\\APPLEPI_AF\MWRD_Production\Hite Treatment Plant\04-Primaries\Optimization","exact time")</f>
        <v>967.92340087890625</v>
      </c>
      <c r="U56" s="19">
        <f t="shared" si="6"/>
        <v>0.66257668711656437</v>
      </c>
      <c r="V56" s="19">
        <f t="shared" si="7"/>
        <v>0.71256515390039854</v>
      </c>
      <c r="W56" s="19">
        <f t="shared" si="8"/>
        <v>2.4988468113984925E-3</v>
      </c>
      <c r="X56" s="19"/>
      <c r="Y56" s="19"/>
      <c r="Z56" s="51"/>
      <c r="AA56" s="19"/>
      <c r="AB56" s="19"/>
    </row>
    <row r="57" spans="1:28" x14ac:dyDescent="0.25">
      <c r="A57" s="60">
        <v>43155.333333333336</v>
      </c>
      <c r="B57" s="19">
        <f>_xll.PITimeDat("NPRI Inf TSS",Sheet1!$C57,"\\APPLEPI_AF\MWRD_Production\Hite Treatment Plant\04-Primaries\Optimization","exact time")</f>
        <v>342</v>
      </c>
      <c r="C57" s="60">
        <v>43155.333333333336</v>
      </c>
      <c r="D57">
        <v>88</v>
      </c>
      <c r="E57" s="19">
        <f>1-D57/B57</f>
        <v>0.74269005847953218</v>
      </c>
      <c r="F57" s="19">
        <f t="shared" si="0"/>
        <v>0.74478193888162458</v>
      </c>
      <c r="G57" s="19">
        <f t="shared" si="1"/>
        <v>4.3759636166582838E-6</v>
      </c>
      <c r="H57" s="19"/>
      <c r="I57" s="19">
        <f>_xll.PITimeDat("NPRI 3 Eff TSS",Sheet1!$C57,"\\APPLEPI_AF\MWRD_Production\Hite Treatment Plant\04-Primaries\Optimization","exact time")</f>
        <v>90</v>
      </c>
      <c r="J57" s="55">
        <f t="shared" si="2"/>
        <v>0.73684210526315796</v>
      </c>
      <c r="K57" s="19">
        <f t="shared" si="14"/>
        <v>0.74478193888162458</v>
      </c>
      <c r="L57" s="19">
        <f t="shared" si="15"/>
        <v>6.3040957888932717E-5</v>
      </c>
      <c r="M57" s="19"/>
      <c r="N57" s="19">
        <f>_xll.PITimeDat("NPRI Inf TSS",Sheet1!$O57,"\\APPLEPI_AF\MWRD_Production\Hite Treatment Plant\04-Primaries\Optimization","interpolated")</f>
        <v>342</v>
      </c>
      <c r="O57" s="51">
        <v>43518</v>
      </c>
      <c r="P57" s="19">
        <v>473.59707641601563</v>
      </c>
      <c r="Q57" s="19">
        <f t="shared" si="3"/>
        <v>0.78216374269005851</v>
      </c>
      <c r="R57" s="19">
        <f t="shared" si="4"/>
        <v>0.74511236181652407</v>
      </c>
      <c r="S57" s="19">
        <f t="shared" si="5"/>
        <v>1.3728048246357133E-3</v>
      </c>
      <c r="T57" s="19">
        <f>_xll.PITimeDat("NPRI 3 SOR",Sheet1!$O57,"\\APPLEPI_AF\MWRD_Production\Hite Treatment Plant\04-Primaries\Optimization","exact time")</f>
        <v>963.2344970703125</v>
      </c>
      <c r="U57" s="19">
        <f t="shared" si="6"/>
        <v>0.66374269005847952</v>
      </c>
      <c r="V57" s="19">
        <f t="shared" si="7"/>
        <v>0.72506084241531443</v>
      </c>
      <c r="W57" s="19">
        <f t="shared" si="8"/>
        <v>3.7599158084560187E-3</v>
      </c>
      <c r="X57" s="19"/>
      <c r="Y57" s="19"/>
      <c r="Z57" s="51"/>
      <c r="AA57" s="19"/>
      <c r="AB57" s="19"/>
    </row>
    <row r="58" spans="1:28" x14ac:dyDescent="0.25">
      <c r="A58" s="60">
        <v>43156.333333333336</v>
      </c>
      <c r="B58" s="19">
        <f>_xll.PITimeDat("NPRI Inf TSS",Sheet1!$C58,"\\APPLEPI_AF\MWRD_Production\Hite Treatment Plant\04-Primaries\Optimization","exact time")</f>
        <v>361</v>
      </c>
      <c r="C58" s="60">
        <v>43156.333333333336</v>
      </c>
      <c r="D58">
        <v>96</v>
      </c>
      <c r="E58" s="19">
        <f>1-D58/B58</f>
        <v>0.73407202216066481</v>
      </c>
      <c r="F58" s="19">
        <f t="shared" si="0"/>
        <v>0.75821446841417062</v>
      </c>
      <c r="G58" s="19">
        <f t="shared" si="1"/>
        <v>5.8285771110341681E-4</v>
      </c>
      <c r="H58" s="19"/>
      <c r="I58" s="19">
        <f>_xll.PITimeDat("NPRI 3 Eff TSS",Sheet1!$C58,"\\APPLEPI_AF\MWRD_Production\Hite Treatment Plant\04-Primaries\Optimization","exact time")</f>
        <v>98</v>
      </c>
      <c r="J58" s="55">
        <f t="shared" si="2"/>
        <v>0.7285318559556786</v>
      </c>
      <c r="K58" s="19">
        <f t="shared" si="14"/>
        <v>0.75821446841417062</v>
      </c>
      <c r="L58" s="19">
        <f t="shared" si="15"/>
        <v>8.8105748236102567E-4</v>
      </c>
      <c r="M58" s="19"/>
      <c r="N58" s="19">
        <f>_xll.PITimeDat("NPRI Inf TSS",Sheet1!$O58,"\\APPLEPI_AF\MWRD_Production\Hite Treatment Plant\04-Primaries\Optimization","interpolated")</f>
        <v>392</v>
      </c>
      <c r="O58" s="51">
        <v>43519</v>
      </c>
      <c r="P58" s="19">
        <v>512.0616455078125</v>
      </c>
      <c r="Q58" s="19">
        <f t="shared" si="3"/>
        <v>0.78316326530612246</v>
      </c>
      <c r="R58" s="19">
        <f t="shared" si="4"/>
        <v>0.77715507678978113</v>
      </c>
      <c r="S58" s="19">
        <f t="shared" si="5"/>
        <v>3.6098329247895812E-5</v>
      </c>
      <c r="T58" s="19">
        <f>_xll.PITimeDat("NPRI 3 SOR",Sheet1!$O58,"\\APPLEPI_AF\MWRD_Production\Hite Treatment Plant\04-Primaries\Optimization","exact time")</f>
        <v>990.2867431640625</v>
      </c>
      <c r="U58" s="19">
        <f t="shared" si="6"/>
        <v>0.77040816326530615</v>
      </c>
      <c r="V58" s="19">
        <f t="shared" si="7"/>
        <v>0.7544028744516269</v>
      </c>
      <c r="W58" s="19">
        <f t="shared" si="8"/>
        <v>2.5616927000928586E-4</v>
      </c>
      <c r="X58" s="19"/>
      <c r="Y58" s="19"/>
      <c r="Z58" s="51"/>
      <c r="AA58" s="19"/>
      <c r="AB58" s="19"/>
    </row>
    <row r="59" spans="1:28" x14ac:dyDescent="0.25">
      <c r="A59" s="60">
        <v>43157.333333333336</v>
      </c>
      <c r="B59" s="19">
        <f>_xll.PITimeDat("NPRI Inf TSS",Sheet1!$C59,"\\APPLEPI_AF\MWRD_Production\Hite Treatment Plant\04-Primaries\Optimization","exact time")</f>
        <v>358</v>
      </c>
      <c r="C59" s="60">
        <v>43157.333333333336</v>
      </c>
      <c r="D59">
        <v>91</v>
      </c>
      <c r="E59" s="19">
        <f>1-D59/B59</f>
        <v>0.74581005586592175</v>
      </c>
      <c r="F59" s="19">
        <f t="shared" si="0"/>
        <v>0.7561883326746246</v>
      </c>
      <c r="G59" s="19">
        <f t="shared" si="1"/>
        <v>1.0770862951805934E-4</v>
      </c>
      <c r="H59" s="19"/>
      <c r="I59" s="19">
        <f>_xll.PITimeDat("NPRI 3 Eff TSS",Sheet1!$C59,"\\APPLEPI_AF\MWRD_Production\Hite Treatment Plant\04-Primaries\Optimization","exact time")</f>
        <v>98</v>
      </c>
      <c r="J59" s="55">
        <f t="shared" si="2"/>
        <v>0.72625698324022347</v>
      </c>
      <c r="K59" s="19">
        <f t="shared" si="14"/>
        <v>0.7561883326746246</v>
      </c>
      <c r="L59" s="19">
        <f t="shared" si="15"/>
        <v>8.9588567896422438E-4</v>
      </c>
      <c r="M59" s="19"/>
      <c r="N59" s="19">
        <f>_xll.PITimeDat("NPRI Inf TSS",Sheet1!$O59,"\\APPLEPI_AF\MWRD_Production\Hite Treatment Plant\04-Primaries\Optimization","interpolated")</f>
        <v>310</v>
      </c>
      <c r="O59" s="51">
        <v>43520</v>
      </c>
      <c r="P59" s="19">
        <v>552.30316162109375</v>
      </c>
      <c r="Q59" s="19">
        <f t="shared" si="3"/>
        <v>0.75161290322580643</v>
      </c>
      <c r="R59" s="19">
        <f t="shared" si="4"/>
        <v>0.71798430445762418</v>
      </c>
      <c r="S59" s="19">
        <f t="shared" si="5"/>
        <v>1.1308826551113887E-3</v>
      </c>
      <c r="T59" s="19">
        <f>_xll.PITimeDat("NPRI 3 SOR",Sheet1!$O59,"\\APPLEPI_AF\MWRD_Production\Hite Treatment Plant\04-Primaries\Optimization","exact time")</f>
        <v>1008.3717041015625</v>
      </c>
      <c r="U59" s="19">
        <f t="shared" si="6"/>
        <v>0.63225806451612909</v>
      </c>
      <c r="V59" s="19">
        <f t="shared" si="7"/>
        <v>0.69606741250530457</v>
      </c>
      <c r="W59" s="19">
        <f t="shared" si="8"/>
        <v>4.0716328908036925E-3</v>
      </c>
      <c r="X59" s="19"/>
      <c r="Y59" s="19"/>
      <c r="Z59" s="51"/>
      <c r="AA59" s="19"/>
      <c r="AB59" s="19"/>
    </row>
    <row r="60" spans="1:28" x14ac:dyDescent="0.25">
      <c r="A60" s="60">
        <v>43158.333333333336</v>
      </c>
      <c r="B60" s="19">
        <f>_xll.PITimeDat("NPRI Inf TSS",Sheet1!$C60,"\\APPLEPI_AF\MWRD_Production\Hite Treatment Plant\04-Primaries\Optimization","exact time")</f>
        <v>386</v>
      </c>
      <c r="C60" s="60">
        <v>43158.333333333336</v>
      </c>
      <c r="D60">
        <v>98</v>
      </c>
      <c r="E60" s="19">
        <f>1-D60/B60</f>
        <v>0.74611398963730569</v>
      </c>
      <c r="F60" s="19">
        <f t="shared" si="0"/>
        <v>0.77387415310237195</v>
      </c>
      <c r="G60" s="19">
        <f t="shared" si="1"/>
        <v>7.7062667560720002E-4</v>
      </c>
      <c r="H60" s="19"/>
      <c r="I60" s="19">
        <f>_xll.PITimeDat("NPRI 3 Eff TSS",Sheet1!$C60,"\\APPLEPI_AF\MWRD_Production\Hite Treatment Plant\04-Primaries\Optimization","exact time")</f>
        <v>102</v>
      </c>
      <c r="J60" s="55">
        <f t="shared" si="2"/>
        <v>0.73575129533678751</v>
      </c>
      <c r="K60" s="19">
        <f t="shared" si="14"/>
        <v>0.77387415310237195</v>
      </c>
      <c r="L60" s="19">
        <f t="shared" si="15"/>
        <v>1.4533522842149818E-3</v>
      </c>
      <c r="M60" s="19"/>
      <c r="N60" s="19">
        <f>_xll.PITimeDat("NPRI Inf TSS",Sheet1!$O60,"\\APPLEPI_AF\MWRD_Production\Hite Treatment Plant\04-Primaries\Optimization","interpolated")</f>
        <v>318</v>
      </c>
      <c r="O60" s="51">
        <v>43521</v>
      </c>
      <c r="P60" s="19">
        <v>527.29534912109375</v>
      </c>
      <c r="Q60" s="19">
        <f t="shared" si="3"/>
        <v>0.72012578616352196</v>
      </c>
      <c r="R60" s="19">
        <f t="shared" si="4"/>
        <v>0.72538677317739708</v>
      </c>
      <c r="S60" s="19">
        <f t="shared" si="5"/>
        <v>2.7677984360162632E-5</v>
      </c>
      <c r="T60" s="19">
        <f>_xll.PITimeDat("NPRI 3 SOR",Sheet1!$O60,"\\APPLEPI_AF\MWRD_Production\Hite Treatment Plant\04-Primaries\Optimization","exact time")</f>
        <v>972.6446533203125</v>
      </c>
      <c r="U60" s="19">
        <f t="shared" si="6"/>
        <v>0.69811320754716988</v>
      </c>
      <c r="V60" s="19">
        <f t="shared" si="7"/>
        <v>0.70568318716536849</v>
      </c>
      <c r="W60" s="19">
        <f t="shared" si="8"/>
        <v>5.7304591419942342E-5</v>
      </c>
      <c r="X60" s="19"/>
      <c r="Y60" s="19"/>
      <c r="Z60" s="51"/>
      <c r="AA60" s="19"/>
      <c r="AB60" s="19"/>
    </row>
    <row r="61" spans="1:28" x14ac:dyDescent="0.25">
      <c r="A61" s="60">
        <v>43159.333333333336</v>
      </c>
      <c r="B61" s="19">
        <f>_xll.PITimeDat("NPRI Inf TSS",Sheet1!$C61,"\\APPLEPI_AF\MWRD_Production\Hite Treatment Plant\04-Primaries\Optimization","exact time")</f>
        <v>373</v>
      </c>
      <c r="C61" s="60">
        <v>43159.333333333336</v>
      </c>
      <c r="D61">
        <v>94</v>
      </c>
      <c r="E61" s="19">
        <f>1-D61/B61</f>
        <v>0.74798927613941024</v>
      </c>
      <c r="F61" s="19">
        <f t="shared" si="0"/>
        <v>0.76599309141425087</v>
      </c>
      <c r="G61" s="19">
        <f t="shared" si="1"/>
        <v>3.2413736445058473E-4</v>
      </c>
      <c r="H61" s="19"/>
      <c r="I61" s="19">
        <f>_xll.PITimeDat("NPRI 3 Eff TSS",Sheet1!$C61,"\\APPLEPI_AF\MWRD_Production\Hite Treatment Plant\04-Primaries\Optimization","exact time")</f>
        <v>110</v>
      </c>
      <c r="J61" s="55">
        <f t="shared" si="2"/>
        <v>0.70509383378016088</v>
      </c>
      <c r="K61" s="19">
        <f t="shared" si="14"/>
        <v>0.76599309141425087</v>
      </c>
      <c r="L61" s="19">
        <f t="shared" si="15"/>
        <v>3.7087195803832676E-3</v>
      </c>
      <c r="M61" s="19"/>
      <c r="N61" s="19">
        <f>_xll.PITimeDat("NPRI Inf TSS",Sheet1!$O61,"\\APPLEPI_AF\MWRD_Production\Hite Treatment Plant\04-Primaries\Optimization","interpolated")</f>
        <v>424</v>
      </c>
      <c r="O61" s="51">
        <v>43522</v>
      </c>
      <c r="P61" s="19">
        <v>524.44354248046875</v>
      </c>
      <c r="Q61" s="19">
        <f t="shared" si="3"/>
        <v>0.78419811320754718</v>
      </c>
      <c r="R61" s="19">
        <f t="shared" si="4"/>
        <v>0.79372560677901882</v>
      </c>
      <c r="S61" s="19">
        <f t="shared" si="5"/>
        <v>9.0773133754433534E-5</v>
      </c>
      <c r="T61" s="19">
        <f>_xll.PITimeDat("NPRI 3 SOR",Sheet1!$O61,"\\APPLEPI_AF\MWRD_Production\Hite Treatment Plant\04-Primaries\Optimization","exact time")</f>
        <v>966.56097412109375</v>
      </c>
      <c r="U61" s="19">
        <f t="shared" si="6"/>
        <v>0.76415094339622636</v>
      </c>
      <c r="V61" s="19">
        <f t="shared" si="7"/>
        <v>0.7726295179971473</v>
      </c>
      <c r="W61" s="19">
        <f t="shared" si="8"/>
        <v>7.1886227263381693E-5</v>
      </c>
      <c r="X61" s="19"/>
      <c r="Y61" s="19"/>
      <c r="Z61" s="51"/>
      <c r="AA61" s="19"/>
      <c r="AB61" s="19"/>
    </row>
    <row r="62" spans="1:28" x14ac:dyDescent="0.25">
      <c r="A62" s="60">
        <v>43160.333333333336</v>
      </c>
      <c r="B62" s="19">
        <f>_xll.PITimeDat("NPRI Inf TSS",Sheet1!$C62,"\\APPLEPI_AF\MWRD_Production\Hite Treatment Plant\04-Primaries\Optimization","exact time")</f>
        <v>389</v>
      </c>
      <c r="C62" s="60">
        <v>43160.333333333336</v>
      </c>
      <c r="D62">
        <v>91</v>
      </c>
      <c r="E62" s="19">
        <f>1-D62/B62</f>
        <v>0.76606683804627251</v>
      </c>
      <c r="F62" s="19">
        <f t="shared" si="0"/>
        <v>0.77561805423525854</v>
      </c>
      <c r="G62" s="19">
        <f t="shared" si="1"/>
        <v>9.1225730688748678E-5</v>
      </c>
      <c r="H62" s="19"/>
      <c r="I62" s="19">
        <f>_xll.PITimeDat("NPRI 3 Eff TSS",Sheet1!$C62,"\\APPLEPI_AF\MWRD_Production\Hite Treatment Plant\04-Primaries\Optimization","exact time")</f>
        <v>103</v>
      </c>
      <c r="J62" s="55">
        <f t="shared" si="2"/>
        <v>0.73521850899742924</v>
      </c>
      <c r="K62" s="19">
        <f t="shared" si="14"/>
        <v>0.77561805423525854</v>
      </c>
      <c r="L62" s="19">
        <f t="shared" si="15"/>
        <v>1.6321232554234156E-3</v>
      </c>
      <c r="M62" s="19"/>
      <c r="N62" s="19">
        <f>_xll.PITimeDat("NPRI Inf TSS",Sheet1!$O62,"\\APPLEPI_AF\MWRD_Production\Hite Treatment Plant\04-Primaries\Optimization","interpolated")</f>
        <v>318</v>
      </c>
      <c r="O62" s="51">
        <v>43523</v>
      </c>
      <c r="P62" s="19">
        <v>499.52578735351563</v>
      </c>
      <c r="Q62" s="19">
        <f t="shared" si="3"/>
        <v>0.75471698113207553</v>
      </c>
      <c r="R62" s="19">
        <f t="shared" si="4"/>
        <v>0.72570101826882738</v>
      </c>
      <c r="S62" s="19">
        <f t="shared" si="5"/>
        <v>8.4192610088139558E-4</v>
      </c>
      <c r="T62" s="19">
        <f>_xll.PITimeDat("NPRI 3 SOR",Sheet1!$O62,"\\APPLEPI_AF\MWRD_Production\Hite Treatment Plant\04-Primaries\Optimization","exact time")</f>
        <v>960.12457275390625</v>
      </c>
      <c r="U62" s="19">
        <f t="shared" si="6"/>
        <v>0.60377358490566035</v>
      </c>
      <c r="V62" s="19">
        <f t="shared" si="7"/>
        <v>0.70662270202833399</v>
      </c>
      <c r="W62" s="19">
        <f t="shared" si="8"/>
        <v>1.057794089291344E-2</v>
      </c>
      <c r="X62" s="19"/>
      <c r="Y62" s="19"/>
      <c r="Z62" s="51"/>
      <c r="AA62" s="19"/>
      <c r="AB62" s="19"/>
    </row>
    <row r="63" spans="1:28" x14ac:dyDescent="0.25">
      <c r="A63" s="60">
        <v>43161.333333333336</v>
      </c>
      <c r="B63" s="19">
        <f>_xll.PITimeDat("NPRI Inf TSS",Sheet1!$C63,"\\APPLEPI_AF\MWRD_Production\Hite Treatment Plant\04-Primaries\Optimization","exact time")</f>
        <v>354</v>
      </c>
      <c r="C63" s="60">
        <v>43161.333333333336</v>
      </c>
      <c r="D63">
        <v>84.5</v>
      </c>
      <c r="E63" s="19">
        <f>1-D63/B63</f>
        <v>0.76129943502824859</v>
      </c>
      <c r="F63" s="19">
        <f t="shared" si="0"/>
        <v>0.75343339858055247</v>
      </c>
      <c r="G63" s="19">
        <f t="shared" si="1"/>
        <v>6.1874529396483842E-5</v>
      </c>
      <c r="H63" s="19"/>
      <c r="I63" s="19">
        <f>_xll.PITimeDat("NPRI 3 Eff TSS",Sheet1!$C63,"\\APPLEPI_AF\MWRD_Production\Hite Treatment Plant\04-Primaries\Optimization","exact time")</f>
        <v>100</v>
      </c>
      <c r="J63" s="55">
        <f t="shared" si="2"/>
        <v>0.71751412429378525</v>
      </c>
      <c r="K63" s="19">
        <f t="shared" si="14"/>
        <v>0.75343339858055247</v>
      </c>
      <c r="L63" s="19">
        <f t="shared" si="15"/>
        <v>1.290194265288017E-3</v>
      </c>
      <c r="M63" s="19"/>
      <c r="N63" s="19">
        <f>_xll.PITimeDat("NPRI Inf TSS",Sheet1!$O63,"\\APPLEPI_AF\MWRD_Production\Hite Treatment Plant\04-Primaries\Optimization","interpolated")</f>
        <v>318</v>
      </c>
      <c r="O63" s="51">
        <v>43524</v>
      </c>
      <c r="P63" s="19">
        <v>513.85467529296875</v>
      </c>
      <c r="Q63" s="19"/>
      <c r="R63" s="19">
        <f t="shared" si="4"/>
        <v>0.72554891613941552</v>
      </c>
      <c r="S63" s="19" t="str">
        <f t="shared" si="5"/>
        <v/>
      </c>
      <c r="T63" s="19">
        <f>_xll.PITimeDat("NPRI 3 SOR",Sheet1!$O63,"\\APPLEPI_AF\MWRD_Production\Hite Treatment Plant\04-Primaries\Optimization","exact time")</f>
        <v>966.79083251953125</v>
      </c>
      <c r="U63" s="19" t="e">
        <f t="shared" si="6"/>
        <v>#VALUE!</v>
      </c>
      <c r="V63" s="19">
        <f t="shared" si="7"/>
        <v>0.70612485415118209</v>
      </c>
      <c r="W63" s="19" t="str">
        <f t="shared" si="8"/>
        <v/>
      </c>
      <c r="X63" s="19"/>
      <c r="Y63" s="19"/>
      <c r="Z63" s="51"/>
      <c r="AA63" s="19"/>
      <c r="AB63" s="19"/>
    </row>
    <row r="64" spans="1:28" x14ac:dyDescent="0.25">
      <c r="A64" s="60">
        <v>43162.333333333336</v>
      </c>
      <c r="B64" s="19">
        <f>_xll.PITimeDat("NPRI Inf TSS",Sheet1!$C64,"\\APPLEPI_AF\MWRD_Production\Hite Treatment Plant\04-Primaries\Optimization","exact time")</f>
        <v>360</v>
      </c>
      <c r="C64" s="60">
        <v>43162.333333333336</v>
      </c>
      <c r="D64">
        <v>82.5</v>
      </c>
      <c r="E64" s="19">
        <f>1-D64/B64</f>
        <v>0.77083333333333337</v>
      </c>
      <c r="F64" s="19">
        <f t="shared" si="0"/>
        <v>0.75754284193754329</v>
      </c>
      <c r="G64" s="19">
        <f t="shared" si="1"/>
        <v>1.7663716154157021E-4</v>
      </c>
      <c r="H64" s="19"/>
      <c r="I64" s="19">
        <f>_xll.PITimeDat("NPRI 3 Eff TSS",Sheet1!$C64,"\\APPLEPI_AF\MWRD_Production\Hite Treatment Plant\04-Primaries\Optimization","exact time")</f>
        <v>93</v>
      </c>
      <c r="J64" s="55">
        <f t="shared" si="2"/>
        <v>0.7416666666666667</v>
      </c>
      <c r="K64" s="19">
        <f t="shared" si="14"/>
        <v>0.75754284193754329</v>
      </c>
      <c r="L64" s="19">
        <f t="shared" si="15"/>
        <v>2.5205294123159343E-4</v>
      </c>
      <c r="M64" s="19"/>
      <c r="N64" s="19">
        <f>_xll.PITimeDat("NPRI Inf TSS",Sheet1!$O64,"\\APPLEPI_AF\MWRD_Production\Hite Treatment Plant\04-Primaries\Optimization","interpolated")</f>
        <v>318</v>
      </c>
      <c r="O64" s="51">
        <v>43525</v>
      </c>
      <c r="P64" s="19">
        <v>504.20382690429688</v>
      </c>
      <c r="Q64" s="19"/>
      <c r="R64" s="19">
        <f t="shared" si="4"/>
        <v>0.72565363322707754</v>
      </c>
      <c r="S64" s="19" t="str">
        <f t="shared" si="5"/>
        <v/>
      </c>
      <c r="T64" s="19">
        <f>_xll.PITimeDat("NPRI 3 SOR",Sheet1!$O64,"\\APPLEPI_AF\MWRD_Production\Hite Treatment Plant\04-Primaries\Optimization","exact time")</f>
        <v>956.4447021484375</v>
      </c>
      <c r="U64" s="19" t="e">
        <f t="shared" si="6"/>
        <v>#VALUE!</v>
      </c>
      <c r="V64" s="19">
        <f t="shared" si="7"/>
        <v>0.70689516498715954</v>
      </c>
      <c r="W64" s="19" t="str">
        <f t="shared" si="8"/>
        <v/>
      </c>
      <c r="X64" s="19"/>
      <c r="Y64" s="19"/>
      <c r="Z64" s="51"/>
      <c r="AA64" s="19"/>
      <c r="AB64" s="19"/>
    </row>
    <row r="65" spans="1:28" x14ac:dyDescent="0.25">
      <c r="A65" s="60">
        <v>43163.333333333336</v>
      </c>
      <c r="B65" s="19">
        <f>_xll.PITimeDat("NPRI Inf TSS",Sheet1!$C65,"\\APPLEPI_AF\MWRD_Production\Hite Treatment Plant\04-Primaries\Optimization","exact time")</f>
        <v>427</v>
      </c>
      <c r="C65" s="60">
        <v>43163.333333333336</v>
      </c>
      <c r="D65">
        <v>85.5</v>
      </c>
      <c r="E65" s="19">
        <f>1-D65/B65</f>
        <v>0.79976580796252927</v>
      </c>
      <c r="F65" s="19">
        <f t="shared" si="0"/>
        <v>0.79558647095436907</v>
      </c>
      <c r="G65" s="19">
        <f t="shared" si="1"/>
        <v>1.7466857827777452E-5</v>
      </c>
      <c r="H65" s="19"/>
      <c r="I65" s="19">
        <f>_xll.PITimeDat("NPRI 3 Eff TSS",Sheet1!$C65,"\\APPLEPI_AF\MWRD_Production\Hite Treatment Plant\04-Primaries\Optimization","exact time")</f>
        <v>89</v>
      </c>
      <c r="J65" s="55">
        <f t="shared" si="2"/>
        <v>0.79156908665105385</v>
      </c>
      <c r="K65" s="19">
        <f t="shared" si="14"/>
        <v>0.79558647095436907</v>
      </c>
      <c r="L65" s="19">
        <f t="shared" si="15"/>
        <v>1.6139376640523507E-5</v>
      </c>
      <c r="M65" s="19"/>
      <c r="N65" s="19">
        <f>_xll.PITimeDat("NPRI Inf TSS",Sheet1!$O65,"\\APPLEPI_AF\MWRD_Production\Hite Treatment Plant\04-Primaries\Optimization","interpolated")</f>
        <v>318</v>
      </c>
      <c r="O65" s="51">
        <v>43526</v>
      </c>
      <c r="P65" s="19">
        <v>506.26654052734375</v>
      </c>
      <c r="Q65" s="19"/>
      <c r="R65" s="19">
        <f t="shared" si="4"/>
        <v>0.72563204803449322</v>
      </c>
      <c r="S65" s="19" t="str">
        <f t="shared" si="5"/>
        <v/>
      </c>
      <c r="T65" s="19">
        <f>_xll.PITimeDat("NPRI 3 SOR",Sheet1!$O65,"\\APPLEPI_AF\MWRD_Production\Hite Treatment Plant\04-Primaries\Optimization","exact time")</f>
        <v>956.40447998046875</v>
      </c>
      <c r="U65" s="19" t="e">
        <f t="shared" si="6"/>
        <v>#VALUE!</v>
      </c>
      <c r="V65" s="19">
        <f t="shared" si="7"/>
        <v>0.7068981337796949</v>
      </c>
      <c r="W65" s="19" t="str">
        <f t="shared" si="8"/>
        <v/>
      </c>
      <c r="X65" s="19"/>
      <c r="Y65" s="19"/>
      <c r="Z65" s="51"/>
      <c r="AA65" s="19"/>
      <c r="AB65" s="19"/>
    </row>
    <row r="66" spans="1:28" x14ac:dyDescent="0.25">
      <c r="A66" s="60">
        <v>43164.333333333336</v>
      </c>
      <c r="B66" s="19">
        <f>_xll.PITimeDat("NPRI Inf TSS",Sheet1!$C66,"\\APPLEPI_AF\MWRD_Production\Hite Treatment Plant\04-Primaries\Optimization","exact time")</f>
        <v>340</v>
      </c>
      <c r="C66" s="60">
        <v>43164.333333333336</v>
      </c>
      <c r="D66">
        <v>91</v>
      </c>
      <c r="E66" s="19">
        <f>1-D66/B66</f>
        <v>0.73235294117647065</v>
      </c>
      <c r="F66" s="19">
        <f t="shared" si="0"/>
        <v>0.7432806561691635</v>
      </c>
      <c r="G66" s="19">
        <f t="shared" si="1"/>
        <v>1.1941495496152409E-4</v>
      </c>
      <c r="H66" s="19"/>
      <c r="I66" s="19">
        <f>_xll.PITimeDat("NPRI 3 Eff TSS",Sheet1!$C66,"\\APPLEPI_AF\MWRD_Production\Hite Treatment Plant\04-Primaries\Optimization","exact time")</f>
        <v>103</v>
      </c>
      <c r="J66" s="55">
        <f t="shared" si="2"/>
        <v>0.69705882352941173</v>
      </c>
      <c r="K66" s="19">
        <f t="shared" si="14"/>
        <v>0.7432806561691635</v>
      </c>
      <c r="L66" s="19">
        <f t="shared" si="15"/>
        <v>2.1364578125772221E-3</v>
      </c>
      <c r="M66" s="19"/>
      <c r="N66" s="19">
        <f>_xll.PITimeDat("NPRI Inf TSS",Sheet1!$O66,"\\APPLEPI_AF\MWRD_Production\Hite Treatment Plant\04-Primaries\Optimization","interpolated")</f>
        <v>332</v>
      </c>
      <c r="O66" s="51">
        <v>43527</v>
      </c>
      <c r="P66" s="19">
        <v>532.62957763671875</v>
      </c>
      <c r="Q66" s="19">
        <f t="shared" si="3"/>
        <v>0.75602409638554213</v>
      </c>
      <c r="R66" s="19">
        <f t="shared" si="4"/>
        <v>0.73683621647138164</v>
      </c>
      <c r="S66" s="19">
        <f t="shared" si="5"/>
        <v>3.6817473560024351E-4</v>
      </c>
      <c r="T66" s="19">
        <f>_xll.PITimeDat("NPRI 3 SOR",Sheet1!$O66,"\\APPLEPI_AF\MWRD_Production\Hite Treatment Plant\04-Primaries\Optimization","exact time")</f>
        <v>981.98883056640625</v>
      </c>
      <c r="U66" s="19">
        <f t="shared" si="6"/>
        <v>0.6987951807228916</v>
      </c>
      <c r="V66" s="19">
        <f t="shared" si="7"/>
        <v>0.71616570092333354</v>
      </c>
      <c r="W66" s="19">
        <f t="shared" si="8"/>
        <v>3.0173497203396152E-4</v>
      </c>
      <c r="X66" s="19"/>
      <c r="Y66" s="19"/>
      <c r="Z66" s="51"/>
      <c r="AA66" s="19"/>
      <c r="AB66" s="19"/>
    </row>
    <row r="67" spans="1:28" x14ac:dyDescent="0.25">
      <c r="A67" s="60">
        <v>43165.333333333336</v>
      </c>
      <c r="B67" s="19">
        <f>_xll.PITimeDat("NPRI Inf TSS",Sheet1!$C67,"\\APPLEPI_AF\MWRD_Production\Hite Treatment Plant\04-Primaries\Optimization","exact time")</f>
        <v>344</v>
      </c>
      <c r="C67" s="60">
        <v>43165.333333333336</v>
      </c>
      <c r="D67">
        <v>88.5</v>
      </c>
      <c r="E67" s="19">
        <f>1-D67/B67</f>
        <v>0.74273255813953487</v>
      </c>
      <c r="F67" s="19">
        <f t="shared" si="0"/>
        <v>0.74626576481835927</v>
      </c>
      <c r="G67" s="19">
        <f t="shared" si="1"/>
        <v>1.2483549435289323E-5</v>
      </c>
      <c r="H67" s="19"/>
      <c r="I67" s="19">
        <f>_xll.PITimeDat("NPRI 3 Eff TSS",Sheet1!$C67,"\\APPLEPI_AF\MWRD_Production\Hite Treatment Plant\04-Primaries\Optimization","exact time")</f>
        <v>100</v>
      </c>
      <c r="J67" s="55">
        <f t="shared" si="2"/>
        <v>0.70930232558139528</v>
      </c>
      <c r="K67" s="19">
        <f t="shared" si="14"/>
        <v>0.74626576481835927</v>
      </c>
      <c r="L67" s="19">
        <f t="shared" si="15"/>
        <v>1.366295840224729E-3</v>
      </c>
      <c r="M67" s="19"/>
      <c r="N67" s="19">
        <f>_xll.PITimeDat("NPRI Inf TSS",Sheet1!$O67,"\\APPLEPI_AF\MWRD_Production\Hite Treatment Plant\04-Primaries\Optimization","interpolated")</f>
        <v>332</v>
      </c>
      <c r="O67" s="51">
        <v>43528</v>
      </c>
      <c r="P67" s="19">
        <v>509.69570922851563</v>
      </c>
      <c r="Q67" s="19"/>
      <c r="R67" s="19">
        <f t="shared" si="4"/>
        <v>0.737118903392597</v>
      </c>
      <c r="S67" s="19" t="str">
        <f t="shared" si="5"/>
        <v/>
      </c>
      <c r="T67" s="19">
        <f>_xll.PITimeDat("NPRI 3 SOR",Sheet1!$O67,"\\APPLEPI_AF\MWRD_Production\Hite Treatment Plant\04-Primaries\Optimization","exact time")</f>
        <v>967.11566162109375</v>
      </c>
      <c r="U67" s="19" t="e">
        <f t="shared" si="6"/>
        <v>#VALUE!</v>
      </c>
      <c r="V67" s="19">
        <f t="shared" si="7"/>
        <v>0.71731453738665163</v>
      </c>
      <c r="W67" s="19" t="str">
        <f t="shared" si="8"/>
        <v/>
      </c>
      <c r="X67" s="19"/>
      <c r="Y67" s="19"/>
      <c r="Z67" s="51"/>
      <c r="AA67" s="19"/>
      <c r="AB67" s="19"/>
    </row>
    <row r="68" spans="1:28" x14ac:dyDescent="0.25">
      <c r="A68" s="60">
        <v>43166.333333333336</v>
      </c>
      <c r="B68" s="19">
        <f>_xll.PITimeDat("NPRI Inf TSS",Sheet1!$C68,"\\APPLEPI_AF\MWRD_Production\Hite Treatment Plant\04-Primaries\Optimization","exact time")</f>
        <v>394</v>
      </c>
      <c r="C68" s="60">
        <v>43166.333333333336</v>
      </c>
      <c r="D68">
        <v>84</v>
      </c>
      <c r="E68" s="19">
        <f>1-D68/B68</f>
        <v>0.78680203045685282</v>
      </c>
      <c r="F68" s="19">
        <f t="shared" si="0"/>
        <v>0.77846554085663855</v>
      </c>
      <c r="G68" s="19">
        <f t="shared" si="1"/>
        <v>6.9497058854480672E-5</v>
      </c>
      <c r="H68" s="19"/>
      <c r="I68" s="19">
        <f>_xll.PITimeDat("NPRI 3 Eff TSS",Sheet1!$C68,"\\APPLEPI_AF\MWRD_Production\Hite Treatment Plant\04-Primaries\Optimization","exact time")</f>
        <v>102</v>
      </c>
      <c r="J68" s="55">
        <f t="shared" si="2"/>
        <v>0.74111675126903553</v>
      </c>
      <c r="K68" s="19">
        <f t="shared" si="14"/>
        <v>0.77846554085663855</v>
      </c>
      <c r="L68" s="19">
        <f t="shared" si="15"/>
        <v>1.3949320836590434E-3</v>
      </c>
      <c r="M68" s="19"/>
      <c r="N68" s="19">
        <f>_xll.PITimeDat("NPRI Inf TSS",Sheet1!$O68,"\\APPLEPI_AF\MWRD_Production\Hite Treatment Plant\04-Primaries\Optimization","interpolated")</f>
        <v>332</v>
      </c>
      <c r="O68" s="51">
        <v>43529</v>
      </c>
      <c r="P68" s="19">
        <v>510.05691528320313</v>
      </c>
      <c r="Q68" s="19"/>
      <c r="R68" s="19">
        <f t="shared" si="4"/>
        <v>0.73711489070867586</v>
      </c>
      <c r="S68" s="19" t="str">
        <f t="shared" si="5"/>
        <v/>
      </c>
      <c r="T68" s="19">
        <f>_xll.PITimeDat("NPRI 3 SOR",Sheet1!$O68,"\\APPLEPI_AF\MWRD_Production\Hite Treatment Plant\04-Primaries\Optimization","exact time")</f>
        <v>966.66790771484375</v>
      </c>
      <c r="U68" s="19" t="e">
        <f t="shared" si="6"/>
        <v>#VALUE!</v>
      </c>
      <c r="V68" s="19">
        <f t="shared" si="7"/>
        <v>0.71734869966528636</v>
      </c>
      <c r="W68" s="19" t="str">
        <f t="shared" si="8"/>
        <v/>
      </c>
      <c r="X68" s="19"/>
      <c r="Y68" s="19"/>
      <c r="Z68" s="51"/>
      <c r="AA68" s="19"/>
      <c r="AB68" s="19"/>
    </row>
    <row r="69" spans="1:28" x14ac:dyDescent="0.25">
      <c r="A69" s="60">
        <v>43167.333333333336</v>
      </c>
      <c r="B69" s="19">
        <f>_xll.PITimeDat("NPRI Inf TSS",Sheet1!$C69,"\\APPLEPI_AF\MWRD_Production\Hite Treatment Plant\04-Primaries\Optimization","exact time")</f>
        <v>384</v>
      </c>
      <c r="C69" s="60">
        <v>43167.333333333336</v>
      </c>
      <c r="D69">
        <v>83.5</v>
      </c>
      <c r="E69" s="19">
        <f>1-D69/B69</f>
        <v>0.78255208333333337</v>
      </c>
      <c r="F69" s="19">
        <f t="shared" ref="F69:F132" si="16">1-$F$1/B69</f>
        <v>0.77269641431644687</v>
      </c>
      <c r="G69" s="19">
        <f t="shared" ref="G69:G132" si="17">IF(ISBLANK(E69),"",(E69-F69)^2)</f>
        <v>9.7134211770416573E-5</v>
      </c>
      <c r="H69" s="19"/>
      <c r="I69" s="19">
        <f>_xll.PITimeDat("NPRI 3 Eff TSS",Sheet1!$C69,"\\APPLEPI_AF\MWRD_Production\Hite Treatment Plant\04-Primaries\Optimization","exact time")</f>
        <v>103</v>
      </c>
      <c r="J69" s="55">
        <f t="shared" ref="J69:J132" si="18">1-I69/B69</f>
        <v>0.73177083333333326</v>
      </c>
      <c r="K69" s="19">
        <f t="shared" si="14"/>
        <v>0.77269641431644687</v>
      </c>
      <c r="L69" s="19">
        <f t="shared" si="15"/>
        <v>1.6749031788053901E-3</v>
      </c>
      <c r="M69" s="19"/>
      <c r="N69" s="19">
        <f>_xll.PITimeDat("NPRI Inf TSS",Sheet1!$O69,"\\APPLEPI_AF\MWRD_Production\Hite Treatment Plant\04-Primaries\Optimization","interpolated")</f>
        <v>318</v>
      </c>
      <c r="O69" s="51">
        <v>43530</v>
      </c>
      <c r="P69" s="19">
        <v>534.812744140625</v>
      </c>
      <c r="Q69" s="19">
        <f t="shared" ref="Q69:Q132" si="19">VLOOKUP(O69,$C$4:$E$547,3)</f>
        <v>0.73899371069182385</v>
      </c>
      <c r="R69" s="19">
        <f t="shared" ref="R69:R132" si="20">(1-$R$1/$N69)*(1-EXP(-$P$1/P69))</f>
        <v>0.72528744138242085</v>
      </c>
      <c r="S69" s="19">
        <f t="shared" ref="S69:S132" si="21">IF(ISNUMBER(Q69),(Q69-R69)^2,"")</f>
        <v>1.8786181838188249E-4</v>
      </c>
      <c r="T69" s="19">
        <f>_xll.PITimeDat("NPRI 3 SOR",Sheet1!$O69,"\\APPLEPI_AF\MWRD_Production\Hite Treatment Plant\04-Primaries\Optimization","exact time")</f>
        <v>978.54974365234375</v>
      </c>
      <c r="U69" s="19">
        <f t="shared" ref="U69:U132" si="22">VLOOKUP(O69,$C$4:$J$547,8)</f>
        <v>0.66037735849056611</v>
      </c>
      <c r="V69" s="19">
        <f t="shared" ref="V69:V132" si="23">(1-$R$1/$N69)*(1-EXP(-$P$1/T69))</f>
        <v>0.70523344049341952</v>
      </c>
      <c r="W69" s="19">
        <f t="shared" ref="W69:W132" si="24">IF(ISNUMBER(U69),(U69-V69)^2,"")</f>
        <v>2.012068092646709E-3</v>
      </c>
      <c r="X69" s="19"/>
      <c r="Y69" s="19"/>
      <c r="Z69" s="51"/>
      <c r="AA69" s="19"/>
      <c r="AB69" s="19"/>
    </row>
    <row r="70" spans="1:28" x14ac:dyDescent="0.25">
      <c r="A70" s="60">
        <v>43168.333333333336</v>
      </c>
      <c r="B70" s="19">
        <f>_xll.PITimeDat("NPRI Inf TSS",Sheet1!$C70,"\\APPLEPI_AF\MWRD_Production\Hite Treatment Plant\04-Primaries\Optimization","exact time")</f>
        <v>364</v>
      </c>
      <c r="C70" s="60">
        <v>43168.333333333336</v>
      </c>
      <c r="D70">
        <v>82</v>
      </c>
      <c r="E70" s="19">
        <f>1-D70/B70</f>
        <v>0.77472527472527475</v>
      </c>
      <c r="F70" s="19">
        <f t="shared" si="16"/>
        <v>0.76020720631185601</v>
      </c>
      <c r="G70" s="19">
        <f t="shared" si="17"/>
        <v>2.1077431045670689E-4</v>
      </c>
      <c r="H70" s="19"/>
      <c r="I70" s="19">
        <f>_xll.PITimeDat("NPRI 3 Eff TSS",Sheet1!$C70,"\\APPLEPI_AF\MWRD_Production\Hite Treatment Plant\04-Primaries\Optimization","exact time")</f>
        <v>84</v>
      </c>
      <c r="J70" s="55">
        <f t="shared" si="18"/>
        <v>0.76923076923076916</v>
      </c>
      <c r="K70" s="19">
        <f t="shared" ref="K70:K133" si="25">1-$K$1/B70</f>
        <v>0.76020720631185601</v>
      </c>
      <c r="L70" s="19">
        <f t="shared" ref="L70:L133" si="26">IF(ISNUMBER(J70),(J70-K70)^2,"")</f>
        <v>8.1424687751584454E-5</v>
      </c>
      <c r="M70" s="19"/>
      <c r="N70" s="19">
        <f>_xll.PITimeDat("NPRI Inf TSS",Sheet1!$O70,"\\APPLEPI_AF\MWRD_Production\Hite Treatment Plant\04-Primaries\Optimization","interpolated")</f>
        <v>320</v>
      </c>
      <c r="O70" s="51">
        <v>43531</v>
      </c>
      <c r="P70" s="19">
        <v>586.45501708984375</v>
      </c>
      <c r="Q70" s="19">
        <f t="shared" si="19"/>
        <v>0.7109375</v>
      </c>
      <c r="R70" s="19">
        <f t="shared" si="20"/>
        <v>0.7261271938990097</v>
      </c>
      <c r="S70" s="19">
        <f t="shared" si="21"/>
        <v>2.3072680074561264E-4</v>
      </c>
      <c r="T70" s="19">
        <f>_xll.PITimeDat("NPRI 3 SOR",Sheet1!$O70,"\\APPLEPI_AF\MWRD_Production\Hite Treatment Plant\04-Primaries\Optimization","exact time")</f>
        <v>868.42425537109375</v>
      </c>
      <c r="U70" s="19">
        <f t="shared" si="22"/>
        <v>0.63437500000000002</v>
      </c>
      <c r="V70" s="19">
        <f t="shared" si="23"/>
        <v>0.71456380402149722</v>
      </c>
      <c r="W70" s="19">
        <f t="shared" si="24"/>
        <v>6.4302442903980848E-3</v>
      </c>
      <c r="X70" s="19"/>
      <c r="Y70" s="19"/>
      <c r="Z70" s="51"/>
      <c r="AA70" s="19"/>
      <c r="AB70" s="19"/>
    </row>
    <row r="71" spans="1:28" x14ac:dyDescent="0.25">
      <c r="A71" s="60">
        <v>43169.333333333336</v>
      </c>
      <c r="B71" s="19">
        <f>_xll.PITimeDat("NPRI Inf TSS",Sheet1!$C71,"\\APPLEPI_AF\MWRD_Production\Hite Treatment Plant\04-Primaries\Optimization","exact time")</f>
        <v>313</v>
      </c>
      <c r="C71" s="60">
        <v>43169.333333333336</v>
      </c>
      <c r="D71">
        <v>92</v>
      </c>
      <c r="E71" s="19">
        <f>1-D71/B71</f>
        <v>0.70607028753993606</v>
      </c>
      <c r="F71" s="19">
        <f t="shared" si="16"/>
        <v>0.72113553705276545</v>
      </c>
      <c r="G71" s="19">
        <f t="shared" si="17"/>
        <v>2.2696174288380625E-4</v>
      </c>
      <c r="H71" s="19"/>
      <c r="I71" s="19">
        <f>_xll.PITimeDat("NPRI 3 Eff TSS",Sheet1!$C71,"\\APPLEPI_AF\MWRD_Production\Hite Treatment Plant\04-Primaries\Optimization","exact time")</f>
        <v>96</v>
      </c>
      <c r="J71" s="55">
        <f t="shared" si="18"/>
        <v>0.69329073482428116</v>
      </c>
      <c r="K71" s="19">
        <f t="shared" si="25"/>
        <v>0.72113553705276545</v>
      </c>
      <c r="L71" s="19">
        <f t="shared" si="26"/>
        <v>7.7533301114340359E-4</v>
      </c>
      <c r="M71" s="19"/>
      <c r="N71" s="19">
        <f>_xll.PITimeDat("NPRI Inf TSS",Sheet1!$O71,"\\APPLEPI_AF\MWRD_Production\Hite Treatment Plant\04-Primaries\Optimization","interpolated")</f>
        <v>320</v>
      </c>
      <c r="O71" s="51">
        <v>43532</v>
      </c>
      <c r="P71" s="19">
        <v>534.844482421875</v>
      </c>
      <c r="Q71" s="19"/>
      <c r="R71" s="19">
        <f t="shared" si="20"/>
        <v>0.72699425874990053</v>
      </c>
      <c r="S71" s="19" t="str">
        <f t="shared" si="21"/>
        <v/>
      </c>
      <c r="T71" s="19">
        <f>_xll.PITimeDat("NPRI 3 SOR",Sheet1!$O71,"\\APPLEPI_AF\MWRD_Production\Hite Treatment Plant\04-Primaries\Optimization","exact time")</f>
        <v>967.175537109375</v>
      </c>
      <c r="U71" s="19" t="e">
        <f t="shared" si="22"/>
        <v>#VALUE!</v>
      </c>
      <c r="V71" s="19">
        <f t="shared" si="23"/>
        <v>0.70775803342853838</v>
      </c>
      <c r="W71" s="19" t="str">
        <f t="shared" si="24"/>
        <v/>
      </c>
      <c r="X71" s="19"/>
      <c r="Y71" s="19"/>
      <c r="Z71" s="51"/>
      <c r="AA71" s="19"/>
      <c r="AB71" s="19"/>
    </row>
    <row r="72" spans="1:28" x14ac:dyDescent="0.25">
      <c r="A72" s="60">
        <v>43170.333333333336</v>
      </c>
      <c r="B72" s="19">
        <f>_xll.PITimeDat("NPRI Inf TSS",Sheet1!$C72,"\\APPLEPI_AF\MWRD_Production\Hite Treatment Plant\04-Primaries\Optimization","exact time")</f>
        <v>298</v>
      </c>
      <c r="C72" s="60">
        <v>43170.333333333336</v>
      </c>
      <c r="D72">
        <v>87</v>
      </c>
      <c r="E72" s="19">
        <f>1-D72/B72</f>
        <v>0.70805369127516782</v>
      </c>
      <c r="F72" s="19">
        <f t="shared" si="16"/>
        <v>0.7070987352265623</v>
      </c>
      <c r="G72" s="19">
        <f t="shared" si="17"/>
        <v>9.1194105476825926E-7</v>
      </c>
      <c r="H72" s="19"/>
      <c r="I72" s="19">
        <f>_xll.PITimeDat("NPRI 3 Eff TSS",Sheet1!$C72,"\\APPLEPI_AF\MWRD_Production\Hite Treatment Plant\04-Primaries\Optimization","exact time")</f>
        <v>100</v>
      </c>
      <c r="J72" s="55">
        <f t="shared" si="18"/>
        <v>0.66442953020134232</v>
      </c>
      <c r="K72" s="19">
        <f t="shared" si="25"/>
        <v>0.7070987352265623</v>
      </c>
      <c r="L72" s="19">
        <f t="shared" si="26"/>
        <v>1.8206610574842581E-3</v>
      </c>
      <c r="M72" s="19"/>
      <c r="N72" s="19">
        <f>_xll.PITimeDat("NPRI Inf TSS",Sheet1!$O72,"\\APPLEPI_AF\MWRD_Production\Hite Treatment Plant\04-Primaries\Optimization","interpolated")</f>
        <v>320</v>
      </c>
      <c r="O72" s="51">
        <v>43533</v>
      </c>
      <c r="P72" s="19">
        <v>555.5982666015625</v>
      </c>
      <c r="Q72" s="19"/>
      <c r="R72" s="19">
        <f t="shared" si="20"/>
        <v>0.72668525832154696</v>
      </c>
      <c r="S72" s="19" t="str">
        <f t="shared" si="21"/>
        <v/>
      </c>
      <c r="T72" s="19">
        <f>_xll.PITimeDat("NPRI 3 SOR",Sheet1!$O72,"\\APPLEPI_AF\MWRD_Production\Hite Treatment Plant\04-Primaries\Optimization","exact time")</f>
        <v>989.208740234375</v>
      </c>
      <c r="U72" s="19" t="e">
        <f t="shared" si="22"/>
        <v>#VALUE!</v>
      </c>
      <c r="V72" s="19">
        <f t="shared" si="23"/>
        <v>0.70606916920626417</v>
      </c>
      <c r="W72" s="19" t="str">
        <f t="shared" si="24"/>
        <v/>
      </c>
      <c r="X72" s="19"/>
      <c r="Y72" s="19"/>
      <c r="Z72" s="51"/>
      <c r="AA72" s="19"/>
      <c r="AB72" s="19"/>
    </row>
    <row r="73" spans="1:28" x14ac:dyDescent="0.25">
      <c r="A73" s="60">
        <v>43171.333333333336</v>
      </c>
      <c r="B73" s="19">
        <f>_xll.PITimeDat("NPRI Inf TSS",Sheet1!$C73,"\\APPLEPI_AF\MWRD_Production\Hite Treatment Plant\04-Primaries\Optimization","exact time")</f>
        <v>373</v>
      </c>
      <c r="C73" s="60">
        <v>43171.333333333336</v>
      </c>
      <c r="D73">
        <v>88.5</v>
      </c>
      <c r="E73" s="19">
        <f>1-D73/B73</f>
        <v>0.7627345844504021</v>
      </c>
      <c r="F73" s="19">
        <f t="shared" si="16"/>
        <v>0.76599309141425087</v>
      </c>
      <c r="G73" s="19">
        <f t="shared" si="17"/>
        <v>1.0617867633450949E-5</v>
      </c>
      <c r="H73" s="19"/>
      <c r="I73" s="19">
        <f>_xll.PITimeDat("NPRI 3 Eff TSS",Sheet1!$C73,"\\APPLEPI_AF\MWRD_Production\Hite Treatment Plant\04-Primaries\Optimization","exact time")</f>
        <v>97</v>
      </c>
      <c r="J73" s="55">
        <f t="shared" si="18"/>
        <v>0.73994638069705099</v>
      </c>
      <c r="K73" s="19">
        <f t="shared" si="25"/>
        <v>0.76599309141425087</v>
      </c>
      <c r="L73" s="19">
        <f t="shared" si="26"/>
        <v>6.7843113918549522E-4</v>
      </c>
      <c r="M73" s="19"/>
      <c r="N73" s="19">
        <f>_xll.PITimeDat("NPRI Inf TSS",Sheet1!$O73,"\\APPLEPI_AF\MWRD_Production\Hite Treatment Plant\04-Primaries\Optimization","interpolated")</f>
        <v>320</v>
      </c>
      <c r="O73" s="51">
        <v>43534</v>
      </c>
      <c r="P73" s="19">
        <v>570.44989013671875</v>
      </c>
      <c r="Q73" s="19"/>
      <c r="R73" s="19">
        <f t="shared" si="20"/>
        <v>0.72643190634076205</v>
      </c>
      <c r="S73" s="19" t="str">
        <f t="shared" si="21"/>
        <v/>
      </c>
      <c r="T73" s="19">
        <f>_xll.PITimeDat("NPRI 3 SOR",Sheet1!$O73,"\\APPLEPI_AF\MWRD_Production\Hite Treatment Plant\04-Primaries\Optimization","exact time")</f>
        <v>1001.9659423828125</v>
      </c>
      <c r="U73" s="19" t="e">
        <f t="shared" si="22"/>
        <v>#VALUE!</v>
      </c>
      <c r="V73" s="19">
        <f t="shared" si="23"/>
        <v>0.7050649870134561</v>
      </c>
      <c r="W73" s="19" t="str">
        <f t="shared" si="24"/>
        <v/>
      </c>
      <c r="X73" s="19"/>
      <c r="Y73" s="19"/>
      <c r="Z73" s="51"/>
      <c r="AA73" s="19"/>
      <c r="AB73" s="19"/>
    </row>
    <row r="74" spans="1:28" x14ac:dyDescent="0.25">
      <c r="A74" s="60">
        <v>43172.333333333336</v>
      </c>
      <c r="B74" s="19">
        <f>_xll.PITimeDat("NPRI Inf TSS",Sheet1!$C74,"\\APPLEPI_AF\MWRD_Production\Hite Treatment Plant\04-Primaries\Optimization","exact time")</f>
        <v>338</v>
      </c>
      <c r="C74" s="60">
        <v>43172.333333333336</v>
      </c>
      <c r="D74">
        <v>87.5</v>
      </c>
      <c r="E74" s="19">
        <f>1-D74/B74</f>
        <v>0.74112426035502965</v>
      </c>
      <c r="F74" s="19">
        <f t="shared" si="16"/>
        <v>0.74176160679738334</v>
      </c>
      <c r="G74" s="19">
        <f t="shared" si="17"/>
        <v>4.0621048758090843E-7</v>
      </c>
      <c r="H74" s="19"/>
      <c r="I74" s="19">
        <f>_xll.PITimeDat("NPRI 3 Eff TSS",Sheet1!$C74,"\\APPLEPI_AF\MWRD_Production\Hite Treatment Plant\04-Primaries\Optimization","exact time")</f>
        <v>96</v>
      </c>
      <c r="J74" s="55">
        <f t="shared" si="18"/>
        <v>0.71597633136094674</v>
      </c>
      <c r="K74" s="19">
        <f t="shared" si="25"/>
        <v>0.74176160679738334</v>
      </c>
      <c r="L74" s="19">
        <f t="shared" si="26"/>
        <v>6.6488042933290101E-4</v>
      </c>
      <c r="M74" s="19"/>
      <c r="N74" s="19">
        <f>_xll.PITimeDat("NPRI Inf TSS",Sheet1!$O74,"\\APPLEPI_AF\MWRD_Production\Hite Treatment Plant\04-Primaries\Optimization","interpolated")</f>
        <v>322</v>
      </c>
      <c r="O74" s="51">
        <v>43535</v>
      </c>
      <c r="P74" s="19">
        <v>541.6566162109375</v>
      </c>
      <c r="Q74" s="19">
        <f t="shared" si="19"/>
        <v>0.72049689440993792</v>
      </c>
      <c r="R74" s="19">
        <f t="shared" si="20"/>
        <v>0.72858426054833059</v>
      </c>
      <c r="S74" s="19">
        <f t="shared" si="21"/>
        <v>6.5405491056420381E-5</v>
      </c>
      <c r="T74" s="19">
        <f>_xll.PITimeDat("NPRI 3 SOR",Sheet1!$O74,"\\APPLEPI_AF\MWRD_Production\Hite Treatment Plant\04-Primaries\Optimization","exact time")</f>
        <v>974.6805419921875</v>
      </c>
      <c r="U74" s="19">
        <f t="shared" si="22"/>
        <v>0.71739130434782616</v>
      </c>
      <c r="V74" s="19">
        <f t="shared" si="23"/>
        <v>0.70882945598520131</v>
      </c>
      <c r="W74" s="19">
        <f t="shared" si="24"/>
        <v>7.3305247384581953E-5</v>
      </c>
      <c r="X74" s="19"/>
      <c r="Y74" s="19"/>
      <c r="Z74" s="51"/>
      <c r="AA74" s="19"/>
      <c r="AB74" s="19"/>
    </row>
    <row r="75" spans="1:28" x14ac:dyDescent="0.25">
      <c r="A75" s="60">
        <v>43173.333333333336</v>
      </c>
      <c r="B75" s="19">
        <f>_xll.PITimeDat("NPRI Inf TSS",Sheet1!$C75,"\\APPLEPI_AF\MWRD_Production\Hite Treatment Plant\04-Primaries\Optimization","exact time")</f>
        <v>377</v>
      </c>
      <c r="C75" s="60">
        <v>43173.333333333336</v>
      </c>
      <c r="D75">
        <v>90</v>
      </c>
      <c r="E75" s="19">
        <f>1-D75/B75</f>
        <v>0.76127320954907163</v>
      </c>
      <c r="F75" s="19">
        <f t="shared" si="16"/>
        <v>0.76847592333558512</v>
      </c>
      <c r="G75" s="19">
        <f t="shared" si="17"/>
        <v>5.1879085890431536E-5</v>
      </c>
      <c r="H75" s="19"/>
      <c r="I75" s="19">
        <f>_xll.PITimeDat("NPRI 3 Eff TSS",Sheet1!$C75,"\\APPLEPI_AF\MWRD_Production\Hite Treatment Plant\04-Primaries\Optimization","exact time")</f>
        <v>106</v>
      </c>
      <c r="J75" s="55">
        <f t="shared" si="18"/>
        <v>0.71883289124668437</v>
      </c>
      <c r="K75" s="19">
        <f t="shared" si="25"/>
        <v>0.76847592333558512</v>
      </c>
      <c r="L75" s="19">
        <f t="shared" si="26"/>
        <v>2.4644306349796297E-3</v>
      </c>
      <c r="M75" s="19"/>
      <c r="N75" s="19">
        <f>_xll.PITimeDat("NPRI Inf TSS",Sheet1!$O75,"\\APPLEPI_AF\MWRD_Production\Hite Treatment Plant\04-Primaries\Optimization","interpolated")</f>
        <v>308</v>
      </c>
      <c r="O75" s="51">
        <v>43536</v>
      </c>
      <c r="P75" s="19">
        <v>520.08319091796875</v>
      </c>
      <c r="Q75" s="19">
        <f t="shared" si="19"/>
        <v>0.73863636363636365</v>
      </c>
      <c r="R75" s="19">
        <f t="shared" si="20"/>
        <v>0.7166050469965356</v>
      </c>
      <c r="S75" s="19">
        <f t="shared" si="21"/>
        <v>4.853789128843642E-4</v>
      </c>
      <c r="T75" s="19">
        <f>_xll.PITimeDat("NPRI 3 SOR",Sheet1!$O75,"\\APPLEPI_AF\MWRD_Production\Hite Treatment Plant\04-Primaries\Optimization","exact time")</f>
        <v>953.46728515625</v>
      </c>
      <c r="U75" s="19">
        <f t="shared" si="22"/>
        <v>0.64285714285714279</v>
      </c>
      <c r="V75" s="19">
        <f t="shared" si="23"/>
        <v>0.69846776415726641</v>
      </c>
      <c r="W75" s="19">
        <f t="shared" si="24"/>
        <v>3.092541201385763E-3</v>
      </c>
      <c r="X75" s="19"/>
      <c r="Y75" s="19"/>
      <c r="Z75" s="51"/>
      <c r="AA75" s="19"/>
      <c r="AB75" s="19"/>
    </row>
    <row r="76" spans="1:28" x14ac:dyDescent="0.25">
      <c r="A76" s="60">
        <v>43174.333333333336</v>
      </c>
      <c r="B76" s="19">
        <f>_xll.PITimeDat("NPRI Inf TSS",Sheet1!$C76,"\\APPLEPI_AF\MWRD_Production\Hite Treatment Plant\04-Primaries\Optimization","exact time")</f>
        <v>366</v>
      </c>
      <c r="C76" s="60">
        <v>43174.333333333336</v>
      </c>
      <c r="D76">
        <v>89.5</v>
      </c>
      <c r="E76" s="19">
        <f>1-D76/B76</f>
        <v>0.75546448087431695</v>
      </c>
      <c r="F76" s="19">
        <f t="shared" si="16"/>
        <v>0.76151754944676386</v>
      </c>
      <c r="G76" s="19">
        <f t="shared" si="17"/>
        <v>3.6639639142744568E-5</v>
      </c>
      <c r="H76" s="19"/>
      <c r="I76" s="19">
        <f>_xll.PITimeDat("NPRI 3 Eff TSS",Sheet1!$C76,"\\APPLEPI_AF\MWRD_Production\Hite Treatment Plant\04-Primaries\Optimization","exact time")</f>
        <v>111</v>
      </c>
      <c r="J76" s="55">
        <f t="shared" si="18"/>
        <v>0.69672131147540983</v>
      </c>
      <c r="K76" s="19">
        <f t="shared" si="25"/>
        <v>0.76151754944676386</v>
      </c>
      <c r="L76" s="19">
        <f t="shared" si="26"/>
        <v>4.1985524552403423E-3</v>
      </c>
      <c r="M76" s="19"/>
      <c r="N76" s="19">
        <f>_xll.PITimeDat("NPRI Inf TSS",Sheet1!$O76,"\\APPLEPI_AF\MWRD_Production\Hite Treatment Plant\04-Primaries\Optimization","interpolated")</f>
        <v>370</v>
      </c>
      <c r="O76" s="51">
        <v>43537</v>
      </c>
      <c r="P76" s="19">
        <v>570.4398193359375</v>
      </c>
      <c r="Q76" s="19">
        <f t="shared" si="19"/>
        <v>0.91621621621621618</v>
      </c>
      <c r="R76" s="19">
        <f t="shared" si="20"/>
        <v>0.76308653116493275</v>
      </c>
      <c r="S76" s="19">
        <f t="shared" si="21"/>
        <v>2.3448700443905259E-2</v>
      </c>
      <c r="T76" s="19">
        <f>_xll.PITimeDat("NPRI 3 SOR",Sheet1!$O76,"\\APPLEPI_AF\MWRD_Production\Hite Treatment Plant\04-Primaries\Optimization","exact time")</f>
        <v>990.281005859375</v>
      </c>
      <c r="U76" s="19">
        <f t="shared" si="22"/>
        <v>0.72972972972972971</v>
      </c>
      <c r="V76" s="19">
        <f t="shared" si="23"/>
        <v>0.74160824452364593</v>
      </c>
      <c r="W76" s="19">
        <f t="shared" si="24"/>
        <v>1.4109911370928642E-4</v>
      </c>
      <c r="X76" s="19"/>
      <c r="Y76" s="19"/>
      <c r="Z76" s="51"/>
      <c r="AA76" s="19"/>
      <c r="AB76" s="19"/>
    </row>
    <row r="77" spans="1:28" x14ac:dyDescent="0.25">
      <c r="A77" s="60">
        <v>43175.333333333336</v>
      </c>
      <c r="B77" s="19">
        <f>_xll.PITimeDat("NPRI Inf TSS",Sheet1!$C77,"\\APPLEPI_AF\MWRD_Production\Hite Treatment Plant\04-Primaries\Optimization","exact time")</f>
        <v>332</v>
      </c>
      <c r="C77" s="60">
        <v>43175.333333333336</v>
      </c>
      <c r="D77">
        <v>84</v>
      </c>
      <c r="E77" s="19">
        <f>1-D77/B77</f>
        <v>0.74698795180722888</v>
      </c>
      <c r="F77" s="19">
        <f t="shared" si="16"/>
        <v>0.73709464788408308</v>
      </c>
      <c r="G77" s="19">
        <f t="shared" si="17"/>
        <v>9.7877462515732119E-5</v>
      </c>
      <c r="H77" s="19"/>
      <c r="I77" s="19">
        <f>_xll.PITimeDat("NPRI 3 Eff TSS",Sheet1!$C77,"\\APPLEPI_AF\MWRD_Production\Hite Treatment Plant\04-Primaries\Optimization","exact time")</f>
        <v>106</v>
      </c>
      <c r="J77" s="55">
        <f t="shared" si="18"/>
        <v>0.68072289156626509</v>
      </c>
      <c r="K77" s="19">
        <f t="shared" si="25"/>
        <v>0.73709464788408308</v>
      </c>
      <c r="L77" s="19">
        <f t="shared" si="26"/>
        <v>3.1777749103554524E-3</v>
      </c>
      <c r="M77" s="19"/>
      <c r="N77" s="19">
        <f>_xll.PITimeDat("NPRI Inf TSS",Sheet1!$O77,"\\APPLEPI_AF\MWRD_Production\Hite Treatment Plant\04-Primaries\Optimization","interpolated")</f>
        <v>370</v>
      </c>
      <c r="O77" s="51">
        <v>43538</v>
      </c>
      <c r="P77" s="19">
        <v>611.34979248046875</v>
      </c>
      <c r="Q77" s="19"/>
      <c r="R77" s="19">
        <f t="shared" si="20"/>
        <v>0.76219650031844532</v>
      </c>
      <c r="S77" s="19" t="str">
        <f t="shared" si="21"/>
        <v/>
      </c>
      <c r="T77" s="19">
        <f>_xll.PITimeDat("NPRI 3 SOR",Sheet1!$O77,"\\APPLEPI_AF\MWRD_Production\Hite Treatment Plant\04-Primaries\Optimization","exact time")</f>
        <v>1042.1173095703125</v>
      </c>
      <c r="U77" s="19" t="e">
        <f t="shared" si="22"/>
        <v>#VALUE!</v>
      </c>
      <c r="V77" s="19">
        <f t="shared" si="23"/>
        <v>0.73719505975068844</v>
      </c>
      <c r="W77" s="19" t="str">
        <f t="shared" si="24"/>
        <v/>
      </c>
      <c r="X77" s="19"/>
      <c r="Y77" s="19"/>
      <c r="Z77" s="51"/>
      <c r="AA77" s="19"/>
      <c r="AB77" s="19"/>
    </row>
    <row r="78" spans="1:28" x14ac:dyDescent="0.25">
      <c r="A78" s="60">
        <v>43176.333333333336</v>
      </c>
      <c r="B78" s="19">
        <f>_xll.PITimeDat("NPRI Inf TSS",Sheet1!$C78,"\\APPLEPI_AF\MWRD_Production\Hite Treatment Plant\04-Primaries\Optimization","exact time")</f>
        <v>288</v>
      </c>
      <c r="C78" s="60">
        <v>43176.333333333336</v>
      </c>
      <c r="D78">
        <v>86</v>
      </c>
      <c r="E78" s="19">
        <f>1-D78/B78</f>
        <v>0.70138888888888884</v>
      </c>
      <c r="F78" s="19">
        <f t="shared" si="16"/>
        <v>0.69692855242192908</v>
      </c>
      <c r="G78" s="19">
        <f t="shared" si="17"/>
        <v>1.9894601398491055E-5</v>
      </c>
      <c r="H78" s="19"/>
      <c r="I78" s="19">
        <f>_xll.PITimeDat("NPRI 3 Eff TSS",Sheet1!$C78,"\\APPLEPI_AF\MWRD_Production\Hite Treatment Plant\04-Primaries\Optimization","exact time")</f>
        <v>102</v>
      </c>
      <c r="J78" s="55">
        <f t="shared" si="18"/>
        <v>0.64583333333333326</v>
      </c>
      <c r="K78" s="19">
        <f t="shared" si="25"/>
        <v>0.69692855242192908</v>
      </c>
      <c r="L78" s="19">
        <f t="shared" si="26"/>
        <v>2.6107214137116069E-3</v>
      </c>
      <c r="M78" s="19"/>
      <c r="N78" s="19">
        <f>_xll.PITimeDat("NPRI Inf TSS",Sheet1!$O78,"\\APPLEPI_AF\MWRD_Production\Hite Treatment Plant\04-Primaries\Optimization","interpolated")</f>
        <v>368</v>
      </c>
      <c r="O78" s="51">
        <v>43539</v>
      </c>
      <c r="P78" s="19">
        <v>563.95947265625</v>
      </c>
      <c r="Q78" s="19">
        <f t="shared" si="19"/>
        <v>0.75815217391304346</v>
      </c>
      <c r="R78" s="19">
        <f t="shared" si="20"/>
        <v>0.76193109047910235</v>
      </c>
      <c r="S78" s="19">
        <f t="shared" si="21"/>
        <v>1.4280210413234295E-5</v>
      </c>
      <c r="T78" s="19">
        <f>_xll.PITimeDat("NPRI 3 SOR",Sheet1!$O78,"\\APPLEPI_AF\MWRD_Production\Hite Treatment Plant\04-Primaries\Optimization","exact time")</f>
        <v>1011.6659545898438</v>
      </c>
      <c r="U78" s="19" t="e">
        <f t="shared" si="22"/>
        <v>#VALUE!</v>
      </c>
      <c r="V78" s="19">
        <f t="shared" si="23"/>
        <v>0.73858994588560967</v>
      </c>
      <c r="W78" s="19" t="str">
        <f t="shared" si="24"/>
        <v/>
      </c>
      <c r="X78" s="19"/>
      <c r="Y78" s="19"/>
      <c r="Z78" s="51"/>
      <c r="AA78" s="19"/>
      <c r="AB78" s="19"/>
    </row>
    <row r="79" spans="1:28" x14ac:dyDescent="0.25">
      <c r="A79" s="60">
        <v>43177.333333333336</v>
      </c>
      <c r="B79" s="19">
        <f>_xll.PITimeDat("NPRI Inf TSS",Sheet1!$C79,"\\APPLEPI_AF\MWRD_Production\Hite Treatment Plant\04-Primaries\Optimization","exact time")</f>
        <v>330</v>
      </c>
      <c r="C79" s="60">
        <v>43177.333333333336</v>
      </c>
      <c r="D79">
        <v>92.5</v>
      </c>
      <c r="E79" s="19">
        <f>1-D79/B79</f>
        <v>0.71969696969696972</v>
      </c>
      <c r="F79" s="19">
        <f t="shared" si="16"/>
        <v>0.7355012821136836</v>
      </c>
      <c r="G79" s="19">
        <f t="shared" si="17"/>
        <v>2.4977629096509631E-4</v>
      </c>
      <c r="H79" s="19"/>
      <c r="I79" s="19">
        <f>_xll.PITimeDat("NPRI 3 Eff TSS",Sheet1!$C79,"\\APPLEPI_AF\MWRD_Production\Hite Treatment Plant\04-Primaries\Optimization","exact time")</f>
        <v>100</v>
      </c>
      <c r="J79" s="55">
        <f t="shared" si="18"/>
        <v>0.69696969696969702</v>
      </c>
      <c r="K79" s="19">
        <f t="shared" si="25"/>
        <v>0.7355012821136836</v>
      </c>
      <c r="L79" s="19">
        <f t="shared" si="26"/>
        <v>1.4846830537082873E-3</v>
      </c>
      <c r="M79" s="19"/>
      <c r="N79" s="19">
        <f>_xll.PITimeDat("NPRI Inf TSS",Sheet1!$O79,"\\APPLEPI_AF\MWRD_Production\Hite Treatment Plant\04-Primaries\Optimization","interpolated")</f>
        <v>368</v>
      </c>
      <c r="O79" s="51">
        <v>43540</v>
      </c>
      <c r="P79" s="19">
        <v>586.27728271484375</v>
      </c>
      <c r="Q79" s="19"/>
      <c r="R79" s="19">
        <f t="shared" si="20"/>
        <v>0.76149559405622858</v>
      </c>
      <c r="S79" s="19" t="str">
        <f t="shared" si="21"/>
        <v/>
      </c>
      <c r="T79" s="19">
        <f>_xll.PITimeDat("NPRI 3 SOR",Sheet1!$O79,"\\APPLEPI_AF\MWRD_Production\Hite Treatment Plant\04-Primaries\Optimization","exact time")</f>
        <v>1016.95556640625</v>
      </c>
      <c r="U79" s="19" t="e">
        <f t="shared" si="22"/>
        <v>#VALUE!</v>
      </c>
      <c r="V79" s="19">
        <f t="shared" si="23"/>
        <v>0.7381413956461419</v>
      </c>
      <c r="W79" s="19" t="str">
        <f t="shared" si="24"/>
        <v/>
      </c>
      <c r="X79" s="19"/>
      <c r="Y79" s="19"/>
      <c r="Z79" s="51"/>
      <c r="AA79" s="19"/>
      <c r="AB79" s="19"/>
    </row>
    <row r="80" spans="1:28" x14ac:dyDescent="0.25">
      <c r="A80" s="60">
        <v>43178.333333333336</v>
      </c>
      <c r="B80" s="19" t="str">
        <f>_xll.PITimeDat("NPRI Inf TSS",Sheet1!$C80,"\\APPLEPI_AF\MWRD_Production\Hite Treatment Plant\04-Primaries\Optimization","exact time")</f>
        <v>No events found.</v>
      </c>
      <c r="C80" s="60">
        <v>43178.333333333336</v>
      </c>
      <c r="D80">
        <v>93.5</v>
      </c>
      <c r="E80" s="19"/>
      <c r="F80" s="19" t="e">
        <f t="shared" si="16"/>
        <v>#VALUE!</v>
      </c>
      <c r="G80" s="19" t="str">
        <f t="shared" si="17"/>
        <v/>
      </c>
      <c r="H80" s="19"/>
      <c r="I80" s="19">
        <f>_xll.PITimeDat("NPRI 3 Eff TSS",Sheet1!$C80,"\\APPLEPI_AF\MWRD_Production\Hite Treatment Plant\04-Primaries\Optimization","exact time")</f>
        <v>101</v>
      </c>
      <c r="J80" s="55" t="e">
        <f t="shared" si="18"/>
        <v>#VALUE!</v>
      </c>
      <c r="K80" s="19" t="e">
        <f t="shared" si="25"/>
        <v>#VALUE!</v>
      </c>
      <c r="L80" s="19" t="str">
        <f t="shared" si="26"/>
        <v/>
      </c>
      <c r="M80" s="19"/>
      <c r="N80" s="19">
        <f>_xll.PITimeDat("NPRI Inf TSS",Sheet1!$O80,"\\APPLEPI_AF\MWRD_Production\Hite Treatment Plant\04-Primaries\Optimization","interpolated")</f>
        <v>274</v>
      </c>
      <c r="O80" s="51">
        <v>43541</v>
      </c>
      <c r="P80" s="19">
        <v>595.09063720703125</v>
      </c>
      <c r="Q80" s="19">
        <f t="shared" si="19"/>
        <v>0.70255474452554745</v>
      </c>
      <c r="R80" s="19">
        <f t="shared" si="20"/>
        <v>0.68044183858945972</v>
      </c>
      <c r="S80" s="19">
        <f t="shared" si="21"/>
        <v>4.8898060893826372E-4</v>
      </c>
      <c r="T80" s="19">
        <f>_xll.PITimeDat("NPRI 3 SOR",Sheet1!$O80,"\\APPLEPI_AF\MWRD_Production\Hite Treatment Plant\04-Primaries\Optimization","exact time")</f>
        <v>1010.6058349609375</v>
      </c>
      <c r="U80" s="19">
        <f t="shared" si="22"/>
        <v>0.62043795620437958</v>
      </c>
      <c r="V80" s="19">
        <f t="shared" si="23"/>
        <v>0.66021981775820371</v>
      </c>
      <c r="W80" s="19">
        <f t="shared" si="24"/>
        <v>1.5825965086876301E-3</v>
      </c>
      <c r="X80" s="19"/>
      <c r="Y80" s="19"/>
      <c r="Z80" s="51"/>
      <c r="AA80" s="19"/>
      <c r="AB80" s="19"/>
    </row>
    <row r="81" spans="1:28" x14ac:dyDescent="0.25">
      <c r="A81" s="60">
        <v>43179.333333333336</v>
      </c>
      <c r="B81" s="19">
        <f>_xll.PITimeDat("NPRI Inf TSS",Sheet1!$C81,"\\APPLEPI_AF\MWRD_Production\Hite Treatment Plant\04-Primaries\Optimization","exact time")</f>
        <v>326</v>
      </c>
      <c r="C81" s="60">
        <v>43179.333333333336</v>
      </c>
      <c r="D81">
        <v>84.5</v>
      </c>
      <c r="E81" s="19">
        <f>1-D81/B81</f>
        <v>0.74079754601226999</v>
      </c>
      <c r="F81" s="19">
        <f t="shared" si="16"/>
        <v>0.73225589907213373</v>
      </c>
      <c r="G81" s="19">
        <f t="shared" si="17"/>
        <v>7.2959732449939138E-5</v>
      </c>
      <c r="H81" s="19"/>
      <c r="I81" s="19">
        <f>_xll.PITimeDat("NPRI 3 Eff TSS",Sheet1!$C81,"\\APPLEPI_AF\MWRD_Production\Hite Treatment Plant\04-Primaries\Optimization","exact time")</f>
        <v>106</v>
      </c>
      <c r="J81" s="55">
        <f t="shared" si="18"/>
        <v>0.67484662576687116</v>
      </c>
      <c r="K81" s="19">
        <f t="shared" si="25"/>
        <v>0.73225589907213373</v>
      </c>
      <c r="L81" s="19">
        <f t="shared" si="26"/>
        <v>3.2958246614383344E-3</v>
      </c>
      <c r="M81" s="19"/>
      <c r="N81" s="19">
        <f>_xll.PITimeDat("NPRI Inf TSS",Sheet1!$O81,"\\APPLEPI_AF\MWRD_Production\Hite Treatment Plant\04-Primaries\Optimization","interpolated")</f>
        <v>384</v>
      </c>
      <c r="O81" s="51">
        <v>43542</v>
      </c>
      <c r="P81" s="19">
        <v>566.35284423828125</v>
      </c>
      <c r="Q81" s="19">
        <f t="shared" si="19"/>
        <v>0.79296875</v>
      </c>
      <c r="R81" s="19">
        <f t="shared" si="20"/>
        <v>0.77171622953780383</v>
      </c>
      <c r="S81" s="19">
        <f t="shared" si="21"/>
        <v>4.5166962599606681E-4</v>
      </c>
      <c r="T81" s="19">
        <f>_xll.PITimeDat("NPRI 3 SOR",Sheet1!$O81,"\\APPLEPI_AF\MWRD_Production\Hite Treatment Plant\04-Primaries\Optimization","exact time")</f>
        <v>999.58990478515625</v>
      </c>
      <c r="U81" s="19">
        <f t="shared" si="22"/>
        <v>0.7265625</v>
      </c>
      <c r="V81" s="19">
        <f t="shared" si="23"/>
        <v>0.74914261404111571</v>
      </c>
      <c r="W81" s="19">
        <f t="shared" si="24"/>
        <v>5.0986155010979064E-4</v>
      </c>
      <c r="X81" s="19"/>
      <c r="Y81" s="19"/>
      <c r="Z81" s="51"/>
      <c r="AA81" s="19"/>
      <c r="AB81" s="19"/>
    </row>
    <row r="82" spans="1:28" x14ac:dyDescent="0.25">
      <c r="A82" s="60">
        <v>43180.333333333336</v>
      </c>
      <c r="B82" s="19">
        <f>_xll.PITimeDat("NPRI Inf TSS",Sheet1!$C82,"\\APPLEPI_AF\MWRD_Production\Hite Treatment Plant\04-Primaries\Optimization","exact time")</f>
        <v>319</v>
      </c>
      <c r="C82" s="60">
        <v>43180.333333333336</v>
      </c>
      <c r="D82">
        <v>83</v>
      </c>
      <c r="E82" s="19">
        <f>1-D82/B82</f>
        <v>0.7398119122257053</v>
      </c>
      <c r="F82" s="19">
        <f t="shared" si="16"/>
        <v>0.72638063666932784</v>
      </c>
      <c r="G82" s="19">
        <f t="shared" si="17"/>
        <v>1.8039916307134276E-4</v>
      </c>
      <c r="H82" s="19"/>
      <c r="I82" s="19">
        <f>_xll.PITimeDat("NPRI 3 Eff TSS",Sheet1!$C82,"\\APPLEPI_AF\MWRD_Production\Hite Treatment Plant\04-Primaries\Optimization","exact time")</f>
        <v>100</v>
      </c>
      <c r="J82" s="55">
        <f t="shared" si="18"/>
        <v>0.68652037617554851</v>
      </c>
      <c r="K82" s="19">
        <f t="shared" si="25"/>
        <v>0.72638063666932784</v>
      </c>
      <c r="L82" s="19">
        <f t="shared" si="26"/>
        <v>1.5888403666319453E-3</v>
      </c>
      <c r="M82" s="19"/>
      <c r="N82" s="19">
        <f>_xll.PITimeDat("NPRI Inf TSS",Sheet1!$O82,"\\APPLEPI_AF\MWRD_Production\Hite Treatment Plant\04-Primaries\Optimization","interpolated")</f>
        <v>276</v>
      </c>
      <c r="O82" s="51">
        <v>43543</v>
      </c>
      <c r="P82" s="19">
        <v>553.39007568359375</v>
      </c>
      <c r="Q82" s="19">
        <f t="shared" si="19"/>
        <v>0.70652173913043481</v>
      </c>
      <c r="R82" s="19">
        <f t="shared" si="20"/>
        <v>0.6834617939573735</v>
      </c>
      <c r="S82" s="19">
        <f t="shared" si="21"/>
        <v>5.3176107138459383E-4</v>
      </c>
      <c r="T82" s="19">
        <f>_xll.PITimeDat("NPRI 3 SOR",Sheet1!$O82,"\\APPLEPI_AF\MWRD_Production\Hite Treatment Plant\04-Primaries\Optimization","exact time")</f>
        <v>987.295166015625</v>
      </c>
      <c r="U82" s="19">
        <f t="shared" si="22"/>
        <v>0.63405797101449268</v>
      </c>
      <c r="V82" s="19">
        <f t="shared" si="23"/>
        <v>0.66417978755922924</v>
      </c>
      <c r="W82" s="19">
        <f t="shared" si="24"/>
        <v>9.0732383195476498E-4</v>
      </c>
      <c r="X82" s="19"/>
      <c r="Y82" s="19"/>
      <c r="Z82" s="51"/>
      <c r="AA82" s="19"/>
      <c r="AB82" s="19"/>
    </row>
    <row r="83" spans="1:28" x14ac:dyDescent="0.25">
      <c r="A83" s="60">
        <v>43181.333333333336</v>
      </c>
      <c r="B83" s="19">
        <f>_xll.PITimeDat("NPRI Inf TSS",Sheet1!$C83,"\\APPLEPI_AF\MWRD_Production\Hite Treatment Plant\04-Primaries\Optimization","exact time")</f>
        <v>343</v>
      </c>
      <c r="C83" s="60">
        <v>43181.333333333336</v>
      </c>
      <c r="D83">
        <v>82</v>
      </c>
      <c r="E83" s="19">
        <f>1-D83/B83</f>
        <v>0.76093294460641403</v>
      </c>
      <c r="F83" s="19">
        <f t="shared" si="16"/>
        <v>0.74552601486156145</v>
      </c>
      <c r="G83" s="19">
        <f t="shared" si="17"/>
        <v>2.3737348416282326E-4</v>
      </c>
      <c r="H83" s="19"/>
      <c r="I83" s="19">
        <f>_xll.PITimeDat("NPRI 3 Eff TSS",Sheet1!$C83,"\\APPLEPI_AF\MWRD_Production\Hite Treatment Plant\04-Primaries\Optimization","exact time")</f>
        <v>100</v>
      </c>
      <c r="J83" s="55">
        <f t="shared" si="18"/>
        <v>0.70845481049562675</v>
      </c>
      <c r="K83" s="19">
        <f t="shared" si="25"/>
        <v>0.74552601486156145</v>
      </c>
      <c r="L83" s="19">
        <f t="shared" si="26"/>
        <v>1.3742741931408956E-3</v>
      </c>
      <c r="M83" s="19"/>
      <c r="N83" s="19">
        <f>_xll.PITimeDat("NPRI Inf TSS",Sheet1!$O83,"\\APPLEPI_AF\MWRD_Production\Hite Treatment Plant\04-Primaries\Optimization","interpolated")</f>
        <v>276</v>
      </c>
      <c r="O83" s="51">
        <v>43544</v>
      </c>
      <c r="P83" s="19">
        <v>549.433349609375</v>
      </c>
      <c r="Q83" s="19"/>
      <c r="R83" s="19">
        <f t="shared" si="20"/>
        <v>0.68351993246162002</v>
      </c>
      <c r="S83" s="19" t="str">
        <f t="shared" si="21"/>
        <v/>
      </c>
      <c r="T83" s="19">
        <f>_xll.PITimeDat("NPRI 3 SOR",Sheet1!$O83,"\\APPLEPI_AF\MWRD_Production\Hite Treatment Plant\04-Primaries\Optimization","exact time")</f>
        <v>984.30828857421875</v>
      </c>
      <c r="U83" s="19" t="e">
        <f t="shared" si="22"/>
        <v>#VALUE!</v>
      </c>
      <c r="V83" s="19">
        <f t="shared" si="23"/>
        <v>0.66439767386402571</v>
      </c>
      <c r="W83" s="19" t="str">
        <f t="shared" si="24"/>
        <v/>
      </c>
      <c r="X83" s="19"/>
      <c r="Y83" s="19"/>
      <c r="Z83" s="51"/>
      <c r="AA83" s="19"/>
      <c r="AB83" s="19"/>
    </row>
    <row r="84" spans="1:28" x14ac:dyDescent="0.25">
      <c r="A84" s="60">
        <v>43182.333333333336</v>
      </c>
      <c r="B84" s="19">
        <f>_xll.PITimeDat("NPRI Inf TSS",Sheet1!$C84,"\\APPLEPI_AF\MWRD_Production\Hite Treatment Plant\04-Primaries\Optimization","exact time")</f>
        <v>351</v>
      </c>
      <c r="C84" s="60">
        <v>43182.333333333336</v>
      </c>
      <c r="D84">
        <v>85.5</v>
      </c>
      <c r="E84" s="19">
        <f>1-D84/B84</f>
        <v>0.75641025641025639</v>
      </c>
      <c r="F84" s="19">
        <f t="shared" si="16"/>
        <v>0.7513259917308136</v>
      </c>
      <c r="G84" s="19">
        <f t="shared" si="17"/>
        <v>2.5849747330629444E-5</v>
      </c>
      <c r="H84" s="19"/>
      <c r="I84" s="19">
        <f>_xll.PITimeDat("NPRI 3 Eff TSS",Sheet1!$C84,"\\APPLEPI_AF\MWRD_Production\Hite Treatment Plant\04-Primaries\Optimization","exact time")</f>
        <v>100</v>
      </c>
      <c r="J84" s="55">
        <f t="shared" si="18"/>
        <v>0.71509971509971515</v>
      </c>
      <c r="K84" s="19">
        <f t="shared" si="25"/>
        <v>0.7513259917308136</v>
      </c>
      <c r="L84" s="19">
        <f t="shared" si="26"/>
        <v>1.3123431185528699E-3</v>
      </c>
      <c r="M84" s="19"/>
      <c r="N84" s="19">
        <f>_xll.PITimeDat("NPRI Inf TSS",Sheet1!$O84,"\\APPLEPI_AF\MWRD_Production\Hite Treatment Plant\04-Primaries\Optimization","interpolated")</f>
        <v>282</v>
      </c>
      <c r="O84" s="51">
        <v>43545</v>
      </c>
      <c r="P84" s="19">
        <v>550.81170654296875</v>
      </c>
      <c r="Q84" s="19">
        <f t="shared" si="19"/>
        <v>0.70567375886524819</v>
      </c>
      <c r="R84" s="19">
        <f t="shared" si="20"/>
        <v>0.69019407165150581</v>
      </c>
      <c r="S84" s="19">
        <f t="shared" si="21"/>
        <v>2.3962071623529922E-4</v>
      </c>
      <c r="T84" s="19">
        <f>_xll.PITimeDat("NPRI 3 SOR",Sheet1!$O84,"\\APPLEPI_AF\MWRD_Production\Hite Treatment Plant\04-Primaries\Optimization","exact time")</f>
        <v>961.4224853515625</v>
      </c>
      <c r="U84" s="19">
        <f t="shared" si="22"/>
        <v>0.61702127659574468</v>
      </c>
      <c r="V84" s="19">
        <f t="shared" si="23"/>
        <v>0.67255671860349731</v>
      </c>
      <c r="W84" s="19">
        <f t="shared" si="24"/>
        <v>3.0841853189964548E-3</v>
      </c>
      <c r="X84" s="19"/>
      <c r="Y84" s="19"/>
      <c r="Z84" s="51"/>
      <c r="AA84" s="19"/>
      <c r="AB84" s="19"/>
    </row>
    <row r="85" spans="1:28" x14ac:dyDescent="0.25">
      <c r="A85" s="60">
        <v>43183.333333333336</v>
      </c>
      <c r="B85" s="19">
        <f>_xll.PITimeDat("NPRI Inf TSS",Sheet1!$C85,"\\APPLEPI_AF\MWRD_Production\Hite Treatment Plant\04-Primaries\Optimization","exact time")</f>
        <v>350</v>
      </c>
      <c r="C85" s="60">
        <v>43183.333333333336</v>
      </c>
      <c r="D85">
        <v>86.5</v>
      </c>
      <c r="E85" s="19">
        <f>1-D85/B85</f>
        <v>0.75285714285714289</v>
      </c>
      <c r="F85" s="19">
        <f t="shared" si="16"/>
        <v>0.75061549456433019</v>
      </c>
      <c r="G85" s="19">
        <f t="shared" si="17"/>
        <v>5.0249870686701084E-6</v>
      </c>
      <c r="H85" s="19"/>
      <c r="I85" s="19">
        <f>_xll.PITimeDat("NPRI 3 Eff TSS",Sheet1!$C85,"\\APPLEPI_AF\MWRD_Production\Hite Treatment Plant\04-Primaries\Optimization","exact time")</f>
        <v>101</v>
      </c>
      <c r="J85" s="55">
        <f t="shared" si="18"/>
        <v>0.71142857142857141</v>
      </c>
      <c r="K85" s="19">
        <f t="shared" si="25"/>
        <v>0.75061549456433019</v>
      </c>
      <c r="L85" s="19">
        <f t="shared" si="26"/>
        <v>1.5356149448478666E-3</v>
      </c>
      <c r="M85" s="19"/>
      <c r="N85" s="19">
        <f>_xll.PITimeDat("NPRI Inf TSS",Sheet1!$O85,"\\APPLEPI_AF\MWRD_Production\Hite Treatment Plant\04-Primaries\Optimization","interpolated")</f>
        <v>310</v>
      </c>
      <c r="O85" s="51">
        <v>43546</v>
      </c>
      <c r="P85" s="19">
        <v>545.12677001953125</v>
      </c>
      <c r="Q85" s="19">
        <f t="shared" si="19"/>
        <v>0.7338709677419355</v>
      </c>
      <c r="R85" s="19">
        <f t="shared" si="20"/>
        <v>0.71809277464230004</v>
      </c>
      <c r="S85" s="19">
        <f t="shared" si="21"/>
        <v>2.4895137748938412E-4</v>
      </c>
      <c r="T85" s="19">
        <f>_xll.PITimeDat("NPRI 3 SOR",Sheet1!$O85,"\\APPLEPI_AF\MWRD_Production\Hite Treatment Plant\04-Primaries\Optimization","exact time")</f>
        <v>973.65765380859375</v>
      </c>
      <c r="U85" s="19">
        <f t="shared" si="22"/>
        <v>0.65161290322580645</v>
      </c>
      <c r="V85" s="19">
        <f t="shared" si="23"/>
        <v>0.69874832504520712</v>
      </c>
      <c r="W85" s="19">
        <f t="shared" si="24"/>
        <v>2.2217479900928329E-3</v>
      </c>
      <c r="X85" s="19"/>
      <c r="Y85" s="19"/>
      <c r="Z85" s="51"/>
      <c r="AA85" s="19"/>
      <c r="AB85" s="19"/>
    </row>
    <row r="86" spans="1:28" x14ac:dyDescent="0.25">
      <c r="A86" s="60">
        <v>43184.333333333336</v>
      </c>
      <c r="B86" s="19">
        <f>_xll.PITimeDat("NPRI Inf TSS",Sheet1!$C86,"\\APPLEPI_AF\MWRD_Production\Hite Treatment Plant\04-Primaries\Optimization","exact time")</f>
        <v>320</v>
      </c>
      <c r="C86" s="60">
        <v>43184.333333333336</v>
      </c>
      <c r="D86">
        <v>90.5</v>
      </c>
      <c r="E86" s="19">
        <f>1-D86/B86</f>
        <v>0.71718749999999998</v>
      </c>
      <c r="F86" s="19">
        <f t="shared" si="16"/>
        <v>0.72723569717973624</v>
      </c>
      <c r="G86" s="19">
        <f t="shared" si="17"/>
        <v>1.0096626656285978E-4</v>
      </c>
      <c r="H86" s="19"/>
      <c r="I86" s="19">
        <f>_xll.PITimeDat("NPRI 3 Eff TSS",Sheet1!$C86,"\\APPLEPI_AF\MWRD_Production\Hite Treatment Plant\04-Primaries\Optimization","exact time")</f>
        <v>97</v>
      </c>
      <c r="J86" s="55">
        <f t="shared" si="18"/>
        <v>0.69687500000000002</v>
      </c>
      <c r="K86" s="19">
        <f t="shared" si="25"/>
        <v>0.72723569717973624</v>
      </c>
      <c r="L86" s="19">
        <f t="shared" si="26"/>
        <v>9.2177193323964273E-4</v>
      </c>
      <c r="M86" s="19"/>
      <c r="N86" s="19">
        <f>_xll.PITimeDat("NPRI Inf TSS",Sheet1!$O86,"\\APPLEPI_AF\MWRD_Production\Hite Treatment Plant\04-Primaries\Optimization","interpolated")</f>
        <v>306</v>
      </c>
      <c r="O86" s="51">
        <v>43547</v>
      </c>
      <c r="P86" s="19">
        <v>563.75286865234375</v>
      </c>
      <c r="Q86" s="19">
        <f t="shared" si="19"/>
        <v>0.78594771241830064</v>
      </c>
      <c r="R86" s="19">
        <f t="shared" si="20"/>
        <v>0.71413776760500358</v>
      </c>
      <c r="S86" s="19">
        <f t="shared" si="21"/>
        <v>5.1566681740887682E-3</v>
      </c>
      <c r="T86" s="19">
        <f>_xll.PITimeDat("NPRI 3 SOR",Sheet1!$O86,"\\APPLEPI_AF\MWRD_Production\Hite Treatment Plant\04-Primaries\Optimization","exact time")</f>
        <v>987.1488037109375</v>
      </c>
      <c r="U86" s="19" t="e">
        <f t="shared" si="22"/>
        <v>#VALUE!</v>
      </c>
      <c r="V86" s="19">
        <f t="shared" si="23"/>
        <v>0.69416484819569413</v>
      </c>
      <c r="W86" s="19" t="str">
        <f t="shared" si="24"/>
        <v/>
      </c>
      <c r="X86" s="19"/>
      <c r="Y86" s="19"/>
      <c r="Z86" s="51"/>
      <c r="AA86" s="19"/>
      <c r="AB86" s="19"/>
    </row>
    <row r="87" spans="1:28" x14ac:dyDescent="0.25">
      <c r="A87" s="60">
        <v>43185.333333333336</v>
      </c>
      <c r="B87" s="19">
        <f>_xll.PITimeDat("NPRI Inf TSS",Sheet1!$C87,"\\APPLEPI_AF\MWRD_Production\Hite Treatment Plant\04-Primaries\Optimization","exact time")</f>
        <v>551</v>
      </c>
      <c r="C87" s="60">
        <v>43185.333333333336</v>
      </c>
      <c r="D87">
        <v>90.5</v>
      </c>
      <c r="E87" s="19">
        <f>1-D87/B87</f>
        <v>0.83575317604355714</v>
      </c>
      <c r="F87" s="19">
        <f t="shared" si="16"/>
        <v>0.84158878965066353</v>
      </c>
      <c r="G87" s="19">
        <f t="shared" si="17"/>
        <v>3.4054386171445166E-5</v>
      </c>
      <c r="H87" s="19"/>
      <c r="I87" s="19">
        <f>_xll.PITimeDat("NPRI 3 Eff TSS",Sheet1!$C87,"\\APPLEPI_AF\MWRD_Production\Hite Treatment Plant\04-Primaries\Optimization","exact time")</f>
        <v>104</v>
      </c>
      <c r="J87" s="55">
        <f t="shared" si="18"/>
        <v>0.81125226860254085</v>
      </c>
      <c r="K87" s="19">
        <f t="shared" si="25"/>
        <v>0.84158878965066353</v>
      </c>
      <c r="L87" s="19">
        <f t="shared" si="26"/>
        <v>9.2030450930319027E-4</v>
      </c>
      <c r="M87" s="19"/>
      <c r="N87" s="19">
        <f>_xll.PITimeDat("NPRI Inf TSS",Sheet1!$O87,"\\APPLEPI_AF\MWRD_Production\Hite Treatment Plant\04-Primaries\Optimization","interpolated")</f>
        <v>308</v>
      </c>
      <c r="O87" s="51">
        <v>43548</v>
      </c>
      <c r="P87" s="19">
        <v>557.58563232421875</v>
      </c>
      <c r="Q87" s="19">
        <f t="shared" si="19"/>
        <v>0.77272727272727271</v>
      </c>
      <c r="R87" s="19">
        <f t="shared" si="20"/>
        <v>0.71608183437423456</v>
      </c>
      <c r="S87" s="19">
        <f t="shared" si="21"/>
        <v>3.208705686207845E-3</v>
      </c>
      <c r="T87" s="19">
        <f>_xll.PITimeDat("NPRI 3 SOR",Sheet1!$O87,"\\APPLEPI_AF\MWRD_Production\Hite Treatment Plant\04-Primaries\Optimization","exact time")</f>
        <v>982.45233154296875</v>
      </c>
      <c r="U87" s="19" t="e">
        <f t="shared" si="22"/>
        <v>#VALUE!</v>
      </c>
      <c r="V87" s="19">
        <f t="shared" si="23"/>
        <v>0.69631395545571162</v>
      </c>
      <c r="W87" s="19" t="str">
        <f t="shared" si="24"/>
        <v/>
      </c>
      <c r="X87" s="19"/>
      <c r="Y87" s="19"/>
      <c r="Z87" s="51"/>
      <c r="AA87" s="19"/>
      <c r="AB87" s="19"/>
    </row>
    <row r="88" spans="1:28" x14ac:dyDescent="0.25">
      <c r="A88" s="60">
        <v>43186.333333333336</v>
      </c>
      <c r="B88" s="19">
        <f>_xll.PITimeDat("NPRI Inf TSS",Sheet1!$C88,"\\APPLEPI_AF\MWRD_Production\Hite Treatment Plant\04-Primaries\Optimization","exact time")</f>
        <v>426</v>
      </c>
      <c r="C88" s="60">
        <v>43186.333333333336</v>
      </c>
      <c r="D88">
        <v>75</v>
      </c>
      <c r="E88" s="19">
        <f>1-D88/B88</f>
        <v>0.823943661971831</v>
      </c>
      <c r="F88" s="19">
        <f t="shared" si="16"/>
        <v>0.79510662698947321</v>
      </c>
      <c r="G88" s="19">
        <f t="shared" si="17"/>
        <v>8.3157458657372695E-4</v>
      </c>
      <c r="H88" s="19"/>
      <c r="I88" s="19">
        <f>_xll.PITimeDat("NPRI 3 Eff TSS",Sheet1!$C88,"\\APPLEPI_AF\MWRD_Production\Hite Treatment Plant\04-Primaries\Optimization","exact time")</f>
        <v>102</v>
      </c>
      <c r="J88" s="55">
        <f t="shared" si="18"/>
        <v>0.76056338028169013</v>
      </c>
      <c r="K88" s="19">
        <f t="shared" si="25"/>
        <v>0.79510662698947321</v>
      </c>
      <c r="L88" s="19">
        <f t="shared" si="26"/>
        <v>1.1932358931147668E-3</v>
      </c>
      <c r="M88" s="19"/>
      <c r="N88" s="19">
        <f>_xll.PITimeDat("NPRI Inf TSS",Sheet1!$O88,"\\APPLEPI_AF\MWRD_Production\Hite Treatment Plant\04-Primaries\Optimization","interpolated")</f>
        <v>332</v>
      </c>
      <c r="O88" s="51">
        <v>43549</v>
      </c>
      <c r="P88" s="19">
        <v>527.76507568359375</v>
      </c>
      <c r="Q88" s="19">
        <f t="shared" si="19"/>
        <v>0.74698795180722888</v>
      </c>
      <c r="R88" s="19">
        <f t="shared" si="20"/>
        <v>0.73690103724447098</v>
      </c>
      <c r="S88" s="19">
        <f t="shared" si="21"/>
        <v>1.0174584539637736E-4</v>
      </c>
      <c r="T88" s="19">
        <f>_xll.PITimeDat("NPRI 3 SOR",Sheet1!$O88,"\\APPLEPI_AF\MWRD_Production\Hite Treatment Plant\04-Primaries\Optimization","exact time")</f>
        <v>963.3726806640625</v>
      </c>
      <c r="U88" s="19" t="e">
        <f t="shared" si="22"/>
        <v>#VALUE!</v>
      </c>
      <c r="V88" s="19">
        <f t="shared" si="23"/>
        <v>0.71759934630467093</v>
      </c>
      <c r="W88" s="19" t="str">
        <f t="shared" si="24"/>
        <v/>
      </c>
      <c r="X88" s="19"/>
      <c r="Y88" s="19"/>
      <c r="Z88" s="51"/>
      <c r="AA88" s="19"/>
      <c r="AB88" s="19"/>
    </row>
    <row r="89" spans="1:28" x14ac:dyDescent="0.25">
      <c r="A89" s="60">
        <v>43187.333333333336</v>
      </c>
      <c r="B89" s="19">
        <f>_xll.PITimeDat("NPRI Inf TSS",Sheet1!$C89,"\\APPLEPI_AF\MWRD_Production\Hite Treatment Plant\04-Primaries\Optimization","exact time")</f>
        <v>442</v>
      </c>
      <c r="C89" s="60">
        <v>43187.333333333336</v>
      </c>
      <c r="D89">
        <v>91.5</v>
      </c>
      <c r="E89" s="19">
        <f>1-D89/B89</f>
        <v>0.79298642533936659</v>
      </c>
      <c r="F89" s="19">
        <f t="shared" si="16"/>
        <v>0.80252358166858728</v>
      </c>
      <c r="G89" s="19">
        <f t="shared" si="17"/>
        <v>9.0957350847994405E-5</v>
      </c>
      <c r="H89" s="19"/>
      <c r="I89" s="19">
        <f>_xll.PITimeDat("NPRI 3 Eff TSS",Sheet1!$C89,"\\APPLEPI_AF\MWRD_Production\Hite Treatment Plant\04-Primaries\Optimization","exact time")</f>
        <v>91</v>
      </c>
      <c r="J89" s="55">
        <f t="shared" si="18"/>
        <v>0.79411764705882359</v>
      </c>
      <c r="K89" s="19">
        <f t="shared" si="25"/>
        <v>0.80252358166858728</v>
      </c>
      <c r="L89" s="19">
        <f t="shared" si="26"/>
        <v>7.0659736663623008E-5</v>
      </c>
      <c r="M89" s="19"/>
      <c r="N89" s="19">
        <f>_xll.PITimeDat("NPRI Inf TSS",Sheet1!$O89,"\\APPLEPI_AF\MWRD_Production\Hite Treatment Plant\04-Primaries\Optimization","interpolated")</f>
        <v>274</v>
      </c>
      <c r="O89" s="51">
        <v>43550</v>
      </c>
      <c r="P89" s="19">
        <v>521.64178466796875</v>
      </c>
      <c r="Q89" s="19">
        <f t="shared" si="19"/>
        <v>0.73540145985401462</v>
      </c>
      <c r="R89" s="19">
        <f t="shared" si="20"/>
        <v>0.68158192936635831</v>
      </c>
      <c r="S89" s="19">
        <f t="shared" si="21"/>
        <v>2.8965418619117671E-3</v>
      </c>
      <c r="T89" s="19">
        <f>_xll.PITimeDat("NPRI 3 SOR",Sheet1!$O89,"\\APPLEPI_AF\MWRD_Production\Hite Treatment Plant\04-Primaries\Optimization","exact time")</f>
        <v>959.2518310546875</v>
      </c>
      <c r="U89" s="19" t="e">
        <f t="shared" si="22"/>
        <v>#VALUE!</v>
      </c>
      <c r="V89" s="19">
        <f t="shared" si="23"/>
        <v>0.66394725077999173</v>
      </c>
      <c r="W89" s="19" t="str">
        <f t="shared" si="24"/>
        <v/>
      </c>
      <c r="X89" s="19"/>
      <c r="Y89" s="19"/>
      <c r="Z89" s="51"/>
      <c r="AA89" s="19"/>
      <c r="AB89" s="19"/>
    </row>
    <row r="90" spans="1:28" x14ac:dyDescent="0.25">
      <c r="A90" s="60">
        <v>43188.333333333336</v>
      </c>
      <c r="B90" s="19">
        <f>_xll.PITimeDat("NPRI Inf TSS",Sheet1!$C90,"\\APPLEPI_AF\MWRD_Production\Hite Treatment Plant\04-Primaries\Optimization","exact time")</f>
        <v>418</v>
      </c>
      <c r="C90" s="60">
        <v>43188.333333333336</v>
      </c>
      <c r="D90">
        <v>87</v>
      </c>
      <c r="E90" s="19">
        <f>1-D90/B90</f>
        <v>0.79186602870813394</v>
      </c>
      <c r="F90" s="19">
        <f t="shared" si="16"/>
        <v>0.79118522272132918</v>
      </c>
      <c r="G90" s="19">
        <f t="shared" si="17"/>
        <v>4.63496791669197E-7</v>
      </c>
      <c r="H90" s="19"/>
      <c r="I90" s="19">
        <f>_xll.PITimeDat("NPRI 3 Eff TSS",Sheet1!$C90,"\\APPLEPI_AF\MWRD_Production\Hite Treatment Plant\04-Primaries\Optimization","exact time")</f>
        <v>107</v>
      </c>
      <c r="J90" s="55">
        <f t="shared" si="18"/>
        <v>0.74401913875598091</v>
      </c>
      <c r="K90" s="19">
        <f t="shared" si="25"/>
        <v>0.79118522272132918</v>
      </c>
      <c r="L90" s="19">
        <f t="shared" si="26"/>
        <v>2.2246394766262832E-3</v>
      </c>
      <c r="M90" s="19"/>
      <c r="N90" s="19">
        <f>_xll.PITimeDat("NPRI Inf TSS",Sheet1!$O90,"\\APPLEPI_AF\MWRD_Production\Hite Treatment Plant\04-Primaries\Optimization","interpolated")</f>
        <v>309</v>
      </c>
      <c r="O90" s="51">
        <v>43551</v>
      </c>
      <c r="P90" s="19">
        <v>528.3646240234375</v>
      </c>
      <c r="Q90" s="19">
        <f t="shared" si="19"/>
        <v>0.73300970873786409</v>
      </c>
      <c r="R90" s="19">
        <f t="shared" si="20"/>
        <v>0.71741596864394674</v>
      </c>
      <c r="S90" s="19">
        <f t="shared" si="21"/>
        <v>2.4316473011664521E-4</v>
      </c>
      <c r="T90" s="19">
        <f>_xll.PITimeDat("NPRI 3 SOR",Sheet1!$O90,"\\APPLEPI_AF\MWRD_Production\Hite Treatment Plant\04-Primaries\Optimization","exact time")</f>
        <v>955.6572265625</v>
      </c>
      <c r="U90" s="19">
        <f t="shared" si="22"/>
        <v>0.78640776699029125</v>
      </c>
      <c r="V90" s="19">
        <f t="shared" si="23"/>
        <v>0.69919824820514986</v>
      </c>
      <c r="W90" s="19">
        <f t="shared" si="24"/>
        <v>7.6055001667359274E-3</v>
      </c>
      <c r="X90" s="19"/>
      <c r="Y90" s="19"/>
      <c r="Z90" s="51"/>
      <c r="AA90" s="19"/>
      <c r="AB90" s="19"/>
    </row>
    <row r="91" spans="1:28" x14ac:dyDescent="0.25">
      <c r="A91" s="60">
        <v>43189.333333333336</v>
      </c>
      <c r="B91" s="19">
        <f>_xll.PITimeDat("NPRI Inf TSS",Sheet1!$C91,"\\APPLEPI_AF\MWRD_Production\Hite Treatment Plant\04-Primaries\Optimization","exact time")</f>
        <v>430</v>
      </c>
      <c r="C91" s="60">
        <v>43189.333333333336</v>
      </c>
      <c r="D91">
        <v>82</v>
      </c>
      <c r="E91" s="19">
        <f>1-D91/B91</f>
        <v>0.80930232558139537</v>
      </c>
      <c r="F91" s="19">
        <f t="shared" si="16"/>
        <v>0.79701261185468741</v>
      </c>
      <c r="G91" s="19">
        <f t="shared" si="17"/>
        <v>1.5103706348443385E-4</v>
      </c>
      <c r="H91" s="19"/>
      <c r="I91" s="19">
        <f>_xll.PITimeDat("NPRI 3 Eff TSS",Sheet1!$C91,"\\APPLEPI_AF\MWRD_Production\Hite Treatment Plant\04-Primaries\Optimization","exact time")</f>
        <v>106</v>
      </c>
      <c r="J91" s="55">
        <f t="shared" si="18"/>
        <v>0.75348837209302322</v>
      </c>
      <c r="K91" s="19">
        <f t="shared" si="25"/>
        <v>0.79701261185468741</v>
      </c>
      <c r="L91" s="19">
        <f t="shared" si="26"/>
        <v>1.8943594468308306E-3</v>
      </c>
      <c r="M91" s="19"/>
      <c r="N91" s="19">
        <f>_xll.PITimeDat("NPRI Inf TSS",Sheet1!$O91,"\\APPLEPI_AF\MWRD_Production\Hite Treatment Plant\04-Primaries\Optimization","interpolated")</f>
        <v>324</v>
      </c>
      <c r="O91" s="51">
        <v>43552</v>
      </c>
      <c r="P91" s="19">
        <v>522.5899658203125</v>
      </c>
      <c r="Q91" s="19">
        <f t="shared" si="19"/>
        <v>0.75</v>
      </c>
      <c r="R91" s="19">
        <f t="shared" si="20"/>
        <v>0.73050538119635833</v>
      </c>
      <c r="S91" s="19">
        <f t="shared" si="21"/>
        <v>3.8004016229929949E-4</v>
      </c>
      <c r="T91" s="19">
        <f>_xll.PITimeDat("NPRI 3 SOR",Sheet1!$O91,"\\APPLEPI_AF\MWRD_Production\Hite Treatment Plant\04-Primaries\Optimization","exact time")</f>
        <v>954.9356689453125</v>
      </c>
      <c r="U91" s="19">
        <f t="shared" si="22"/>
        <v>0.71604938271604945</v>
      </c>
      <c r="V91" s="19">
        <f t="shared" si="23"/>
        <v>0.71193742924773995</v>
      </c>
      <c r="W91" s="19">
        <f t="shared" si="24"/>
        <v>1.6908161325542556E-5</v>
      </c>
      <c r="X91" s="19"/>
      <c r="Y91" s="19"/>
      <c r="Z91" s="51"/>
      <c r="AA91" s="19"/>
      <c r="AB91" s="19"/>
    </row>
    <row r="92" spans="1:28" x14ac:dyDescent="0.25">
      <c r="A92" s="60">
        <v>43190.333333333336</v>
      </c>
      <c r="B92" s="19">
        <f>_xll.PITimeDat("NPRI Inf TSS",Sheet1!$C92,"\\APPLEPI_AF\MWRD_Production\Hite Treatment Plant\04-Primaries\Optimization","exact time")</f>
        <v>346</v>
      </c>
      <c r="C92" s="60">
        <v>43190.333333333336</v>
      </c>
      <c r="D92">
        <v>82.5</v>
      </c>
      <c r="E92" s="19">
        <f>1-D92/B92</f>
        <v>0.76156069364161849</v>
      </c>
      <c r="F92" s="19">
        <f t="shared" si="16"/>
        <v>0.74773243669802192</v>
      </c>
      <c r="G92" s="19">
        <f t="shared" si="17"/>
        <v>1.9122069009812684E-4</v>
      </c>
      <c r="H92" s="19"/>
      <c r="I92" s="19">
        <f>_xll.PITimeDat("NPRI 3 Eff TSS",Sheet1!$C92,"\\APPLEPI_AF\MWRD_Production\Hite Treatment Plant\04-Primaries\Optimization","exact time")</f>
        <v>96</v>
      </c>
      <c r="J92" s="55">
        <f t="shared" si="18"/>
        <v>0.7225433526011561</v>
      </c>
      <c r="K92" s="19">
        <f t="shared" si="25"/>
        <v>0.74773243669802192</v>
      </c>
      <c r="L92" s="19">
        <f t="shared" si="26"/>
        <v>6.3448995763897866E-4</v>
      </c>
      <c r="M92" s="19"/>
      <c r="N92" s="19">
        <f>_xll.PITimeDat("NPRI Inf TSS",Sheet1!$O92,"\\APPLEPI_AF\MWRD_Production\Hite Treatment Plant\04-Primaries\Optimization","interpolated")</f>
        <v>281</v>
      </c>
      <c r="O92" s="51">
        <v>43553</v>
      </c>
      <c r="P92" s="19">
        <v>533.46539306640625</v>
      </c>
      <c r="Q92" s="19">
        <f t="shared" si="19"/>
        <v>0.72775800711743766</v>
      </c>
      <c r="R92" s="19">
        <f t="shared" si="20"/>
        <v>0.68933709301716251</v>
      </c>
      <c r="S92" s="19">
        <f t="shared" si="21"/>
        <v>1.4761666403007218E-3</v>
      </c>
      <c r="T92" s="19">
        <f>_xll.PITimeDat("NPRI 3 SOR",Sheet1!$O92,"\\APPLEPI_AF\MWRD_Production\Hite Treatment Plant\04-Primaries\Optimization","exact time")</f>
        <v>964.853271484375</v>
      </c>
      <c r="U92" s="19">
        <f t="shared" si="22"/>
        <v>0.67259786476868322</v>
      </c>
      <c r="V92" s="19">
        <f t="shared" si="23"/>
        <v>0.67124549264089828</v>
      </c>
      <c r="W92" s="19">
        <f t="shared" si="24"/>
        <v>1.8289103720095657E-6</v>
      </c>
      <c r="X92" s="19"/>
      <c r="Y92" s="19"/>
      <c r="Z92" s="51"/>
      <c r="AA92" s="19"/>
      <c r="AB92" s="19"/>
    </row>
    <row r="93" spans="1:28" x14ac:dyDescent="0.25">
      <c r="A93" s="60">
        <v>43191.333333333336</v>
      </c>
      <c r="B93" s="19">
        <f>_xll.PITimeDat("NPRI Inf TSS",Sheet1!$C93,"\\APPLEPI_AF\MWRD_Production\Hite Treatment Plant\04-Primaries\Optimization","exact time")</f>
        <v>330</v>
      </c>
      <c r="C93" s="60">
        <v>43191.333333333336</v>
      </c>
      <c r="D93">
        <v>84</v>
      </c>
      <c r="E93" s="19">
        <f>1-D93/B93</f>
        <v>0.74545454545454548</v>
      </c>
      <c r="F93" s="19">
        <f t="shared" si="16"/>
        <v>0.7355012821136836</v>
      </c>
      <c r="G93" s="19">
        <f t="shared" si="17"/>
        <v>9.9067451132545077E-5</v>
      </c>
      <c r="H93" s="19"/>
      <c r="I93" s="19">
        <f>_xll.PITimeDat("NPRI 3 Eff TSS",Sheet1!$C93,"\\APPLEPI_AF\MWRD_Production\Hite Treatment Plant\04-Primaries\Optimization","exact time")</f>
        <v>96</v>
      </c>
      <c r="J93" s="55">
        <f t="shared" si="18"/>
        <v>0.70909090909090911</v>
      </c>
      <c r="K93" s="19">
        <f t="shared" si="25"/>
        <v>0.7355012821136836</v>
      </c>
      <c r="L93" s="19">
        <f t="shared" si="26"/>
        <v>6.9750780320209467E-4</v>
      </c>
      <c r="M93" s="19"/>
      <c r="N93" s="19">
        <f>_xll.PITimeDat("NPRI Inf TSS",Sheet1!$O93,"\\APPLEPI_AF\MWRD_Production\Hite Treatment Plant\04-Primaries\Optimization","interpolated")</f>
        <v>278</v>
      </c>
      <c r="O93" s="51">
        <v>43554</v>
      </c>
      <c r="P93" s="19">
        <v>556.348388671875</v>
      </c>
      <c r="Q93" s="19">
        <f t="shared" si="19"/>
        <v>0.69244604316546765</v>
      </c>
      <c r="R93" s="19">
        <f t="shared" si="20"/>
        <v>0.68568038392718089</v>
      </c>
      <c r="S93" s="19">
        <f t="shared" si="21"/>
        <v>4.5774144928614966E-5</v>
      </c>
      <c r="T93" s="19">
        <f>_xll.PITimeDat("NPRI 3 SOR",Sheet1!$O93,"\\APPLEPI_AF\MWRD_Production\Hite Treatment Plant\04-Primaries\Optimization","exact time")</f>
        <v>993.4649658203125</v>
      </c>
      <c r="U93" s="19">
        <f t="shared" si="22"/>
        <v>0.64388489208633093</v>
      </c>
      <c r="V93" s="19">
        <f t="shared" si="23"/>
        <v>0.66592459567141082</v>
      </c>
      <c r="W93" s="19">
        <f t="shared" si="24"/>
        <v>4.8574853411818359E-4</v>
      </c>
      <c r="X93" s="19"/>
      <c r="Y93" s="19"/>
      <c r="Z93" s="51"/>
      <c r="AA93" s="19"/>
      <c r="AB93" s="19"/>
    </row>
    <row r="94" spans="1:28" x14ac:dyDescent="0.25">
      <c r="A94" s="60">
        <v>43192.333333333336</v>
      </c>
      <c r="B94" s="19">
        <f>_xll.PITimeDat("NPRI Inf TSS",Sheet1!$C94,"\\APPLEPI_AF\MWRD_Production\Hite Treatment Plant\04-Primaries\Optimization","exact time")</f>
        <v>434</v>
      </c>
      <c r="C94" s="60">
        <v>43192.333333333336</v>
      </c>
      <c r="D94">
        <v>87</v>
      </c>
      <c r="E94" s="19">
        <f>1-D94/B94</f>
        <v>0.79953917050691248</v>
      </c>
      <c r="F94" s="19">
        <f t="shared" si="16"/>
        <v>0.79888346335833083</v>
      </c>
      <c r="G94" s="19">
        <f t="shared" si="17"/>
        <v>4.2995186470108112E-7</v>
      </c>
      <c r="H94" s="19"/>
      <c r="I94" s="19">
        <f>_xll.PITimeDat("NPRI 3 Eff TSS",Sheet1!$C94,"\\APPLEPI_AF\MWRD_Production\Hite Treatment Plant\04-Primaries\Optimization","exact time")</f>
        <v>94</v>
      </c>
      <c r="J94" s="55">
        <f t="shared" si="18"/>
        <v>0.78341013824884786</v>
      </c>
      <c r="K94" s="19">
        <f t="shared" si="25"/>
        <v>0.79888346335833083</v>
      </c>
      <c r="L94" s="19">
        <f t="shared" si="26"/>
        <v>2.3942378994375586E-4</v>
      </c>
      <c r="M94" s="19"/>
      <c r="N94" s="19">
        <f>_xll.PITimeDat("NPRI Inf TSS",Sheet1!$O94,"\\APPLEPI_AF\MWRD_Production\Hite Treatment Plant\04-Primaries\Optimization","interpolated")</f>
        <v>302</v>
      </c>
      <c r="O94" s="51">
        <v>43555</v>
      </c>
      <c r="P94" s="19">
        <v>572.19158935546875</v>
      </c>
      <c r="Q94" s="19">
        <f t="shared" si="19"/>
        <v>0.70695364238410596</v>
      </c>
      <c r="R94" s="19">
        <f t="shared" si="20"/>
        <v>0.71023427667353056</v>
      </c>
      <c r="S94" s="19">
        <f t="shared" si="21"/>
        <v>1.076256134094845E-5</v>
      </c>
      <c r="T94" s="19">
        <f>_xll.PITimeDat("NPRI 3 SOR",Sheet1!$O94,"\\APPLEPI_AF\MWRD_Production\Hite Treatment Plant\04-Primaries\Optimization","exact time")</f>
        <v>1002.321533203125</v>
      </c>
      <c r="U94" s="19">
        <f t="shared" si="22"/>
        <v>0.6556291390728477</v>
      </c>
      <c r="V94" s="19">
        <f t="shared" si="23"/>
        <v>0.6893460869382243</v>
      </c>
      <c r="W94" s="19">
        <f t="shared" si="24"/>
        <v>1.1368325733565237E-3</v>
      </c>
      <c r="X94" s="19"/>
      <c r="Y94" s="19"/>
      <c r="Z94" s="51"/>
      <c r="AA94" s="19"/>
      <c r="AB94" s="19"/>
    </row>
    <row r="95" spans="1:28" x14ac:dyDescent="0.25">
      <c r="A95" s="60">
        <v>43193.333333333336</v>
      </c>
      <c r="B95" s="19">
        <f>_xll.PITimeDat("NPRI Inf TSS",Sheet1!$C95,"\\APPLEPI_AF\MWRD_Production\Hite Treatment Plant\04-Primaries\Optimization","exact time")</f>
        <v>320</v>
      </c>
      <c r="C95" s="60">
        <v>43193.333333333336</v>
      </c>
      <c r="D95">
        <v>86.5</v>
      </c>
      <c r="E95" s="19">
        <f>1-D95/B95</f>
        <v>0.72968750000000004</v>
      </c>
      <c r="F95" s="19">
        <f t="shared" si="16"/>
        <v>0.72723569717973624</v>
      </c>
      <c r="G95" s="19">
        <f t="shared" si="17"/>
        <v>6.0113370694535447E-6</v>
      </c>
      <c r="H95" s="19"/>
      <c r="I95" s="19">
        <f>_xll.PITimeDat("NPRI 3 Eff TSS",Sheet1!$C95,"\\APPLEPI_AF\MWRD_Production\Hite Treatment Plant\04-Primaries\Optimization","exact time")</f>
        <v>103</v>
      </c>
      <c r="J95" s="55">
        <f t="shared" si="18"/>
        <v>0.67812499999999998</v>
      </c>
      <c r="K95" s="19">
        <f t="shared" si="25"/>
        <v>0.72723569717973624</v>
      </c>
      <c r="L95" s="19">
        <f t="shared" si="26"/>
        <v>2.4118605774797555E-3</v>
      </c>
      <c r="M95" s="19"/>
      <c r="N95" s="19">
        <f>_xll.PITimeDat("NPRI Inf TSS",Sheet1!$O95,"\\APPLEPI_AF\MWRD_Production\Hite Treatment Plant\04-Primaries\Optimization","interpolated")</f>
        <v>299</v>
      </c>
      <c r="O95" s="51">
        <v>43556</v>
      </c>
      <c r="P95" s="19">
        <v>554.6573486328125</v>
      </c>
      <c r="Q95" s="19">
        <f t="shared" si="19"/>
        <v>0.71571906354515047</v>
      </c>
      <c r="R95" s="19">
        <f t="shared" si="20"/>
        <v>0.70764284504894159</v>
      </c>
      <c r="S95" s="19">
        <f t="shared" si="21"/>
        <v>6.522530519850636E-5</v>
      </c>
      <c r="T95" s="19">
        <f>_xll.PITimeDat("NPRI 3 SOR",Sheet1!$O95,"\\APPLEPI_AF\MWRD_Production\Hite Treatment Plant\04-Primaries\Optimization","exact time")</f>
        <v>981.92431640625</v>
      </c>
      <c r="U95" s="19">
        <f t="shared" si="22"/>
        <v>0.67224080267558528</v>
      </c>
      <c r="V95" s="19">
        <f t="shared" si="23"/>
        <v>0.68810267617869014</v>
      </c>
      <c r="W95" s="19">
        <f t="shared" si="24"/>
        <v>2.5159903102850011E-4</v>
      </c>
      <c r="X95" s="19"/>
      <c r="Y95" s="19"/>
      <c r="Z95" s="51"/>
      <c r="AA95" s="19"/>
      <c r="AB95" s="19"/>
    </row>
    <row r="96" spans="1:28" x14ac:dyDescent="0.25">
      <c r="A96" s="60">
        <v>43194.333333333336</v>
      </c>
      <c r="B96" s="19">
        <f>_xll.PITimeDat("NPRI Inf TSS",Sheet1!$C96,"\\APPLEPI_AF\MWRD_Production\Hite Treatment Plant\04-Primaries\Optimization","exact time")</f>
        <v>352</v>
      </c>
      <c r="C96" s="60">
        <v>43194.333333333336</v>
      </c>
      <c r="D96">
        <v>110.5</v>
      </c>
      <c r="E96" s="19">
        <f>1-D96/B96</f>
        <v>0.68607954545454541</v>
      </c>
      <c r="F96" s="19">
        <f t="shared" si="16"/>
        <v>0.75203245198157842</v>
      </c>
      <c r="G96" s="19">
        <f t="shared" si="17"/>
        <v>4.3497858793635526E-3</v>
      </c>
      <c r="H96" s="19"/>
      <c r="I96" s="19">
        <f>_xll.PITimeDat("NPRI 3 Eff TSS",Sheet1!$C96,"\\APPLEPI_AF\MWRD_Production\Hite Treatment Plant\04-Primaries\Optimization","exact time")</f>
        <v>109</v>
      </c>
      <c r="J96" s="55">
        <f t="shared" si="18"/>
        <v>0.69034090909090917</v>
      </c>
      <c r="K96" s="19">
        <f t="shared" si="25"/>
        <v>0.75203245198157842</v>
      </c>
      <c r="L96" s="19">
        <f t="shared" si="26"/>
        <v>3.8058464642312835E-3</v>
      </c>
      <c r="M96" s="19"/>
      <c r="N96" s="19">
        <f>_xll.PITimeDat("NPRI Inf TSS",Sheet1!$O96,"\\APPLEPI_AF\MWRD_Production\Hite Treatment Plant\04-Primaries\Optimization","interpolated")</f>
        <v>362</v>
      </c>
      <c r="O96" s="51">
        <v>43557</v>
      </c>
      <c r="P96" s="19">
        <v>541.8116455078125</v>
      </c>
      <c r="Q96" s="19">
        <f t="shared" si="19"/>
        <v>0.79419889502762431</v>
      </c>
      <c r="R96" s="19">
        <f t="shared" si="20"/>
        <v>0.7583864718703498</v>
      </c>
      <c r="S96" s="19">
        <f t="shared" si="21"/>
        <v>1.2825296523956914E-3</v>
      </c>
      <c r="T96" s="19">
        <f>_xll.PITimeDat("NPRI 3 SOR",Sheet1!$O96,"\\APPLEPI_AF\MWRD_Production\Hite Treatment Plant\04-Primaries\Optimization","exact time")</f>
        <v>968.67230224609375</v>
      </c>
      <c r="U96" s="19">
        <f t="shared" si="22"/>
        <v>0.74033149171270718</v>
      </c>
      <c r="V96" s="19">
        <f t="shared" si="23"/>
        <v>0.73830145588973517</v>
      </c>
      <c r="W96" s="19">
        <f t="shared" si="24"/>
        <v>4.1210454425496434E-6</v>
      </c>
      <c r="X96" s="19"/>
      <c r="Y96" s="19"/>
      <c r="Z96" s="51"/>
      <c r="AA96" s="19"/>
      <c r="AB96" s="19"/>
    </row>
    <row r="97" spans="1:28" x14ac:dyDescent="0.25">
      <c r="A97" s="60">
        <v>43195.333333333336</v>
      </c>
      <c r="B97" s="19">
        <f>_xll.PITimeDat("NPRI Inf TSS",Sheet1!$C97,"\\APPLEPI_AF\MWRD_Production\Hite Treatment Plant\04-Primaries\Optimization","exact time")</f>
        <v>306</v>
      </c>
      <c r="C97" s="60">
        <v>43195.333333333336</v>
      </c>
      <c r="D97">
        <v>78.5</v>
      </c>
      <c r="E97" s="19">
        <f>1-D97/B97</f>
        <v>0.74346405228758172</v>
      </c>
      <c r="F97" s="19">
        <f t="shared" si="16"/>
        <v>0.71475628463240382</v>
      </c>
      <c r="G97" s="19">
        <f t="shared" si="17"/>
        <v>8.2413592374367881E-4</v>
      </c>
      <c r="H97" s="19"/>
      <c r="I97" s="19">
        <f>_xll.PITimeDat("NPRI 3 Eff TSS",Sheet1!$C97,"\\APPLEPI_AF\MWRD_Production\Hite Treatment Plant\04-Primaries\Optimization","exact time")</f>
        <v>108</v>
      </c>
      <c r="J97" s="55">
        <f t="shared" si="18"/>
        <v>0.64705882352941169</v>
      </c>
      <c r="K97" s="19">
        <f t="shared" si="25"/>
        <v>0.71475628463240382</v>
      </c>
      <c r="L97" s="19">
        <f t="shared" si="26"/>
        <v>4.5829462397911323E-3</v>
      </c>
      <c r="M97" s="19"/>
      <c r="N97" s="19">
        <f>_xll.PITimeDat("NPRI Inf TSS",Sheet1!$O97,"\\APPLEPI_AF\MWRD_Production\Hite Treatment Plant\04-Primaries\Optimization","interpolated")</f>
        <v>362</v>
      </c>
      <c r="O97" s="51">
        <v>43558</v>
      </c>
      <c r="P97" s="19">
        <v>539.2044677734375</v>
      </c>
      <c r="Q97" s="19">
        <f t="shared" si="19"/>
        <v>0.7720994475138121</v>
      </c>
      <c r="R97" s="19">
        <f t="shared" si="20"/>
        <v>0.75842544395854683</v>
      </c>
      <c r="S97" s="19">
        <f t="shared" si="21"/>
        <v>1.869783732294072E-4</v>
      </c>
      <c r="T97" s="19">
        <f>_xll.PITimeDat("NPRI 3 SOR",Sheet1!$O97,"\\APPLEPI_AF\MWRD_Production\Hite Treatment Plant\04-Primaries\Optimization","exact time")</f>
        <v>966.2926025390625</v>
      </c>
      <c r="U97" s="19">
        <f t="shared" si="22"/>
        <v>0.7458563535911602</v>
      </c>
      <c r="V97" s="19">
        <f t="shared" si="23"/>
        <v>0.73848854287597321</v>
      </c>
      <c r="W97" s="19">
        <f t="shared" si="24"/>
        <v>5.4284634734824302E-5</v>
      </c>
      <c r="X97" s="19"/>
      <c r="Y97" s="19"/>
      <c r="Z97" s="51"/>
      <c r="AA97" s="19"/>
      <c r="AB97" s="19"/>
    </row>
    <row r="98" spans="1:28" x14ac:dyDescent="0.25">
      <c r="A98" s="60">
        <v>43196.333333333336</v>
      </c>
      <c r="B98" s="19">
        <f>_xll.PITimeDat("NPRI Inf TSS",Sheet1!$C98,"\\APPLEPI_AF\MWRD_Production\Hite Treatment Plant\04-Primaries\Optimization","exact time")</f>
        <v>330</v>
      </c>
      <c r="C98" s="60">
        <v>43196.333333333336</v>
      </c>
      <c r="D98">
        <v>85</v>
      </c>
      <c r="E98" s="19">
        <f>1-D98/B98</f>
        <v>0.74242424242424243</v>
      </c>
      <c r="F98" s="19">
        <f t="shared" si="16"/>
        <v>0.7355012821136836</v>
      </c>
      <c r="G98" s="19">
        <f t="shared" si="17"/>
        <v>4.7927379461572872E-5</v>
      </c>
      <c r="H98" s="19"/>
      <c r="I98" s="19">
        <f>_xll.PITimeDat("NPRI 3 Eff TSS",Sheet1!$C98,"\\APPLEPI_AF\MWRD_Production\Hite Treatment Plant\04-Primaries\Optimization","exact time")</f>
        <v>95</v>
      </c>
      <c r="J98" s="55">
        <f t="shared" si="18"/>
        <v>0.71212121212121215</v>
      </c>
      <c r="K98" s="19">
        <f t="shared" si="25"/>
        <v>0.7355012821136836</v>
      </c>
      <c r="L98" s="19">
        <f t="shared" si="26"/>
        <v>5.4662767285286354E-4</v>
      </c>
      <c r="M98" s="19"/>
      <c r="N98" s="19">
        <f>_xll.PITimeDat("NPRI Inf TSS",Sheet1!$O98,"\\APPLEPI_AF\MWRD_Production\Hite Treatment Plant\04-Primaries\Optimization","interpolated")</f>
        <v>338</v>
      </c>
      <c r="O98" s="51">
        <v>43559</v>
      </c>
      <c r="P98" s="19">
        <v>526.51397705078125</v>
      </c>
      <c r="Q98" s="19">
        <f t="shared" si="19"/>
        <v>0.74112426035502965</v>
      </c>
      <c r="R98" s="19">
        <f t="shared" si="20"/>
        <v>0.74156249739553326</v>
      </c>
      <c r="S98" s="19">
        <f t="shared" si="21"/>
        <v>1.9205170366936137E-7</v>
      </c>
      <c r="T98" s="19">
        <f>_xll.PITimeDat("NPRI 3 SOR",Sheet1!$O98,"\\APPLEPI_AF\MWRD_Production\Hite Treatment Plant\04-Primaries\Optimization","exact time")</f>
        <v>962.0447998046875</v>
      </c>
      <c r="U98" s="19">
        <f t="shared" si="22"/>
        <v>0.71597633136094674</v>
      </c>
      <c r="V98" s="19">
        <f t="shared" si="23"/>
        <v>0.72222404943454621</v>
      </c>
      <c r="W98" s="19">
        <f t="shared" si="24"/>
        <v>3.903398112718151E-5</v>
      </c>
      <c r="X98" s="19"/>
      <c r="Y98" s="19"/>
      <c r="Z98" s="51"/>
      <c r="AA98" s="19"/>
      <c r="AB98" s="19"/>
    </row>
    <row r="99" spans="1:28" x14ac:dyDescent="0.25">
      <c r="A99" s="60">
        <v>43197.333333333336</v>
      </c>
      <c r="B99" s="19">
        <f>_xll.PITimeDat("NPRI Inf TSS",Sheet1!$C99,"\\APPLEPI_AF\MWRD_Production\Hite Treatment Plant\04-Primaries\Optimization","exact time")</f>
        <v>301</v>
      </c>
      <c r="C99" s="60">
        <v>43197.333333333336</v>
      </c>
      <c r="D99">
        <v>81</v>
      </c>
      <c r="E99" s="19">
        <f>1-D99/B99</f>
        <v>0.73089700996677742</v>
      </c>
      <c r="F99" s="19">
        <f t="shared" si="16"/>
        <v>0.71001801693526767</v>
      </c>
      <c r="G99" s="19">
        <f t="shared" si="17"/>
        <v>4.3593235000983279E-4</v>
      </c>
      <c r="H99" s="19"/>
      <c r="I99" s="19">
        <f>_xll.PITimeDat("NPRI 3 Eff TSS",Sheet1!$C99,"\\APPLEPI_AF\MWRD_Production\Hite Treatment Plant\04-Primaries\Optimization","exact time")</f>
        <v>106</v>
      </c>
      <c r="J99" s="55">
        <f t="shared" si="18"/>
        <v>0.64784053156146182</v>
      </c>
      <c r="K99" s="19">
        <f t="shared" si="25"/>
        <v>0.71001801693526767</v>
      </c>
      <c r="L99" s="19">
        <f t="shared" si="26"/>
        <v>3.8660396874098408E-3</v>
      </c>
      <c r="M99" s="19"/>
      <c r="N99" s="19">
        <f>_xll.PITimeDat("NPRI Inf TSS",Sheet1!$O99,"\\APPLEPI_AF\MWRD_Production\Hite Treatment Plant\04-Primaries\Optimization","interpolated")</f>
        <v>326</v>
      </c>
      <c r="O99" s="51">
        <v>43560</v>
      </c>
      <c r="P99" s="19">
        <v>533.790283203125</v>
      </c>
      <c r="Q99" s="19">
        <f t="shared" si="19"/>
        <v>0.74846625766871167</v>
      </c>
      <c r="R99" s="19">
        <f t="shared" si="20"/>
        <v>0.73200477221133597</v>
      </c>
      <c r="S99" s="19">
        <f t="shared" si="21"/>
        <v>2.7098050346339135E-4</v>
      </c>
      <c r="T99" s="19">
        <f>_xll.PITimeDat("NPRI 3 SOR",Sheet1!$O99,"\\APPLEPI_AF\MWRD_Production\Hite Treatment Plant\04-Primaries\Optimization","exact time")</f>
        <v>962.45355224609375</v>
      </c>
      <c r="U99" s="19">
        <f t="shared" si="22"/>
        <v>0.65030674846625769</v>
      </c>
      <c r="V99" s="19">
        <f t="shared" si="23"/>
        <v>0.71297860396430068</v>
      </c>
      <c r="W99" s="19">
        <f t="shared" si="24"/>
        <v>3.927761471567582E-3</v>
      </c>
      <c r="X99" s="19"/>
      <c r="Y99" s="19"/>
      <c r="Z99" s="51"/>
      <c r="AA99" s="19"/>
      <c r="AB99" s="19"/>
    </row>
    <row r="100" spans="1:28" x14ac:dyDescent="0.25">
      <c r="A100" s="60">
        <v>43198.333333333336</v>
      </c>
      <c r="B100" s="19">
        <f>_xll.PITimeDat("NPRI Inf TSS",Sheet1!$C100,"\\APPLEPI_AF\MWRD_Production\Hite Treatment Plant\04-Primaries\Optimization","exact time")</f>
        <v>276</v>
      </c>
      <c r="C100" s="60">
        <v>43198.333333333336</v>
      </c>
      <c r="D100">
        <v>90</v>
      </c>
      <c r="E100" s="19">
        <f>1-D100/B100</f>
        <v>0.67391304347826086</v>
      </c>
      <c r="F100" s="19">
        <f t="shared" si="16"/>
        <v>0.68375153296201296</v>
      </c>
      <c r="G100" s="19">
        <f t="shared" si="17"/>
        <v>9.6795875321900653E-5</v>
      </c>
      <c r="H100" s="19"/>
      <c r="I100" s="19">
        <f>_xll.PITimeDat("NPRI 3 Eff TSS",Sheet1!$C100,"\\APPLEPI_AF\MWRD_Production\Hite Treatment Plant\04-Primaries\Optimization","exact time")</f>
        <v>88</v>
      </c>
      <c r="J100" s="55">
        <f t="shared" si="18"/>
        <v>0.6811594202898551</v>
      </c>
      <c r="K100" s="19">
        <f t="shared" si="25"/>
        <v>0.68375153296201296</v>
      </c>
      <c r="L100" s="19">
        <f t="shared" si="26"/>
        <v>6.7190481051613859E-6</v>
      </c>
      <c r="M100" s="19"/>
      <c r="N100" s="19">
        <f>_xll.PITimeDat("NPRI Inf TSS",Sheet1!$O100,"\\APPLEPI_AF\MWRD_Production\Hite Treatment Plant\04-Primaries\Optimization","interpolated")</f>
        <v>287</v>
      </c>
      <c r="O100" s="51">
        <v>43561</v>
      </c>
      <c r="P100" s="19">
        <v>551.31707763671875</v>
      </c>
      <c r="Q100" s="19">
        <f t="shared" si="19"/>
        <v>0.74216027874564461</v>
      </c>
      <c r="R100" s="19">
        <f t="shared" si="20"/>
        <v>0.6955512172527073</v>
      </c>
      <c r="S100" s="19">
        <f t="shared" si="21"/>
        <v>2.1724046132524113E-3</v>
      </c>
      <c r="T100" s="19">
        <f>_xll.PITimeDat("NPRI 3 SOR",Sheet1!$O100,"\\APPLEPI_AF\MWRD_Production\Hite Treatment Plant\04-Primaries\Optimization","exact time")</f>
        <v>976.7745361328125</v>
      </c>
      <c r="U100" s="19">
        <f t="shared" si="22"/>
        <v>0.6376306620209059</v>
      </c>
      <c r="V100" s="19">
        <f t="shared" si="23"/>
        <v>0.67667426764747463</v>
      </c>
      <c r="W100" s="19">
        <f t="shared" si="24"/>
        <v>1.5244031403230287E-3</v>
      </c>
      <c r="X100" s="19"/>
      <c r="Y100" s="19"/>
      <c r="Z100" s="51"/>
      <c r="AA100" s="19"/>
      <c r="AB100" s="19"/>
    </row>
    <row r="101" spans="1:28" x14ac:dyDescent="0.25">
      <c r="A101" s="60">
        <v>43199.333333333336</v>
      </c>
      <c r="B101" s="19">
        <f>_xll.PITimeDat("NPRI Inf TSS",Sheet1!$C101,"\\APPLEPI_AF\MWRD_Production\Hite Treatment Plant\04-Primaries\Optimization","exact time")</f>
        <v>320</v>
      </c>
      <c r="C101" s="60">
        <v>43199.333333333336</v>
      </c>
      <c r="D101">
        <v>85</v>
      </c>
      <c r="E101" s="19">
        <f>1-D101/B101</f>
        <v>0.734375</v>
      </c>
      <c r="F101" s="19">
        <f t="shared" si="16"/>
        <v>0.72723569717973624</v>
      </c>
      <c r="G101" s="19">
        <f t="shared" si="17"/>
        <v>5.0969644759426072E-5</v>
      </c>
      <c r="H101" s="19"/>
      <c r="I101" s="19">
        <f>_xll.PITimeDat("NPRI 3 Eff TSS",Sheet1!$C101,"\\APPLEPI_AF\MWRD_Production\Hite Treatment Plant\04-Primaries\Optimization","exact time")</f>
        <v>106</v>
      </c>
      <c r="J101" s="55">
        <f t="shared" si="18"/>
        <v>0.66874999999999996</v>
      </c>
      <c r="K101" s="19">
        <f t="shared" si="25"/>
        <v>0.72723569717973624</v>
      </c>
      <c r="L101" s="19">
        <f t="shared" si="26"/>
        <v>3.4205767745998129E-3</v>
      </c>
      <c r="M101" s="19"/>
      <c r="N101" s="19">
        <f>_xll.PITimeDat("NPRI Inf TSS",Sheet1!$O101,"\\APPLEPI_AF\MWRD_Production\Hite Treatment Plant\04-Primaries\Optimization","interpolated")</f>
        <v>360</v>
      </c>
      <c r="O101" s="51">
        <v>43562</v>
      </c>
      <c r="P101" s="19">
        <v>517.6436767578125</v>
      </c>
      <c r="Q101" s="19">
        <f t="shared" si="19"/>
        <v>0.81111111111111112</v>
      </c>
      <c r="R101" s="19">
        <f t="shared" si="20"/>
        <v>0.75738342373680101</v>
      </c>
      <c r="S101" s="19">
        <f t="shared" si="21"/>
        <v>2.8866643905916018E-3</v>
      </c>
      <c r="T101" s="19">
        <f>_xll.PITimeDat("NPRI 3 SOR",Sheet1!$O101,"\\APPLEPI_AF\MWRD_Production\Hite Treatment Plant\04-Primaries\Optimization","exact time")</f>
        <v>959.201416015625</v>
      </c>
      <c r="U101" s="19">
        <f t="shared" si="22"/>
        <v>0.73611111111111116</v>
      </c>
      <c r="V101" s="19">
        <f t="shared" si="23"/>
        <v>0.73774279563201584</v>
      </c>
      <c r="W101" s="19">
        <f t="shared" si="24"/>
        <v>2.6623943757599183E-6</v>
      </c>
      <c r="X101" s="19"/>
      <c r="Y101" s="19"/>
      <c r="Z101" s="51"/>
      <c r="AA101" s="19"/>
      <c r="AB101" s="19"/>
    </row>
    <row r="102" spans="1:28" x14ac:dyDescent="0.25">
      <c r="A102" s="60">
        <v>43200.333333333336</v>
      </c>
      <c r="B102" s="19">
        <f>_xll.PITimeDat("NPRI Inf TSS",Sheet1!$C102,"\\APPLEPI_AF\MWRD_Production\Hite Treatment Plant\04-Primaries\Optimization","exact time")</f>
        <v>354</v>
      </c>
      <c r="C102" s="60">
        <v>43200.333333333336</v>
      </c>
      <c r="D102">
        <v>86</v>
      </c>
      <c r="E102" s="19">
        <f>1-D102/B102</f>
        <v>0.75706214689265539</v>
      </c>
      <c r="F102" s="19">
        <f t="shared" si="16"/>
        <v>0.75343339858055247</v>
      </c>
      <c r="G102" s="19">
        <f t="shared" si="17"/>
        <v>1.3167814312589748E-5</v>
      </c>
      <c r="H102" s="19"/>
      <c r="I102" s="19">
        <f>_xll.PITimeDat("NPRI 3 Eff TSS",Sheet1!$C102,"\\APPLEPI_AF\MWRD_Production\Hite Treatment Plant\04-Primaries\Optimization","exact time")</f>
        <v>104</v>
      </c>
      <c r="J102" s="55">
        <f t="shared" si="18"/>
        <v>0.70621468926553677</v>
      </c>
      <c r="K102" s="19">
        <f t="shared" si="25"/>
        <v>0.75343339858055247</v>
      </c>
      <c r="L102" s="19">
        <f t="shared" si="26"/>
        <v>2.229606509375951E-3</v>
      </c>
      <c r="M102" s="19"/>
      <c r="N102" s="19">
        <f>_xll.PITimeDat("NPRI Inf TSS",Sheet1!$O102,"\\APPLEPI_AF\MWRD_Production\Hite Treatment Plant\04-Primaries\Optimization","interpolated")</f>
        <v>360</v>
      </c>
      <c r="O102" s="51">
        <v>43563</v>
      </c>
      <c r="P102" s="19">
        <v>553.51690673828125</v>
      </c>
      <c r="Q102" s="19"/>
      <c r="R102" s="19">
        <f t="shared" si="20"/>
        <v>0.75686855681078302</v>
      </c>
      <c r="S102" s="19" t="str">
        <f t="shared" si="21"/>
        <v/>
      </c>
      <c r="T102" s="19">
        <f>_xll.PITimeDat("NPRI 3 SOR",Sheet1!$O102,"\\APPLEPI_AF\MWRD_Production\Hite Treatment Plant\04-Primaries\Optimization","exact time")</f>
        <v>979.26702880859375</v>
      </c>
      <c r="U102" s="19" t="e">
        <f t="shared" si="22"/>
        <v>#VALUE!</v>
      </c>
      <c r="V102" s="19">
        <f t="shared" si="23"/>
        <v>0.73616364124408751</v>
      </c>
      <c r="W102" s="19" t="str">
        <f t="shared" si="24"/>
        <v/>
      </c>
      <c r="X102" s="19"/>
      <c r="Y102" s="19"/>
      <c r="Z102" s="51"/>
      <c r="AA102" s="19"/>
      <c r="AB102" s="19"/>
    </row>
    <row r="103" spans="1:28" x14ac:dyDescent="0.25">
      <c r="A103" s="60">
        <v>43201.333333333336</v>
      </c>
      <c r="B103" s="19">
        <f>_xll.PITimeDat("NPRI Inf TSS",Sheet1!$C103,"\\APPLEPI_AF\MWRD_Production\Hite Treatment Plant\04-Primaries\Optimization","exact time")</f>
        <v>318</v>
      </c>
      <c r="C103" s="60">
        <v>43201.333333333336</v>
      </c>
      <c r="D103">
        <v>104</v>
      </c>
      <c r="E103" s="19">
        <f>1-D103/B103</f>
        <v>0.67295597484276737</v>
      </c>
      <c r="F103" s="19">
        <f t="shared" si="16"/>
        <v>0.72552019841986026</v>
      </c>
      <c r="G103" s="19">
        <f t="shared" si="17"/>
        <v>2.7629976002626084E-3</v>
      </c>
      <c r="H103" s="19"/>
      <c r="I103" s="19">
        <f>_xll.PITimeDat("NPRI 3 Eff TSS",Sheet1!$C103,"\\APPLEPI_AF\MWRD_Production\Hite Treatment Plant\04-Primaries\Optimization","exact time")</f>
        <v>106</v>
      </c>
      <c r="J103" s="55">
        <f t="shared" si="18"/>
        <v>0.66666666666666674</v>
      </c>
      <c r="K103" s="19">
        <f t="shared" si="25"/>
        <v>0.72552019841986026</v>
      </c>
      <c r="L103" s="19">
        <f t="shared" si="26"/>
        <v>3.4637381998241581E-3</v>
      </c>
      <c r="M103" s="19"/>
      <c r="N103" s="19">
        <f>_xll.PITimeDat("NPRI Inf TSS",Sheet1!$O103,"\\APPLEPI_AF\MWRD_Production\Hite Treatment Plant\04-Primaries\Optimization","interpolated")</f>
        <v>398</v>
      </c>
      <c r="O103" s="51">
        <v>43564</v>
      </c>
      <c r="P103" s="19">
        <v>534.1666259765625</v>
      </c>
      <c r="Q103" s="19">
        <f t="shared" si="19"/>
        <v>0.79396984924623115</v>
      </c>
      <c r="R103" s="19">
        <f t="shared" si="20"/>
        <v>0.78020346839101218</v>
      </c>
      <c r="S103" s="19">
        <f t="shared" si="21"/>
        <v>1.8951324185093949E-4</v>
      </c>
      <c r="T103" s="19">
        <f>_xll.PITimeDat("NPRI 3 SOR",Sheet1!$O103,"\\APPLEPI_AF\MWRD_Production\Hite Treatment Plant\04-Primaries\Optimization","exact time")</f>
        <v>968.53729248046875</v>
      </c>
      <c r="U103" s="19">
        <f t="shared" si="22"/>
        <v>0.77638190954773867</v>
      </c>
      <c r="V103" s="19">
        <f t="shared" si="23"/>
        <v>0.7594394852041686</v>
      </c>
      <c r="W103" s="19">
        <f t="shared" si="24"/>
        <v>2.8704574263759583E-4</v>
      </c>
      <c r="X103" s="19"/>
      <c r="Y103" s="19"/>
      <c r="Z103" s="51"/>
      <c r="AA103" s="19"/>
      <c r="AB103" s="19"/>
    </row>
    <row r="104" spans="1:28" x14ac:dyDescent="0.25">
      <c r="A104" s="60">
        <v>43202.333333333336</v>
      </c>
      <c r="B104" s="19">
        <f>_xll.PITimeDat("NPRI Inf TSS",Sheet1!$C104,"\\APPLEPI_AF\MWRD_Production\Hite Treatment Plant\04-Primaries\Optimization","exact time")</f>
        <v>334</v>
      </c>
      <c r="C104" s="60">
        <v>43202.333333333336</v>
      </c>
      <c r="D104">
        <v>85</v>
      </c>
      <c r="E104" s="19">
        <f>1-D104/B104</f>
        <v>0.74550898203592819</v>
      </c>
      <c r="F104" s="19">
        <f t="shared" si="16"/>
        <v>0.73866893142968737</v>
      </c>
      <c r="G104" s="19">
        <f t="shared" si="17"/>
        <v>4.678629229593543E-5</v>
      </c>
      <c r="H104" s="19"/>
      <c r="I104" s="19">
        <f>_xll.PITimeDat("NPRI 3 Eff TSS",Sheet1!$C104,"\\APPLEPI_AF\MWRD_Production\Hite Treatment Plant\04-Primaries\Optimization","exact time")</f>
        <v>96</v>
      </c>
      <c r="J104" s="55">
        <f t="shared" si="18"/>
        <v>0.71257485029940115</v>
      </c>
      <c r="K104" s="19">
        <f t="shared" si="25"/>
        <v>0.73866893142968737</v>
      </c>
      <c r="L104" s="19">
        <f t="shared" si="26"/>
        <v>6.8090107003395924E-4</v>
      </c>
      <c r="M104" s="19"/>
      <c r="N104" s="19">
        <f>_xll.PITimeDat("NPRI Inf TSS",Sheet1!$O104,"\\APPLEPI_AF\MWRD_Production\Hite Treatment Plant\04-Primaries\Optimization","interpolated")</f>
        <v>293</v>
      </c>
      <c r="O104" s="51">
        <v>43565</v>
      </c>
      <c r="P104" s="19">
        <v>565.67169189453125</v>
      </c>
      <c r="Q104" s="19">
        <f t="shared" si="19"/>
        <v>0.70477815699658697</v>
      </c>
      <c r="R104" s="19">
        <f t="shared" si="20"/>
        <v>0.70151846514663774</v>
      </c>
      <c r="S104" s="19">
        <f t="shared" si="21"/>
        <v>1.0625590956625441E-5</v>
      </c>
      <c r="T104" s="19">
        <f>_xll.PITimeDat("NPRI 3 SOR",Sheet1!$O104,"\\APPLEPI_AF\MWRD_Production\Hite Treatment Plant\04-Primaries\Optimization","exact time")</f>
        <v>998.77838134765625</v>
      </c>
      <c r="U104" s="19">
        <f t="shared" si="22"/>
        <v>0.67918088737201365</v>
      </c>
      <c r="V104" s="19">
        <f t="shared" si="23"/>
        <v>0.68104909718079587</v>
      </c>
      <c r="W104" s="19">
        <f t="shared" si="24"/>
        <v>3.4902078896300894E-6</v>
      </c>
      <c r="X104" s="19"/>
      <c r="Y104" s="19"/>
      <c r="Z104" s="51"/>
      <c r="AA104" s="19"/>
      <c r="AB104" s="19"/>
    </row>
    <row r="105" spans="1:28" x14ac:dyDescent="0.25">
      <c r="A105" s="60">
        <v>43203.333333333336</v>
      </c>
      <c r="B105" s="19">
        <f>_xll.PITimeDat("NPRI Inf TSS",Sheet1!$C105,"\\APPLEPI_AF\MWRD_Production\Hite Treatment Plant\04-Primaries\Optimization","exact time")</f>
        <v>306</v>
      </c>
      <c r="C105" s="60">
        <v>43203.333333333336</v>
      </c>
      <c r="D105">
        <v>81.5</v>
      </c>
      <c r="E105" s="19">
        <f>1-D105/B105</f>
        <v>0.73366013071895431</v>
      </c>
      <c r="F105" s="19">
        <f t="shared" si="16"/>
        <v>0.71475628463240382</v>
      </c>
      <c r="G105" s="19">
        <f t="shared" si="17"/>
        <v>3.573553968639903E-4</v>
      </c>
      <c r="H105" s="19"/>
      <c r="I105" s="19">
        <f>_xll.PITimeDat("NPRI 3 Eff TSS",Sheet1!$C105,"\\APPLEPI_AF\MWRD_Production\Hite Treatment Plant\04-Primaries\Optimization","exact time")</f>
        <v>106</v>
      </c>
      <c r="J105" s="55">
        <f t="shared" si="18"/>
        <v>0.65359477124183007</v>
      </c>
      <c r="K105" s="19">
        <f t="shared" si="25"/>
        <v>0.71475628463240382</v>
      </c>
      <c r="L105" s="19">
        <f t="shared" si="26"/>
        <v>3.740730720225331E-3</v>
      </c>
      <c r="M105" s="19"/>
      <c r="N105" s="19">
        <f>_xll.PITimeDat("NPRI Inf TSS",Sheet1!$O105,"\\APPLEPI_AF\MWRD_Production\Hite Treatment Plant\04-Primaries\Optimization","interpolated")</f>
        <v>293</v>
      </c>
      <c r="O105" s="51">
        <v>43566</v>
      </c>
      <c r="P105" s="19">
        <v>574.35028076171875</v>
      </c>
      <c r="Q105" s="19">
        <f t="shared" si="19"/>
        <v>0.70477815699658697</v>
      </c>
      <c r="R105" s="19">
        <f t="shared" si="20"/>
        <v>0.70136810696961938</v>
      </c>
      <c r="S105" s="19">
        <f t="shared" si="21"/>
        <v>1.162844118642168E-5</v>
      </c>
      <c r="T105" s="19">
        <f>_xll.PITimeDat("NPRI 3 SOR",Sheet1!$O105,"\\APPLEPI_AF\MWRD_Production\Hite Treatment Plant\04-Primaries\Optimization","exact time")</f>
        <v>1016.6778564453125</v>
      </c>
      <c r="U105" s="19">
        <f t="shared" si="22"/>
        <v>0.67918088737201365</v>
      </c>
      <c r="V105" s="19">
        <f t="shared" si="23"/>
        <v>0.67966446455638763</v>
      </c>
      <c r="W105" s="19">
        <f t="shared" si="24"/>
        <v>2.3384689324705982E-7</v>
      </c>
      <c r="X105" s="19"/>
      <c r="Y105" s="19"/>
      <c r="Z105" s="51"/>
      <c r="AA105" s="19"/>
      <c r="AB105" s="19"/>
    </row>
    <row r="106" spans="1:28" x14ac:dyDescent="0.25">
      <c r="A106" s="60">
        <v>43204.333333333336</v>
      </c>
      <c r="B106" s="19">
        <f>_xll.PITimeDat("NPRI Inf TSS",Sheet1!$C106,"\\APPLEPI_AF\MWRD_Production\Hite Treatment Plant\04-Primaries\Optimization","exact time")</f>
        <v>282</v>
      </c>
      <c r="C106" s="60">
        <v>43204.333333333336</v>
      </c>
      <c r="D106">
        <v>71</v>
      </c>
      <c r="E106" s="19">
        <f>1-D106/B106</f>
        <v>0.74822695035460995</v>
      </c>
      <c r="F106" s="19">
        <f t="shared" si="16"/>
        <v>0.69048022375005524</v>
      </c>
      <c r="G106" s="19">
        <f t="shared" si="17"/>
        <v>3.3346844335411865E-3</v>
      </c>
      <c r="H106" s="19"/>
      <c r="I106" s="19">
        <f>_xll.PITimeDat("NPRI 3 Eff TSS",Sheet1!$C106,"\\APPLEPI_AF\MWRD_Production\Hite Treatment Plant\04-Primaries\Optimization","exact time")</f>
        <v>97</v>
      </c>
      <c r="J106" s="55">
        <f t="shared" si="18"/>
        <v>0.65602836879432624</v>
      </c>
      <c r="K106" s="19">
        <f t="shared" si="25"/>
        <v>0.69048022375005524</v>
      </c>
      <c r="L106" s="19">
        <f t="shared" si="26"/>
        <v>1.1869303098905888E-3</v>
      </c>
      <c r="M106" s="19"/>
      <c r="N106" s="19">
        <f>_xll.PITimeDat("NPRI Inf TSS",Sheet1!$O106,"\\APPLEPI_AF\MWRD_Production\Hite Treatment Plant\04-Primaries\Optimization","interpolated")</f>
        <v>293</v>
      </c>
      <c r="O106" s="51">
        <v>43567</v>
      </c>
      <c r="P106" s="19">
        <v>539.4937744140625</v>
      </c>
      <c r="Q106" s="19">
        <f t="shared" si="19"/>
        <v>0.70477815699658697</v>
      </c>
      <c r="R106" s="19">
        <f t="shared" si="20"/>
        <v>0.70191725417024919</v>
      </c>
      <c r="S106" s="19">
        <f t="shared" si="21"/>
        <v>8.1847649817474658E-6</v>
      </c>
      <c r="T106" s="19">
        <f>_xll.PITimeDat("NPRI 3 SOR",Sheet1!$O106,"\\APPLEPI_AF\MWRD_Production\Hite Treatment Plant\04-Primaries\Optimization","exact time")</f>
        <v>985.08612060546875</v>
      </c>
      <c r="U106" s="19">
        <f t="shared" si="22"/>
        <v>0.67918088737201365</v>
      </c>
      <c r="V106" s="19">
        <f t="shared" si="23"/>
        <v>0.68208414189118305</v>
      </c>
      <c r="W106" s="19">
        <f t="shared" si="24"/>
        <v>8.4288868030775209E-6</v>
      </c>
      <c r="X106" s="19"/>
      <c r="Y106" s="19"/>
      <c r="Z106" s="51"/>
      <c r="AA106" s="19"/>
      <c r="AB106" s="19"/>
    </row>
    <row r="107" spans="1:28" x14ac:dyDescent="0.25">
      <c r="A107" s="60">
        <v>43205.333333333336</v>
      </c>
      <c r="B107" s="19">
        <f>_xll.PITimeDat("NPRI Inf TSS",Sheet1!$C107,"\\APPLEPI_AF\MWRD_Production\Hite Treatment Plant\04-Primaries\Optimization","exact time")</f>
        <v>286</v>
      </c>
      <c r="C107" s="60">
        <v>43205.333333333336</v>
      </c>
      <c r="D107">
        <v>107.5</v>
      </c>
      <c r="E107" s="19">
        <f>1-D107/B107</f>
        <v>0.62412587412587417</v>
      </c>
      <c r="F107" s="19">
        <f t="shared" si="16"/>
        <v>0.69480917166963496</v>
      </c>
      <c r="G107" s="19">
        <f t="shared" si="17"/>
        <v>4.9961285516598201E-3</v>
      </c>
      <c r="H107" s="19"/>
      <c r="I107" s="19">
        <f>_xll.PITimeDat("NPRI 3 Eff TSS",Sheet1!$C107,"\\APPLEPI_AF\MWRD_Production\Hite Treatment Plant\04-Primaries\Optimization","exact time")</f>
        <v>85</v>
      </c>
      <c r="J107" s="55">
        <f t="shared" si="18"/>
        <v>0.70279720279720281</v>
      </c>
      <c r="K107" s="19">
        <f t="shared" si="25"/>
        <v>0.69480917166963496</v>
      </c>
      <c r="L107" s="19">
        <f t="shared" si="26"/>
        <v>6.3808641294992922E-5</v>
      </c>
      <c r="M107" s="19"/>
      <c r="N107" s="19">
        <f>_xll.PITimeDat("NPRI Inf TSS",Sheet1!$O107,"\\APPLEPI_AF\MWRD_Production\Hite Treatment Plant\04-Primaries\Optimization","interpolated")</f>
        <v>306</v>
      </c>
      <c r="O107" s="51">
        <v>43568</v>
      </c>
      <c r="P107" s="19">
        <v>553.79449462890625</v>
      </c>
      <c r="Q107" s="19">
        <f t="shared" si="19"/>
        <v>0.74509803921568629</v>
      </c>
      <c r="R107" s="19">
        <f t="shared" si="20"/>
        <v>0.71429953674840818</v>
      </c>
      <c r="S107" s="19">
        <f t="shared" si="21"/>
        <v>9.4854775422693589E-4</v>
      </c>
      <c r="T107" s="19">
        <f>_xll.PITimeDat("NPRI 3 SOR",Sheet1!$O107,"\\APPLEPI_AF\MWRD_Production\Hite Treatment Plant\04-Primaries\Optimization","exact time")</f>
        <v>999.80767822265625</v>
      </c>
      <c r="U107" s="19">
        <f t="shared" si="22"/>
        <v>0.66013071895424835</v>
      </c>
      <c r="V107" s="19">
        <f t="shared" si="23"/>
        <v>0.69318849349846534</v>
      </c>
      <c r="W107" s="19">
        <f t="shared" si="24"/>
        <v>1.0928164578162807E-3</v>
      </c>
      <c r="X107" s="19"/>
      <c r="Y107" s="19"/>
      <c r="Z107" s="51"/>
      <c r="AA107" s="19"/>
      <c r="AB107" s="19"/>
    </row>
    <row r="108" spans="1:28" x14ac:dyDescent="0.25">
      <c r="A108" s="60">
        <v>43206.333333333336</v>
      </c>
      <c r="B108" s="19">
        <f>_xll.PITimeDat("NPRI Inf TSS",Sheet1!$C108,"\\APPLEPI_AF\MWRD_Production\Hite Treatment Plant\04-Primaries\Optimization","exact time")</f>
        <v>304</v>
      </c>
      <c r="C108" s="60">
        <v>43206.333333333336</v>
      </c>
      <c r="D108">
        <v>85</v>
      </c>
      <c r="E108" s="19">
        <f>1-D108/B108</f>
        <v>0.72039473684210531</v>
      </c>
      <c r="F108" s="19">
        <f t="shared" si="16"/>
        <v>0.71287968124182766</v>
      </c>
      <c r="G108" s="19">
        <f t="shared" si="17"/>
        <v>5.6476060675264522E-5</v>
      </c>
      <c r="H108" s="19"/>
      <c r="I108" s="19">
        <f>_xll.PITimeDat("NPRI 3 Eff TSS",Sheet1!$C108,"\\APPLEPI_AF\MWRD_Production\Hite Treatment Plant\04-Primaries\Optimization","exact time")</f>
        <v>98</v>
      </c>
      <c r="J108" s="55">
        <f t="shared" si="18"/>
        <v>0.67763157894736836</v>
      </c>
      <c r="K108" s="19">
        <f t="shared" si="25"/>
        <v>0.71287968124182766</v>
      </c>
      <c r="L108" s="19">
        <f t="shared" si="26"/>
        <v>1.2424287153606666E-3</v>
      </c>
      <c r="M108" s="19"/>
      <c r="N108" s="19">
        <f>_xll.PITimeDat("NPRI Inf TSS",Sheet1!$O108,"\\APPLEPI_AF\MWRD_Production\Hite Treatment Plant\04-Primaries\Optimization","interpolated")</f>
        <v>310</v>
      </c>
      <c r="O108" s="51">
        <v>43569</v>
      </c>
      <c r="P108" s="19">
        <v>590.3795166015625</v>
      </c>
      <c r="Q108" s="19">
        <f t="shared" si="19"/>
        <v>0.72258064516129039</v>
      </c>
      <c r="R108" s="19">
        <f t="shared" si="20"/>
        <v>0.71730216964315408</v>
      </c>
      <c r="S108" s="19">
        <f t="shared" si="21"/>
        <v>2.7862303795564455E-5</v>
      </c>
      <c r="T108" s="19">
        <f>_xll.PITimeDat("NPRI 3 SOR",Sheet1!$O108,"\\APPLEPI_AF\MWRD_Production\Hite Treatment Plant\04-Primaries\Optimization","exact time")</f>
        <v>1018.5984497070313</v>
      </c>
      <c r="U108" s="19">
        <f t="shared" si="22"/>
        <v>0.68387096774193545</v>
      </c>
      <c r="V108" s="19">
        <f t="shared" si="23"/>
        <v>0.69525138218767768</v>
      </c>
      <c r="W108" s="19">
        <f t="shared" si="24"/>
        <v>1.2951383295685835E-4</v>
      </c>
      <c r="X108" s="19"/>
      <c r="Y108" s="19"/>
      <c r="Z108" s="51"/>
      <c r="AA108" s="19"/>
      <c r="AB108" s="19"/>
    </row>
    <row r="109" spans="1:28" x14ac:dyDescent="0.25">
      <c r="A109" s="60">
        <v>43207.333333333336</v>
      </c>
      <c r="B109" s="19">
        <f>_xll.PITimeDat("NPRI Inf TSS",Sheet1!$C109,"\\APPLEPI_AF\MWRD_Production\Hite Treatment Plant\04-Primaries\Optimization","exact time")</f>
        <v>318</v>
      </c>
      <c r="C109" s="60">
        <v>43207.333333333336</v>
      </c>
      <c r="D109">
        <v>84</v>
      </c>
      <c r="E109" s="19">
        <f>1-D109/B109</f>
        <v>0.73584905660377364</v>
      </c>
      <c r="F109" s="19">
        <f t="shared" si="16"/>
        <v>0.72552019841986026</v>
      </c>
      <c r="G109" s="19">
        <f t="shared" si="17"/>
        <v>1.0668531138339442E-4</v>
      </c>
      <c r="H109" s="19"/>
      <c r="I109" s="19">
        <f>_xll.PITimeDat("NPRI 3 Eff TSS",Sheet1!$C109,"\\APPLEPI_AF\MWRD_Production\Hite Treatment Plant\04-Primaries\Optimization","exact time")</f>
        <v>102</v>
      </c>
      <c r="J109" s="55">
        <f t="shared" si="18"/>
        <v>0.679245283018868</v>
      </c>
      <c r="K109" s="19">
        <f t="shared" si="25"/>
        <v>0.72552019841986026</v>
      </c>
      <c r="L109" s="19">
        <f t="shared" si="26"/>
        <v>2.1413677953689915E-3</v>
      </c>
      <c r="M109" s="19"/>
      <c r="N109" s="19">
        <f>_xll.PITimeDat("NPRI Inf TSS",Sheet1!$O109,"\\APPLEPI_AF\MWRD_Production\Hite Treatment Plant\04-Primaries\Optimization","interpolated")</f>
        <v>278</v>
      </c>
      <c r="O109" s="51">
        <v>43570</v>
      </c>
      <c r="P109" s="19">
        <v>567.33258056640625</v>
      </c>
      <c r="Q109" s="19">
        <f t="shared" si="19"/>
        <v>0.69064748201438841</v>
      </c>
      <c r="R109" s="19">
        <f t="shared" si="20"/>
        <v>0.68550512931974683</v>
      </c>
      <c r="S109" s="19">
        <f t="shared" si="21"/>
        <v>2.6443791236087552E-5</v>
      </c>
      <c r="T109" s="19">
        <f>_xll.PITimeDat("NPRI 3 SOR",Sheet1!$O109,"\\APPLEPI_AF\MWRD_Production\Hite Treatment Plant\04-Primaries\Optimization","exact time")</f>
        <v>995.277587890625</v>
      </c>
      <c r="U109" s="19">
        <f t="shared" si="22"/>
        <v>0.63309352517985618</v>
      </c>
      <c r="V109" s="19">
        <f t="shared" si="23"/>
        <v>0.66579020433643743</v>
      </c>
      <c r="W109" s="19">
        <f t="shared" si="24"/>
        <v>1.069072827868415E-3</v>
      </c>
      <c r="X109" s="19"/>
      <c r="Y109" s="19"/>
      <c r="Z109" s="51"/>
      <c r="AA109" s="19"/>
      <c r="AB109" s="19"/>
    </row>
    <row r="110" spans="1:28" x14ac:dyDescent="0.25">
      <c r="A110" s="60">
        <v>43208.333333333336</v>
      </c>
      <c r="B110" s="19">
        <f>_xll.PITimeDat("NPRI Inf TSS",Sheet1!$C110,"\\APPLEPI_AF\MWRD_Production\Hite Treatment Plant\04-Primaries\Optimization","exact time")</f>
        <v>343</v>
      </c>
      <c r="C110" s="60">
        <v>43208.333333333336</v>
      </c>
      <c r="D110">
        <v>79.5</v>
      </c>
      <c r="E110" s="19">
        <f>1-D110/B110</f>
        <v>0.76822157434402327</v>
      </c>
      <c r="F110" s="19">
        <f t="shared" si="16"/>
        <v>0.74552601486156145</v>
      </c>
      <c r="G110" s="19">
        <f t="shared" si="17"/>
        <v>5.1508842022196283E-4</v>
      </c>
      <c r="H110" s="19"/>
      <c r="I110" s="19">
        <f>_xll.PITimeDat("NPRI 3 Eff TSS",Sheet1!$C110,"\\APPLEPI_AF\MWRD_Production\Hite Treatment Plant\04-Primaries\Optimization","exact time")</f>
        <v>107</v>
      </c>
      <c r="J110" s="55">
        <f t="shared" si="18"/>
        <v>0.68804664723032072</v>
      </c>
      <c r="K110" s="19">
        <f t="shared" si="25"/>
        <v>0.74552601486156145</v>
      </c>
      <c r="L110" s="19">
        <f t="shared" si="26"/>
        <v>3.3038777032873244E-3</v>
      </c>
      <c r="M110" s="19"/>
      <c r="N110" s="19">
        <f>_xll.PITimeDat("NPRI Inf TSS",Sheet1!$O110,"\\APPLEPI_AF\MWRD_Production\Hite Treatment Plant\04-Primaries\Optimization","interpolated")</f>
        <v>278</v>
      </c>
      <c r="O110" s="51">
        <v>43571</v>
      </c>
      <c r="P110" s="19">
        <v>548.36224365234375</v>
      </c>
      <c r="Q110" s="19"/>
      <c r="R110" s="19">
        <f t="shared" si="20"/>
        <v>0.68579898586591492</v>
      </c>
      <c r="S110" s="19" t="str">
        <f t="shared" si="21"/>
        <v/>
      </c>
      <c r="T110" s="19">
        <f>_xll.PITimeDat("NPRI 3 SOR",Sheet1!$O110,"\\APPLEPI_AF\MWRD_Production\Hite Treatment Plant\04-Primaries\Optimization","exact time")</f>
        <v>977.76239013671875</v>
      </c>
      <c r="U110" s="19" t="e">
        <f t="shared" si="22"/>
        <v>#VALUE!</v>
      </c>
      <c r="V110" s="19">
        <f t="shared" si="23"/>
        <v>0.66707349531217774</v>
      </c>
      <c r="W110" s="19" t="str">
        <f t="shared" si="24"/>
        <v/>
      </c>
      <c r="X110" s="19"/>
      <c r="Y110" s="19"/>
      <c r="Z110" s="51"/>
      <c r="AA110" s="19"/>
      <c r="AB110" s="19"/>
    </row>
    <row r="111" spans="1:28" x14ac:dyDescent="0.25">
      <c r="A111" s="60">
        <v>43209.333333333336</v>
      </c>
      <c r="B111" s="19">
        <f>_xll.PITimeDat("NPRI Inf TSS",Sheet1!$C111,"\\APPLEPI_AF\MWRD_Production\Hite Treatment Plant\04-Primaries\Optimization","exact time")</f>
        <v>337</v>
      </c>
      <c r="C111" s="60">
        <v>43209.333333333336</v>
      </c>
      <c r="D111">
        <v>84</v>
      </c>
      <c r="E111" s="19">
        <f>1-D111/B111</f>
        <v>0.75074183976261133</v>
      </c>
      <c r="F111" s="19">
        <f t="shared" si="16"/>
        <v>0.74099532076414121</v>
      </c>
      <c r="G111" s="19">
        <f t="shared" si="17"/>
        <v>9.4994632587539025E-5</v>
      </c>
      <c r="H111" s="19"/>
      <c r="I111" s="19">
        <f>_xll.PITimeDat("NPRI 3 Eff TSS",Sheet1!$C111,"\\APPLEPI_AF\MWRD_Production\Hite Treatment Plant\04-Primaries\Optimization","exact time")</f>
        <v>112</v>
      </c>
      <c r="J111" s="55">
        <f t="shared" si="18"/>
        <v>0.66765578635014844</v>
      </c>
      <c r="K111" s="19">
        <f t="shared" si="25"/>
        <v>0.74099532076414121</v>
      </c>
      <c r="L111" s="19">
        <f t="shared" si="26"/>
        <v>5.3786873080612294E-3</v>
      </c>
      <c r="M111" s="19"/>
      <c r="N111" s="19">
        <f>_xll.PITimeDat("NPRI Inf TSS",Sheet1!$O111,"\\APPLEPI_AF\MWRD_Production\Hite Treatment Plant\04-Primaries\Optimization","interpolated")</f>
        <v>311</v>
      </c>
      <c r="O111" s="51">
        <v>43572</v>
      </c>
      <c r="P111" s="19">
        <v>545.43798828125</v>
      </c>
      <c r="Q111" s="19">
        <f t="shared" si="19"/>
        <v>0.6913183279742765</v>
      </c>
      <c r="R111" s="19">
        <f t="shared" si="20"/>
        <v>0.71898900387733411</v>
      </c>
      <c r="S111" s="19">
        <f t="shared" si="21"/>
        <v>7.6566630493205294E-4</v>
      </c>
      <c r="T111" s="19">
        <f>_xll.PITimeDat("NPRI 3 SOR",Sheet1!$O111,"\\APPLEPI_AF\MWRD_Production\Hite Treatment Plant\04-Primaries\Optimization","exact time")</f>
        <v>979.70977783203125</v>
      </c>
      <c r="U111" s="19">
        <f t="shared" si="22"/>
        <v>0.5112540192926045</v>
      </c>
      <c r="V111" s="19">
        <f t="shared" si="23"/>
        <v>0.69916704761426274</v>
      </c>
      <c r="W111" s="19">
        <f t="shared" si="24"/>
        <v>3.5311306213016327E-2</v>
      </c>
      <c r="X111" s="19"/>
      <c r="Y111" s="19"/>
      <c r="Z111" s="51"/>
      <c r="AA111" s="19"/>
      <c r="AB111" s="19"/>
    </row>
    <row r="112" spans="1:28" x14ac:dyDescent="0.25">
      <c r="A112" s="60">
        <v>43210.333333333336</v>
      </c>
      <c r="B112" s="19">
        <f>_xll.PITimeDat("NPRI Inf TSS",Sheet1!$C112,"\\APPLEPI_AF\MWRD_Production\Hite Treatment Plant\04-Primaries\Optimization","exact time")</f>
        <v>302</v>
      </c>
      <c r="C112" s="60">
        <v>43210.333333333336</v>
      </c>
      <c r="D112">
        <v>82.5</v>
      </c>
      <c r="E112" s="19">
        <f>1-D112/B112</f>
        <v>0.72682119205298013</v>
      </c>
      <c r="F112" s="19">
        <f t="shared" si="16"/>
        <v>0.71097822217720386</v>
      </c>
      <c r="G112" s="19">
        <f t="shared" si="17"/>
        <v>2.5099969448475433E-4</v>
      </c>
      <c r="H112" s="19"/>
      <c r="I112" s="19">
        <f>_xll.PITimeDat("NPRI 3 Eff TSS",Sheet1!$C112,"\\APPLEPI_AF\MWRD_Production\Hite Treatment Plant\04-Primaries\Optimization","exact time")</f>
        <v>118</v>
      </c>
      <c r="J112" s="55">
        <f t="shared" si="18"/>
        <v>0.60927152317880795</v>
      </c>
      <c r="K112" s="19">
        <f t="shared" si="25"/>
        <v>0.71097822217720386</v>
      </c>
      <c r="L112" s="19">
        <f t="shared" si="26"/>
        <v>1.0344252621150306E-2</v>
      </c>
      <c r="M112" s="19"/>
      <c r="N112" s="19">
        <f>_xll.PITimeDat("NPRI Inf TSS",Sheet1!$O112,"\\APPLEPI_AF\MWRD_Production\Hite Treatment Plant\04-Primaries\Optimization","interpolated")</f>
        <v>348</v>
      </c>
      <c r="O112" s="51">
        <v>43573</v>
      </c>
      <c r="P112" s="19">
        <v>539.7664794921875</v>
      </c>
      <c r="Q112" s="19">
        <f t="shared" si="19"/>
        <v>0.77729885057471271</v>
      </c>
      <c r="R112" s="19">
        <f t="shared" si="20"/>
        <v>0.74876453143829624</v>
      </c>
      <c r="S112" s="19">
        <f t="shared" si="21"/>
        <v>8.142073685788628E-4</v>
      </c>
      <c r="T112" s="19">
        <f>_xll.PITimeDat("NPRI 3 SOR",Sheet1!$O112,"\\APPLEPI_AF\MWRD_Production\Hite Treatment Plant\04-Primaries\Optimization","exact time")</f>
        <v>983.88946533203125</v>
      </c>
      <c r="U112" s="19">
        <f t="shared" si="22"/>
        <v>0.71839080459770122</v>
      </c>
      <c r="V112" s="19">
        <f t="shared" si="23"/>
        <v>0.72770701747594857</v>
      </c>
      <c r="W112" s="19">
        <f t="shared" si="24"/>
        <v>8.6791822392821854E-5</v>
      </c>
      <c r="X112" s="19"/>
      <c r="Y112" s="19"/>
      <c r="Z112" s="51"/>
      <c r="AA112" s="19"/>
      <c r="AB112" s="19"/>
    </row>
    <row r="113" spans="1:28" x14ac:dyDescent="0.25">
      <c r="A113" s="60">
        <v>43211.333333333336</v>
      </c>
      <c r="B113" s="19">
        <f>_xll.PITimeDat("NPRI Inf TSS",Sheet1!$C113,"\\APPLEPI_AF\MWRD_Production\Hite Treatment Plant\04-Primaries\Optimization","exact time")</f>
        <v>318</v>
      </c>
      <c r="C113" s="60">
        <v>43211.333333333336</v>
      </c>
      <c r="D113">
        <v>83</v>
      </c>
      <c r="E113" s="19">
        <f>1-D113/B113</f>
        <v>0.73899371069182385</v>
      </c>
      <c r="F113" s="19">
        <f t="shared" si="16"/>
        <v>0.72552019841986026</v>
      </c>
      <c r="G113" s="19">
        <f t="shared" si="17"/>
        <v>1.815355329427533E-4</v>
      </c>
      <c r="H113" s="19"/>
      <c r="I113" s="19">
        <f>_xll.PITimeDat("NPRI 3 Eff TSS",Sheet1!$C113,"\\APPLEPI_AF\MWRD_Production\Hite Treatment Plant\04-Primaries\Optimization","exact time")</f>
        <v>104</v>
      </c>
      <c r="J113" s="55">
        <f t="shared" si="18"/>
        <v>0.67295597484276737</v>
      </c>
      <c r="K113" s="19">
        <f t="shared" si="25"/>
        <v>0.72552019841986026</v>
      </c>
      <c r="L113" s="19">
        <f t="shared" si="26"/>
        <v>2.7629976002626084E-3</v>
      </c>
      <c r="M113" s="19"/>
      <c r="N113" s="19">
        <f>_xll.PITimeDat("NPRI Inf TSS",Sheet1!$O113,"\\APPLEPI_AF\MWRD_Production\Hite Treatment Plant\04-Primaries\Optimization","interpolated")</f>
        <v>348</v>
      </c>
      <c r="O113" s="51">
        <v>43574</v>
      </c>
      <c r="P113" s="19">
        <v>551.36724853515625</v>
      </c>
      <c r="Q113" s="19"/>
      <c r="R113" s="19">
        <f t="shared" si="20"/>
        <v>0.74858619061755693</v>
      </c>
      <c r="S113" s="19" t="str">
        <f t="shared" si="21"/>
        <v/>
      </c>
      <c r="T113" s="19">
        <f>_xll.PITimeDat("NPRI 3 SOR",Sheet1!$O113,"\\APPLEPI_AF\MWRD_Production\Hite Treatment Plant\04-Primaries\Optimization","exact time")</f>
        <v>988.94647216796875</v>
      </c>
      <c r="U113" s="19" t="e">
        <f t="shared" si="22"/>
        <v>#VALUE!</v>
      </c>
      <c r="V113" s="19">
        <f t="shared" si="23"/>
        <v>0.72730260643531441</v>
      </c>
      <c r="W113" s="19" t="str">
        <f t="shared" si="24"/>
        <v/>
      </c>
      <c r="X113" s="19"/>
      <c r="Y113" s="19"/>
      <c r="Z113" s="51"/>
      <c r="AA113" s="19"/>
      <c r="AB113" s="19"/>
    </row>
    <row r="114" spans="1:28" x14ac:dyDescent="0.25">
      <c r="A114" s="60">
        <v>43212.333333333336</v>
      </c>
      <c r="B114" s="19" t="str">
        <f>_xll.PITimeDat("NPRI Inf TSS",Sheet1!$C114,"\\APPLEPI_AF\MWRD_Production\Hite Treatment Plant\04-Primaries\Optimization","exact time")</f>
        <v>No events found.</v>
      </c>
      <c r="C114" s="60">
        <v>43212.333333333336</v>
      </c>
      <c r="D114">
        <v>82</v>
      </c>
      <c r="E114" s="19"/>
      <c r="F114" s="19" t="e">
        <f t="shared" si="16"/>
        <v>#VALUE!</v>
      </c>
      <c r="G114" s="19" t="str">
        <f t="shared" si="17"/>
        <v/>
      </c>
      <c r="H114" s="19"/>
      <c r="I114" s="19">
        <f>_xll.PITimeDat("NPRI 3 Eff TSS",Sheet1!$C114,"\\APPLEPI_AF\MWRD_Production\Hite Treatment Plant\04-Primaries\Optimization","exact time")</f>
        <v>101</v>
      </c>
      <c r="J114" s="55" t="e">
        <f t="shared" si="18"/>
        <v>#VALUE!</v>
      </c>
      <c r="K114" s="19" t="e">
        <f t="shared" si="25"/>
        <v>#VALUE!</v>
      </c>
      <c r="L114" s="19" t="str">
        <f t="shared" si="26"/>
        <v/>
      </c>
      <c r="M114" s="19"/>
      <c r="N114" s="19">
        <f>_xll.PITimeDat("NPRI Inf TSS",Sheet1!$O114,"\\APPLEPI_AF\MWRD_Production\Hite Treatment Plant\04-Primaries\Optimization","interpolated")</f>
        <v>340</v>
      </c>
      <c r="O114" s="51">
        <v>43575</v>
      </c>
      <c r="P114" s="19">
        <v>565.54132080078125</v>
      </c>
      <c r="Q114" s="19">
        <f t="shared" si="19"/>
        <v>0.78823529411764703</v>
      </c>
      <c r="R114" s="19">
        <f t="shared" si="20"/>
        <v>0.74247607790964809</v>
      </c>
      <c r="S114" s="19">
        <f t="shared" si="21"/>
        <v>2.0939058679703931E-3</v>
      </c>
      <c r="T114" s="19">
        <f>_xll.PITimeDat("NPRI 3 SOR",Sheet1!$O114,"\\APPLEPI_AF\MWRD_Production\Hite Treatment Plant\04-Primaries\Optimization","exact time")</f>
        <v>993.03759765625</v>
      </c>
      <c r="U114" s="19">
        <f t="shared" si="22"/>
        <v>0.71176470588235297</v>
      </c>
      <c r="V114" s="19">
        <f t="shared" si="23"/>
        <v>0.72127141043603205</v>
      </c>
      <c r="W114" s="19">
        <f t="shared" si="24"/>
        <v>9.0377431470942544E-5</v>
      </c>
      <c r="X114" s="19"/>
      <c r="Y114" s="19"/>
      <c r="Z114" s="51"/>
      <c r="AA114" s="19"/>
      <c r="AB114" s="19"/>
    </row>
    <row r="115" spans="1:28" x14ac:dyDescent="0.25">
      <c r="A115" s="60">
        <v>43213.333333333336</v>
      </c>
      <c r="B115" s="19" t="str">
        <f>_xll.PITimeDat("NPRI Inf TSS",Sheet1!$C115,"\\APPLEPI_AF\MWRD_Production\Hite Treatment Plant\04-Primaries\Optimization","exact time")</f>
        <v>No events found.</v>
      </c>
      <c r="C115" s="60">
        <v>43213.333333333336</v>
      </c>
      <c r="D115">
        <v>82</v>
      </c>
      <c r="E115" s="19"/>
      <c r="F115" s="19" t="e">
        <f t="shared" si="16"/>
        <v>#VALUE!</v>
      </c>
      <c r="G115" s="19" t="str">
        <f t="shared" si="17"/>
        <v/>
      </c>
      <c r="H115" s="19"/>
      <c r="I115" s="19" t="str">
        <f>_xll.PITimeDat("NPRI 3 Eff TSS",Sheet1!$C115,"\\APPLEPI_AF\MWRD_Production\Hite Treatment Plant\04-Primaries\Optimization","exact time")</f>
        <v>No events found.</v>
      </c>
      <c r="J115" s="55" t="e">
        <f t="shared" si="18"/>
        <v>#VALUE!</v>
      </c>
      <c r="K115" s="19" t="e">
        <f t="shared" si="25"/>
        <v>#VALUE!</v>
      </c>
      <c r="L115" s="19" t="str">
        <f t="shared" si="26"/>
        <v/>
      </c>
      <c r="M115" s="19"/>
      <c r="N115" s="19">
        <f>_xll.PITimeDat("NPRI Inf TSS",Sheet1!$O115,"\\APPLEPI_AF\MWRD_Production\Hite Treatment Plant\04-Primaries\Optimization","interpolated")</f>
        <v>381</v>
      </c>
      <c r="O115" s="51">
        <v>43576</v>
      </c>
      <c r="P115" s="19">
        <v>562.2305908203125</v>
      </c>
      <c r="Q115" s="19">
        <f t="shared" si="19"/>
        <v>0.7769028871391076</v>
      </c>
      <c r="R115" s="19">
        <f t="shared" si="20"/>
        <v>0.77001145065311871</v>
      </c>
      <c r="S115" s="19">
        <f t="shared" si="21"/>
        <v>4.7491896840418881E-5</v>
      </c>
      <c r="T115" s="19">
        <f>_xll.PITimeDat("NPRI 3 SOR",Sheet1!$O115,"\\APPLEPI_AF\MWRD_Production\Hite Treatment Plant\04-Primaries\Optimization","exact time")</f>
        <v>995.45855712890625</v>
      </c>
      <c r="U115" s="19">
        <f t="shared" si="22"/>
        <v>0.7769028871391076</v>
      </c>
      <c r="V115" s="19">
        <f t="shared" si="23"/>
        <v>0.7477603265643159</v>
      </c>
      <c r="W115" s="19">
        <f t="shared" si="24"/>
        <v>8.4928883685540346E-4</v>
      </c>
      <c r="X115" s="19"/>
      <c r="Y115" s="19"/>
      <c r="Z115" s="51"/>
      <c r="AA115" s="19"/>
      <c r="AB115" s="19"/>
    </row>
    <row r="116" spans="1:28" x14ac:dyDescent="0.25">
      <c r="A116" s="60">
        <v>43214.333333333336</v>
      </c>
      <c r="B116" s="19" t="str">
        <f>_xll.PITimeDat("NPRI Inf TSS",Sheet1!$C116,"\\APPLEPI_AF\MWRD_Production\Hite Treatment Plant\04-Primaries\Optimization","exact time")</f>
        <v>No events found.</v>
      </c>
      <c r="C116" s="60">
        <v>43214.333333333336</v>
      </c>
      <c r="D116">
        <v>84.5</v>
      </c>
      <c r="E116" s="19"/>
      <c r="F116" s="19" t="e">
        <f t="shared" si="16"/>
        <v>#VALUE!</v>
      </c>
      <c r="G116" s="19" t="str">
        <f t="shared" si="17"/>
        <v/>
      </c>
      <c r="H116" s="19"/>
      <c r="I116" s="19" t="str">
        <f>_xll.PITimeDat("NPRI 3 Eff TSS",Sheet1!$C116,"\\APPLEPI_AF\MWRD_Production\Hite Treatment Plant\04-Primaries\Optimization","exact time")</f>
        <v>No events found.</v>
      </c>
      <c r="J116" s="55" t="e">
        <f t="shared" si="18"/>
        <v>#VALUE!</v>
      </c>
      <c r="K116" s="19" t="e">
        <f t="shared" si="25"/>
        <v>#VALUE!</v>
      </c>
      <c r="L116" s="19" t="str">
        <f t="shared" si="26"/>
        <v/>
      </c>
      <c r="M116" s="19"/>
      <c r="N116" s="19">
        <f>_xll.PITimeDat("NPRI Inf TSS",Sheet1!$O116,"\\APPLEPI_AF\MWRD_Production\Hite Treatment Plant\04-Primaries\Optimization","interpolated")</f>
        <v>319</v>
      </c>
      <c r="O116" s="51">
        <v>43577</v>
      </c>
      <c r="P116" s="19">
        <v>540.60296630859375</v>
      </c>
      <c r="Q116" s="19">
        <f t="shared" si="19"/>
        <v>0.75705329153605017</v>
      </c>
      <c r="R116" s="19">
        <f t="shared" si="20"/>
        <v>0.72606275814584798</v>
      </c>
      <c r="S116" s="19">
        <f t="shared" si="21"/>
        <v>9.6041315980923694E-4</v>
      </c>
      <c r="T116" s="19">
        <f>_xll.PITimeDat("NPRI 3 SOR",Sheet1!$O116,"\\APPLEPI_AF\MWRD_Production\Hite Treatment Plant\04-Primaries\Optimization","exact time")</f>
        <v>977.92578125</v>
      </c>
      <c r="U116" s="19">
        <f t="shared" si="22"/>
        <v>0.69592476489028221</v>
      </c>
      <c r="V116" s="19">
        <f t="shared" si="23"/>
        <v>0.7061138430105901</v>
      </c>
      <c r="W116" s="19">
        <f t="shared" si="24"/>
        <v>1.0381731294173702E-4</v>
      </c>
      <c r="X116" s="19"/>
      <c r="Y116" s="19"/>
      <c r="Z116" s="51"/>
      <c r="AA116" s="19"/>
      <c r="AB116" s="19"/>
    </row>
    <row r="117" spans="1:28" x14ac:dyDescent="0.25">
      <c r="A117" s="60">
        <v>43215.333333333336</v>
      </c>
      <c r="B117" s="19">
        <f>_xll.PITimeDat("NPRI Inf TSS",Sheet1!$C117,"\\APPLEPI_AF\MWRD_Production\Hite Treatment Plant\04-Primaries\Optimization","exact time")</f>
        <v>292</v>
      </c>
      <c r="C117" s="60">
        <v>43215.333333333336</v>
      </c>
      <c r="D117">
        <v>87</v>
      </c>
      <c r="E117" s="19">
        <f>1-D117/B117</f>
        <v>0.70205479452054798</v>
      </c>
      <c r="F117" s="19">
        <f t="shared" si="16"/>
        <v>0.70108021608738214</v>
      </c>
      <c r="G117" s="19">
        <f t="shared" si="17"/>
        <v>9.4980312239198418E-7</v>
      </c>
      <c r="H117" s="19"/>
      <c r="I117" s="19">
        <f>_xll.PITimeDat("NPRI 3 Eff TSS",Sheet1!$C117,"\\APPLEPI_AF\MWRD_Production\Hite Treatment Plant\04-Primaries\Optimization","exact time")</f>
        <v>116</v>
      </c>
      <c r="J117" s="55">
        <f t="shared" si="18"/>
        <v>0.60273972602739723</v>
      </c>
      <c r="K117" s="19">
        <f t="shared" si="25"/>
        <v>0.70108021608738214</v>
      </c>
      <c r="L117" s="19">
        <f t="shared" si="26"/>
        <v>9.6708519852379913E-3</v>
      </c>
      <c r="M117" s="19"/>
      <c r="N117" s="19">
        <f>_xll.PITimeDat("NPRI Inf TSS",Sheet1!$O117,"\\APPLEPI_AF\MWRD_Production\Hite Treatment Plant\04-Primaries\Optimization","interpolated")</f>
        <v>324</v>
      </c>
      <c r="O117" s="51">
        <v>43578</v>
      </c>
      <c r="P117" s="19">
        <v>526.03839111328125</v>
      </c>
      <c r="Q117" s="19">
        <f t="shared" si="19"/>
        <v>0.73611111111111116</v>
      </c>
      <c r="R117" s="19">
        <f t="shared" si="20"/>
        <v>0.73046209354949421</v>
      </c>
      <c r="S117" s="19">
        <f t="shared" si="21"/>
        <v>3.1911399411456749E-5</v>
      </c>
      <c r="T117" s="19">
        <f>_xll.PITimeDat("NPRI 3 SOR",Sheet1!$O117,"\\APPLEPI_AF\MWRD_Production\Hite Treatment Plant\04-Primaries\Optimization","exact time")</f>
        <v>977.4110107421875</v>
      </c>
      <c r="U117" s="19">
        <f t="shared" si="22"/>
        <v>0.67901234567901236</v>
      </c>
      <c r="V117" s="19">
        <f t="shared" si="23"/>
        <v>0.71023975911931514</v>
      </c>
      <c r="W117" s="19">
        <f t="shared" si="24"/>
        <v>9.7515135017160249E-4</v>
      </c>
      <c r="X117" s="19"/>
      <c r="Y117" s="19"/>
      <c r="Z117" s="51"/>
      <c r="AA117" s="19"/>
      <c r="AB117" s="19"/>
    </row>
    <row r="118" spans="1:28" x14ac:dyDescent="0.25">
      <c r="A118" s="60">
        <v>43216.333333333336</v>
      </c>
      <c r="B118" s="19">
        <f>_xll.PITimeDat("NPRI Inf TSS",Sheet1!$C118,"\\APPLEPI_AF\MWRD_Production\Hite Treatment Plant\04-Primaries\Optimization","exact time")</f>
        <v>286</v>
      </c>
      <c r="C118" s="60">
        <v>43216.333333333336</v>
      </c>
      <c r="D118">
        <v>78</v>
      </c>
      <c r="E118" s="19">
        <f>1-D118/B118</f>
        <v>0.72727272727272729</v>
      </c>
      <c r="F118" s="19">
        <f t="shared" si="16"/>
        <v>0.69480917166963496</v>
      </c>
      <c r="G118" s="19">
        <f t="shared" si="17"/>
        <v>1.0538824423950675E-3</v>
      </c>
      <c r="H118" s="19"/>
      <c r="I118" s="19">
        <f>_xll.PITimeDat("NPRI 3 Eff TSS",Sheet1!$C118,"\\APPLEPI_AF\MWRD_Production\Hite Treatment Plant\04-Primaries\Optimization","exact time")</f>
        <v>110</v>
      </c>
      <c r="J118" s="55">
        <f t="shared" si="18"/>
        <v>0.61538461538461542</v>
      </c>
      <c r="K118" s="19">
        <f t="shared" si="25"/>
        <v>0.69480917166963496</v>
      </c>
      <c r="L118" s="19">
        <f t="shared" si="26"/>
        <v>6.3082601410722377E-3</v>
      </c>
      <c r="M118" s="19"/>
      <c r="N118" s="19">
        <f>_xll.PITimeDat("NPRI Inf TSS",Sheet1!$O118,"\\APPLEPI_AF\MWRD_Production\Hite Treatment Plant\04-Primaries\Optimization","interpolated")</f>
        <v>318</v>
      </c>
      <c r="O118" s="51">
        <v>43579</v>
      </c>
      <c r="P118" s="19">
        <v>537.68194580078125</v>
      </c>
      <c r="Q118" s="19">
        <f t="shared" si="19"/>
        <v>0.74371069182389937</v>
      </c>
      <c r="R118" s="19">
        <f t="shared" si="20"/>
        <v>0.72524784128097541</v>
      </c>
      <c r="S118" s="19">
        <f t="shared" si="21"/>
        <v>3.4087685017034753E-4</v>
      </c>
      <c r="T118" s="19">
        <f>_xll.PITimeDat("NPRI 3 SOR",Sheet1!$O118,"\\APPLEPI_AF\MWRD_Production\Hite Treatment Plant\04-Primaries\Optimization","exact time")</f>
        <v>980.9210205078125</v>
      </c>
      <c r="U118" s="19">
        <f t="shared" si="22"/>
        <v>0.66352201257861632</v>
      </c>
      <c r="V118" s="19">
        <f t="shared" si="23"/>
        <v>0.70505165770746225</v>
      </c>
      <c r="W118" s="19">
        <f t="shared" si="24"/>
        <v>1.7247114245278771E-3</v>
      </c>
      <c r="X118" s="19"/>
      <c r="Y118" s="19"/>
      <c r="Z118" s="51"/>
      <c r="AA118" s="19"/>
      <c r="AB118" s="19"/>
    </row>
    <row r="119" spans="1:28" x14ac:dyDescent="0.25">
      <c r="A119" s="60">
        <v>43217.333333333336</v>
      </c>
      <c r="B119" s="19">
        <f>_xll.PITimeDat("NPRI Inf TSS",Sheet1!$C119,"\\APPLEPI_AF\MWRD_Production\Hite Treatment Plant\04-Primaries\Optimization","exact time")</f>
        <v>298</v>
      </c>
      <c r="C119" s="60">
        <v>43217.333333333336</v>
      </c>
      <c r="D119">
        <v>74.5</v>
      </c>
      <c r="E119" s="19">
        <f>1-D119/B119</f>
        <v>0.75</v>
      </c>
      <c r="F119" s="19">
        <f t="shared" si="16"/>
        <v>0.7070987352265623</v>
      </c>
      <c r="G119" s="19">
        <f t="shared" si="17"/>
        <v>1.8405185191606062E-3</v>
      </c>
      <c r="H119" s="19"/>
      <c r="I119" s="19">
        <f>_xll.PITimeDat("NPRI 3 Eff TSS",Sheet1!$C119,"\\APPLEPI_AF\MWRD_Production\Hite Treatment Plant\04-Primaries\Optimization","exact time")</f>
        <v>101</v>
      </c>
      <c r="J119" s="55">
        <f t="shared" si="18"/>
        <v>0.66107382550335569</v>
      </c>
      <c r="K119" s="19">
        <f t="shared" si="25"/>
        <v>0.7070987352265623</v>
      </c>
      <c r="L119" s="19">
        <f t="shared" si="26"/>
        <v>2.1182923150293181E-3</v>
      </c>
      <c r="M119" s="19"/>
      <c r="N119" s="19">
        <f>_xll.PITimeDat("NPRI Inf TSS",Sheet1!$O119,"\\APPLEPI_AF\MWRD_Production\Hite Treatment Plant\04-Primaries\Optimization","interpolated")</f>
        <v>330</v>
      </c>
      <c r="O119" s="51">
        <v>43580</v>
      </c>
      <c r="P119" s="19">
        <v>539.2786865234375</v>
      </c>
      <c r="Q119" s="19">
        <f t="shared" si="19"/>
        <v>0.76666666666666661</v>
      </c>
      <c r="R119" s="19">
        <f t="shared" si="20"/>
        <v>0.73515764205479506</v>
      </c>
      <c r="S119" s="19">
        <f t="shared" si="21"/>
        <v>9.9281863199152717E-4</v>
      </c>
      <c r="T119" s="19">
        <f>_xll.PITimeDat("NPRI 3 SOR",Sheet1!$O119,"\\APPLEPI_AF\MWRD_Production\Hite Treatment Plant\04-Primaries\Optimization","exact time")</f>
        <v>979.935302734375</v>
      </c>
      <c r="U119" s="19">
        <f t="shared" si="22"/>
        <v>0.73636363636363633</v>
      </c>
      <c r="V119" s="19">
        <f t="shared" si="23"/>
        <v>0.71478430223241929</v>
      </c>
      <c r="W119" s="19">
        <f t="shared" si="24"/>
        <v>4.6566766154670881E-4</v>
      </c>
      <c r="X119" s="19"/>
      <c r="Y119" s="19"/>
      <c r="Z119" s="51"/>
      <c r="AA119" s="19"/>
      <c r="AB119" s="19"/>
    </row>
    <row r="120" spans="1:28" x14ac:dyDescent="0.25">
      <c r="A120" s="60">
        <v>43218.333333333336</v>
      </c>
      <c r="B120" s="19">
        <f>_xll.PITimeDat("NPRI Inf TSS",Sheet1!$C120,"\\APPLEPI_AF\MWRD_Production\Hite Treatment Plant\04-Primaries\Optimization","exact time")</f>
        <v>280</v>
      </c>
      <c r="C120" s="60">
        <v>43218.333333333336</v>
      </c>
      <c r="D120">
        <v>69</v>
      </c>
      <c r="E120" s="19">
        <f>1-D120/B120</f>
        <v>0.75357142857142856</v>
      </c>
      <c r="F120" s="19">
        <f t="shared" si="16"/>
        <v>0.68826936820541285</v>
      </c>
      <c r="G120" s="19">
        <f t="shared" si="17"/>
        <v>4.2643590880467605E-3</v>
      </c>
      <c r="H120" s="19"/>
      <c r="I120" s="19">
        <f>_xll.PITimeDat("NPRI 3 Eff TSS",Sheet1!$C120,"\\APPLEPI_AF\MWRD_Production\Hite Treatment Plant\04-Primaries\Optimization","exact time")</f>
        <v>94</v>
      </c>
      <c r="J120" s="55">
        <f t="shared" si="18"/>
        <v>0.66428571428571437</v>
      </c>
      <c r="K120" s="19">
        <f t="shared" si="25"/>
        <v>0.68826936820541285</v>
      </c>
      <c r="L120" s="19">
        <f t="shared" si="26"/>
        <v>5.7521565533986811E-4</v>
      </c>
      <c r="M120" s="19"/>
      <c r="N120" s="19">
        <f>_xll.PITimeDat("NPRI Inf TSS",Sheet1!$O120,"\\APPLEPI_AF\MWRD_Production\Hite Treatment Plant\04-Primaries\Optimization","interpolated")</f>
        <v>332</v>
      </c>
      <c r="O120" s="51">
        <v>43581</v>
      </c>
      <c r="P120" s="19">
        <v>552.32391357421875</v>
      </c>
      <c r="Q120" s="19">
        <f t="shared" si="19"/>
        <v>0.74397590361445776</v>
      </c>
      <c r="R120" s="19">
        <f t="shared" si="20"/>
        <v>0.73654551064024587</v>
      </c>
      <c r="S120" s="19">
        <f t="shared" si="21"/>
        <v>5.5210739751217356E-5</v>
      </c>
      <c r="T120" s="19">
        <f>_xll.PITimeDat("NPRI 3 SOR",Sheet1!$O120,"\\APPLEPI_AF\MWRD_Production\Hite Treatment Plant\04-Primaries\Optimization","exact time")</f>
        <v>986.87481689453125</v>
      </c>
      <c r="U120" s="19">
        <f t="shared" si="22"/>
        <v>0.6987951807228916</v>
      </c>
      <c r="V120" s="19">
        <f t="shared" si="23"/>
        <v>0.71578241179670032</v>
      </c>
      <c r="W120" s="19">
        <f t="shared" si="24"/>
        <v>2.8856601955497285E-4</v>
      </c>
      <c r="X120" s="19"/>
      <c r="Y120" s="19"/>
      <c r="Z120" s="51"/>
      <c r="AA120" s="19"/>
      <c r="AB120" s="19"/>
    </row>
    <row r="121" spans="1:28" x14ac:dyDescent="0.25">
      <c r="A121" s="60">
        <v>43219.333333333336</v>
      </c>
      <c r="B121" s="19">
        <f>_xll.PITimeDat("NPRI Inf TSS",Sheet1!$C121,"\\APPLEPI_AF\MWRD_Production\Hite Treatment Plant\04-Primaries\Optimization","exact time")</f>
        <v>286</v>
      </c>
      <c r="C121" s="60">
        <v>43219.333333333336</v>
      </c>
      <c r="D121">
        <v>79.5</v>
      </c>
      <c r="E121" s="19">
        <f>1-D121/B121</f>
        <v>0.72202797202797209</v>
      </c>
      <c r="F121" s="19">
        <f t="shared" si="16"/>
        <v>0.69480917166963496</v>
      </c>
      <c r="G121" s="19">
        <f t="shared" si="17"/>
        <v>7.4086309294701318E-4</v>
      </c>
      <c r="H121" s="19"/>
      <c r="I121" s="19">
        <f>_xll.PITimeDat("NPRI 3 Eff TSS",Sheet1!$C121,"\\APPLEPI_AF\MWRD_Production\Hite Treatment Plant\04-Primaries\Optimization","exact time")</f>
        <v>85</v>
      </c>
      <c r="J121" s="55">
        <f t="shared" si="18"/>
        <v>0.70279720279720281</v>
      </c>
      <c r="K121" s="19">
        <f t="shared" si="25"/>
        <v>0.69480917166963496</v>
      </c>
      <c r="L121" s="19">
        <f t="shared" si="26"/>
        <v>6.3808641294992922E-5</v>
      </c>
      <c r="M121" s="19"/>
      <c r="N121" s="19">
        <f>_xll.PITimeDat("NPRI Inf TSS",Sheet1!$O121,"\\APPLEPI_AF\MWRD_Production\Hite Treatment Plant\04-Primaries\Optimization","interpolated")</f>
        <v>366</v>
      </c>
      <c r="O121" s="51">
        <v>43582</v>
      </c>
      <c r="P121" s="19">
        <v>559.09710693359375</v>
      </c>
      <c r="Q121" s="19">
        <f t="shared" si="19"/>
        <v>0.81967213114754101</v>
      </c>
      <c r="R121" s="19">
        <f t="shared" si="20"/>
        <v>0.76072788730589092</v>
      </c>
      <c r="S121" s="19">
        <f t="shared" si="21"/>
        <v>3.4744238820639045E-3</v>
      </c>
      <c r="T121" s="19">
        <f>_xll.PITimeDat("NPRI 3 SOR",Sheet1!$O121,"\\APPLEPI_AF\MWRD_Production\Hite Treatment Plant\04-Primaries\Optimization","exact time")</f>
        <v>995.19921875</v>
      </c>
      <c r="U121" s="19">
        <f t="shared" si="22"/>
        <v>0.74316939890710376</v>
      </c>
      <c r="V121" s="19">
        <f t="shared" si="23"/>
        <v>0.73871300144483631</v>
      </c>
      <c r="W121" s="19">
        <f t="shared" si="24"/>
        <v>1.9859478341703745E-5</v>
      </c>
      <c r="X121" s="19"/>
      <c r="Y121" s="19"/>
      <c r="Z121" s="51"/>
      <c r="AA121" s="19"/>
      <c r="AB121" s="19"/>
    </row>
    <row r="122" spans="1:28" x14ac:dyDescent="0.25">
      <c r="A122" s="60">
        <v>43220.333333333336</v>
      </c>
      <c r="B122" s="19">
        <f>_xll.PITimeDat("NPRI Inf TSS",Sheet1!$C122,"\\APPLEPI_AF\MWRD_Production\Hite Treatment Plant\04-Primaries\Optimization","exact time")</f>
        <v>306</v>
      </c>
      <c r="C122" s="60">
        <v>43220.333333333336</v>
      </c>
      <c r="D122">
        <v>87</v>
      </c>
      <c r="E122" s="19">
        <f>1-D122/B122</f>
        <v>0.71568627450980393</v>
      </c>
      <c r="F122" s="19">
        <f t="shared" si="16"/>
        <v>0.71475628463240382</v>
      </c>
      <c r="G122" s="19">
        <f t="shared" si="17"/>
        <v>8.6488117206668454E-7</v>
      </c>
      <c r="H122" s="19"/>
      <c r="I122" s="19">
        <f>_xll.PITimeDat("NPRI 3 Eff TSS",Sheet1!$C122,"\\APPLEPI_AF\MWRD_Production\Hite Treatment Plant\04-Primaries\Optimization","exact time")</f>
        <v>100</v>
      </c>
      <c r="J122" s="55">
        <f t="shared" si="18"/>
        <v>0.67320261437908502</v>
      </c>
      <c r="K122" s="19">
        <f t="shared" si="25"/>
        <v>0.71475628463240382</v>
      </c>
      <c r="L122" s="19">
        <f t="shared" si="26"/>
        <v>1.7267075115215515E-3</v>
      </c>
      <c r="M122" s="19"/>
      <c r="N122" s="19">
        <f>_xll.PITimeDat("NPRI Inf TSS",Sheet1!$O122,"\\APPLEPI_AF\MWRD_Production\Hite Treatment Plant\04-Primaries\Optimization","interpolated")</f>
        <v>366</v>
      </c>
      <c r="O122" s="51">
        <v>43583</v>
      </c>
      <c r="P122" s="19">
        <v>581.9793701171875</v>
      </c>
      <c r="Q122" s="19"/>
      <c r="R122" s="19">
        <f t="shared" si="20"/>
        <v>0.76029627705259761</v>
      </c>
      <c r="S122" s="19" t="str">
        <f t="shared" si="21"/>
        <v/>
      </c>
      <c r="T122" s="19">
        <f>_xll.PITimeDat("NPRI 3 SOR",Sheet1!$O122,"\\APPLEPI_AF\MWRD_Production\Hite Treatment Plant\04-Primaries\Optimization","exact time")</f>
        <v>1006.273681640625</v>
      </c>
      <c r="U122" s="19" t="e">
        <f t="shared" si="22"/>
        <v>#VALUE!</v>
      </c>
      <c r="V122" s="19">
        <f t="shared" si="23"/>
        <v>0.73779343667982178</v>
      </c>
      <c r="W122" s="19" t="str">
        <f t="shared" si="24"/>
        <v/>
      </c>
      <c r="X122" s="19"/>
      <c r="Y122" s="19"/>
      <c r="Z122" s="51"/>
      <c r="AA122" s="19"/>
      <c r="AB122" s="19"/>
    </row>
    <row r="123" spans="1:28" x14ac:dyDescent="0.25">
      <c r="A123" s="60">
        <v>43221.333333333336</v>
      </c>
      <c r="B123" s="19">
        <f>_xll.PITimeDat("NPRI Inf TSS",Sheet1!$C123,"\\APPLEPI_AF\MWRD_Production\Hite Treatment Plant\04-Primaries\Optimization","exact time")</f>
        <v>328</v>
      </c>
      <c r="C123" s="60">
        <v>43221.333333333336</v>
      </c>
      <c r="D123">
        <v>90</v>
      </c>
      <c r="E123" s="19">
        <f>1-D123/B123</f>
        <v>0.72560975609756095</v>
      </c>
      <c r="F123" s="19">
        <f t="shared" si="16"/>
        <v>0.7338884850534011</v>
      </c>
      <c r="G123" s="19">
        <f t="shared" si="17"/>
        <v>6.8537353124266005E-5</v>
      </c>
      <c r="H123" s="19"/>
      <c r="I123" s="19">
        <f>_xll.PITimeDat("NPRI 3 Eff TSS",Sheet1!$C123,"\\APPLEPI_AF\MWRD_Production\Hite Treatment Plant\04-Primaries\Optimization","exact time")</f>
        <v>104</v>
      </c>
      <c r="J123" s="55">
        <f t="shared" si="18"/>
        <v>0.68292682926829262</v>
      </c>
      <c r="K123" s="19">
        <f t="shared" si="25"/>
        <v>0.7338884850534011</v>
      </c>
      <c r="L123" s="19">
        <f t="shared" si="26"/>
        <v>2.5970903603598798E-3</v>
      </c>
      <c r="M123" s="19"/>
      <c r="N123" s="19">
        <f>_xll.PITimeDat("NPRI Inf TSS",Sheet1!$O123,"\\APPLEPI_AF\MWRD_Production\Hite Treatment Plant\04-Primaries\Optimization","interpolated")</f>
        <v>314</v>
      </c>
      <c r="O123" s="51">
        <v>43584</v>
      </c>
      <c r="P123" s="19">
        <v>554.54302978515625</v>
      </c>
      <c r="Q123" s="19">
        <f t="shared" si="19"/>
        <v>0.75477707006369421</v>
      </c>
      <c r="R123" s="19">
        <f t="shared" si="20"/>
        <v>0.72151730259259717</v>
      </c>
      <c r="S123" s="19">
        <f t="shared" si="21"/>
        <v>1.1062121322314453E-3</v>
      </c>
      <c r="T123" s="19">
        <f>_xll.PITimeDat("NPRI 3 SOR",Sheet1!$O123,"\\APPLEPI_AF\MWRD_Production\Hite Treatment Plant\04-Primaries\Optimization","exact time")</f>
        <v>996.594482421875</v>
      </c>
      <c r="U123" s="19">
        <f t="shared" si="22"/>
        <v>0.70382165605095537</v>
      </c>
      <c r="V123" s="19">
        <f t="shared" si="23"/>
        <v>0.70045654498031718</v>
      </c>
      <c r="W123" s="19">
        <f t="shared" si="24"/>
        <v>1.132397251773173E-5</v>
      </c>
      <c r="X123" s="19"/>
      <c r="Y123" s="19"/>
      <c r="Z123" s="51"/>
      <c r="AA123" s="19"/>
      <c r="AB123" s="19"/>
    </row>
    <row r="124" spans="1:28" x14ac:dyDescent="0.25">
      <c r="A124" s="60">
        <v>43222.333333333336</v>
      </c>
      <c r="B124" s="19">
        <f>_xll.PITimeDat("NPRI Inf TSS",Sheet1!$C124,"\\APPLEPI_AF\MWRD_Production\Hite Treatment Plant\04-Primaries\Optimization","exact time")</f>
        <v>334</v>
      </c>
      <c r="C124" s="60">
        <v>43222.333333333336</v>
      </c>
      <c r="D124">
        <v>88.5</v>
      </c>
      <c r="E124" s="19">
        <f>1-D124/B124</f>
        <v>0.73502994011976042</v>
      </c>
      <c r="F124" s="19">
        <f t="shared" si="16"/>
        <v>0.73866893142968737</v>
      </c>
      <c r="G124" s="19">
        <f t="shared" si="17"/>
        <v>1.3242257753723883E-5</v>
      </c>
      <c r="H124" s="19"/>
      <c r="I124" s="19">
        <f>_xll.PITimeDat("NPRI 3 Eff TSS",Sheet1!$C124,"\\APPLEPI_AF\MWRD_Production\Hite Treatment Plant\04-Primaries\Optimization","exact time")</f>
        <v>115</v>
      </c>
      <c r="J124" s="55">
        <f t="shared" si="18"/>
        <v>0.65568862275449102</v>
      </c>
      <c r="K124" s="19">
        <f t="shared" si="25"/>
        <v>0.73866893142968737</v>
      </c>
      <c r="L124" s="19">
        <f t="shared" si="26"/>
        <v>6.8857316278308663E-3</v>
      </c>
      <c r="M124" s="19"/>
      <c r="N124" s="19">
        <f>_xll.PITimeDat("NPRI Inf TSS",Sheet1!$O124,"\\APPLEPI_AF\MWRD_Production\Hite Treatment Plant\04-Primaries\Optimization","interpolated")</f>
        <v>322</v>
      </c>
      <c r="O124" s="51">
        <v>43585</v>
      </c>
      <c r="P124" s="19">
        <v>555.78955078125</v>
      </c>
      <c r="Q124" s="19">
        <f t="shared" si="19"/>
        <v>0.6645962732919255</v>
      </c>
      <c r="R124" s="19">
        <f t="shared" si="20"/>
        <v>0.72836748834885301</v>
      </c>
      <c r="S124" s="19">
        <f t="shared" si="21"/>
        <v>4.0667678698368976E-3</v>
      </c>
      <c r="T124" s="19">
        <f>_xll.PITimeDat("NPRI 3 SOR",Sheet1!$O124,"\\APPLEPI_AF\MWRD_Production\Hite Treatment Plant\04-Primaries\Optimization","exact time")</f>
        <v>976.55706787109375</v>
      </c>
      <c r="U124" s="19">
        <f t="shared" si="22"/>
        <v>0.72049689440993792</v>
      </c>
      <c r="V124" s="19">
        <f t="shared" si="23"/>
        <v>0.70868586089910901</v>
      </c>
      <c r="W124" s="19">
        <f t="shared" si="24"/>
        <v>1.3950051259392339E-4</v>
      </c>
      <c r="X124" s="19"/>
      <c r="Y124" s="19"/>
      <c r="Z124" s="51"/>
      <c r="AA124" s="19"/>
      <c r="AB124" s="19"/>
    </row>
    <row r="125" spans="1:28" x14ac:dyDescent="0.25">
      <c r="A125" s="60">
        <v>43223.333333333336</v>
      </c>
      <c r="B125" s="19">
        <f>_xll.PITimeDat("NPRI Inf TSS",Sheet1!$C125,"\\APPLEPI_AF\MWRD_Production\Hite Treatment Plant\04-Primaries\Optimization","exact time")</f>
        <v>274</v>
      </c>
      <c r="C125" s="60">
        <v>43223.333333333336</v>
      </c>
      <c r="D125">
        <v>83</v>
      </c>
      <c r="E125" s="19">
        <f>1-D125/B125</f>
        <v>0.6970802919708029</v>
      </c>
      <c r="F125" s="19">
        <f t="shared" si="16"/>
        <v>0.68144314999093281</v>
      </c>
      <c r="G125" s="19">
        <f t="shared" si="17"/>
        <v>2.4452020929861563E-4</v>
      </c>
      <c r="H125" s="19"/>
      <c r="I125" s="19">
        <f>_xll.PITimeDat("NPRI 3 Eff TSS",Sheet1!$C125,"\\APPLEPI_AF\MWRD_Production\Hite Treatment Plant\04-Primaries\Optimization","exact time")</f>
        <v>110</v>
      </c>
      <c r="J125" s="55">
        <f t="shared" si="18"/>
        <v>0.5985401459854014</v>
      </c>
      <c r="K125" s="19">
        <f t="shared" si="25"/>
        <v>0.68144314999093281</v>
      </c>
      <c r="L125" s="19">
        <f t="shared" si="26"/>
        <v>6.8729080731411568E-3</v>
      </c>
      <c r="M125" s="19"/>
      <c r="N125" s="19">
        <f>_xll.PITimeDat("NPRI Inf TSS",Sheet1!$O125,"\\APPLEPI_AF\MWRD_Production\Hite Treatment Plant\04-Primaries\Optimization","interpolated")</f>
        <v>350</v>
      </c>
      <c r="O125" s="51">
        <v>43586</v>
      </c>
      <c r="P125" s="19">
        <v>532.25341796875</v>
      </c>
      <c r="Q125" s="19">
        <f t="shared" si="19"/>
        <v>0.68285714285714283</v>
      </c>
      <c r="R125" s="19">
        <f t="shared" si="20"/>
        <v>0.75029780928191092</v>
      </c>
      <c r="S125" s="19">
        <f t="shared" si="21"/>
        <v>4.548243487816842E-3</v>
      </c>
      <c r="T125" s="19">
        <f>_xll.PITimeDat("NPRI 3 SOR",Sheet1!$O125,"\\APPLEPI_AF\MWRD_Production\Hite Treatment Plant\04-Primaries\Optimization","exact time")</f>
        <v>967.5576171875</v>
      </c>
      <c r="U125" s="19">
        <f t="shared" si="22"/>
        <v>0.70571428571428574</v>
      </c>
      <c r="V125" s="19">
        <f t="shared" si="23"/>
        <v>0.73038005510122495</v>
      </c>
      <c r="W125" s="19">
        <f t="shared" si="24"/>
        <v>6.084001794496673E-4</v>
      </c>
      <c r="X125" s="19"/>
      <c r="Y125" s="19"/>
      <c r="Z125" s="51"/>
      <c r="AA125" s="19"/>
      <c r="AB125" s="19"/>
    </row>
    <row r="126" spans="1:28" x14ac:dyDescent="0.25">
      <c r="A126" s="60">
        <v>43224.333333333336</v>
      </c>
      <c r="B126" s="19">
        <f>_xll.PITimeDat("NPRI Inf TSS",Sheet1!$C126,"\\APPLEPI_AF\MWRD_Production\Hite Treatment Plant\04-Primaries\Optimization","exact time")</f>
        <v>258</v>
      </c>
      <c r="C126" s="60">
        <v>43224.333333333336</v>
      </c>
      <c r="D126">
        <v>70.5</v>
      </c>
      <c r="E126" s="19">
        <f>1-D126/B126</f>
        <v>0.72674418604651159</v>
      </c>
      <c r="F126" s="19">
        <f t="shared" si="16"/>
        <v>0.66168768642447895</v>
      </c>
      <c r="G126" s="19">
        <f t="shared" si="17"/>
        <v>4.2323481430715324E-3</v>
      </c>
      <c r="H126" s="19"/>
      <c r="I126" s="19">
        <f>_xll.PITimeDat("NPRI 3 Eff TSS",Sheet1!$C126,"\\APPLEPI_AF\MWRD_Production\Hite Treatment Plant\04-Primaries\Optimization","exact time")</f>
        <v>96</v>
      </c>
      <c r="J126" s="55">
        <f t="shared" si="18"/>
        <v>0.62790697674418605</v>
      </c>
      <c r="K126" s="19">
        <f t="shared" si="25"/>
        <v>0.66168768642447895</v>
      </c>
      <c r="L126" s="19">
        <f t="shared" si="26"/>
        <v>1.1411363465042342E-3</v>
      </c>
      <c r="M126" s="19"/>
      <c r="N126" s="19">
        <f>_xll.PITimeDat("NPRI Inf TSS",Sheet1!$O126,"\\APPLEPI_AF\MWRD_Production\Hite Treatment Plant\04-Primaries\Optimization","interpolated")</f>
        <v>318</v>
      </c>
      <c r="O126" s="51">
        <v>43587</v>
      </c>
      <c r="P126" s="19">
        <v>474.62771606445313</v>
      </c>
      <c r="Q126" s="19">
        <f t="shared" si="19"/>
        <v>0.74213836477987427</v>
      </c>
      <c r="R126" s="19">
        <f t="shared" si="20"/>
        <v>0.72591852505582455</v>
      </c>
      <c r="S126" s="19">
        <f t="shared" si="21"/>
        <v>2.6308320067386137E-4</v>
      </c>
      <c r="T126" s="19">
        <f>_xll.PITimeDat("NPRI 3 SOR",Sheet1!$O126,"\\APPLEPI_AF\MWRD_Production\Hite Treatment Plant\04-Primaries\Optimization","exact time")</f>
        <v>943.361572265625</v>
      </c>
      <c r="U126" s="19" t="e">
        <f t="shared" si="22"/>
        <v>#VALUE!</v>
      </c>
      <c r="V126" s="19">
        <f t="shared" si="23"/>
        <v>0.70785010530227099</v>
      </c>
      <c r="W126" s="19" t="str">
        <f t="shared" si="24"/>
        <v/>
      </c>
      <c r="X126" s="19"/>
      <c r="Y126" s="19"/>
      <c r="Z126" s="51"/>
      <c r="AA126" s="19"/>
      <c r="AB126" s="19"/>
    </row>
    <row r="127" spans="1:28" x14ac:dyDescent="0.25">
      <c r="A127" s="60">
        <v>43225.333333333336</v>
      </c>
      <c r="B127" s="19">
        <f>_xll.PITimeDat("NPRI Inf TSS",Sheet1!$C127,"\\APPLEPI_AF\MWRD_Production\Hite Treatment Plant\04-Primaries\Optimization","exact time")</f>
        <v>263</v>
      </c>
      <c r="C127" s="60">
        <v>43225.333333333336</v>
      </c>
      <c r="D127">
        <v>74.5</v>
      </c>
      <c r="E127" s="19">
        <f>1-D127/B127</f>
        <v>0.71673003802281365</v>
      </c>
      <c r="F127" s="19">
        <f t="shared" si="16"/>
        <v>0.66811947945823413</v>
      </c>
      <c r="G127" s="19">
        <f t="shared" si="17"/>
        <v>2.3629864039604155E-3</v>
      </c>
      <c r="H127" s="19"/>
      <c r="I127" s="19">
        <f>_xll.PITimeDat("NPRI 3 Eff TSS",Sheet1!$C127,"\\APPLEPI_AF\MWRD_Production\Hite Treatment Plant\04-Primaries\Optimization","exact time")</f>
        <v>94</v>
      </c>
      <c r="J127" s="55">
        <f t="shared" si="18"/>
        <v>0.64258555133079853</v>
      </c>
      <c r="K127" s="19">
        <f t="shared" si="25"/>
        <v>0.66811947945823413</v>
      </c>
      <c r="L127" s="19">
        <f t="shared" si="26"/>
        <v>6.5198148561704695E-4</v>
      </c>
      <c r="M127" s="19"/>
      <c r="N127" s="19">
        <f>_xll.PITimeDat("NPRI Inf TSS",Sheet1!$O127,"\\APPLEPI_AF\MWRD_Production\Hite Treatment Plant\04-Primaries\Optimization","interpolated")</f>
        <v>322</v>
      </c>
      <c r="O127" s="51">
        <v>43588</v>
      </c>
      <c r="P127" s="19">
        <v>473.85498046875</v>
      </c>
      <c r="Q127" s="19">
        <f t="shared" si="19"/>
        <v>0.81366459627329191</v>
      </c>
      <c r="R127" s="19">
        <f t="shared" si="20"/>
        <v>0.72932066638065529</v>
      </c>
      <c r="S127" s="19">
        <f t="shared" si="21"/>
        <v>7.1138985097340002E-3</v>
      </c>
      <c r="T127" s="19">
        <f>_xll.PITimeDat("NPRI 3 SOR",Sheet1!$O127,"\\APPLEPI_AF\MWRD_Production\Hite Treatment Plant\04-Primaries\Optimization","exact time")</f>
        <v>931.430419921875</v>
      </c>
      <c r="U127" s="19" t="e">
        <f t="shared" si="22"/>
        <v>#VALUE!</v>
      </c>
      <c r="V127" s="19">
        <f t="shared" si="23"/>
        <v>0.71201764666597256</v>
      </c>
      <c r="W127" s="19" t="str">
        <f t="shared" si="24"/>
        <v/>
      </c>
      <c r="X127" s="19"/>
      <c r="Y127" s="19"/>
      <c r="Z127" s="51"/>
      <c r="AA127" s="19"/>
      <c r="AB127" s="19"/>
    </row>
    <row r="128" spans="1:28" x14ac:dyDescent="0.25">
      <c r="A128" s="60">
        <v>43226.333333333336</v>
      </c>
      <c r="B128" s="19">
        <f>_xll.PITimeDat("NPRI Inf TSS",Sheet1!$C128,"\\APPLEPI_AF\MWRD_Production\Hite Treatment Plant\04-Primaries\Optimization","exact time")</f>
        <v>296</v>
      </c>
      <c r="C128" s="60">
        <v>43226.333333333336</v>
      </c>
      <c r="D128">
        <v>87.5</v>
      </c>
      <c r="E128" s="19">
        <f>1-D128/B128</f>
        <v>0.70439189189189189</v>
      </c>
      <c r="F128" s="19">
        <f t="shared" si="16"/>
        <v>0.70511967262674191</v>
      </c>
      <c r="G128" s="19">
        <f t="shared" si="17"/>
        <v>5.2966479801884297E-7</v>
      </c>
      <c r="H128" s="19"/>
      <c r="I128" s="19" t="str">
        <f>_xll.PITimeDat("NPRI 3 Eff TSS",Sheet1!$C128,"\\APPLEPI_AF\MWRD_Production\Hite Treatment Plant\04-Primaries\Optimization","exact time")</f>
        <v>No events found.</v>
      </c>
      <c r="J128" s="55" t="e">
        <f t="shared" si="18"/>
        <v>#VALUE!</v>
      </c>
      <c r="K128" s="19">
        <f t="shared" si="25"/>
        <v>0.70511967262674191</v>
      </c>
      <c r="L128" s="19" t="str">
        <f t="shared" si="26"/>
        <v/>
      </c>
      <c r="M128" s="19"/>
      <c r="N128" s="19">
        <f>_xll.PITimeDat("NPRI Inf TSS",Sheet1!$O128,"\\APPLEPI_AF\MWRD_Production\Hite Treatment Plant\04-Primaries\Optimization","interpolated")</f>
        <v>298</v>
      </c>
      <c r="O128" s="51">
        <v>43589</v>
      </c>
      <c r="P128" s="19">
        <v>475.88580322265625</v>
      </c>
      <c r="Q128" s="19">
        <f t="shared" si="19"/>
        <v>0.73154362416107377</v>
      </c>
      <c r="R128" s="19">
        <f t="shared" si="20"/>
        <v>0.70756025740715267</v>
      </c>
      <c r="S128" s="19">
        <f t="shared" si="21"/>
        <v>5.7520188085308786E-4</v>
      </c>
      <c r="T128" s="19">
        <f>_xll.PITimeDat("NPRI 3 SOR",Sheet1!$O128,"\\APPLEPI_AF\MWRD_Production\Hite Treatment Plant\04-Primaries\Optimization","exact time")</f>
        <v>922.3919677734375</v>
      </c>
      <c r="U128" s="19" t="e">
        <f t="shared" si="22"/>
        <v>#VALUE!</v>
      </c>
      <c r="V128" s="19">
        <f t="shared" si="23"/>
        <v>0.69140529321759236</v>
      </c>
      <c r="W128" s="19" t="str">
        <f t="shared" si="24"/>
        <v/>
      </c>
      <c r="X128" s="19"/>
      <c r="Y128" s="19"/>
      <c r="Z128" s="51"/>
      <c r="AA128" s="19"/>
      <c r="AB128" s="19"/>
    </row>
    <row r="129" spans="1:28" x14ac:dyDescent="0.25">
      <c r="A129" s="60">
        <v>43227.333333333336</v>
      </c>
      <c r="B129" s="19">
        <f>_xll.PITimeDat("NPRI Inf TSS",Sheet1!$C129,"\\APPLEPI_AF\MWRD_Production\Hite Treatment Plant\04-Primaries\Optimization","exact time")</f>
        <v>290</v>
      </c>
      <c r="C129" s="60">
        <v>43227.333333333336</v>
      </c>
      <c r="D129">
        <v>73</v>
      </c>
      <c r="E129" s="19">
        <f>1-D129/B129</f>
        <v>0.74827586206896557</v>
      </c>
      <c r="F129" s="19">
        <f t="shared" si="16"/>
        <v>0.69901870033626068</v>
      </c>
      <c r="G129" s="19">
        <f t="shared" si="17"/>
        <v>2.4262679819618471E-3</v>
      </c>
      <c r="H129" s="19"/>
      <c r="I129" s="19" t="str">
        <f>_xll.PITimeDat("NPRI 3 Eff TSS",Sheet1!$C129,"\\APPLEPI_AF\MWRD_Production\Hite Treatment Plant\04-Primaries\Optimization","exact time")</f>
        <v>No events found.</v>
      </c>
      <c r="J129" s="55" t="e">
        <f t="shared" si="18"/>
        <v>#VALUE!</v>
      </c>
      <c r="K129" s="19">
        <f t="shared" si="25"/>
        <v>0.69901870033626068</v>
      </c>
      <c r="L129" s="19" t="str">
        <f t="shared" si="26"/>
        <v/>
      </c>
      <c r="M129" s="19"/>
      <c r="N129" s="19">
        <f>_xll.PITimeDat("NPRI Inf TSS",Sheet1!$O129,"\\APPLEPI_AF\MWRD_Production\Hite Treatment Plant\04-Primaries\Optimization","interpolated")</f>
        <v>280</v>
      </c>
      <c r="O129" s="51">
        <v>43590</v>
      </c>
      <c r="P129" s="19">
        <v>481.35458374023438</v>
      </c>
      <c r="Q129" s="19">
        <f t="shared" si="19"/>
        <v>0.73928571428571432</v>
      </c>
      <c r="R129" s="19">
        <f t="shared" si="20"/>
        <v>0.68876400616376543</v>
      </c>
      <c r="S129" s="19">
        <f t="shared" si="21"/>
        <v>2.5524429915593969E-3</v>
      </c>
      <c r="T129" s="19">
        <f>_xll.PITimeDat("NPRI 3 SOR",Sheet1!$O129,"\\APPLEPI_AF\MWRD_Production\Hite Treatment Plant\04-Primaries\Optimization","exact time")</f>
        <v>925.5079345703125</v>
      </c>
      <c r="U129" s="19" t="e">
        <f t="shared" si="22"/>
        <v>#VALUE!</v>
      </c>
      <c r="V129" s="19">
        <f t="shared" si="23"/>
        <v>0.67287267666106432</v>
      </c>
      <c r="W129" s="19" t="str">
        <f t="shared" si="24"/>
        <v/>
      </c>
      <c r="X129" s="19"/>
      <c r="Y129" s="19"/>
      <c r="Z129" s="51"/>
      <c r="AA129" s="19"/>
      <c r="AB129" s="19"/>
    </row>
    <row r="130" spans="1:28" x14ac:dyDescent="0.25">
      <c r="A130" s="60">
        <v>43228.333333333336</v>
      </c>
      <c r="B130" s="19">
        <f>_xll.PITimeDat("NPRI Inf TSS",Sheet1!$C130,"\\APPLEPI_AF\MWRD_Production\Hite Treatment Plant\04-Primaries\Optimization","exact time")</f>
        <v>332</v>
      </c>
      <c r="C130" s="60">
        <v>43228.333333333336</v>
      </c>
      <c r="D130">
        <v>85.5</v>
      </c>
      <c r="E130" s="19">
        <f>1-D130/B130</f>
        <v>0.74246987951807231</v>
      </c>
      <c r="F130" s="19">
        <f t="shared" si="16"/>
        <v>0.73709464788408308</v>
      </c>
      <c r="G130" s="19">
        <f t="shared" si="17"/>
        <v>2.8893115119038531E-5</v>
      </c>
      <c r="H130" s="19"/>
      <c r="I130" s="19">
        <f>_xll.PITimeDat("NPRI 3 Eff TSS",Sheet1!$C130,"\\APPLEPI_AF\MWRD_Production\Hite Treatment Plant\04-Primaries\Optimization","exact time")</f>
        <v>93</v>
      </c>
      <c r="J130" s="55">
        <f t="shared" si="18"/>
        <v>0.71987951807228923</v>
      </c>
      <c r="K130" s="19">
        <f t="shared" si="25"/>
        <v>0.73709464788408308</v>
      </c>
      <c r="L130" s="19">
        <f t="shared" si="26"/>
        <v>2.9636069443691337E-4</v>
      </c>
      <c r="M130" s="19"/>
      <c r="N130" s="19">
        <f>_xll.PITimeDat("NPRI Inf TSS",Sheet1!$O130,"\\APPLEPI_AF\MWRD_Production\Hite Treatment Plant\04-Primaries\Optimization","interpolated")</f>
        <v>280</v>
      </c>
      <c r="O130" s="51">
        <v>43591</v>
      </c>
      <c r="P130" s="19">
        <v>484.0650634765625</v>
      </c>
      <c r="Q130" s="19">
        <f t="shared" si="19"/>
        <v>0.77857142857142858</v>
      </c>
      <c r="R130" s="19">
        <f t="shared" si="20"/>
        <v>0.68874258502065111</v>
      </c>
      <c r="S130" s="19">
        <f t="shared" si="21"/>
        <v>8.0692211336700556E-3</v>
      </c>
      <c r="T130" s="19">
        <f>_xll.PITimeDat("NPRI 3 SOR",Sheet1!$O130,"\\APPLEPI_AF\MWRD_Production\Hite Treatment Plant\04-Primaries\Optimization","exact time")</f>
        <v>924.7086181640625</v>
      </c>
      <c r="U130" s="19" t="e">
        <f t="shared" si="22"/>
        <v>#VALUE!</v>
      </c>
      <c r="V130" s="19">
        <f t="shared" si="23"/>
        <v>0.6729256176327022</v>
      </c>
      <c r="W130" s="19" t="str">
        <f t="shared" si="24"/>
        <v/>
      </c>
      <c r="X130" s="19"/>
      <c r="Y130" s="19"/>
      <c r="Z130" s="51"/>
      <c r="AA130" s="19"/>
      <c r="AB130" s="19"/>
    </row>
    <row r="131" spans="1:28" x14ac:dyDescent="0.25">
      <c r="A131" s="60">
        <v>43229.333333333336</v>
      </c>
      <c r="B131" s="19">
        <f>_xll.PITimeDat("NPRI Inf TSS",Sheet1!$C131,"\\APPLEPI_AF\MWRD_Production\Hite Treatment Plant\04-Primaries\Optimization","exact time")</f>
        <v>288</v>
      </c>
      <c r="C131" s="60">
        <v>43229.333333333336</v>
      </c>
      <c r="D131">
        <v>91</v>
      </c>
      <c r="E131" s="19">
        <f>1-D131/B131</f>
        <v>0.68402777777777779</v>
      </c>
      <c r="F131" s="19">
        <f t="shared" si="16"/>
        <v>0.69692855242192908</v>
      </c>
      <c r="G131" s="19">
        <f t="shared" si="17"/>
        <v>1.6642998641917689E-4</v>
      </c>
      <c r="H131" s="19"/>
      <c r="I131" s="19">
        <f>_xll.PITimeDat("NPRI 3 Eff TSS",Sheet1!$C131,"\\APPLEPI_AF\MWRD_Production\Hite Treatment Plant\04-Primaries\Optimization","exact time")</f>
        <v>108</v>
      </c>
      <c r="J131" s="55">
        <f t="shared" si="18"/>
        <v>0.625</v>
      </c>
      <c r="K131" s="19">
        <f t="shared" si="25"/>
        <v>0.69692855242192908</v>
      </c>
      <c r="L131" s="19">
        <f t="shared" si="26"/>
        <v>5.1737166535142003E-3</v>
      </c>
      <c r="M131" s="19"/>
      <c r="N131" s="19">
        <f>_xll.PITimeDat("NPRI Inf TSS",Sheet1!$O131,"\\APPLEPI_AF\MWRD_Production\Hite Treatment Plant\04-Primaries\Optimization","interpolated")</f>
        <v>338</v>
      </c>
      <c r="O131" s="51">
        <v>43592</v>
      </c>
      <c r="P131" s="19">
        <v>501.84841918945313</v>
      </c>
      <c r="Q131" s="19">
        <f t="shared" si="19"/>
        <v>0.76331360946745563</v>
      </c>
      <c r="R131" s="19">
        <f t="shared" si="20"/>
        <v>0.74184978604046425</v>
      </c>
      <c r="S131" s="19">
        <f t="shared" si="21"/>
        <v>4.6069571610506398E-4</v>
      </c>
      <c r="T131" s="19">
        <f>_xll.PITimeDat("NPRI 3 SOR",Sheet1!$O131,"\\APPLEPI_AF\MWRD_Production\Hite Treatment Plant\04-Primaries\Optimization","exact time")</f>
        <v>935.431396484375</v>
      </c>
      <c r="U131" s="19" t="e">
        <f t="shared" si="22"/>
        <v>#VALUE!</v>
      </c>
      <c r="V131" s="19">
        <f t="shared" si="23"/>
        <v>0.72420572766896008</v>
      </c>
      <c r="W131" s="19" t="str">
        <f t="shared" si="24"/>
        <v/>
      </c>
      <c r="X131" s="19"/>
      <c r="Y131" s="19"/>
      <c r="Z131" s="51"/>
      <c r="AA131" s="19"/>
      <c r="AB131" s="19"/>
    </row>
    <row r="132" spans="1:28" x14ac:dyDescent="0.25">
      <c r="A132" s="60">
        <v>43230.333333333336</v>
      </c>
      <c r="B132" s="19">
        <f>_xll.PITimeDat("NPRI Inf TSS",Sheet1!$C132,"\\APPLEPI_AF\MWRD_Production\Hite Treatment Plant\04-Primaries\Optimization","exact time")</f>
        <v>306</v>
      </c>
      <c r="C132" s="60">
        <v>43230.333333333336</v>
      </c>
      <c r="D132">
        <v>78.5</v>
      </c>
      <c r="E132" s="19">
        <f>1-D132/B132</f>
        <v>0.74346405228758172</v>
      </c>
      <c r="F132" s="19">
        <f t="shared" si="16"/>
        <v>0.71475628463240382</v>
      </c>
      <c r="G132" s="19">
        <f t="shared" si="17"/>
        <v>8.2413592374367881E-4</v>
      </c>
      <c r="H132" s="19"/>
      <c r="I132" s="19">
        <f>_xll.PITimeDat("NPRI 3 Eff TSS",Sheet1!$C132,"\\APPLEPI_AF\MWRD_Production\Hite Treatment Plant\04-Primaries\Optimization","exact time")</f>
        <v>106</v>
      </c>
      <c r="J132" s="55">
        <f t="shared" si="18"/>
        <v>0.65359477124183007</v>
      </c>
      <c r="K132" s="19">
        <f t="shared" si="25"/>
        <v>0.71475628463240382</v>
      </c>
      <c r="L132" s="19">
        <f t="shared" si="26"/>
        <v>3.740730720225331E-3</v>
      </c>
      <c r="M132" s="19"/>
      <c r="N132" s="19">
        <f>_xll.PITimeDat("NPRI Inf TSS",Sheet1!$O132,"\\APPLEPI_AF\MWRD_Production\Hite Treatment Plant\04-Primaries\Optimization","interpolated")</f>
        <v>352</v>
      </c>
      <c r="O132" s="51">
        <v>43593</v>
      </c>
      <c r="P132" s="19">
        <v>535.28912353515625</v>
      </c>
      <c r="Q132" s="19">
        <f t="shared" si="19"/>
        <v>0.8125</v>
      </c>
      <c r="R132" s="19">
        <f t="shared" si="20"/>
        <v>0.75166548744134498</v>
      </c>
      <c r="S132" s="19">
        <f t="shared" si="21"/>
        <v>3.7008379182491553E-3</v>
      </c>
      <c r="T132" s="19">
        <f>_xll.PITimeDat("NPRI 3 SOR",Sheet1!$O132,"\\APPLEPI_AF\MWRD_Production\Hite Treatment Plant\04-Primaries\Optimization","exact time")</f>
        <v>964.53863525390625</v>
      </c>
      <c r="U132" s="19">
        <f t="shared" si="22"/>
        <v>0.625</v>
      </c>
      <c r="V132" s="19">
        <f t="shared" si="23"/>
        <v>0.73198749398714125</v>
      </c>
      <c r="W132" s="19">
        <f t="shared" si="24"/>
        <v>1.1446323869648584E-2</v>
      </c>
      <c r="X132" s="19"/>
      <c r="Y132" s="19"/>
      <c r="Z132" s="51"/>
      <c r="AA132" s="19"/>
      <c r="AB132" s="19"/>
    </row>
    <row r="133" spans="1:28" x14ac:dyDescent="0.25">
      <c r="A133" s="60">
        <v>43231.333333333336</v>
      </c>
      <c r="B133" s="19">
        <f>_xll.PITimeDat("NPRI Inf TSS",Sheet1!$C133,"\\APPLEPI_AF\MWRD_Production\Hite Treatment Plant\04-Primaries\Optimization","exact time")</f>
        <v>290</v>
      </c>
      <c r="C133" s="60">
        <v>43231.333333333336</v>
      </c>
      <c r="D133">
        <v>81.5</v>
      </c>
      <c r="E133" s="19">
        <f>1-D133/B133</f>
        <v>0.71896551724137936</v>
      </c>
      <c r="F133" s="19">
        <f t="shared" ref="F133:F196" si="27">1-$F$1/B133</f>
        <v>0.69901870033626068</v>
      </c>
      <c r="G133" s="19">
        <f t="shared" ref="G133:G196" si="28">IF(ISBLANK(E133),"",(E133-F133)^2)</f>
        <v>3.9787550464632837E-4</v>
      </c>
      <c r="H133" s="19"/>
      <c r="I133" s="19">
        <f>_xll.PITimeDat("NPRI 3 Eff TSS",Sheet1!$C133,"\\APPLEPI_AF\MWRD_Production\Hite Treatment Plant\04-Primaries\Optimization","exact time")</f>
        <v>98</v>
      </c>
      <c r="J133" s="55">
        <f t="shared" ref="J133:J196" si="29">1-I133/B133</f>
        <v>0.66206896551724137</v>
      </c>
      <c r="K133" s="19">
        <f t="shared" si="25"/>
        <v>0.69901870033626068</v>
      </c>
      <c r="L133" s="19">
        <f t="shared" si="26"/>
        <v>1.365282903195848E-3</v>
      </c>
      <c r="M133" s="19"/>
      <c r="N133" s="19">
        <f>_xll.PITimeDat("NPRI Inf TSS",Sheet1!$O133,"\\APPLEPI_AF\MWRD_Production\Hite Treatment Plant\04-Primaries\Optimization","interpolated")</f>
        <v>326</v>
      </c>
      <c r="O133" s="51">
        <v>43594</v>
      </c>
      <c r="P133" s="19">
        <v>554.151123046875</v>
      </c>
      <c r="Q133" s="19">
        <f t="shared" ref="Q133:Q196" si="30">VLOOKUP(O133,$C$4:$E$547,3)</f>
        <v>0.79754601226993871</v>
      </c>
      <c r="R133" s="19">
        <f t="shared" ref="R133:R196" si="31">(1-$R$1/$N133)*(1-EXP(-$P$1/P133))</f>
        <v>0.73170257747574541</v>
      </c>
      <c r="S133" s="19">
        <f t="shared" ref="S133:S196" si="32">IF(ISNUMBER(Q133),(Q133-R133)^2,"")</f>
        <v>4.3353579054971848E-3</v>
      </c>
      <c r="T133" s="19">
        <f>_xll.PITimeDat("NPRI 3 SOR",Sheet1!$O133,"\\APPLEPI_AF\MWRD_Production\Hite Treatment Plant\04-Primaries\Optimization","exact time")</f>
        <v>980.58551025390625</v>
      </c>
      <c r="U133" s="19" t="e">
        <f t="shared" ref="U133:U196" si="33">VLOOKUP(O133,$C$4:$J$547,8)</f>
        <v>#VALUE!</v>
      </c>
      <c r="V133" s="19">
        <f t="shared" ref="V133:V196" si="34">(1-$R$1/$N133)*(1-EXP(-$P$1/T133))</f>
        <v>0.71159394990610336</v>
      </c>
      <c r="W133" s="19" t="str">
        <f t="shared" ref="W133:W196" si="35">IF(ISNUMBER(U133),(U133-V133)^2,"")</f>
        <v/>
      </c>
      <c r="X133" s="19"/>
      <c r="Y133" s="19"/>
      <c r="Z133" s="51"/>
      <c r="AA133" s="19"/>
      <c r="AB133" s="19"/>
    </row>
    <row r="134" spans="1:28" x14ac:dyDescent="0.25">
      <c r="A134" s="60">
        <v>43232.333333333336</v>
      </c>
      <c r="B134" s="19">
        <f>_xll.PITimeDat("NPRI Inf TSS",Sheet1!$C134,"\\APPLEPI_AF\MWRD_Production\Hite Treatment Plant\04-Primaries\Optimization","exact time")</f>
        <v>304</v>
      </c>
      <c r="C134" s="60">
        <v>43232.333333333336</v>
      </c>
      <c r="D134">
        <v>69</v>
      </c>
      <c r="E134" s="19">
        <f>1-D134/B134</f>
        <v>0.77302631578947367</v>
      </c>
      <c r="F134" s="19">
        <f t="shared" si="27"/>
        <v>0.71287968124182766</v>
      </c>
      <c r="G134" s="19">
        <f t="shared" si="28"/>
        <v>3.6176176474080851E-3</v>
      </c>
      <c r="H134" s="19"/>
      <c r="I134" s="19">
        <f>_xll.PITimeDat("NPRI 3 Eff TSS",Sheet1!$C134,"\\APPLEPI_AF\MWRD_Production\Hite Treatment Plant\04-Primaries\Optimization","exact time")</f>
        <v>99</v>
      </c>
      <c r="J134" s="55">
        <f t="shared" si="29"/>
        <v>0.67434210526315796</v>
      </c>
      <c r="K134" s="19">
        <f t="shared" ref="K134:K197" si="36">1-$K$1/B134</f>
        <v>0.71287968124182766</v>
      </c>
      <c r="L134" s="19">
        <f t="shared" ref="L134:L197" si="37">IF(ISNUMBER(J134),(J134-K134)^2,"")</f>
        <v>1.4851447623117392E-3</v>
      </c>
      <c r="M134" s="19"/>
      <c r="N134" s="19">
        <f>_xll.PITimeDat("NPRI Inf TSS",Sheet1!$O134,"\\APPLEPI_AF\MWRD_Production\Hite Treatment Plant\04-Primaries\Optimization","interpolated")</f>
        <v>342</v>
      </c>
      <c r="O134" s="51">
        <v>43595</v>
      </c>
      <c r="P134" s="19">
        <v>518.87872314453125</v>
      </c>
      <c r="Q134" s="19">
        <f t="shared" si="30"/>
        <v>0.77192982456140347</v>
      </c>
      <c r="R134" s="19">
        <f t="shared" si="31"/>
        <v>0.74466508355851924</v>
      </c>
      <c r="S134" s="19">
        <f t="shared" si="32"/>
        <v>7.4336610195435649E-4</v>
      </c>
      <c r="T134" s="19">
        <f>_xll.PITimeDat("NPRI 3 SOR",Sheet1!$O134,"\\APPLEPI_AF\MWRD_Production\Hite Treatment Plant\04-Primaries\Optimization","exact time")</f>
        <v>953.809326171875</v>
      </c>
      <c r="U134" s="19">
        <f t="shared" si="33"/>
        <v>0.76900584795321636</v>
      </c>
      <c r="V134" s="19">
        <f t="shared" si="34"/>
        <v>0.72577741881399394</v>
      </c>
      <c r="W134" s="19">
        <f t="shared" si="35"/>
        <v>1.8686970858447743E-3</v>
      </c>
      <c r="X134" s="19"/>
      <c r="Y134" s="19"/>
      <c r="Z134" s="51"/>
      <c r="AA134" s="19"/>
      <c r="AB134" s="19"/>
    </row>
    <row r="135" spans="1:28" x14ac:dyDescent="0.25">
      <c r="A135" s="60">
        <v>43233.333333333336</v>
      </c>
      <c r="B135" s="19">
        <f>_xll.PITimeDat("NPRI Inf TSS",Sheet1!$C135,"\\APPLEPI_AF\MWRD_Production\Hite Treatment Plant\04-Primaries\Optimization","exact time")</f>
        <v>291</v>
      </c>
      <c r="C135" s="60">
        <v>43233.333333333336</v>
      </c>
      <c r="D135">
        <v>70</v>
      </c>
      <c r="E135" s="19">
        <f>1-D135/B135</f>
        <v>0.75945017182130581</v>
      </c>
      <c r="F135" s="19">
        <f t="shared" si="27"/>
        <v>0.70005300033510509</v>
      </c>
      <c r="G135" s="19">
        <f t="shared" si="28"/>
        <v>3.5280239805611357E-3</v>
      </c>
      <c r="H135" s="19"/>
      <c r="I135" s="19">
        <f>_xll.PITimeDat("NPRI 3 Eff TSS",Sheet1!$C135,"\\APPLEPI_AF\MWRD_Production\Hite Treatment Plant\04-Primaries\Optimization","exact time")</f>
        <v>102</v>
      </c>
      <c r="J135" s="55">
        <f t="shared" si="29"/>
        <v>0.64948453608247425</v>
      </c>
      <c r="K135" s="19">
        <f t="shared" si="36"/>
        <v>0.70005300033510509</v>
      </c>
      <c r="L135" s="19">
        <f t="shared" si="37"/>
        <v>2.5571695768696031E-3</v>
      </c>
      <c r="M135" s="19"/>
      <c r="N135" s="19">
        <f>_xll.PITimeDat("NPRI Inf TSS",Sheet1!$O135,"\\APPLEPI_AF\MWRD_Production\Hite Treatment Plant\04-Primaries\Optimization","interpolated")</f>
        <v>272</v>
      </c>
      <c r="O135" s="51">
        <v>43596</v>
      </c>
      <c r="P135" s="19">
        <v>515.98114013671875</v>
      </c>
      <c r="Q135" s="19">
        <f t="shared" si="30"/>
        <v>0.76102941176470584</v>
      </c>
      <c r="R135" s="19">
        <f t="shared" si="31"/>
        <v>0.67931323580346015</v>
      </c>
      <c r="S135" s="19">
        <f t="shared" si="32"/>
        <v>6.677533413729269E-3</v>
      </c>
      <c r="T135" s="19">
        <f>_xll.PITimeDat("NPRI 3 SOR",Sheet1!$O135,"\\APPLEPI_AF\MWRD_Production\Hite Treatment Plant\04-Primaries\Optimization","exact time")</f>
        <v>952.9302978515625</v>
      </c>
      <c r="U135" s="19" t="e">
        <f t="shared" si="33"/>
        <v>#VALUE!</v>
      </c>
      <c r="V135" s="19">
        <f t="shared" si="34"/>
        <v>0.66211258630724523</v>
      </c>
      <c r="W135" s="19" t="str">
        <f t="shared" si="35"/>
        <v/>
      </c>
      <c r="X135" s="19"/>
      <c r="Y135" s="19"/>
      <c r="Z135" s="51"/>
      <c r="AA135" s="19"/>
      <c r="AB135" s="19"/>
    </row>
    <row r="136" spans="1:28" x14ac:dyDescent="0.25">
      <c r="A136" s="60">
        <v>43234.333333333336</v>
      </c>
      <c r="B136" s="19">
        <f>_xll.PITimeDat("NPRI Inf TSS",Sheet1!$C136,"\\APPLEPI_AF\MWRD_Production\Hite Treatment Plant\04-Primaries\Optimization","exact time")</f>
        <v>299</v>
      </c>
      <c r="C136" s="60">
        <v>43234.333333333336</v>
      </c>
      <c r="D136">
        <v>80</v>
      </c>
      <c r="E136" s="19">
        <f>1-D136/B136</f>
        <v>0.73244147157190631</v>
      </c>
      <c r="F136" s="19">
        <f t="shared" si="27"/>
        <v>0.70807833811878118</v>
      </c>
      <c r="G136" s="19">
        <f t="shared" si="28"/>
        <v>5.9356227165478477E-4</v>
      </c>
      <c r="H136" s="19"/>
      <c r="I136" s="19">
        <f>_xll.PITimeDat("NPRI 3 Eff TSS",Sheet1!$C136,"\\APPLEPI_AF\MWRD_Production\Hite Treatment Plant\04-Primaries\Optimization","exact time")</f>
        <v>90</v>
      </c>
      <c r="J136" s="55">
        <f t="shared" si="29"/>
        <v>0.69899665551839463</v>
      </c>
      <c r="K136" s="19">
        <f t="shared" si="36"/>
        <v>0.70807833811878118</v>
      </c>
      <c r="L136" s="19">
        <f t="shared" si="37"/>
        <v>8.2476958854163875E-5</v>
      </c>
      <c r="M136" s="19"/>
      <c r="N136" s="19">
        <f>_xll.PITimeDat("NPRI Inf TSS",Sheet1!$O136,"\\APPLEPI_AF\MWRD_Production\Hite Treatment Plant\04-Primaries\Optimization","interpolated")</f>
        <v>262</v>
      </c>
      <c r="O136" s="51">
        <v>43597</v>
      </c>
      <c r="P136" s="19">
        <v>507.09375</v>
      </c>
      <c r="Q136" s="19">
        <f t="shared" si="30"/>
        <v>0.74045801526717558</v>
      </c>
      <c r="R136" s="19">
        <f t="shared" si="31"/>
        <v>0.66721084981798884</v>
      </c>
      <c r="S136" s="19">
        <f t="shared" si="32"/>
        <v>5.3651472463405363E-3</v>
      </c>
      <c r="T136" s="19">
        <f>_xll.PITimeDat("NPRI 3 SOR",Sheet1!$O136,"\\APPLEPI_AF\MWRD_Production\Hite Treatment Plant\04-Primaries\Optimization","exact time")</f>
        <v>946.97491455078125</v>
      </c>
      <c r="U136" s="19">
        <f t="shared" si="33"/>
        <v>0.73664122137404586</v>
      </c>
      <c r="V136" s="19">
        <f t="shared" si="34"/>
        <v>0.65062789731168647</v>
      </c>
      <c r="W136" s="19">
        <f t="shared" si="35"/>
        <v>7.3982919162564539E-3</v>
      </c>
      <c r="X136" s="19"/>
      <c r="Y136" s="19"/>
      <c r="Z136" s="51"/>
      <c r="AA136" s="19"/>
      <c r="AB136" s="19"/>
    </row>
    <row r="137" spans="1:28" x14ac:dyDescent="0.25">
      <c r="A137" s="60">
        <v>43235.333333333336</v>
      </c>
      <c r="B137" s="19">
        <f>_xll.PITimeDat("NPRI Inf TSS",Sheet1!$C137,"\\APPLEPI_AF\MWRD_Production\Hite Treatment Plant\04-Primaries\Optimization","exact time")</f>
        <v>266</v>
      </c>
      <c r="C137" s="60">
        <v>43235.333333333336</v>
      </c>
      <c r="D137">
        <v>123</v>
      </c>
      <c r="E137" s="19">
        <f>1-D137/B137</f>
        <v>0.53759398496240607</v>
      </c>
      <c r="F137" s="19">
        <f t="shared" si="27"/>
        <v>0.67186249284780297</v>
      </c>
      <c r="G137" s="19">
        <f t="shared" si="28"/>
        <v>1.8028032209770891E-2</v>
      </c>
      <c r="H137" s="19"/>
      <c r="I137" s="19">
        <f>_xll.PITimeDat("NPRI 3 Eff TSS",Sheet1!$C137,"\\APPLEPI_AF\MWRD_Production\Hite Treatment Plant\04-Primaries\Optimization","exact time")</f>
        <v>117</v>
      </c>
      <c r="J137" s="55">
        <f t="shared" si="29"/>
        <v>0.56015037593984962</v>
      </c>
      <c r="K137" s="19">
        <f t="shared" si="36"/>
        <v>0.67186249284780297</v>
      </c>
      <c r="L137" s="19">
        <f t="shared" si="37"/>
        <v>1.2479597064056236E-2</v>
      </c>
      <c r="M137" s="19"/>
      <c r="N137" s="19">
        <f>_xll.PITimeDat("NPRI Inf TSS",Sheet1!$O137,"\\APPLEPI_AF\MWRD_Production\Hite Treatment Plant\04-Primaries\Optimization","interpolated")</f>
        <v>295</v>
      </c>
      <c r="O137" s="51">
        <v>43598</v>
      </c>
      <c r="P137" s="19">
        <v>515.6915283203125</v>
      </c>
      <c r="Q137" s="19">
        <f t="shared" si="30"/>
        <v>0.75593220338983047</v>
      </c>
      <c r="R137" s="19">
        <f t="shared" si="31"/>
        <v>0.70422359882026009</v>
      </c>
      <c r="S137" s="19">
        <f t="shared" si="32"/>
        <v>2.6737797865321951E-3</v>
      </c>
      <c r="T137" s="19">
        <f>_xll.PITimeDat("NPRI 3 SOR",Sheet1!$O137,"\\APPLEPI_AF\MWRD_Production\Hite Treatment Plant\04-Primaries\Optimization","exact time")</f>
        <v>943.832275390625</v>
      </c>
      <c r="U137" s="19">
        <f t="shared" si="33"/>
        <v>0.74237288135593227</v>
      </c>
      <c r="V137" s="19">
        <f t="shared" si="34"/>
        <v>0.68703191318144552</v>
      </c>
      <c r="W137" s="19">
        <f t="shared" si="35"/>
        <v>3.0626227584895551E-3</v>
      </c>
      <c r="X137" s="19"/>
      <c r="Y137" s="19"/>
      <c r="Z137" s="51"/>
      <c r="AA137" s="19"/>
      <c r="AB137" s="19"/>
    </row>
    <row r="138" spans="1:28" x14ac:dyDescent="0.25">
      <c r="A138" s="60">
        <v>43236.333333333336</v>
      </c>
      <c r="B138" s="19">
        <f>_xll.PITimeDat("NPRI Inf TSS",Sheet1!$C138,"\\APPLEPI_AF\MWRD_Production\Hite Treatment Plant\04-Primaries\Optimization","exact time")</f>
        <v>389</v>
      </c>
      <c r="C138" s="60">
        <v>43236.333333333336</v>
      </c>
      <c r="D138">
        <v>79.5</v>
      </c>
      <c r="E138" s="19">
        <f>1-D138/B138</f>
        <v>0.79562982005141392</v>
      </c>
      <c r="F138" s="19">
        <f t="shared" si="27"/>
        <v>0.77561805423525854</v>
      </c>
      <c r="G138" s="19">
        <f t="shared" si="28"/>
        <v>4.0047077108064502E-4</v>
      </c>
      <c r="H138" s="19"/>
      <c r="I138" s="19">
        <f>_xll.PITimeDat("NPRI 3 Eff TSS",Sheet1!$C138,"\\APPLEPI_AF\MWRD_Production\Hite Treatment Plant\04-Primaries\Optimization","exact time")</f>
        <v>104</v>
      </c>
      <c r="J138" s="55">
        <f t="shared" si="29"/>
        <v>0.73264781491002573</v>
      </c>
      <c r="K138" s="19">
        <f t="shared" si="36"/>
        <v>0.77561805423525854</v>
      </c>
      <c r="L138" s="19">
        <f t="shared" si="37"/>
        <v>1.8464414676677839E-3</v>
      </c>
      <c r="M138" s="19"/>
      <c r="N138" s="19">
        <f>_xll.PITimeDat("NPRI Inf TSS",Sheet1!$O138,"\\APPLEPI_AF\MWRD_Production\Hite Treatment Plant\04-Primaries\Optimization","interpolated")</f>
        <v>311</v>
      </c>
      <c r="O138" s="51">
        <v>43599</v>
      </c>
      <c r="P138" s="19">
        <v>512.136474609375</v>
      </c>
      <c r="Q138" s="19">
        <f t="shared" si="30"/>
        <v>0.78778135048231512</v>
      </c>
      <c r="R138" s="19">
        <f t="shared" si="31"/>
        <v>0.71941757849809695</v>
      </c>
      <c r="S138" s="19">
        <f t="shared" si="32"/>
        <v>4.673605319910173E-3</v>
      </c>
      <c r="T138" s="19">
        <f>_xll.PITimeDat("NPRI 3 SOR",Sheet1!$O138,"\\APPLEPI_AF\MWRD_Production\Hite Treatment Plant\04-Primaries\Optimization","exact time")</f>
        <v>936.79876708984375</v>
      </c>
      <c r="U138" s="19">
        <f t="shared" si="33"/>
        <v>0.70096463022508038</v>
      </c>
      <c r="V138" s="19">
        <f t="shared" si="34"/>
        <v>0.70231646085666</v>
      </c>
      <c r="W138" s="19">
        <f t="shared" si="35"/>
        <v>1.827446056476955E-6</v>
      </c>
      <c r="X138" s="19"/>
      <c r="Y138" s="19"/>
      <c r="Z138" s="51"/>
      <c r="AA138" s="19"/>
      <c r="AB138" s="19"/>
    </row>
    <row r="139" spans="1:28" x14ac:dyDescent="0.25">
      <c r="A139" s="60">
        <v>43237.333333333336</v>
      </c>
      <c r="B139" s="19">
        <f>_xll.PITimeDat("NPRI Inf TSS",Sheet1!$C139,"\\APPLEPI_AF\MWRD_Production\Hite Treatment Plant\04-Primaries\Optimization","exact time")</f>
        <v>312</v>
      </c>
      <c r="C139" s="60">
        <v>43237.333333333336</v>
      </c>
      <c r="D139">
        <v>88</v>
      </c>
      <c r="E139" s="19">
        <f>1-D139/B139</f>
        <v>0.71794871794871795</v>
      </c>
      <c r="F139" s="19">
        <f t="shared" si="27"/>
        <v>0.72024174069716529</v>
      </c>
      <c r="G139" s="19">
        <f t="shared" si="28"/>
        <v>5.2579533248969816E-6</v>
      </c>
      <c r="H139" s="19"/>
      <c r="I139" s="19">
        <f>_xll.PITimeDat("NPRI 3 Eff TSS",Sheet1!$C139,"\\APPLEPI_AF\MWRD_Production\Hite Treatment Plant\04-Primaries\Optimization","exact time")</f>
        <v>98</v>
      </c>
      <c r="J139" s="55">
        <f t="shared" si="29"/>
        <v>0.6858974358974359</v>
      </c>
      <c r="K139" s="19">
        <f t="shared" si="36"/>
        <v>0.72024174069716529</v>
      </c>
      <c r="L139" s="19">
        <f t="shared" si="37"/>
        <v>1.1795312721767149E-3</v>
      </c>
      <c r="M139" s="19"/>
      <c r="N139" s="19">
        <f>_xll.PITimeDat("NPRI Inf TSS",Sheet1!$O139,"\\APPLEPI_AF\MWRD_Production\Hite Treatment Plant\04-Primaries\Optimization","interpolated")</f>
        <v>290</v>
      </c>
      <c r="O139" s="51">
        <v>43600</v>
      </c>
      <c r="P139" s="19">
        <v>540.487060546875</v>
      </c>
      <c r="Q139" s="19">
        <f t="shared" si="30"/>
        <v>0.76896551724137929</v>
      </c>
      <c r="R139" s="19">
        <f t="shared" si="31"/>
        <v>0.69883700165694018</v>
      </c>
      <c r="S139" s="19">
        <f t="shared" si="32"/>
        <v>4.9180086980769189E-3</v>
      </c>
      <c r="T139" s="19">
        <f>_xll.PITimeDat("NPRI 3 SOR",Sheet1!$O139,"\\APPLEPI_AF\MWRD_Production\Hite Treatment Plant\04-Primaries\Optimization","exact time")</f>
        <v>960.25970458984375</v>
      </c>
      <c r="U139" s="19">
        <f t="shared" si="33"/>
        <v>0.69655172413793109</v>
      </c>
      <c r="V139" s="19">
        <f t="shared" si="34"/>
        <v>0.68091765866024101</v>
      </c>
      <c r="W139" s="19">
        <f t="shared" si="35"/>
        <v>2.4442400336070091E-4</v>
      </c>
      <c r="X139" s="19"/>
      <c r="Y139" s="19"/>
      <c r="Z139" s="51"/>
      <c r="AA139" s="19"/>
      <c r="AB139" s="19"/>
    </row>
    <row r="140" spans="1:28" x14ac:dyDescent="0.25">
      <c r="A140" s="60">
        <v>43238.333333333336</v>
      </c>
      <c r="B140" s="19">
        <f>_xll.PITimeDat("NPRI Inf TSS",Sheet1!$C140,"\\APPLEPI_AF\MWRD_Production\Hite Treatment Plant\04-Primaries\Optimization","exact time")</f>
        <v>316</v>
      </c>
      <c r="C140" s="60">
        <v>43238.333333333336</v>
      </c>
      <c r="D140">
        <v>80</v>
      </c>
      <c r="E140" s="19">
        <f>1-D140/B140</f>
        <v>0.74683544303797467</v>
      </c>
      <c r="F140" s="19">
        <f t="shared" si="27"/>
        <v>0.7237829844858088</v>
      </c>
      <c r="G140" s="19">
        <f t="shared" si="28"/>
        <v>5.3141584529932514E-4</v>
      </c>
      <c r="H140" s="19"/>
      <c r="I140" s="19">
        <f>_xll.PITimeDat("NPRI 3 Eff TSS",Sheet1!$C140,"\\APPLEPI_AF\MWRD_Production\Hite Treatment Plant\04-Primaries\Optimization","exact time")</f>
        <v>126</v>
      </c>
      <c r="J140" s="55">
        <f t="shared" si="29"/>
        <v>0.60126582278481011</v>
      </c>
      <c r="K140" s="19">
        <f t="shared" si="36"/>
        <v>0.7237829844858088</v>
      </c>
      <c r="L140" s="19">
        <f t="shared" si="37"/>
        <v>1.5010454911268661E-2</v>
      </c>
      <c r="M140" s="19"/>
      <c r="N140" s="19">
        <f>_xll.PITimeDat("NPRI Inf TSS",Sheet1!$O140,"\\APPLEPI_AF\MWRD_Production\Hite Treatment Plant\04-Primaries\Optimization","interpolated")</f>
        <v>292</v>
      </c>
      <c r="O140" s="51">
        <v>43601</v>
      </c>
      <c r="P140" s="19">
        <v>510.65121459960938</v>
      </c>
      <c r="Q140" s="19">
        <f t="shared" si="30"/>
        <v>0.74315068493150682</v>
      </c>
      <c r="R140" s="19">
        <f t="shared" si="31"/>
        <v>0.70125227988223915</v>
      </c>
      <c r="S140" s="19">
        <f t="shared" si="32"/>
        <v>1.7554763456724988E-3</v>
      </c>
      <c r="T140" s="19">
        <f>_xll.PITimeDat("NPRI 3 SOR",Sheet1!$O140,"\\APPLEPI_AF\MWRD_Production\Hite Treatment Plant\04-Primaries\Optimization","exact time")</f>
        <v>939.84857177734375</v>
      </c>
      <c r="U140" s="19">
        <f t="shared" si="33"/>
        <v>0.69178082191780821</v>
      </c>
      <c r="V140" s="19">
        <f t="shared" si="34"/>
        <v>0.684356623859526</v>
      </c>
      <c r="W140" s="19">
        <f t="shared" si="35"/>
        <v>5.5118716808601269E-5</v>
      </c>
      <c r="X140" s="19"/>
      <c r="Y140" s="19"/>
      <c r="Z140" s="51"/>
      <c r="AA140" s="19"/>
      <c r="AB140" s="19"/>
    </row>
    <row r="141" spans="1:28" x14ac:dyDescent="0.25">
      <c r="A141" s="60">
        <v>43239.333333333336</v>
      </c>
      <c r="B141" s="19">
        <f>_xll.PITimeDat("NPRI Inf TSS",Sheet1!$C141,"\\APPLEPI_AF\MWRD_Production\Hite Treatment Plant\04-Primaries\Optimization","exact time")</f>
        <v>268</v>
      </c>
      <c r="C141" s="60">
        <v>43239.333333333336</v>
      </c>
      <c r="D141">
        <v>75.5</v>
      </c>
      <c r="E141" s="19">
        <f>1-D141/B141</f>
        <v>0.71828358208955223</v>
      </c>
      <c r="F141" s="19">
        <f t="shared" si="27"/>
        <v>0.6743112802146104</v>
      </c>
      <c r="G141" s="19">
        <f t="shared" si="28"/>
        <v>1.9335633321810131E-3</v>
      </c>
      <c r="H141" s="19"/>
      <c r="I141" s="19">
        <f>_xll.PITimeDat("NPRI 3 Eff TSS",Sheet1!$C141,"\\APPLEPI_AF\MWRD_Production\Hite Treatment Plant\04-Primaries\Optimization","exact time")</f>
        <v>100</v>
      </c>
      <c r="J141" s="55">
        <f t="shared" si="29"/>
        <v>0.62686567164179108</v>
      </c>
      <c r="K141" s="19">
        <f t="shared" si="36"/>
        <v>0.6743112802146104</v>
      </c>
      <c r="L141" s="19">
        <f t="shared" si="37"/>
        <v>2.2510857728451862E-3</v>
      </c>
      <c r="M141" s="19"/>
      <c r="N141" s="19">
        <f>_xll.PITimeDat("NPRI Inf TSS",Sheet1!$O141,"\\APPLEPI_AF\MWRD_Production\Hite Treatment Plant\04-Primaries\Optimization","interpolated")</f>
        <v>275</v>
      </c>
      <c r="O141" s="51">
        <v>43602</v>
      </c>
      <c r="P141" s="19">
        <v>510.08554077148438</v>
      </c>
      <c r="Q141" s="19">
        <f t="shared" si="30"/>
        <v>0.77454545454545454</v>
      </c>
      <c r="R141" s="19">
        <f t="shared" si="31"/>
        <v>0.68286075151925574</v>
      </c>
      <c r="S141" s="19">
        <f t="shared" si="32"/>
        <v>8.4060847690022675E-3</v>
      </c>
      <c r="T141" s="19">
        <f>_xll.PITimeDat("NPRI 3 SOR",Sheet1!$O141,"\\APPLEPI_AF\MWRD_Production\Hite Treatment Plant\04-Primaries\Optimization","exact time")</f>
        <v>937.71099853515625</v>
      </c>
      <c r="U141" s="19">
        <f t="shared" si="33"/>
        <v>0.63636363636363635</v>
      </c>
      <c r="V141" s="19">
        <f t="shared" si="34"/>
        <v>0.66654649319024006</v>
      </c>
      <c r="W141" s="19">
        <f t="shared" si="35"/>
        <v>9.1100484621525822E-4</v>
      </c>
      <c r="X141" s="19"/>
      <c r="Y141" s="19"/>
      <c r="Z141" s="51"/>
      <c r="AA141" s="19"/>
      <c r="AB141" s="19"/>
    </row>
    <row r="142" spans="1:28" x14ac:dyDescent="0.25">
      <c r="A142" s="60">
        <v>43240.333333333336</v>
      </c>
      <c r="B142" s="19">
        <f>_xll.PITimeDat("NPRI Inf TSS",Sheet1!$C142,"\\APPLEPI_AF\MWRD_Production\Hite Treatment Plant\04-Primaries\Optimization","exact time")</f>
        <v>266</v>
      </c>
      <c r="C142" s="60">
        <v>43240.333333333336</v>
      </c>
      <c r="D142">
        <v>80</v>
      </c>
      <c r="E142" s="19">
        <f>1-D142/B142</f>
        <v>0.6992481203007519</v>
      </c>
      <c r="F142" s="19">
        <f t="shared" si="27"/>
        <v>0.67186249284780297</v>
      </c>
      <c r="G142" s="19">
        <f t="shared" si="28"/>
        <v>7.4997259099170979E-4</v>
      </c>
      <c r="H142" s="19"/>
      <c r="I142" s="19">
        <f>_xll.PITimeDat("NPRI 3 Eff TSS",Sheet1!$C142,"\\APPLEPI_AF\MWRD_Production\Hite Treatment Plant\04-Primaries\Optimization","exact time")</f>
        <v>99</v>
      </c>
      <c r="J142" s="55">
        <f t="shared" si="29"/>
        <v>0.6278195488721805</v>
      </c>
      <c r="K142" s="19">
        <f t="shared" si="36"/>
        <v>0.67186249284780297</v>
      </c>
      <c r="L142" s="19">
        <f t="shared" si="37"/>
        <v>1.9397809140398199E-3</v>
      </c>
      <c r="M142" s="19"/>
      <c r="N142" s="19">
        <f>_xll.PITimeDat("NPRI Inf TSS",Sheet1!$O142,"\\APPLEPI_AF\MWRD_Production\Hite Treatment Plant\04-Primaries\Optimization","interpolated")</f>
        <v>328</v>
      </c>
      <c r="O142" s="51">
        <v>43603</v>
      </c>
      <c r="P142" s="19">
        <v>498.97604370117188</v>
      </c>
      <c r="Q142" s="19">
        <f t="shared" si="30"/>
        <v>0.78048780487804881</v>
      </c>
      <c r="R142" s="19">
        <f t="shared" si="31"/>
        <v>0.73403931176502779</v>
      </c>
      <c r="S142" s="19">
        <f t="shared" si="32"/>
        <v>2.1574625124703606E-3</v>
      </c>
      <c r="T142" s="19">
        <f>_xll.PITimeDat("NPRI 3 SOR",Sheet1!$O142,"\\APPLEPI_AF\MWRD_Production\Hite Treatment Plant\04-Primaries\Optimization","exact time")</f>
        <v>933.57598876953125</v>
      </c>
      <c r="U142" s="19">
        <f t="shared" si="33"/>
        <v>0.74390243902439024</v>
      </c>
      <c r="V142" s="19">
        <f t="shared" si="34"/>
        <v>0.71668598627758806</v>
      </c>
      <c r="W142" s="19">
        <f t="shared" si="35"/>
        <v>7.4073530011891579E-4</v>
      </c>
      <c r="X142" s="19"/>
      <c r="Y142" s="19"/>
      <c r="Z142" s="51"/>
      <c r="AA142" s="19"/>
      <c r="AB142" s="19"/>
    </row>
    <row r="143" spans="1:28" x14ac:dyDescent="0.25">
      <c r="A143" s="60">
        <v>43241.333333333336</v>
      </c>
      <c r="B143" s="19">
        <f>_xll.PITimeDat("NPRI Inf TSS",Sheet1!$C143,"\\APPLEPI_AF\MWRD_Production\Hite Treatment Plant\04-Primaries\Optimization","exact time")</f>
        <v>296</v>
      </c>
      <c r="C143" s="60">
        <v>43241.333333333336</v>
      </c>
      <c r="D143">
        <v>84.5</v>
      </c>
      <c r="E143" s="19">
        <f>1-D143/B143</f>
        <v>0.71452702702702697</v>
      </c>
      <c r="F143" s="19">
        <f t="shared" si="27"/>
        <v>0.70511967262674191</v>
      </c>
      <c r="G143" s="19">
        <f t="shared" si="28"/>
        <v>8.8498316812562707E-5</v>
      </c>
      <c r="H143" s="19"/>
      <c r="I143" s="19">
        <f>_xll.PITimeDat("NPRI 3 Eff TSS",Sheet1!$C143,"\\APPLEPI_AF\MWRD_Production\Hite Treatment Plant\04-Primaries\Optimization","exact time")</f>
        <v>99</v>
      </c>
      <c r="J143" s="55">
        <f t="shared" si="29"/>
        <v>0.66554054054054057</v>
      </c>
      <c r="K143" s="19">
        <f t="shared" si="36"/>
        <v>0.70511967262674191</v>
      </c>
      <c r="L143" s="19">
        <f t="shared" si="37"/>
        <v>1.5665076966969724E-3</v>
      </c>
      <c r="M143" s="19"/>
      <c r="N143" s="19">
        <f>_xll.PITimeDat("NPRI Inf TSS",Sheet1!$O143,"\\APPLEPI_AF\MWRD_Production\Hite Treatment Plant\04-Primaries\Optimization","interpolated")</f>
        <v>339</v>
      </c>
      <c r="O143" s="51">
        <v>43604</v>
      </c>
      <c r="P143" s="19">
        <v>504.17526245117188</v>
      </c>
      <c r="Q143" s="19">
        <f t="shared" si="30"/>
        <v>0.79941002949852513</v>
      </c>
      <c r="R143" s="19">
        <f t="shared" si="31"/>
        <v>0.74258390818442965</v>
      </c>
      <c r="S143" s="19">
        <f t="shared" si="32"/>
        <v>3.2292080636042966E-3</v>
      </c>
      <c r="T143" s="19">
        <f>_xll.PITimeDat("NPRI 3 SOR",Sheet1!$O143,"\\APPLEPI_AF\MWRD_Production\Hite Treatment Plant\04-Primaries\Optimization","exact time")</f>
        <v>937.7235107421875</v>
      </c>
      <c r="U143" s="19">
        <f t="shared" si="33"/>
        <v>0.74926253687315636</v>
      </c>
      <c r="V143" s="19">
        <f t="shared" si="34"/>
        <v>0.72477897573364181</v>
      </c>
      <c r="W143" s="19">
        <f t="shared" si="35"/>
        <v>5.9944476607234713E-4</v>
      </c>
      <c r="X143" s="19"/>
      <c r="Y143" s="19"/>
      <c r="Z143" s="51"/>
      <c r="AA143" s="19"/>
      <c r="AB143" s="19"/>
    </row>
    <row r="144" spans="1:28" x14ac:dyDescent="0.25">
      <c r="A144" s="60">
        <v>43242.333333333336</v>
      </c>
      <c r="B144" s="19">
        <f>_xll.PITimeDat("NPRI Inf TSS",Sheet1!$C144,"\\APPLEPI_AF\MWRD_Production\Hite Treatment Plant\04-Primaries\Optimization","exact time")</f>
        <v>288</v>
      </c>
      <c r="C144" s="60">
        <v>43242.333333333336</v>
      </c>
      <c r="D144">
        <v>78</v>
      </c>
      <c r="E144" s="19">
        <f>1-D144/B144</f>
        <v>0.72916666666666674</v>
      </c>
      <c r="F144" s="19">
        <f t="shared" si="27"/>
        <v>0.69692855242192908</v>
      </c>
      <c r="G144" s="19">
        <f t="shared" si="28"/>
        <v>1.0392960100567572E-3</v>
      </c>
      <c r="H144" s="19"/>
      <c r="I144" s="19">
        <f>_xll.PITimeDat("NPRI 3 Eff TSS",Sheet1!$C144,"\\APPLEPI_AF\MWRD_Production\Hite Treatment Plant\04-Primaries\Optimization","exact time")</f>
        <v>110</v>
      </c>
      <c r="J144" s="55">
        <f t="shared" si="29"/>
        <v>0.61805555555555558</v>
      </c>
      <c r="K144" s="19">
        <f t="shared" si="36"/>
        <v>0.69692855242192908</v>
      </c>
      <c r="L144" s="19">
        <f t="shared" si="37"/>
        <v>6.2209496346829641E-3</v>
      </c>
      <c r="M144" s="19"/>
      <c r="N144" s="19">
        <f>_xll.PITimeDat("NPRI Inf TSS",Sheet1!$O144,"\\APPLEPI_AF\MWRD_Production\Hite Treatment Plant\04-Primaries\Optimization","interpolated")</f>
        <v>316</v>
      </c>
      <c r="O144" s="51">
        <v>43605</v>
      </c>
      <c r="P144" s="19">
        <v>520.86773681640625</v>
      </c>
      <c r="Q144" s="19">
        <f t="shared" si="30"/>
        <v>0.78481012658227844</v>
      </c>
      <c r="R144" s="19">
        <f t="shared" si="31"/>
        <v>0.72373745008238333</v>
      </c>
      <c r="S144" s="19">
        <f t="shared" si="32"/>
        <v>3.7298718148608412E-3</v>
      </c>
      <c r="T144" s="19">
        <f>_xll.PITimeDat("NPRI 3 SOR",Sheet1!$O144,"\\APPLEPI_AF\MWRD_Production\Hite Treatment Plant\04-Primaries\Optimization","exact time")</f>
        <v>948.44293212890625</v>
      </c>
      <c r="U144" s="19">
        <f t="shared" si="33"/>
        <v>0.74367088607594933</v>
      </c>
      <c r="V144" s="19">
        <f t="shared" si="34"/>
        <v>0.70579536346884109</v>
      </c>
      <c r="W144" s="19">
        <f t="shared" si="35"/>
        <v>1.434555212761568E-3</v>
      </c>
      <c r="X144" s="19"/>
      <c r="Y144" s="19"/>
      <c r="Z144" s="51"/>
      <c r="AA144" s="19"/>
      <c r="AB144" s="19"/>
    </row>
    <row r="145" spans="1:28" x14ac:dyDescent="0.25">
      <c r="A145" s="60">
        <v>43243.333333333336</v>
      </c>
      <c r="B145" s="19">
        <f>_xll.PITimeDat("NPRI Inf TSS",Sheet1!$C145,"\\APPLEPI_AF\MWRD_Production\Hite Treatment Plant\04-Primaries\Optimization","exact time")</f>
        <v>298</v>
      </c>
      <c r="C145" s="60">
        <v>43243.333333333336</v>
      </c>
      <c r="D145">
        <v>76</v>
      </c>
      <c r="E145" s="19">
        <f>1-D145/B145</f>
        <v>0.74496644295302006</v>
      </c>
      <c r="F145" s="19">
        <f t="shared" si="27"/>
        <v>0.7070987352265623</v>
      </c>
      <c r="G145" s="19">
        <f t="shared" si="28"/>
        <v>1.4339632884564284E-3</v>
      </c>
      <c r="H145" s="19"/>
      <c r="I145" s="19">
        <f>_xll.PITimeDat("NPRI 3 Eff TSS",Sheet1!$C145,"\\APPLEPI_AF\MWRD_Production\Hite Treatment Plant\04-Primaries\Optimization","exact time")</f>
        <v>106</v>
      </c>
      <c r="J145" s="55">
        <f t="shared" si="29"/>
        <v>0.64429530201342278</v>
      </c>
      <c r="K145" s="19">
        <f t="shared" si="36"/>
        <v>0.7070987352265623</v>
      </c>
      <c r="L145" s="19">
        <f t="shared" si="37"/>
        <v>3.9442712233572772E-3</v>
      </c>
      <c r="M145" s="19"/>
      <c r="N145" s="19">
        <f>_xll.PITimeDat("NPRI Inf TSS",Sheet1!$O145,"\\APPLEPI_AF\MWRD_Production\Hite Treatment Plant\04-Primaries\Optimization","interpolated")</f>
        <v>256</v>
      </c>
      <c r="O145" s="51">
        <v>43606</v>
      </c>
      <c r="P145" s="19">
        <v>586.74285888671875</v>
      </c>
      <c r="Q145" s="19">
        <f t="shared" si="30"/>
        <v>0.6953125</v>
      </c>
      <c r="R145" s="19">
        <f t="shared" si="31"/>
        <v>0.65833968552748323</v>
      </c>
      <c r="S145" s="19">
        <f t="shared" si="32"/>
        <v>1.3669890100191453E-3</v>
      </c>
      <c r="T145" s="19">
        <f>_xll.PITimeDat("NPRI 3 SOR",Sheet1!$O145,"\\APPLEPI_AF\MWRD_Production\Hite Treatment Plant\04-Primaries\Optimization","exact time")</f>
        <v>1002.6642456054688</v>
      </c>
      <c r="U145" s="19">
        <f t="shared" si="33"/>
        <v>0.65625</v>
      </c>
      <c r="V145" s="19">
        <f t="shared" si="34"/>
        <v>0.63919850458215488</v>
      </c>
      <c r="W145" s="19">
        <f t="shared" si="35"/>
        <v>2.907534959847931E-4</v>
      </c>
      <c r="X145" s="19"/>
      <c r="Y145" s="19"/>
      <c r="Z145" s="51"/>
      <c r="AA145" s="19"/>
      <c r="AB145" s="19"/>
    </row>
    <row r="146" spans="1:28" x14ac:dyDescent="0.25">
      <c r="A146" s="60">
        <v>43244.333333333336</v>
      </c>
      <c r="B146" s="19">
        <f>_xll.PITimeDat("NPRI Inf TSS",Sheet1!$C146,"\\APPLEPI_AF\MWRD_Production\Hite Treatment Plant\04-Primaries\Optimization","exact time")</f>
        <v>302</v>
      </c>
      <c r="C146" s="60">
        <v>43244.333333333336</v>
      </c>
      <c r="D146">
        <v>76.5</v>
      </c>
      <c r="E146" s="19">
        <f>1-D146/B146</f>
        <v>0.74668874172185429</v>
      </c>
      <c r="F146" s="19">
        <f t="shared" si="27"/>
        <v>0.71097822217720386</v>
      </c>
      <c r="G146" s="19">
        <f t="shared" si="28"/>
        <v>1.2752412061488604E-3</v>
      </c>
      <c r="H146" s="19"/>
      <c r="I146" s="19">
        <f>_xll.PITimeDat("NPRI 3 Eff TSS",Sheet1!$C146,"\\APPLEPI_AF\MWRD_Production\Hite Treatment Plant\04-Primaries\Optimization","exact time")</f>
        <v>103</v>
      </c>
      <c r="J146" s="55">
        <f t="shared" si="29"/>
        <v>0.6589403973509933</v>
      </c>
      <c r="K146" s="19">
        <f t="shared" si="36"/>
        <v>0.71097822217720386</v>
      </c>
      <c r="L146" s="19">
        <f t="shared" si="37"/>
        <v>2.7079352126433754E-3</v>
      </c>
      <c r="M146" s="19"/>
      <c r="N146" s="19">
        <f>_xll.PITimeDat("NPRI Inf TSS",Sheet1!$O146,"\\APPLEPI_AF\MWRD_Production\Hite Treatment Plant\04-Primaries\Optimization","interpolated")</f>
        <v>274</v>
      </c>
      <c r="O146" s="51">
        <v>43607</v>
      </c>
      <c r="P146" s="19">
        <v>549.31500244140625</v>
      </c>
      <c r="Q146" s="19">
        <f t="shared" si="30"/>
        <v>0.73540145985401462</v>
      </c>
      <c r="R146" s="19">
        <f t="shared" si="31"/>
        <v>0.68122502395846696</v>
      </c>
      <c r="S146" s="19">
        <f t="shared" si="32"/>
        <v>2.9350862063443847E-3</v>
      </c>
      <c r="T146" s="19">
        <f>_xll.PITimeDat("NPRI 3 SOR",Sheet1!$O146,"\\APPLEPI_AF\MWRD_Production\Hite Treatment Plant\04-Primaries\Optimization","exact time")</f>
        <v>974.23016357421875</v>
      </c>
      <c r="U146" s="19">
        <f t="shared" si="33"/>
        <v>0.68248175182481752</v>
      </c>
      <c r="V146" s="19">
        <f t="shared" si="34"/>
        <v>0.66289063884278288</v>
      </c>
      <c r="W146" s="19">
        <f t="shared" si="35"/>
        <v>3.8381170787484627E-4</v>
      </c>
      <c r="X146" s="19"/>
      <c r="Y146" s="19"/>
      <c r="Z146" s="51"/>
      <c r="AA146" s="19"/>
      <c r="AB146" s="19"/>
    </row>
    <row r="147" spans="1:28" x14ac:dyDescent="0.25">
      <c r="A147" s="60">
        <v>43245.333333333336</v>
      </c>
      <c r="B147" s="19">
        <f>_xll.PITimeDat("NPRI Inf TSS",Sheet1!$C147,"\\APPLEPI_AF\MWRD_Production\Hite Treatment Plant\04-Primaries\Optimization","exact time")</f>
        <v>296</v>
      </c>
      <c r="C147" s="60">
        <v>43245.333333333336</v>
      </c>
      <c r="D147">
        <v>77.5</v>
      </c>
      <c r="E147" s="19">
        <f>1-D147/B147</f>
        <v>0.73817567567567566</v>
      </c>
      <c r="F147" s="19">
        <f t="shared" si="27"/>
        <v>0.70511967262674191</v>
      </c>
      <c r="G147" s="19">
        <f t="shared" si="28"/>
        <v>1.092699337571117E-3</v>
      </c>
      <c r="H147" s="19"/>
      <c r="I147" s="19">
        <f>_xll.PITimeDat("NPRI 3 Eff TSS",Sheet1!$C147,"\\APPLEPI_AF\MWRD_Production\Hite Treatment Plant\04-Primaries\Optimization","exact time")</f>
        <v>106</v>
      </c>
      <c r="J147" s="55">
        <f t="shared" si="29"/>
        <v>0.64189189189189189</v>
      </c>
      <c r="K147" s="19">
        <f t="shared" si="36"/>
        <v>0.70511967262674191</v>
      </c>
      <c r="L147" s="19">
        <f t="shared" si="37"/>
        <v>3.9977522566542719E-3</v>
      </c>
      <c r="M147" s="19"/>
      <c r="N147" s="19">
        <f>_xll.PITimeDat("NPRI Inf TSS",Sheet1!$O147,"\\APPLEPI_AF\MWRD_Production\Hite Treatment Plant\04-Primaries\Optimization","interpolated")</f>
        <v>284</v>
      </c>
      <c r="O147" s="51">
        <v>43608</v>
      </c>
      <c r="P147" s="19">
        <v>547.1201171875</v>
      </c>
      <c r="Q147" s="19">
        <f t="shared" si="30"/>
        <v>0.78521126760563376</v>
      </c>
      <c r="R147" s="19">
        <f t="shared" si="31"/>
        <v>0.69241652075211702</v>
      </c>
      <c r="S147" s="19">
        <f t="shared" si="32"/>
        <v>8.6108650436082547E-3</v>
      </c>
      <c r="T147" s="19">
        <f>_xll.PITimeDat("NPRI 3 SOR",Sheet1!$O147,"\\APPLEPI_AF\MWRD_Production\Hite Treatment Plant\04-Primaries\Optimization","exact time")</f>
        <v>964.4405517578125</v>
      </c>
      <c r="U147" s="19">
        <f t="shared" si="33"/>
        <v>0.69718309859154926</v>
      </c>
      <c r="V147" s="19">
        <f t="shared" si="34"/>
        <v>0.67445479814026699</v>
      </c>
      <c r="W147" s="19">
        <f t="shared" si="35"/>
        <v>5.1657564140375782E-4</v>
      </c>
      <c r="X147" s="19"/>
      <c r="Y147" s="19"/>
      <c r="Z147" s="51"/>
      <c r="AA147" s="19"/>
      <c r="AB147" s="19"/>
    </row>
    <row r="148" spans="1:28" x14ac:dyDescent="0.25">
      <c r="A148" s="60">
        <v>43246.333333333336</v>
      </c>
      <c r="B148" s="19">
        <f>_xll.PITimeDat("NPRI Inf TSS",Sheet1!$C148,"\\APPLEPI_AF\MWRD_Production\Hite Treatment Plant\04-Primaries\Optimization","exact time")</f>
        <v>281</v>
      </c>
      <c r="C148" s="60">
        <v>43246.333333333336</v>
      </c>
      <c r="D148">
        <v>77</v>
      </c>
      <c r="E148" s="19">
        <f>1-D148/B148</f>
        <v>0.72597864768683273</v>
      </c>
      <c r="F148" s="19">
        <f t="shared" si="27"/>
        <v>0.68937872988439708</v>
      </c>
      <c r="G148" s="19">
        <f t="shared" si="28"/>
        <v>1.3395539831450463E-3</v>
      </c>
      <c r="H148" s="19"/>
      <c r="I148" s="19">
        <f>_xll.PITimeDat("NPRI 3 Eff TSS",Sheet1!$C148,"\\APPLEPI_AF\MWRD_Production\Hite Treatment Plant\04-Primaries\Optimization","exact time")</f>
        <v>107</v>
      </c>
      <c r="J148" s="55">
        <f t="shared" si="29"/>
        <v>0.61921708185053381</v>
      </c>
      <c r="K148" s="19">
        <f t="shared" si="36"/>
        <v>0.68937872988439708</v>
      </c>
      <c r="L148" s="19">
        <f t="shared" si="37"/>
        <v>4.9226568548277096E-3</v>
      </c>
      <c r="M148" s="19"/>
      <c r="N148" s="19">
        <f>_xll.PITimeDat("NPRI Inf TSS",Sheet1!$O148,"\\APPLEPI_AF\MWRD_Production\Hite Treatment Plant\04-Primaries\Optimization","interpolated")</f>
        <v>298</v>
      </c>
      <c r="O148" s="51">
        <v>43609</v>
      </c>
      <c r="P148" s="19">
        <v>537.98016357421875</v>
      </c>
      <c r="Q148" s="19">
        <f t="shared" si="30"/>
        <v>0.7651006711409396</v>
      </c>
      <c r="R148" s="19">
        <f t="shared" si="31"/>
        <v>0.70691187781866294</v>
      </c>
      <c r="S148" s="19">
        <f t="shared" si="32"/>
        <v>3.3859356683026295E-3</v>
      </c>
      <c r="T148" s="19">
        <f>_xll.PITimeDat("NPRI 3 SOR",Sheet1!$O148,"\\APPLEPI_AF\MWRD_Production\Hite Treatment Plant\04-Primaries\Optimization","exact time")</f>
        <v>961.77862548828125</v>
      </c>
      <c r="U148" s="19">
        <f t="shared" si="33"/>
        <v>0.71140939597315433</v>
      </c>
      <c r="V148" s="19">
        <f t="shared" si="34"/>
        <v>0.68864167946251831</v>
      </c>
      <c r="W148" s="19">
        <f t="shared" si="35"/>
        <v>5.1836891510868832E-4</v>
      </c>
      <c r="X148" s="19"/>
      <c r="Y148" s="19"/>
      <c r="Z148" s="51"/>
      <c r="AA148" s="19"/>
      <c r="AB148" s="19"/>
    </row>
    <row r="149" spans="1:28" x14ac:dyDescent="0.25">
      <c r="A149" s="60">
        <v>43248.333333333336</v>
      </c>
      <c r="B149" s="19">
        <f>_xll.PITimeDat("NPRI Inf TSS",Sheet1!$C149,"\\APPLEPI_AF\MWRD_Production\Hite Treatment Plant\04-Primaries\Optimization","exact time")</f>
        <v>366</v>
      </c>
      <c r="C149" s="60">
        <v>43248.333333333336</v>
      </c>
      <c r="D149">
        <v>80</v>
      </c>
      <c r="E149" s="19">
        <f>1-D149/B149</f>
        <v>0.78142076502732238</v>
      </c>
      <c r="F149" s="19">
        <f t="shared" si="27"/>
        <v>0.76151754944676386</v>
      </c>
      <c r="G149" s="19">
        <f t="shared" si="28"/>
        <v>3.9613799044618743E-4</v>
      </c>
      <c r="H149" s="19"/>
      <c r="I149" s="19" t="str">
        <f>_xll.PITimeDat("NPRI 3 Eff TSS",Sheet1!$C149,"\\APPLEPI_AF\MWRD_Production\Hite Treatment Plant\04-Primaries\Optimization","exact time")</f>
        <v>No events found.</v>
      </c>
      <c r="J149" s="55" t="e">
        <f t="shared" si="29"/>
        <v>#VALUE!</v>
      </c>
      <c r="K149" s="19">
        <f t="shared" si="36"/>
        <v>0.76151754944676386</v>
      </c>
      <c r="L149" s="19" t="str">
        <f t="shared" si="37"/>
        <v/>
      </c>
      <c r="M149" s="19"/>
      <c r="N149" s="19">
        <f>_xll.PITimeDat("NPRI Inf TSS",Sheet1!$O149,"\\APPLEPI_AF\MWRD_Production\Hite Treatment Plant\04-Primaries\Optimization","interpolated")</f>
        <v>244</v>
      </c>
      <c r="O149" s="51">
        <v>43610</v>
      </c>
      <c r="P149" s="19">
        <v>518.8316650390625</v>
      </c>
      <c r="Q149" s="19">
        <f t="shared" si="30"/>
        <v>0.76229508196721318</v>
      </c>
      <c r="R149" s="19">
        <f t="shared" si="31"/>
        <v>0.64262420116726449</v>
      </c>
      <c r="S149" s="19">
        <f t="shared" si="32"/>
        <v>1.432111971143553E-2</v>
      </c>
      <c r="T149" s="19">
        <f>_xll.PITimeDat("NPRI 3 SOR",Sheet1!$O149,"\\APPLEPI_AF\MWRD_Production\Hite Treatment Plant\04-Primaries\Optimization","exact time")</f>
        <v>950.6258544921875</v>
      </c>
      <c r="U149" s="19">
        <f t="shared" si="33"/>
        <v>0.63114754098360648</v>
      </c>
      <c r="V149" s="19">
        <f t="shared" si="34"/>
        <v>0.62653086313424511</v>
      </c>
      <c r="W149" s="19">
        <f t="shared" si="35"/>
        <v>2.1313714364783948E-5</v>
      </c>
      <c r="X149" s="19"/>
      <c r="Y149" s="19"/>
      <c r="Z149" s="51"/>
      <c r="AA149" s="19"/>
      <c r="AB149" s="19"/>
    </row>
    <row r="150" spans="1:28" x14ac:dyDescent="0.25">
      <c r="A150" s="60">
        <v>43249.333333333336</v>
      </c>
      <c r="B150" s="19">
        <f>_xll.PITimeDat("NPRI Inf TSS",Sheet1!$C150,"\\APPLEPI_AF\MWRD_Production\Hite Treatment Plant\04-Primaries\Optimization","exact time")</f>
        <v>322</v>
      </c>
      <c r="C150" s="60">
        <v>43249.333333333336</v>
      </c>
      <c r="D150">
        <v>78.5</v>
      </c>
      <c r="E150" s="19">
        <f>1-D150/B150</f>
        <v>0.75621118012422361</v>
      </c>
      <c r="F150" s="19">
        <f t="shared" si="27"/>
        <v>0.72892988539601111</v>
      </c>
      <c r="G150" s="19">
        <f t="shared" si="28"/>
        <v>7.4426904204759521E-4</v>
      </c>
      <c r="H150" s="19"/>
      <c r="I150" s="19">
        <f>_xll.PITimeDat("NPRI 3 Eff TSS",Sheet1!$C150,"\\APPLEPI_AF\MWRD_Production\Hite Treatment Plant\04-Primaries\Optimization","exact time")</f>
        <v>98</v>
      </c>
      <c r="J150" s="55">
        <f t="shared" si="29"/>
        <v>0.69565217391304346</v>
      </c>
      <c r="K150" s="19">
        <f t="shared" si="36"/>
        <v>0.72892988539601111</v>
      </c>
      <c r="L150" s="19">
        <f t="shared" si="37"/>
        <v>1.1074060815436373E-3</v>
      </c>
      <c r="M150" s="19"/>
      <c r="N150" s="19">
        <f>_xll.PITimeDat("NPRI Inf TSS",Sheet1!$O150,"\\APPLEPI_AF\MWRD_Production\Hite Treatment Plant\04-Primaries\Optimization","interpolated")</f>
        <v>284</v>
      </c>
      <c r="O150" s="51">
        <v>43611</v>
      </c>
      <c r="P150" s="19">
        <v>508.8856201171875</v>
      </c>
      <c r="Q150" s="19">
        <f t="shared" si="30"/>
        <v>0.78521126760563376</v>
      </c>
      <c r="R150" s="19">
        <f t="shared" si="31"/>
        <v>0.6928874694391649</v>
      </c>
      <c r="S150" s="19">
        <f t="shared" si="32"/>
        <v>8.523683707882878E-3</v>
      </c>
      <c r="T150" s="19">
        <f>_xll.PITimeDat("NPRI 3 SOR",Sheet1!$O150,"\\APPLEPI_AF\MWRD_Production\Hite Treatment Plant\04-Primaries\Optimization","exact time")</f>
        <v>936.86968994140625</v>
      </c>
      <c r="U150" s="19">
        <f t="shared" si="33"/>
        <v>0.7359154929577465</v>
      </c>
      <c r="V150" s="19">
        <f t="shared" si="34"/>
        <v>0.67637882465501775</v>
      </c>
      <c r="W150" s="19">
        <f t="shared" si="35"/>
        <v>3.5446148725891457E-3</v>
      </c>
      <c r="X150" s="19"/>
      <c r="Y150" s="19"/>
      <c r="Z150" s="51"/>
      <c r="AA150" s="19"/>
      <c r="AB150" s="19"/>
    </row>
    <row r="151" spans="1:28" x14ac:dyDescent="0.25">
      <c r="A151" s="60">
        <v>43250.333333333336</v>
      </c>
      <c r="B151" s="19">
        <f>_xll.PITimeDat("NPRI Inf TSS",Sheet1!$C151,"\\APPLEPI_AF\MWRD_Production\Hite Treatment Plant\04-Primaries\Optimization","exact time")</f>
        <v>283</v>
      </c>
      <c r="C151" s="60">
        <v>43250.333333333336</v>
      </c>
      <c r="D151">
        <v>80</v>
      </c>
      <c r="E151" s="19">
        <f>1-D151/B151</f>
        <v>0.71731448763250882</v>
      </c>
      <c r="F151" s="19">
        <f t="shared" si="27"/>
        <v>0.69157393320676885</v>
      </c>
      <c r="G151" s="19">
        <f t="shared" si="28"/>
        <v>6.6257614214448152E-4</v>
      </c>
      <c r="H151" s="19"/>
      <c r="I151" s="19">
        <f>_xll.PITimeDat("NPRI 3 Eff TSS",Sheet1!$C151,"\\APPLEPI_AF\MWRD_Production\Hite Treatment Plant\04-Primaries\Optimization","exact time")</f>
        <v>101</v>
      </c>
      <c r="J151" s="55">
        <f t="shared" si="29"/>
        <v>0.64310954063604242</v>
      </c>
      <c r="K151" s="19">
        <f t="shared" si="36"/>
        <v>0.69157393320676885</v>
      </c>
      <c r="L151" s="19">
        <f t="shared" si="37"/>
        <v>2.3487973472494836E-3</v>
      </c>
      <c r="M151" s="19"/>
      <c r="N151" s="19">
        <f>_xll.PITimeDat("NPRI Inf TSS",Sheet1!$O151,"\\APPLEPI_AF\MWRD_Production\Hite Treatment Plant\04-Primaries\Optimization","interpolated")</f>
        <v>246</v>
      </c>
      <c r="O151" s="51">
        <v>43612</v>
      </c>
      <c r="P151" s="19">
        <v>526.85845947265625</v>
      </c>
      <c r="Q151" s="19">
        <f t="shared" si="30"/>
        <v>0.78521126760563376</v>
      </c>
      <c r="R151" s="19">
        <f t="shared" si="31"/>
        <v>0.64543145922300205</v>
      </c>
      <c r="S151" s="19">
        <f t="shared" si="32"/>
        <v>1.9538394831485239E-2</v>
      </c>
      <c r="T151" s="19">
        <f>_xll.PITimeDat("NPRI 3 SOR",Sheet1!$O151,"\\APPLEPI_AF\MWRD_Production\Hite Treatment Plant\04-Primaries\Optimization","exact time")</f>
        <v>956.40447998046875</v>
      </c>
      <c r="U151" s="19">
        <f t="shared" si="33"/>
        <v>0.7359154929577465</v>
      </c>
      <c r="V151" s="19">
        <f t="shared" si="34"/>
        <v>0.62897588146568362</v>
      </c>
      <c r="W151" s="19">
        <f t="shared" si="35"/>
        <v>1.1436080506073348E-2</v>
      </c>
      <c r="X151" s="19"/>
      <c r="Y151" s="19"/>
      <c r="Z151" s="51"/>
      <c r="AA151" s="19"/>
      <c r="AB151" s="19"/>
    </row>
    <row r="152" spans="1:28" x14ac:dyDescent="0.25">
      <c r="A152" s="60">
        <v>43251.333333333336</v>
      </c>
      <c r="B152" s="19">
        <f>_xll.PITimeDat("NPRI Inf TSS",Sheet1!$C152,"\\APPLEPI_AF\MWRD_Production\Hite Treatment Plant\04-Primaries\Optimization","exact time")</f>
        <v>294</v>
      </c>
      <c r="C152" s="60">
        <v>43251.333333333336</v>
      </c>
      <c r="D152">
        <v>69.5</v>
      </c>
      <c r="E152" s="19">
        <f>1-D152/B152</f>
        <v>0.76360544217687076</v>
      </c>
      <c r="F152" s="19">
        <f t="shared" si="27"/>
        <v>0.70311368400515506</v>
      </c>
      <c r="G152" s="19">
        <f t="shared" si="28"/>
        <v>3.6592528067053336E-3</v>
      </c>
      <c r="H152" s="19"/>
      <c r="I152" s="19">
        <f>_xll.PITimeDat("NPRI 3 Eff TSS",Sheet1!$C152,"\\APPLEPI_AF\MWRD_Production\Hite Treatment Plant\04-Primaries\Optimization","exact time")</f>
        <v>106</v>
      </c>
      <c r="J152" s="55">
        <f t="shared" si="29"/>
        <v>0.63945578231292521</v>
      </c>
      <c r="K152" s="19">
        <f t="shared" si="36"/>
        <v>0.70311368400515506</v>
      </c>
      <c r="L152" s="19">
        <f t="shared" si="37"/>
        <v>4.0523284478575991E-3</v>
      </c>
      <c r="M152" s="19"/>
      <c r="N152" s="19">
        <f>_xll.PITimeDat("NPRI Inf TSS",Sheet1!$O152,"\\APPLEPI_AF\MWRD_Production\Hite Treatment Plant\04-Primaries\Optimization","interpolated")</f>
        <v>290</v>
      </c>
      <c r="O152" s="51">
        <v>43613</v>
      </c>
      <c r="P152" s="19">
        <v>585.2877197265625</v>
      </c>
      <c r="Q152" s="19">
        <f t="shared" si="30"/>
        <v>0.75862068965517238</v>
      </c>
      <c r="R152" s="19">
        <f t="shared" si="31"/>
        <v>0.69810182401553245</v>
      </c>
      <c r="S152" s="19">
        <f t="shared" si="32"/>
        <v>3.6625330983087903E-3</v>
      </c>
      <c r="T152" s="19">
        <f>_xll.PITimeDat("NPRI 3 SOR",Sheet1!$O152,"\\APPLEPI_AF\MWRD_Production\Hite Treatment Plant\04-Primaries\Optimization","exact time")</f>
        <v>995.192626953125</v>
      </c>
      <c r="U152" s="19" t="e">
        <f t="shared" si="33"/>
        <v>#VALUE!</v>
      </c>
      <c r="V152" s="19">
        <f t="shared" si="34"/>
        <v>0.67834555579141753</v>
      </c>
      <c r="W152" s="19" t="str">
        <f t="shared" si="35"/>
        <v/>
      </c>
      <c r="X152" s="19"/>
      <c r="Y152" s="19"/>
      <c r="Z152" s="51"/>
      <c r="AA152" s="19"/>
      <c r="AB152" s="19"/>
    </row>
    <row r="153" spans="1:28" x14ac:dyDescent="0.25">
      <c r="A153" s="60">
        <v>43252.333333333336</v>
      </c>
      <c r="B153" s="19">
        <f>_xll.PITimeDat("NPRI Inf TSS",Sheet1!$C153,"\\APPLEPI_AF\MWRD_Production\Hite Treatment Plant\04-Primaries\Optimization","exact time")</f>
        <v>277</v>
      </c>
      <c r="C153" s="60">
        <v>43252.333333333336</v>
      </c>
      <c r="D153">
        <v>65</v>
      </c>
      <c r="E153" s="19">
        <f>1-D153/B153</f>
        <v>0.76534296028880866</v>
      </c>
      <c r="F153" s="19">
        <f t="shared" si="27"/>
        <v>0.68489322417875664</v>
      </c>
      <c r="G153" s="19">
        <f t="shared" si="28"/>
        <v>6.4721600401770078E-3</v>
      </c>
      <c r="H153" s="19"/>
      <c r="I153" s="19">
        <f>_xll.PITimeDat("NPRI 3 Eff TSS",Sheet1!$C153,"\\APPLEPI_AF\MWRD_Production\Hite Treatment Plant\04-Primaries\Optimization","exact time")</f>
        <v>95</v>
      </c>
      <c r="J153" s="55">
        <f t="shared" si="29"/>
        <v>0.65703971119133575</v>
      </c>
      <c r="K153" s="19">
        <f t="shared" si="36"/>
        <v>0.68489322417875664</v>
      </c>
      <c r="L153" s="19">
        <f t="shared" si="37"/>
        <v>7.7581818574042429E-4</v>
      </c>
      <c r="M153" s="19"/>
      <c r="N153" s="19">
        <f>_xll.PITimeDat("NPRI Inf TSS",Sheet1!$O153,"\\APPLEPI_AF\MWRD_Production\Hite Treatment Plant\04-Primaries\Optimization","interpolated")</f>
        <v>295</v>
      </c>
      <c r="O153" s="51">
        <v>43614</v>
      </c>
      <c r="P153" s="19">
        <v>538.06170654296875</v>
      </c>
      <c r="Q153" s="19">
        <f t="shared" si="30"/>
        <v>0.8</v>
      </c>
      <c r="R153" s="19">
        <f t="shared" si="31"/>
        <v>0.70394661154043925</v>
      </c>
      <c r="S153" s="19">
        <f t="shared" si="32"/>
        <v>9.2262534345632866E-3</v>
      </c>
      <c r="T153" s="19">
        <f>_xll.PITimeDat("NPRI 3 SOR",Sheet1!$O153,"\\APPLEPI_AF\MWRD_Production\Hite Treatment Plant\04-Primaries\Optimization","exact time")</f>
        <v>967.0789794921875</v>
      </c>
      <c r="U153" s="19">
        <f t="shared" si="33"/>
        <v>0.63050847457627124</v>
      </c>
      <c r="V153" s="19">
        <f t="shared" si="34"/>
        <v>0.68536929820980486</v>
      </c>
      <c r="W153" s="19">
        <f t="shared" si="35"/>
        <v>3.0097099697496809E-3</v>
      </c>
      <c r="X153" s="19"/>
      <c r="Y153" s="19"/>
      <c r="Z153" s="51"/>
      <c r="AA153" s="19"/>
      <c r="AB153" s="19"/>
    </row>
    <row r="154" spans="1:28" x14ac:dyDescent="0.25">
      <c r="A154" s="60">
        <v>43253.333333333336</v>
      </c>
      <c r="B154" s="19">
        <f>_xll.PITimeDat("NPRI Inf TSS",Sheet1!$C154,"\\APPLEPI_AF\MWRD_Production\Hite Treatment Plant\04-Primaries\Optimization","exact time")</f>
        <v>278</v>
      </c>
      <c r="C154" s="60">
        <v>43253.333333333336</v>
      </c>
      <c r="D154">
        <v>78</v>
      </c>
      <c r="E154" s="19">
        <f>1-D154/B154</f>
        <v>0.71942446043165464</v>
      </c>
      <c r="F154" s="19">
        <f t="shared" si="27"/>
        <v>0.68602670178962444</v>
      </c>
      <c r="G154" s="19">
        <f t="shared" si="28"/>
        <v>1.1154102823113033E-3</v>
      </c>
      <c r="H154" s="19"/>
      <c r="I154" s="19">
        <f>_xll.PITimeDat("NPRI 3 Eff TSS",Sheet1!$C154,"\\APPLEPI_AF\MWRD_Production\Hite Treatment Plant\04-Primaries\Optimization","exact time")</f>
        <v>85</v>
      </c>
      <c r="J154" s="55">
        <f t="shared" si="29"/>
        <v>0.69424460431654678</v>
      </c>
      <c r="K154" s="19">
        <f t="shared" si="36"/>
        <v>0.68602670178962444</v>
      </c>
      <c r="L154" s="19">
        <f t="shared" si="37"/>
        <v>6.7533921941996547E-5</v>
      </c>
      <c r="M154" s="19"/>
      <c r="N154" s="19">
        <f>_xll.PITimeDat("NPRI Inf TSS",Sheet1!$O154,"\\APPLEPI_AF\MWRD_Production\Hite Treatment Plant\04-Primaries\Optimization","interpolated")</f>
        <v>256</v>
      </c>
      <c r="O154" s="51">
        <v>43615</v>
      </c>
      <c r="P154" s="19">
        <v>529.75982666015625</v>
      </c>
      <c r="Q154" s="19">
        <f t="shared" si="30"/>
        <v>0.71875</v>
      </c>
      <c r="R154" s="19">
        <f t="shared" si="31"/>
        <v>0.65919276568490626</v>
      </c>
      <c r="S154" s="19">
        <f t="shared" si="32"/>
        <v>3.5470641592629799E-3</v>
      </c>
      <c r="T154" s="19">
        <f>_xll.PITimeDat("NPRI 3 SOR",Sheet1!$O154,"\\APPLEPI_AF\MWRD_Production\Hite Treatment Plant\04-Primaries\Optimization","exact time")</f>
        <v>960.8992919921875</v>
      </c>
      <c r="U154" s="19">
        <f t="shared" si="33"/>
        <v>0.6953125</v>
      </c>
      <c r="V154" s="19">
        <f t="shared" si="34"/>
        <v>0.64211686659214318</v>
      </c>
      <c r="W154" s="19">
        <f t="shared" si="35"/>
        <v>2.829775413663093E-3</v>
      </c>
      <c r="X154" s="19"/>
      <c r="Y154" s="19"/>
      <c r="Z154" s="51"/>
      <c r="AA154" s="19"/>
      <c r="AB154" s="19"/>
    </row>
    <row r="155" spans="1:28" x14ac:dyDescent="0.25">
      <c r="A155" s="60">
        <v>43254.333333333336</v>
      </c>
      <c r="B155" s="19">
        <f>_xll.PITimeDat("NPRI Inf TSS",Sheet1!$C155,"\\APPLEPI_AF\MWRD_Production\Hite Treatment Plant\04-Primaries\Optimization","exact time")</f>
        <v>298</v>
      </c>
      <c r="C155" s="60">
        <v>43254.333333333336</v>
      </c>
      <c r="D155">
        <v>72</v>
      </c>
      <c r="E155" s="19">
        <f>1-D155/B155</f>
        <v>0.75838926174496646</v>
      </c>
      <c r="F155" s="19">
        <f t="shared" si="27"/>
        <v>0.7070987352265623</v>
      </c>
      <c r="G155" s="19">
        <f t="shared" si="28"/>
        <v>2.6307181105351199E-3</v>
      </c>
      <c r="H155" s="19"/>
      <c r="I155" s="19">
        <f>_xll.PITimeDat("NPRI 3 Eff TSS",Sheet1!$C155,"\\APPLEPI_AF\MWRD_Production\Hite Treatment Plant\04-Primaries\Optimization","exact time")</f>
        <v>94</v>
      </c>
      <c r="J155" s="55">
        <f t="shared" si="29"/>
        <v>0.68456375838926176</v>
      </c>
      <c r="K155" s="19">
        <f t="shared" si="36"/>
        <v>0.7070987352265623</v>
      </c>
      <c r="L155" s="19">
        <f t="shared" si="37"/>
        <v>5.0782518105767216E-4</v>
      </c>
      <c r="M155" s="19"/>
      <c r="N155" s="19">
        <f>_xll.PITimeDat("NPRI Inf TSS",Sheet1!$O155,"\\APPLEPI_AF\MWRD_Production\Hite Treatment Plant\04-Primaries\Optimization","interpolated")</f>
        <v>257</v>
      </c>
      <c r="O155" s="51">
        <v>43616</v>
      </c>
      <c r="P155" s="19">
        <v>529.78564453125</v>
      </c>
      <c r="Q155" s="19">
        <f t="shared" si="30"/>
        <v>0.74319066147859925</v>
      </c>
      <c r="R155" s="19">
        <f t="shared" si="31"/>
        <v>0.66051287771355671</v>
      </c>
      <c r="S155" s="19">
        <f t="shared" si="32"/>
        <v>6.8356159282991309E-3</v>
      </c>
      <c r="T155" s="19">
        <f>_xll.PITimeDat("NPRI 3 SOR",Sheet1!$O155,"\\APPLEPI_AF\MWRD_Production\Hite Treatment Plant\04-Primaries\Optimization","exact time")</f>
        <v>955.89715576171875</v>
      </c>
      <c r="U155" s="19">
        <f t="shared" si="33"/>
        <v>0.64980544747081714</v>
      </c>
      <c r="V155" s="19">
        <f t="shared" si="34"/>
        <v>0.64374040258580167</v>
      </c>
      <c r="W155" s="19">
        <f t="shared" si="35"/>
        <v>3.6784769457252308E-5</v>
      </c>
      <c r="X155" s="19"/>
      <c r="Y155" s="19"/>
      <c r="Z155" s="51"/>
      <c r="AA155" s="19"/>
      <c r="AB155" s="19"/>
    </row>
    <row r="156" spans="1:28" x14ac:dyDescent="0.25">
      <c r="A156" s="60">
        <v>43255.333333333336</v>
      </c>
      <c r="B156" s="19">
        <f>_xll.PITimeDat("NPRI Inf TSS",Sheet1!$C156,"\\APPLEPI_AF\MWRD_Production\Hite Treatment Plant\04-Primaries\Optimization","exact time")</f>
        <v>248</v>
      </c>
      <c r="C156" s="60">
        <v>43255.333333333336</v>
      </c>
      <c r="D156">
        <v>70</v>
      </c>
      <c r="E156" s="19">
        <f>1-D156/B156</f>
        <v>0.717741935483871</v>
      </c>
      <c r="F156" s="19">
        <f t="shared" si="27"/>
        <v>0.64804606087707894</v>
      </c>
      <c r="G156" s="19">
        <f t="shared" si="28"/>
        <v>4.8575149372056814E-3</v>
      </c>
      <c r="H156" s="19"/>
      <c r="I156" s="19">
        <f>_xll.PITimeDat("NPRI 3 Eff TSS",Sheet1!$C156,"\\APPLEPI_AF\MWRD_Production\Hite Treatment Plant\04-Primaries\Optimization","exact time")</f>
        <v>97</v>
      </c>
      <c r="J156" s="55">
        <f t="shared" si="29"/>
        <v>0.6088709677419355</v>
      </c>
      <c r="K156" s="19">
        <f t="shared" si="36"/>
        <v>0.64804606087707894</v>
      </c>
      <c r="L156" s="19">
        <f t="shared" si="37"/>
        <v>1.5346879221471632E-3</v>
      </c>
      <c r="M156" s="19"/>
      <c r="N156" s="19">
        <f>_xll.PITimeDat("NPRI Inf TSS",Sheet1!$O156,"\\APPLEPI_AF\MWRD_Production\Hite Treatment Plant\04-Primaries\Optimization","interpolated")</f>
        <v>288</v>
      </c>
      <c r="O156" s="51">
        <v>43617</v>
      </c>
      <c r="P156" s="19">
        <v>525.04864501953125</v>
      </c>
      <c r="Q156" s="19">
        <f t="shared" si="30"/>
        <v>0.76388888888888884</v>
      </c>
      <c r="R156" s="19">
        <f t="shared" si="31"/>
        <v>0.69695603641632387</v>
      </c>
      <c r="S156" s="19">
        <f t="shared" si="32"/>
        <v>4.480006740114147E-3</v>
      </c>
      <c r="T156" s="19">
        <f>_xll.PITimeDat("NPRI 3 SOR",Sheet1!$O156,"\\APPLEPI_AF\MWRD_Production\Hite Treatment Plant\04-Primaries\Optimization","exact time")</f>
        <v>952.19244384765625</v>
      </c>
      <c r="U156" s="19">
        <f t="shared" si="33"/>
        <v>0.73263888888888884</v>
      </c>
      <c r="V156" s="19">
        <f t="shared" si="34"/>
        <v>0.67946300473615162</v>
      </c>
      <c r="W156" s="19">
        <f t="shared" si="35"/>
        <v>2.8276746554253291E-3</v>
      </c>
      <c r="X156" s="19"/>
      <c r="Y156" s="19"/>
      <c r="Z156" s="51"/>
      <c r="AA156" s="19"/>
      <c r="AB156" s="19"/>
    </row>
    <row r="157" spans="1:28" x14ac:dyDescent="0.25">
      <c r="A157" s="60">
        <v>43256.333333333336</v>
      </c>
      <c r="B157" s="19">
        <f>_xll.PITimeDat("NPRI Inf TSS",Sheet1!$C157,"\\APPLEPI_AF\MWRD_Production\Hite Treatment Plant\04-Primaries\Optimization","exact time")</f>
        <v>285</v>
      </c>
      <c r="C157" s="60">
        <v>43256.333333333336</v>
      </c>
      <c r="D157">
        <v>74.5</v>
      </c>
      <c r="E157" s="19">
        <f>1-D157/B157</f>
        <v>0.73859649122807025</v>
      </c>
      <c r="F157" s="19">
        <f t="shared" si="27"/>
        <v>0.69373832665794943</v>
      </c>
      <c r="G157" s="19">
        <f t="shared" si="28"/>
        <v>2.0122549286000426E-3</v>
      </c>
      <c r="H157" s="19"/>
      <c r="I157" s="19">
        <f>_xll.PITimeDat("NPRI 3 Eff TSS",Sheet1!$C157,"\\APPLEPI_AF\MWRD_Production\Hite Treatment Plant\04-Primaries\Optimization","exact time")</f>
        <v>106</v>
      </c>
      <c r="J157" s="55">
        <f t="shared" si="29"/>
        <v>0.62807017543859645</v>
      </c>
      <c r="K157" s="19">
        <f t="shared" si="36"/>
        <v>0.69373832665794943</v>
      </c>
      <c r="L157" s="19">
        <f t="shared" si="37"/>
        <v>4.3123060845678112E-3</v>
      </c>
      <c r="M157" s="19"/>
      <c r="N157" s="19">
        <f>_xll.PITimeDat("NPRI Inf TSS",Sheet1!$O157,"\\APPLEPI_AF\MWRD_Production\Hite Treatment Plant\04-Primaries\Optimization","interpolated")</f>
        <v>324</v>
      </c>
      <c r="O157" s="51">
        <v>43618</v>
      </c>
      <c r="P157" s="19">
        <v>531.30499267578125</v>
      </c>
      <c r="Q157" s="19">
        <f t="shared" si="30"/>
        <v>0.79012345679012341</v>
      </c>
      <c r="R157" s="19">
        <f t="shared" si="31"/>
        <v>0.73039343247252719</v>
      </c>
      <c r="S157" s="19">
        <f t="shared" si="32"/>
        <v>3.5676758049806357E-3</v>
      </c>
      <c r="T157" s="19">
        <f>_xll.PITimeDat("NPRI 3 SOR",Sheet1!$O157,"\\APPLEPI_AF\MWRD_Production\Hite Treatment Plant\04-Primaries\Optimization","exact time")</f>
        <v>955.173583984375</v>
      </c>
      <c r="U157" s="19">
        <f t="shared" si="33"/>
        <v>0.74691358024691357</v>
      </c>
      <c r="V157" s="19">
        <f t="shared" si="34"/>
        <v>0.71191978729478123</v>
      </c>
      <c r="W157" s="19">
        <f t="shared" si="35"/>
        <v>1.2245655451767071E-3</v>
      </c>
      <c r="X157" s="19"/>
      <c r="Y157" s="19"/>
      <c r="Z157" s="51"/>
      <c r="AA157" s="19"/>
      <c r="AB157" s="19"/>
    </row>
    <row r="158" spans="1:28" x14ac:dyDescent="0.25">
      <c r="A158" s="60">
        <v>43257.333333333336</v>
      </c>
      <c r="B158" s="19">
        <f>_xll.PITimeDat("NPRI Inf TSS",Sheet1!$C158,"\\APPLEPI_AF\MWRD_Production\Hite Treatment Plant\04-Primaries\Optimization","exact time")</f>
        <v>267</v>
      </c>
      <c r="C158" s="60">
        <v>43257.333333333336</v>
      </c>
      <c r="D158">
        <v>75.5</v>
      </c>
      <c r="E158" s="19">
        <f>1-D158/B158</f>
        <v>0.71722846441947563</v>
      </c>
      <c r="F158" s="19">
        <f t="shared" si="27"/>
        <v>0.67309147227533928</v>
      </c>
      <c r="G158" s="19">
        <f t="shared" si="28"/>
        <v>1.9480740755315543E-3</v>
      </c>
      <c r="H158" s="19"/>
      <c r="I158" s="19">
        <f>_xll.PITimeDat("NPRI 3 Eff TSS",Sheet1!$C158,"\\APPLEPI_AF\MWRD_Production\Hite Treatment Plant\04-Primaries\Optimization","exact time")</f>
        <v>77</v>
      </c>
      <c r="J158" s="55">
        <f t="shared" si="29"/>
        <v>0.71161048689138573</v>
      </c>
      <c r="K158" s="19">
        <f t="shared" si="36"/>
        <v>0.67309147227533928</v>
      </c>
      <c r="L158" s="19">
        <f t="shared" si="37"/>
        <v>1.4837144869912003E-3</v>
      </c>
      <c r="M158" s="19"/>
      <c r="N158" s="19">
        <f>_xll.PITimeDat("NPRI Inf TSS",Sheet1!$O158,"\\APPLEPI_AF\MWRD_Production\Hite Treatment Plant\04-Primaries\Optimization","interpolated")</f>
        <v>292</v>
      </c>
      <c r="O158" s="51">
        <v>43619</v>
      </c>
      <c r="P158" s="19">
        <v>539.1575927734375</v>
      </c>
      <c r="Q158" s="19">
        <f t="shared" si="30"/>
        <v>0.7773972602739726</v>
      </c>
      <c r="R158" s="19">
        <f t="shared" si="31"/>
        <v>0.70090664549689008</v>
      </c>
      <c r="S158" s="19">
        <f t="shared" si="32"/>
        <v>5.8508141489760348E-3</v>
      </c>
      <c r="T158" s="19">
        <f>_xll.PITimeDat("NPRI 3 SOR",Sheet1!$O158,"\\APPLEPI_AF\MWRD_Production\Hite Treatment Plant\04-Primaries\Optimization","exact time")</f>
        <v>958.64410400390625</v>
      </c>
      <c r="U158" s="19">
        <f t="shared" si="33"/>
        <v>0.70890410958904115</v>
      </c>
      <c r="V158" s="19">
        <f t="shared" si="34"/>
        <v>0.68303227500524033</v>
      </c>
      <c r="W158" s="19">
        <f t="shared" si="35"/>
        <v>6.6935182473155236E-4</v>
      </c>
      <c r="X158" s="19"/>
      <c r="Y158" s="19"/>
      <c r="Z158" s="51"/>
      <c r="AA158" s="19"/>
      <c r="AB158" s="19"/>
    </row>
    <row r="159" spans="1:28" x14ac:dyDescent="0.25">
      <c r="A159" s="60">
        <v>43258.333333333336</v>
      </c>
      <c r="B159" s="19">
        <f>_xll.PITimeDat("NPRI Inf TSS",Sheet1!$C159,"\\APPLEPI_AF\MWRD_Production\Hite Treatment Plant\04-Primaries\Optimization","exact time")</f>
        <v>280</v>
      </c>
      <c r="C159" s="60">
        <v>43258.333333333336</v>
      </c>
      <c r="D159">
        <v>67</v>
      </c>
      <c r="E159" s="19">
        <f>1-D159/B159</f>
        <v>0.76071428571428568</v>
      </c>
      <c r="F159" s="19">
        <f t="shared" si="27"/>
        <v>0.68826936820541285</v>
      </c>
      <c r="G159" s="19">
        <f t="shared" si="28"/>
        <v>5.2482660728673889E-3</v>
      </c>
      <c r="H159" s="19"/>
      <c r="I159" s="19">
        <f>_xll.PITimeDat("NPRI 3 Eff TSS",Sheet1!$C159,"\\APPLEPI_AF\MWRD_Production\Hite Treatment Plant\04-Primaries\Optimization","exact time")</f>
        <v>92</v>
      </c>
      <c r="J159" s="55">
        <f t="shared" si="29"/>
        <v>0.67142857142857149</v>
      </c>
      <c r="K159" s="19">
        <f t="shared" si="36"/>
        <v>0.68826936820541285</v>
      </c>
      <c r="L159" s="19">
        <f t="shared" si="37"/>
        <v>2.8361243607887037E-4</v>
      </c>
      <c r="M159" s="19"/>
      <c r="N159" s="19">
        <f>_xll.PITimeDat("NPRI Inf TSS",Sheet1!$O159,"\\APPLEPI_AF\MWRD_Production\Hite Treatment Plant\04-Primaries\Optimization","interpolated")</f>
        <v>270</v>
      </c>
      <c r="O159" s="51">
        <v>43620</v>
      </c>
      <c r="P159" s="19">
        <v>534.322021484375</v>
      </c>
      <c r="Q159" s="19">
        <f t="shared" si="30"/>
        <v>0.73888888888888893</v>
      </c>
      <c r="R159" s="19">
        <f t="shared" si="31"/>
        <v>0.67673185859643292</v>
      </c>
      <c r="S159" s="19">
        <f t="shared" si="32"/>
        <v>3.8634964147772934E-3</v>
      </c>
      <c r="T159" s="19">
        <f>_xll.PITimeDat("NPRI 3 SOR",Sheet1!$O159,"\\APPLEPI_AF\MWRD_Production\Hite Treatment Plant\04-Primaries\Optimization","exact time")</f>
        <v>958.6461181640625</v>
      </c>
      <c r="U159" s="19">
        <f t="shared" si="33"/>
        <v>0.66666666666666674</v>
      </c>
      <c r="V159" s="19">
        <f t="shared" si="34"/>
        <v>0.65941291672561098</v>
      </c>
      <c r="W159" s="19">
        <f t="shared" si="35"/>
        <v>5.2616888207366515E-5</v>
      </c>
      <c r="X159" s="19"/>
      <c r="Y159" s="19"/>
      <c r="Z159" s="51"/>
      <c r="AA159" s="19"/>
      <c r="AB159" s="19"/>
    </row>
    <row r="160" spans="1:28" x14ac:dyDescent="0.25">
      <c r="A160" s="60">
        <v>43259.333333333336</v>
      </c>
      <c r="B160" s="19">
        <f>_xll.PITimeDat("NPRI Inf TSS",Sheet1!$C160,"\\APPLEPI_AF\MWRD_Production\Hite Treatment Plant\04-Primaries\Optimization","exact time")</f>
        <v>290</v>
      </c>
      <c r="C160" s="60">
        <v>43259.333333333336</v>
      </c>
      <c r="D160">
        <v>79.5</v>
      </c>
      <c r="E160" s="19">
        <f>1-D160/B160</f>
        <v>0.7258620689655173</v>
      </c>
      <c r="F160" s="19">
        <f t="shared" si="27"/>
        <v>0.69901870033626068</v>
      </c>
      <c r="G160" s="19">
        <f t="shared" si="28"/>
        <v>7.2056643936615876E-4</v>
      </c>
      <c r="H160" s="19"/>
      <c r="I160" s="19">
        <f>_xll.PITimeDat("NPRI 3 Eff TSS",Sheet1!$C160,"\\APPLEPI_AF\MWRD_Production\Hite Treatment Plant\04-Primaries\Optimization","exact time")</f>
        <v>98</v>
      </c>
      <c r="J160" s="55">
        <f t="shared" si="29"/>
        <v>0.66206896551724137</v>
      </c>
      <c r="K160" s="19">
        <f t="shared" si="36"/>
        <v>0.69901870033626068</v>
      </c>
      <c r="L160" s="19">
        <f t="shared" si="37"/>
        <v>1.365282903195848E-3</v>
      </c>
      <c r="M160" s="19"/>
      <c r="N160" s="19">
        <f>_xll.PITimeDat("NPRI Inf TSS",Sheet1!$O160,"\\APPLEPI_AF\MWRD_Production\Hite Treatment Plant\04-Primaries\Optimization","interpolated")</f>
        <v>285</v>
      </c>
      <c r="O160" s="51">
        <v>43621</v>
      </c>
      <c r="P160" s="19">
        <v>529.72906494140625</v>
      </c>
      <c r="Q160" s="19">
        <f t="shared" si="30"/>
        <v>0.75789473684210529</v>
      </c>
      <c r="R160" s="19">
        <f t="shared" si="31"/>
        <v>0.69372327253611632</v>
      </c>
      <c r="S160" s="19">
        <f t="shared" si="32"/>
        <v>4.1179768311748162E-3</v>
      </c>
      <c r="T160" s="19">
        <f>_xll.PITimeDat("NPRI 3 SOR",Sheet1!$O160,"\\APPLEPI_AF\MWRD_Production\Hite Treatment Plant\04-Primaries\Optimization","exact time")</f>
        <v>957.0369873046875</v>
      </c>
      <c r="U160" s="19">
        <f t="shared" si="33"/>
        <v>0.67719298245614035</v>
      </c>
      <c r="V160" s="19">
        <f t="shared" si="34"/>
        <v>0.67602632539762952</v>
      </c>
      <c r="W160" s="19">
        <f t="shared" si="35"/>
        <v>1.3610886921731251E-6</v>
      </c>
      <c r="X160" s="19"/>
      <c r="Y160" s="19"/>
      <c r="Z160" s="51"/>
      <c r="AA160" s="19"/>
      <c r="AB160" s="19"/>
    </row>
    <row r="161" spans="1:28" x14ac:dyDescent="0.25">
      <c r="A161" s="60">
        <v>43260.333333333336</v>
      </c>
      <c r="B161" s="19">
        <f>_xll.PITimeDat("NPRI Inf TSS",Sheet1!$C161,"\\APPLEPI_AF\MWRD_Production\Hite Treatment Plant\04-Primaries\Optimization","exact time")</f>
        <v>256</v>
      </c>
      <c r="C161" s="60">
        <v>43260.333333333336</v>
      </c>
      <c r="D161">
        <v>63.5</v>
      </c>
      <c r="E161" s="19">
        <f>1-D161/B161</f>
        <v>0.751953125</v>
      </c>
      <c r="F161" s="19">
        <f t="shared" si="27"/>
        <v>0.65904462147467024</v>
      </c>
      <c r="G161" s="19">
        <f t="shared" si="28"/>
        <v>8.6319900273162109E-3</v>
      </c>
      <c r="H161" s="19"/>
      <c r="I161" s="19">
        <f>_xll.PITimeDat("NPRI 3 Eff TSS",Sheet1!$C161,"\\APPLEPI_AF\MWRD_Production\Hite Treatment Plant\04-Primaries\Optimization","exact time")</f>
        <v>106</v>
      </c>
      <c r="J161" s="55">
        <f t="shared" si="29"/>
        <v>0.5859375</v>
      </c>
      <c r="K161" s="19">
        <f t="shared" si="36"/>
        <v>0.65904462147467024</v>
      </c>
      <c r="L161" s="19">
        <f t="shared" si="37"/>
        <v>5.344651210312191E-3</v>
      </c>
      <c r="M161" s="19"/>
      <c r="N161" s="19">
        <f>_xll.PITimeDat("NPRI Inf TSS",Sheet1!$O161,"\\APPLEPI_AF\MWRD_Production\Hite Treatment Plant\04-Primaries\Optimization","interpolated")</f>
        <v>315</v>
      </c>
      <c r="O161" s="51">
        <v>43622</v>
      </c>
      <c r="P161" s="19">
        <v>529.134033203125</v>
      </c>
      <c r="Q161" s="19">
        <f t="shared" si="30"/>
        <v>0.78888888888888886</v>
      </c>
      <c r="R161" s="19">
        <f t="shared" si="31"/>
        <v>0.72276126536077923</v>
      </c>
      <c r="S161" s="19">
        <f t="shared" si="32"/>
        <v>4.372862593475399E-3</v>
      </c>
      <c r="T161" s="19">
        <f>_xll.PITimeDat("NPRI 3 SOR",Sheet1!$O161,"\\APPLEPI_AF\MWRD_Production\Hite Treatment Plant\04-Primaries\Optimization","exact time")</f>
        <v>954.75384521484375</v>
      </c>
      <c r="U161" s="19">
        <f t="shared" si="33"/>
        <v>0.67301587301587307</v>
      </c>
      <c r="V161" s="19">
        <f t="shared" si="34"/>
        <v>0.70448379088897894</v>
      </c>
      <c r="W161" s="19">
        <f t="shared" si="35"/>
        <v>9.9022985526853635E-4</v>
      </c>
      <c r="X161" s="19"/>
      <c r="Y161" s="19"/>
      <c r="Z161" s="51"/>
      <c r="AA161" s="19"/>
      <c r="AB161" s="19"/>
    </row>
    <row r="162" spans="1:28" x14ac:dyDescent="0.25">
      <c r="A162" s="60">
        <v>43261.333333333336</v>
      </c>
      <c r="B162" s="19">
        <f>_xll.PITimeDat("NPRI Inf TSS",Sheet1!$C162,"\\APPLEPI_AF\MWRD_Production\Hite Treatment Plant\04-Primaries\Optimization","exact time")</f>
        <v>256</v>
      </c>
      <c r="C162" s="60">
        <v>43261.333333333336</v>
      </c>
      <c r="D162">
        <v>73.5</v>
      </c>
      <c r="E162" s="19">
        <f>1-D162/B162</f>
        <v>0.712890625</v>
      </c>
      <c r="F162" s="19">
        <f t="shared" si="27"/>
        <v>0.65904462147467024</v>
      </c>
      <c r="G162" s="19">
        <f t="shared" si="28"/>
        <v>2.8993920956498246E-3</v>
      </c>
      <c r="H162" s="19"/>
      <c r="I162" s="19">
        <f>_xll.PITimeDat("NPRI 3 Eff TSS",Sheet1!$C162,"\\APPLEPI_AF\MWRD_Production\Hite Treatment Plant\04-Primaries\Optimization","exact time")</f>
        <v>92</v>
      </c>
      <c r="J162" s="55">
        <f t="shared" si="29"/>
        <v>0.640625</v>
      </c>
      <c r="K162" s="19">
        <f t="shared" si="36"/>
        <v>0.65904462147467024</v>
      </c>
      <c r="L162" s="19">
        <f t="shared" si="37"/>
        <v>3.3928245527013322E-4</v>
      </c>
      <c r="M162" s="19"/>
      <c r="N162" s="19">
        <f>_xll.PITimeDat("NPRI Inf TSS",Sheet1!$O162,"\\APPLEPI_AF\MWRD_Production\Hite Treatment Plant\04-Primaries\Optimization","interpolated")</f>
        <v>356</v>
      </c>
      <c r="O162" s="51">
        <v>43623</v>
      </c>
      <c r="P162" s="19">
        <v>530.79290771484375</v>
      </c>
      <c r="Q162" s="19">
        <f t="shared" si="30"/>
        <v>0.8398876404494382</v>
      </c>
      <c r="R162" s="19">
        <f t="shared" si="31"/>
        <v>0.75450106411346918</v>
      </c>
      <c r="S162" s="19">
        <f t="shared" si="32"/>
        <v>7.2908674183782647E-3</v>
      </c>
      <c r="T162" s="19">
        <f>_xll.PITimeDat("NPRI 3 SOR",Sheet1!$O162,"\\APPLEPI_AF\MWRD_Production\Hite Treatment Plant\04-Primaries\Optimization","exact time")</f>
        <v>953.77581787109375</v>
      </c>
      <c r="U162" s="19">
        <f t="shared" si="33"/>
        <v>0.75</v>
      </c>
      <c r="V162" s="19">
        <f t="shared" si="34"/>
        <v>0.73551777353689674</v>
      </c>
      <c r="W162" s="19">
        <f t="shared" si="35"/>
        <v>2.097348833286085E-4</v>
      </c>
      <c r="X162" s="19"/>
      <c r="Y162" s="19"/>
      <c r="Z162" s="51"/>
      <c r="AA162" s="19"/>
      <c r="AB162" s="19"/>
    </row>
    <row r="163" spans="1:28" x14ac:dyDescent="0.25">
      <c r="A163" s="60">
        <v>43262.333333333336</v>
      </c>
      <c r="B163" s="19">
        <f>_xll.PITimeDat("NPRI Inf TSS",Sheet1!$C163,"\\APPLEPI_AF\MWRD_Production\Hite Treatment Plant\04-Primaries\Optimization","exact time")</f>
        <v>298</v>
      </c>
      <c r="C163" s="60">
        <v>43262.333333333336</v>
      </c>
      <c r="D163">
        <v>71</v>
      </c>
      <c r="E163" s="19">
        <f>1-D163/B163</f>
        <v>0.76174496644295298</v>
      </c>
      <c r="F163" s="19">
        <f t="shared" si="27"/>
        <v>0.7070987352265623</v>
      </c>
      <c r="G163" s="19">
        <f t="shared" si="28"/>
        <v>2.9862105861552302E-3</v>
      </c>
      <c r="H163" s="19"/>
      <c r="I163" s="19">
        <f>_xll.PITimeDat("NPRI 3 Eff TSS",Sheet1!$C163,"\\APPLEPI_AF\MWRD_Production\Hite Treatment Plant\04-Primaries\Optimization","exact time")</f>
        <v>93</v>
      </c>
      <c r="J163" s="55">
        <f t="shared" si="29"/>
        <v>0.68791946308724827</v>
      </c>
      <c r="K163" s="19">
        <f t="shared" si="36"/>
        <v>0.7070987352265623</v>
      </c>
      <c r="L163" s="19">
        <f t="shared" si="37"/>
        <v>3.6784447979386738E-4</v>
      </c>
      <c r="M163" s="19"/>
      <c r="N163" s="19">
        <f>_xll.PITimeDat("NPRI Inf TSS",Sheet1!$O163,"\\APPLEPI_AF\MWRD_Production\Hite Treatment Plant\04-Primaries\Optimization","interpolated")</f>
        <v>301</v>
      </c>
      <c r="O163" s="51">
        <v>43624</v>
      </c>
      <c r="P163" s="19">
        <v>521.809326171875</v>
      </c>
      <c r="Q163" s="19">
        <f t="shared" si="30"/>
        <v>0.78073089700996678</v>
      </c>
      <c r="R163" s="19">
        <f t="shared" si="31"/>
        <v>0.71002408285735474</v>
      </c>
      <c r="S163" s="19">
        <f t="shared" si="32"/>
        <v>4.9994535676120182E-3</v>
      </c>
      <c r="T163" s="19">
        <f>_xll.PITimeDat("NPRI 3 SOR",Sheet1!$O163,"\\APPLEPI_AF\MWRD_Production\Hite Treatment Plant\04-Primaries\Optimization","exact time")</f>
        <v>950.26025390625</v>
      </c>
      <c r="U163" s="19">
        <f t="shared" si="33"/>
        <v>0.75415282392026572</v>
      </c>
      <c r="V163" s="19">
        <f t="shared" si="34"/>
        <v>0.69230317131734087</v>
      </c>
      <c r="W163" s="19">
        <f t="shared" si="35"/>
        <v>3.8253795271024891E-3</v>
      </c>
      <c r="X163" s="19"/>
      <c r="Y163" s="19"/>
      <c r="Z163" s="51"/>
      <c r="AA163" s="19"/>
      <c r="AB163" s="19"/>
    </row>
    <row r="164" spans="1:28" x14ac:dyDescent="0.25">
      <c r="A164" s="60">
        <v>43263.333333333336</v>
      </c>
      <c r="B164" s="19">
        <f>_xll.PITimeDat("NPRI Inf TSS",Sheet1!$C164,"\\APPLEPI_AF\MWRD_Production\Hite Treatment Plant\04-Primaries\Optimization","exact time")</f>
        <v>303</v>
      </c>
      <c r="C164" s="60">
        <v>43263.333333333336</v>
      </c>
      <c r="D164">
        <v>73.5</v>
      </c>
      <c r="E164" s="19">
        <f>1-D164/B164</f>
        <v>0.75742574257425743</v>
      </c>
      <c r="F164" s="19">
        <f t="shared" si="27"/>
        <v>0.71193208943074449</v>
      </c>
      <c r="G164" s="19">
        <f t="shared" si="28"/>
        <v>2.0696724763422654E-3</v>
      </c>
      <c r="H164" s="19"/>
      <c r="I164" s="19">
        <f>_xll.PITimeDat("NPRI 3 Eff TSS",Sheet1!$C164,"\\APPLEPI_AF\MWRD_Production\Hite Treatment Plant\04-Primaries\Optimization","exact time")</f>
        <v>100</v>
      </c>
      <c r="J164" s="55">
        <f t="shared" si="29"/>
        <v>0.66996699669966997</v>
      </c>
      <c r="K164" s="19">
        <f t="shared" si="36"/>
        <v>0.71193208943074449</v>
      </c>
      <c r="L164" s="19">
        <f t="shared" si="37"/>
        <v>1.7610690079276831E-3</v>
      </c>
      <c r="M164" s="19"/>
      <c r="N164" s="19">
        <f>_xll.PITimeDat("NPRI Inf TSS",Sheet1!$O164,"\\APPLEPI_AF\MWRD_Production\Hite Treatment Plant\04-Primaries\Optimization","interpolated")</f>
        <v>256</v>
      </c>
      <c r="O164" s="51">
        <v>43625</v>
      </c>
      <c r="P164" s="19">
        <v>507.54623413085938</v>
      </c>
      <c r="Q164" s="19">
        <f t="shared" si="30"/>
        <v>0.7265625</v>
      </c>
      <c r="R164" s="19">
        <f t="shared" si="31"/>
        <v>0.65943226240624753</v>
      </c>
      <c r="S164" s="19">
        <f t="shared" si="32"/>
        <v>4.5064687993936576E-3</v>
      </c>
      <c r="T164" s="19">
        <f>_xll.PITimeDat("NPRI 3 SOR",Sheet1!$O164,"\\APPLEPI_AF\MWRD_Production\Hite Treatment Plant\04-Primaries\Optimization","exact time")</f>
        <v>948.86767578125</v>
      </c>
      <c r="U164" s="19">
        <f t="shared" si="33"/>
        <v>0.6484375</v>
      </c>
      <c r="V164" s="19">
        <f t="shared" si="34"/>
        <v>0.64292179707147368</v>
      </c>
      <c r="W164" s="19">
        <f t="shared" si="35"/>
        <v>3.042297879575385E-5</v>
      </c>
      <c r="X164" s="19"/>
      <c r="Y164" s="19"/>
      <c r="Z164" s="51"/>
      <c r="AA164" s="19"/>
      <c r="AB164" s="19"/>
    </row>
    <row r="165" spans="1:28" x14ac:dyDescent="0.25">
      <c r="A165" s="60">
        <v>43264.333333333336</v>
      </c>
      <c r="B165" s="19">
        <f>_xll.PITimeDat("NPRI Inf TSS",Sheet1!$C165,"\\APPLEPI_AF\MWRD_Production\Hite Treatment Plant\04-Primaries\Optimization","exact time")</f>
        <v>277</v>
      </c>
      <c r="C165" s="60">
        <v>43264.333333333336</v>
      </c>
      <c r="D165">
        <v>73</v>
      </c>
      <c r="E165" s="19">
        <f>1-D165/B165</f>
        <v>0.73646209386281591</v>
      </c>
      <c r="F165" s="19">
        <f t="shared" si="27"/>
        <v>0.68489322417875664</v>
      </c>
      <c r="G165" s="19">
        <f t="shared" si="28"/>
        <v>2.6593483204914873E-3</v>
      </c>
      <c r="H165" s="19"/>
      <c r="I165" s="19">
        <f>_xll.PITimeDat("NPRI 3 Eff TSS",Sheet1!$C165,"\\APPLEPI_AF\MWRD_Production\Hite Treatment Plant\04-Primaries\Optimization","exact time")</f>
        <v>96</v>
      </c>
      <c r="J165" s="55">
        <f t="shared" si="29"/>
        <v>0.6534296028880866</v>
      </c>
      <c r="K165" s="19">
        <f t="shared" si="36"/>
        <v>0.68489322417875664</v>
      </c>
      <c r="L165" s="19">
        <f t="shared" si="37"/>
        <v>9.8995946472270509E-4</v>
      </c>
      <c r="M165" s="19"/>
      <c r="N165" s="19">
        <f>_xll.PITimeDat("NPRI Inf TSS",Sheet1!$O165,"\\APPLEPI_AF\MWRD_Production\Hite Treatment Plant\04-Primaries\Optimization","interpolated")</f>
        <v>262</v>
      </c>
      <c r="O165" s="51">
        <v>43626</v>
      </c>
      <c r="P165" s="19">
        <v>528.153076171875</v>
      </c>
      <c r="Q165" s="19">
        <f t="shared" si="30"/>
        <v>0.72137404580152675</v>
      </c>
      <c r="R165" s="19">
        <f t="shared" si="31"/>
        <v>0.66698326213445625</v>
      </c>
      <c r="S165" s="19">
        <f t="shared" si="32"/>
        <v>2.9583573479180642E-3</v>
      </c>
      <c r="T165" s="19">
        <f>_xll.PITimeDat("NPRI 3 SOR",Sheet1!$O165,"\\APPLEPI_AF\MWRD_Production\Hite Treatment Plant\04-Primaries\Optimization","exact time")</f>
        <v>958.0260009765625</v>
      </c>
      <c r="U165" s="19">
        <f t="shared" si="33"/>
        <v>0.68320610687022909</v>
      </c>
      <c r="V165" s="19">
        <f t="shared" si="34"/>
        <v>0.64988288264282768</v>
      </c>
      <c r="W165" s="19">
        <f t="shared" si="35"/>
        <v>1.1104372729096727E-3</v>
      </c>
      <c r="X165" s="19"/>
      <c r="Y165" s="19"/>
      <c r="Z165" s="51"/>
      <c r="AA165" s="19"/>
      <c r="AB165" s="19"/>
    </row>
    <row r="166" spans="1:28" x14ac:dyDescent="0.25">
      <c r="A166" s="60">
        <v>43265.333333333336</v>
      </c>
      <c r="B166" s="19">
        <f>_xll.PITimeDat("NPRI Inf TSS",Sheet1!$C166,"\\APPLEPI_AF\MWRD_Production\Hite Treatment Plant\04-Primaries\Optimization","exact time")</f>
        <v>320</v>
      </c>
      <c r="C166" s="60">
        <v>43265.333333333336</v>
      </c>
      <c r="D166">
        <v>63</v>
      </c>
      <c r="E166" s="19">
        <f>1-D166/B166</f>
        <v>0.80312499999999998</v>
      </c>
      <c r="F166" s="19">
        <f t="shared" si="27"/>
        <v>0.72723569717973624</v>
      </c>
      <c r="G166" s="19">
        <f t="shared" si="28"/>
        <v>5.7591862825456894E-3</v>
      </c>
      <c r="H166" s="19"/>
      <c r="I166" s="19">
        <f>_xll.PITimeDat("NPRI 3 Eff TSS",Sheet1!$C166,"\\APPLEPI_AF\MWRD_Production\Hite Treatment Plant\04-Primaries\Optimization","exact time")</f>
        <v>99</v>
      </c>
      <c r="J166" s="55">
        <f t="shared" si="29"/>
        <v>0.69062500000000004</v>
      </c>
      <c r="K166" s="19">
        <f t="shared" si="36"/>
        <v>0.72723569717973624</v>
      </c>
      <c r="L166" s="19">
        <f t="shared" si="37"/>
        <v>1.3403431479863438E-3</v>
      </c>
      <c r="M166" s="19"/>
      <c r="N166" s="19">
        <f>_xll.PITimeDat("NPRI Inf TSS",Sheet1!$O166,"\\APPLEPI_AF\MWRD_Production\Hite Treatment Plant\04-Primaries\Optimization","interpolated")</f>
        <v>292</v>
      </c>
      <c r="O166" s="51">
        <v>43627</v>
      </c>
      <c r="P166" s="19">
        <v>529.29473876953125</v>
      </c>
      <c r="Q166" s="19">
        <f t="shared" si="30"/>
        <v>0.75684931506849318</v>
      </c>
      <c r="R166" s="19">
        <f t="shared" si="31"/>
        <v>0.70103602224387651</v>
      </c>
      <c r="S166" s="19">
        <f t="shared" si="32"/>
        <v>3.1151236559264065E-3</v>
      </c>
      <c r="T166" s="19">
        <f>_xll.PITimeDat("NPRI 3 SOR",Sheet1!$O166,"\\APPLEPI_AF\MWRD_Production\Hite Treatment Plant\04-Primaries\Optimization","exact time")</f>
        <v>953.30804443359375</v>
      </c>
      <c r="U166" s="19">
        <f t="shared" si="33"/>
        <v>0.71232876712328763</v>
      </c>
      <c r="V166" s="19">
        <f t="shared" si="34"/>
        <v>0.68341263093617866</v>
      </c>
      <c r="W166" s="19">
        <f t="shared" si="35"/>
        <v>8.3614293199143325E-4</v>
      </c>
      <c r="X166" s="19"/>
      <c r="Y166" s="19"/>
      <c r="Z166" s="51"/>
      <c r="AA166" s="19"/>
      <c r="AB166" s="19"/>
    </row>
    <row r="167" spans="1:28" x14ac:dyDescent="0.25">
      <c r="A167" s="60">
        <v>43266.333333333336</v>
      </c>
      <c r="B167" s="19">
        <f>_xll.PITimeDat("NPRI Inf TSS",Sheet1!$C167,"\\APPLEPI_AF\MWRD_Production\Hite Treatment Plant\04-Primaries\Optimization","exact time")</f>
        <v>292</v>
      </c>
      <c r="C167" s="60">
        <v>43266.333333333336</v>
      </c>
      <c r="D167">
        <v>75.5</v>
      </c>
      <c r="E167" s="19">
        <f>1-D167/B167</f>
        <v>0.74143835616438358</v>
      </c>
      <c r="F167" s="19">
        <f t="shared" si="27"/>
        <v>0.70108021608738214</v>
      </c>
      <c r="G167" s="19">
        <f t="shared" si="28"/>
        <v>1.6287794704748703E-3</v>
      </c>
      <c r="H167" s="19"/>
      <c r="I167" s="19">
        <f>_xll.PITimeDat("NPRI 3 Eff TSS",Sheet1!$C167,"\\APPLEPI_AF\MWRD_Production\Hite Treatment Plant\04-Primaries\Optimization","exact time")</f>
        <v>96</v>
      </c>
      <c r="J167" s="55">
        <f t="shared" si="29"/>
        <v>0.67123287671232879</v>
      </c>
      <c r="K167" s="19">
        <f t="shared" si="36"/>
        <v>0.70108021608738214</v>
      </c>
      <c r="L167" s="19">
        <f t="shared" si="37"/>
        <v>8.908636677696101E-4</v>
      </c>
      <c r="M167" s="19"/>
      <c r="N167" s="19">
        <f>_xll.PITimeDat("NPRI Inf TSS",Sheet1!$O167,"\\APPLEPI_AF\MWRD_Production\Hite Treatment Plant\04-Primaries\Optimization","interpolated")</f>
        <v>306</v>
      </c>
      <c r="O167" s="51">
        <v>43628</v>
      </c>
      <c r="P167" s="19">
        <v>515.64154052734375</v>
      </c>
      <c r="Q167" s="19">
        <f t="shared" si="30"/>
        <v>0.75684931506849318</v>
      </c>
      <c r="R167" s="19">
        <f t="shared" si="31"/>
        <v>0.71481274773207282</v>
      </c>
      <c r="S167" s="19">
        <f t="shared" si="32"/>
        <v>1.7670729934294032E-3</v>
      </c>
      <c r="T167" s="19">
        <f>_xll.PITimeDat("NPRI 3 SOR",Sheet1!$O167,"\\APPLEPI_AF\MWRD_Production\Hite Treatment Plant\04-Primaries\Optimization","exact time")</f>
        <v>944.85791015625</v>
      </c>
      <c r="U167" s="19">
        <f t="shared" si="33"/>
        <v>0.71232876712328763</v>
      </c>
      <c r="V167" s="19">
        <f t="shared" si="34"/>
        <v>0.69728895734098684</v>
      </c>
      <c r="W167" s="19">
        <f t="shared" si="35"/>
        <v>2.2619587828779069E-4</v>
      </c>
      <c r="X167" s="19"/>
      <c r="Y167" s="19"/>
      <c r="Z167" s="51"/>
      <c r="AA167" s="19"/>
      <c r="AB167" s="19"/>
    </row>
    <row r="168" spans="1:28" x14ac:dyDescent="0.25">
      <c r="A168" s="60">
        <v>43267.333333333336</v>
      </c>
      <c r="B168" s="19">
        <f>_xll.PITimeDat("NPRI Inf TSS",Sheet1!$C168,"\\APPLEPI_AF\MWRD_Production\Hite Treatment Plant\04-Primaries\Optimization","exact time")</f>
        <v>306</v>
      </c>
      <c r="C168" s="60">
        <v>43267.333333333336</v>
      </c>
      <c r="D168">
        <v>76.5</v>
      </c>
      <c r="E168" s="19">
        <f>1-D168/B168</f>
        <v>0.75</v>
      </c>
      <c r="F168" s="19">
        <f t="shared" si="27"/>
        <v>0.71475628463240382</v>
      </c>
      <c r="G168" s="19">
        <f t="shared" si="28"/>
        <v>1.2421194729121355E-3</v>
      </c>
      <c r="H168" s="19"/>
      <c r="I168" s="19">
        <f>_xll.PITimeDat("NPRI 3 Eff TSS",Sheet1!$C168,"\\APPLEPI_AF\MWRD_Production\Hite Treatment Plant\04-Primaries\Optimization","exact time")</f>
        <v>107</v>
      </c>
      <c r="J168" s="55">
        <f t="shared" si="29"/>
        <v>0.65032679738562094</v>
      </c>
      <c r="K168" s="19">
        <f t="shared" si="36"/>
        <v>0.71475628463240382</v>
      </c>
      <c r="L168" s="19">
        <f t="shared" si="37"/>
        <v>4.1511588268833581E-3</v>
      </c>
      <c r="M168" s="19"/>
      <c r="N168" s="19">
        <f>_xll.PITimeDat("NPRI Inf TSS",Sheet1!$O168,"\\APPLEPI_AF\MWRD_Production\Hite Treatment Plant\04-Primaries\Optimization","interpolated")</f>
        <v>298</v>
      </c>
      <c r="O168" s="51">
        <v>43629</v>
      </c>
      <c r="P168" s="19">
        <v>525.98907470703125</v>
      </c>
      <c r="Q168" s="19">
        <f t="shared" si="30"/>
        <v>0.74496644295302006</v>
      </c>
      <c r="R168" s="19">
        <f t="shared" si="31"/>
        <v>0.70706756034825169</v>
      </c>
      <c r="S168" s="19">
        <f t="shared" si="32"/>
        <v>1.4363253026900146E-3</v>
      </c>
      <c r="T168" s="19">
        <f>_xll.PITimeDat("NPRI 3 SOR",Sheet1!$O168,"\\APPLEPI_AF\MWRD_Production\Hite Treatment Plant\04-Primaries\Optimization","exact time")</f>
        <v>950.01239013671875</v>
      </c>
      <c r="U168" s="19" t="e">
        <f t="shared" si="33"/>
        <v>#VALUE!</v>
      </c>
      <c r="V168" s="19">
        <f t="shared" si="34"/>
        <v>0.68948742028031484</v>
      </c>
      <c r="W168" s="19" t="str">
        <f t="shared" si="35"/>
        <v/>
      </c>
      <c r="X168" s="19"/>
      <c r="Y168" s="19"/>
      <c r="Z168" s="51"/>
      <c r="AA168" s="19"/>
      <c r="AB168" s="19"/>
    </row>
    <row r="169" spans="1:28" x14ac:dyDescent="0.25">
      <c r="A169" s="60">
        <v>43268.333333333336</v>
      </c>
      <c r="B169" s="19">
        <f>_xll.PITimeDat("NPRI Inf TSS",Sheet1!$C169,"\\APPLEPI_AF\MWRD_Production\Hite Treatment Plant\04-Primaries\Optimization","exact time")</f>
        <v>275</v>
      </c>
      <c r="C169" s="60">
        <v>43268.333333333336</v>
      </c>
      <c r="D169">
        <v>80</v>
      </c>
      <c r="E169" s="19">
        <f>1-D169/B169</f>
        <v>0.70909090909090911</v>
      </c>
      <c r="F169" s="19">
        <f t="shared" si="27"/>
        <v>0.68260153853642036</v>
      </c>
      <c r="G169" s="19">
        <f t="shared" si="28"/>
        <v>7.0168675237301532E-4</v>
      </c>
      <c r="H169" s="19"/>
      <c r="I169" s="19">
        <f>_xll.PITimeDat("NPRI 3 Eff TSS",Sheet1!$C169,"\\APPLEPI_AF\MWRD_Production\Hite Treatment Plant\04-Primaries\Optimization","exact time")</f>
        <v>101</v>
      </c>
      <c r="J169" s="55">
        <f t="shared" si="29"/>
        <v>0.6327272727272728</v>
      </c>
      <c r="K169" s="19">
        <f t="shared" si="36"/>
        <v>0.68260153853642036</v>
      </c>
      <c r="L169" s="19">
        <f t="shared" si="37"/>
        <v>2.4874423900015049E-3</v>
      </c>
      <c r="M169" s="19"/>
      <c r="N169" s="19">
        <f>_xll.PITimeDat("NPRI Inf TSS",Sheet1!$O169,"\\APPLEPI_AF\MWRD_Production\Hite Treatment Plant\04-Primaries\Optimization","interpolated")</f>
        <v>272</v>
      </c>
      <c r="O169" s="51">
        <v>43630</v>
      </c>
      <c r="P169" s="19">
        <v>523.77740478515625</v>
      </c>
      <c r="Q169" s="19">
        <f t="shared" si="30"/>
        <v>0.76470588235294112</v>
      </c>
      <c r="R169" s="19">
        <f t="shared" si="31"/>
        <v>0.67922573757260274</v>
      </c>
      <c r="S169" s="19">
        <f t="shared" si="32"/>
        <v>7.3068551516676118E-3</v>
      </c>
      <c r="T169" s="19">
        <f>_xll.PITimeDat("NPRI 3 SOR",Sheet1!$O169,"\\APPLEPI_AF\MWRD_Production\Hite Treatment Plant\04-Primaries\Optimization","exact time")</f>
        <v>946.6663818359375</v>
      </c>
      <c r="U169" s="19">
        <f t="shared" si="33"/>
        <v>0.66544117647058831</v>
      </c>
      <c r="V169" s="19">
        <f t="shared" si="34"/>
        <v>0.66254059899823659</v>
      </c>
      <c r="W169" s="19">
        <f t="shared" si="35"/>
        <v>8.4133496731143423E-6</v>
      </c>
      <c r="X169" s="19"/>
      <c r="Y169" s="19"/>
      <c r="Z169" s="51"/>
      <c r="AA169" s="19"/>
      <c r="AB169" s="19"/>
    </row>
    <row r="170" spans="1:28" x14ac:dyDescent="0.25">
      <c r="A170" s="60">
        <v>43269.333333333336</v>
      </c>
      <c r="B170" s="19">
        <f>_xll.PITimeDat("NPRI Inf TSS",Sheet1!$C170,"\\APPLEPI_AF\MWRD_Production\Hite Treatment Plant\04-Primaries\Optimization","exact time")</f>
        <v>304</v>
      </c>
      <c r="C170" s="60">
        <v>43269.333333333336</v>
      </c>
      <c r="D170">
        <v>79.5</v>
      </c>
      <c r="E170" s="19">
        <f>1-D170/B170</f>
        <v>0.73848684210526316</v>
      </c>
      <c r="F170" s="19">
        <f t="shared" si="27"/>
        <v>0.71287968124182766</v>
      </c>
      <c r="G170" s="19">
        <f t="shared" si="28"/>
        <v>6.5572668748586308E-4</v>
      </c>
      <c r="H170" s="19"/>
      <c r="I170" s="19">
        <f>_xll.PITimeDat("NPRI 3 Eff TSS",Sheet1!$C170,"\\APPLEPI_AF\MWRD_Production\Hite Treatment Plant\04-Primaries\Optimization","exact time")</f>
        <v>103</v>
      </c>
      <c r="J170" s="55">
        <f t="shared" si="29"/>
        <v>0.66118421052631571</v>
      </c>
      <c r="K170" s="19">
        <f t="shared" si="36"/>
        <v>0.71287968124182766</v>
      </c>
      <c r="L170" s="19">
        <f t="shared" si="37"/>
        <v>2.6724216924983533E-3</v>
      </c>
      <c r="M170" s="19"/>
      <c r="N170" s="19">
        <f>_xll.PITimeDat("NPRI Inf TSS",Sheet1!$O170,"\\APPLEPI_AF\MWRD_Production\Hite Treatment Plant\04-Primaries\Optimization","interpolated")</f>
        <v>284</v>
      </c>
      <c r="O170" s="51">
        <v>43631</v>
      </c>
      <c r="P170" s="19">
        <v>512.8887939453125</v>
      </c>
      <c r="Q170" s="19">
        <f t="shared" si="30"/>
        <v>0.7640845070422535</v>
      </c>
      <c r="R170" s="19">
        <f t="shared" si="31"/>
        <v>0.69284526809572822</v>
      </c>
      <c r="S170" s="19">
        <f t="shared" si="32"/>
        <v>5.075029165680125E-3</v>
      </c>
      <c r="T170" s="19">
        <f>_xll.PITimeDat("NPRI 3 SOR",Sheet1!$O170,"\\APPLEPI_AF\MWRD_Production\Hite Treatment Plant\04-Primaries\Optimization","exact time")</f>
        <v>936.8890380859375</v>
      </c>
      <c r="U170" s="19">
        <f t="shared" si="33"/>
        <v>0.70070422535211274</v>
      </c>
      <c r="V170" s="19">
        <f t="shared" si="34"/>
        <v>0.67637750675643526</v>
      </c>
      <c r="W170" s="19">
        <f t="shared" si="35"/>
        <v>5.9178923763328036E-4</v>
      </c>
      <c r="X170" s="19"/>
      <c r="Y170" s="19"/>
      <c r="Z170" s="51"/>
      <c r="AA170" s="19"/>
      <c r="AB170" s="19"/>
    </row>
    <row r="171" spans="1:28" x14ac:dyDescent="0.25">
      <c r="A171" s="60">
        <v>43270.333333333336</v>
      </c>
      <c r="B171" s="19">
        <f>_xll.PITimeDat("NPRI Inf TSS",Sheet1!$C171,"\\APPLEPI_AF\MWRD_Production\Hite Treatment Plant\04-Primaries\Optimization","exact time")</f>
        <v>353</v>
      </c>
      <c r="C171" s="60">
        <v>43270.333333333336</v>
      </c>
      <c r="D171">
        <v>67.5</v>
      </c>
      <c r="E171" s="19">
        <f>1-D171/B171</f>
        <v>0.80878186968838528</v>
      </c>
      <c r="F171" s="19">
        <f t="shared" si="27"/>
        <v>0.75273490962469003</v>
      </c>
      <c r="G171" s="19">
        <f t="shared" si="28"/>
        <v>3.1412617323814504E-3</v>
      </c>
      <c r="H171" s="19"/>
      <c r="I171" s="19">
        <f>_xll.PITimeDat("NPRI 3 Eff TSS",Sheet1!$C171,"\\APPLEPI_AF\MWRD_Production\Hite Treatment Plant\04-Primaries\Optimization","exact time")</f>
        <v>101</v>
      </c>
      <c r="J171" s="55">
        <f t="shared" si="29"/>
        <v>0.71388101983002827</v>
      </c>
      <c r="K171" s="19">
        <f t="shared" si="36"/>
        <v>0.75273490962469003</v>
      </c>
      <c r="L171" s="19">
        <f t="shared" si="37"/>
        <v>1.509624752175721E-3</v>
      </c>
      <c r="M171" s="19"/>
      <c r="N171" s="19">
        <f>_xll.PITimeDat("NPRI Inf TSS",Sheet1!$O171,"\\APPLEPI_AF\MWRD_Production\Hite Treatment Plant\04-Primaries\Optimization","interpolated")</f>
        <v>286</v>
      </c>
      <c r="O171" s="51">
        <v>43632</v>
      </c>
      <c r="P171" s="19">
        <v>512.30548095703125</v>
      </c>
      <c r="Q171" s="19">
        <f t="shared" si="30"/>
        <v>0.77272727272727271</v>
      </c>
      <c r="R171" s="19">
        <f t="shared" si="31"/>
        <v>0.69499123682265129</v>
      </c>
      <c r="S171" s="19">
        <f t="shared" si="32"/>
        <v>6.0428912781645893E-3</v>
      </c>
      <c r="T171" s="19">
        <f>_xll.PITimeDat("NPRI 3 SOR",Sheet1!$O171,"\\APPLEPI_AF\MWRD_Production\Hite Treatment Plant\04-Primaries\Optimization","exact time")</f>
        <v>937.16070556640625</v>
      </c>
      <c r="U171" s="19">
        <f t="shared" si="33"/>
        <v>0.70629370629370625</v>
      </c>
      <c r="V171" s="19">
        <f t="shared" si="34"/>
        <v>0.67844778477084944</v>
      </c>
      <c r="W171" s="19">
        <f t="shared" si="35"/>
        <v>7.7539534545710011E-4</v>
      </c>
      <c r="X171" s="19"/>
      <c r="Y171" s="19"/>
      <c r="Z171" s="51"/>
      <c r="AA171" s="19"/>
      <c r="AB171" s="19"/>
    </row>
    <row r="172" spans="1:28" x14ac:dyDescent="0.25">
      <c r="A172" s="60">
        <v>43271.333333333336</v>
      </c>
      <c r="B172" s="19">
        <f>_xll.PITimeDat("NPRI Inf TSS",Sheet1!$C172,"\\APPLEPI_AF\MWRD_Production\Hite Treatment Plant\04-Primaries\Optimization","exact time")</f>
        <v>304</v>
      </c>
      <c r="C172" s="60">
        <v>43271.333333333336</v>
      </c>
      <c r="D172">
        <v>69</v>
      </c>
      <c r="E172" s="19">
        <f>1-D172/B172</f>
        <v>0.77302631578947367</v>
      </c>
      <c r="F172" s="19">
        <f t="shared" si="27"/>
        <v>0.71287968124182766</v>
      </c>
      <c r="G172" s="19">
        <f t="shared" si="28"/>
        <v>3.6176176474080851E-3</v>
      </c>
      <c r="H172" s="19"/>
      <c r="I172" s="19">
        <f>_xll.PITimeDat("NPRI 3 Eff TSS",Sheet1!$C172,"\\APPLEPI_AF\MWRD_Production\Hite Treatment Plant\04-Primaries\Optimization","exact time")</f>
        <v>89</v>
      </c>
      <c r="J172" s="55">
        <f t="shared" si="29"/>
        <v>0.70723684210526316</v>
      </c>
      <c r="K172" s="19">
        <f t="shared" si="36"/>
        <v>0.71287968124182766</v>
      </c>
      <c r="L172" s="19">
        <f t="shared" si="37"/>
        <v>3.1841633521143906E-5</v>
      </c>
      <c r="M172" s="19"/>
      <c r="N172" s="19">
        <f>_xll.PITimeDat("NPRI Inf TSS",Sheet1!$O172,"\\APPLEPI_AF\MWRD_Production\Hite Treatment Plant\04-Primaries\Optimization","interpolated")</f>
        <v>362</v>
      </c>
      <c r="O172" s="51">
        <v>43633</v>
      </c>
      <c r="P172" s="19">
        <v>531.36602783203125</v>
      </c>
      <c r="Q172" s="19">
        <f t="shared" si="30"/>
        <v>0.79281767955801108</v>
      </c>
      <c r="R172" s="19">
        <f t="shared" si="31"/>
        <v>0.75853768685446366</v>
      </c>
      <c r="S172" s="19">
        <f t="shared" si="32"/>
        <v>1.1751178997552647E-3</v>
      </c>
      <c r="T172" s="19">
        <f>_xll.PITimeDat("NPRI 3 SOR",Sheet1!$O172,"\\APPLEPI_AF\MWRD_Production\Hite Treatment Plant\04-Primaries\Optimization","exact time")</f>
        <v>941.53582763671875</v>
      </c>
      <c r="U172" s="19">
        <f t="shared" si="33"/>
        <v>0.76795580110497241</v>
      </c>
      <c r="V172" s="19">
        <f t="shared" si="34"/>
        <v>0.74039122002274782</v>
      </c>
      <c r="W172" s="19">
        <f t="shared" si="35"/>
        <v>7.5980613023853396E-4</v>
      </c>
      <c r="X172" s="19"/>
      <c r="Y172" s="19"/>
      <c r="Z172" s="51"/>
      <c r="AA172" s="19"/>
      <c r="AB172" s="19"/>
    </row>
    <row r="173" spans="1:28" x14ac:dyDescent="0.25">
      <c r="A173" s="60">
        <v>43272.333333333336</v>
      </c>
      <c r="B173" s="19">
        <f>_xll.PITimeDat("NPRI Inf TSS",Sheet1!$C173,"\\APPLEPI_AF\MWRD_Production\Hite Treatment Plant\04-Primaries\Optimization","exact time")</f>
        <v>277</v>
      </c>
      <c r="C173" s="60">
        <v>43272.333333333336</v>
      </c>
      <c r="D173">
        <v>55</v>
      </c>
      <c r="E173" s="19">
        <f>1-D173/B173</f>
        <v>0.8014440433212997</v>
      </c>
      <c r="F173" s="19">
        <f t="shared" si="27"/>
        <v>0.68489322417875664</v>
      </c>
      <c r="G173" s="19">
        <f t="shared" si="28"/>
        <v>1.3584093442797781E-2</v>
      </c>
      <c r="H173" s="19"/>
      <c r="I173" s="19">
        <f>_xll.PITimeDat("NPRI 3 Eff TSS",Sheet1!$C173,"\\APPLEPI_AF\MWRD_Production\Hite Treatment Plant\04-Primaries\Optimization","exact time")</f>
        <v>100</v>
      </c>
      <c r="J173" s="55">
        <f t="shared" si="29"/>
        <v>0.63898916967509023</v>
      </c>
      <c r="K173" s="19">
        <f t="shared" si="36"/>
        <v>0.68489322417875664</v>
      </c>
      <c r="L173" s="19">
        <f t="shared" si="37"/>
        <v>2.1071822198755769E-3</v>
      </c>
      <c r="M173" s="19"/>
      <c r="N173" s="19">
        <f>_xll.PITimeDat("NPRI Inf TSS",Sheet1!$O173,"\\APPLEPI_AF\MWRD_Production\Hite Treatment Plant\04-Primaries\Optimization","interpolated")</f>
        <v>276</v>
      </c>
      <c r="O173" s="51">
        <v>43634</v>
      </c>
      <c r="P173" s="19">
        <v>524.93292236328125</v>
      </c>
      <c r="Q173" s="19">
        <f t="shared" si="30"/>
        <v>0.79281767955801108</v>
      </c>
      <c r="R173" s="19">
        <f t="shared" si="31"/>
        <v>0.68384142446409801</v>
      </c>
      <c r="S173" s="19">
        <f t="shared" si="32"/>
        <v>1.1875824174293613E-2</v>
      </c>
      <c r="T173" s="19">
        <f>_xll.PITimeDat("NPRI 3 SOR",Sheet1!$O173,"\\APPLEPI_AF\MWRD_Production\Hite Treatment Plant\04-Primaries\Optimization","exact time")</f>
        <v>952.18115234375</v>
      </c>
      <c r="U173" s="19">
        <f t="shared" si="33"/>
        <v>0.76795580110497241</v>
      </c>
      <c r="V173" s="19">
        <f t="shared" si="34"/>
        <v>0.66667700529349938</v>
      </c>
      <c r="W173" s="19">
        <f t="shared" si="35"/>
        <v>1.0257394481022048E-2</v>
      </c>
      <c r="X173" s="19"/>
      <c r="Y173" s="19"/>
      <c r="Z173" s="51"/>
      <c r="AA173" s="19"/>
      <c r="AB173" s="19"/>
    </row>
    <row r="174" spans="1:28" x14ac:dyDescent="0.25">
      <c r="A174" s="60">
        <v>43273.333333333336</v>
      </c>
      <c r="B174" s="19">
        <f>_xll.PITimeDat("NPRI Inf TSS",Sheet1!$C174,"\\APPLEPI_AF\MWRD_Production\Hite Treatment Plant\04-Primaries\Optimization","exact time")</f>
        <v>290</v>
      </c>
      <c r="C174" s="60">
        <v>43273.333333333336</v>
      </c>
      <c r="D174">
        <v>70</v>
      </c>
      <c r="E174" s="19">
        <f>1-D174/B174</f>
        <v>0.75862068965517238</v>
      </c>
      <c r="F174" s="19">
        <f t="shared" si="27"/>
        <v>0.69901870033626068</v>
      </c>
      <c r="G174" s="19">
        <f t="shared" si="28"/>
        <v>3.552397130771664E-3</v>
      </c>
      <c r="H174" s="19"/>
      <c r="I174" s="19">
        <f>_xll.PITimeDat("NPRI 3 Eff TSS",Sheet1!$C174,"\\APPLEPI_AF\MWRD_Production\Hite Treatment Plant\04-Primaries\Optimization","exact time")</f>
        <v>85</v>
      </c>
      <c r="J174" s="55">
        <f t="shared" si="29"/>
        <v>0.7068965517241379</v>
      </c>
      <c r="K174" s="19">
        <f t="shared" si="36"/>
        <v>0.69901870033626068</v>
      </c>
      <c r="L174" s="19">
        <f t="shared" si="37"/>
        <v>6.2060542489479064E-5</v>
      </c>
      <c r="M174" s="19"/>
      <c r="N174" s="19">
        <f>_xll.PITimeDat("NPRI Inf TSS",Sheet1!$O174,"\\APPLEPI_AF\MWRD_Production\Hite Treatment Plant\04-Primaries\Optimization","interpolated")</f>
        <v>314</v>
      </c>
      <c r="O174" s="51">
        <v>43635</v>
      </c>
      <c r="P174" s="19">
        <v>522.655029296875</v>
      </c>
      <c r="Q174" s="19">
        <f t="shared" si="30"/>
        <v>0.7579617834394905</v>
      </c>
      <c r="R174" s="19">
        <f t="shared" si="31"/>
        <v>0.72196445209621096</v>
      </c>
      <c r="S174" s="19">
        <f t="shared" si="32"/>
        <v>1.2958078638378554E-3</v>
      </c>
      <c r="T174" s="19">
        <f>_xll.PITimeDat("NPRI 3 SOR",Sheet1!$O174,"\\APPLEPI_AF\MWRD_Production\Hite Treatment Plant\04-Primaries\Optimization","exact time")</f>
        <v>951.2430419921875</v>
      </c>
      <c r="U174" s="19">
        <f t="shared" si="33"/>
        <v>0.72611464968152872</v>
      </c>
      <c r="V174" s="19">
        <f t="shared" si="34"/>
        <v>0.70388407873157244</v>
      </c>
      <c r="W174" s="19">
        <f t="shared" si="35"/>
        <v>4.9419828476104032E-4</v>
      </c>
      <c r="X174" s="19"/>
      <c r="Y174" s="19"/>
      <c r="Z174" s="51"/>
      <c r="AA174" s="19"/>
      <c r="AB174" s="19"/>
    </row>
    <row r="175" spans="1:28" x14ac:dyDescent="0.25">
      <c r="A175" s="60">
        <v>43274.333333333336</v>
      </c>
      <c r="B175" s="19">
        <f>_xll.PITimeDat("NPRI Inf TSS",Sheet1!$C175,"\\APPLEPI_AF\MWRD_Production\Hite Treatment Plant\04-Primaries\Optimization","exact time")</f>
        <v>262</v>
      </c>
      <c r="C175" s="60">
        <v>43274.333333333336</v>
      </c>
      <c r="D175">
        <v>62</v>
      </c>
      <c r="E175" s="19">
        <f>1-D175/B175</f>
        <v>0.76335877862595414</v>
      </c>
      <c r="F175" s="19">
        <f t="shared" si="27"/>
        <v>0.66685275991418158</v>
      </c>
      <c r="G175" s="19">
        <f t="shared" si="28"/>
        <v>9.313411647596994E-3</v>
      </c>
      <c r="H175" s="19"/>
      <c r="I175" s="19">
        <f>_xll.PITimeDat("NPRI 3 Eff TSS",Sheet1!$C175,"\\APPLEPI_AF\MWRD_Production\Hite Treatment Plant\04-Primaries\Optimization","exact time")</f>
        <v>92</v>
      </c>
      <c r="J175" s="55">
        <f t="shared" si="29"/>
        <v>0.64885496183206115</v>
      </c>
      <c r="K175" s="19">
        <f t="shared" si="36"/>
        <v>0.66685275991418158</v>
      </c>
      <c r="L175" s="19">
        <f t="shared" si="37"/>
        <v>3.2392073580477784E-4</v>
      </c>
      <c r="M175" s="19"/>
      <c r="N175" s="19">
        <f>_xll.PITimeDat("NPRI Inf TSS",Sheet1!$O175,"\\APPLEPI_AF\MWRD_Production\Hite Treatment Plant\04-Primaries\Optimization","interpolated")</f>
        <v>329</v>
      </c>
      <c r="O175" s="51">
        <v>43636</v>
      </c>
      <c r="P175" s="19">
        <v>519.493896484375</v>
      </c>
      <c r="Q175" s="19">
        <f t="shared" si="30"/>
        <v>0.82978723404255317</v>
      </c>
      <c r="R175" s="19">
        <f t="shared" si="31"/>
        <v>0.73461873174201708</v>
      </c>
      <c r="S175" s="19">
        <f t="shared" si="32"/>
        <v>9.0570438301271414E-3</v>
      </c>
      <c r="T175" s="19">
        <f>_xll.PITimeDat("NPRI 3 SOR",Sheet1!$O175,"\\APPLEPI_AF\MWRD_Production\Hite Treatment Plant\04-Primaries\Optimization","exact time")</f>
        <v>944.6199951171875</v>
      </c>
      <c r="U175" s="19">
        <f t="shared" si="33"/>
        <v>0.7264437689969605</v>
      </c>
      <c r="V175" s="19">
        <f t="shared" si="34"/>
        <v>0.71667148955655346</v>
      </c>
      <c r="W175" s="19">
        <f t="shared" si="35"/>
        <v>9.5497445461402111E-5</v>
      </c>
      <c r="X175" s="19"/>
      <c r="Y175" s="19"/>
      <c r="Z175" s="51"/>
      <c r="AA175" s="19"/>
      <c r="AB175" s="19"/>
    </row>
    <row r="176" spans="1:28" x14ac:dyDescent="0.25">
      <c r="A176" s="60">
        <v>43275.333333333336</v>
      </c>
      <c r="B176" s="19">
        <f>_xll.PITimeDat("NPRI Inf TSS",Sheet1!$C176,"\\APPLEPI_AF\MWRD_Production\Hite Treatment Plant\04-Primaries\Optimization","exact time")</f>
        <v>293</v>
      </c>
      <c r="C176" s="60">
        <v>43275.333333333336</v>
      </c>
      <c r="D176">
        <v>79</v>
      </c>
      <c r="E176" s="19">
        <f>1-D176/B176</f>
        <v>0.7303754266211604</v>
      </c>
      <c r="F176" s="19">
        <f t="shared" si="27"/>
        <v>0.70210042012803953</v>
      </c>
      <c r="G176" s="19">
        <f t="shared" si="28"/>
        <v>7.9947599218602725E-4</v>
      </c>
      <c r="H176" s="19"/>
      <c r="I176" s="19">
        <f>_xll.PITimeDat("NPRI 3 Eff TSS",Sheet1!$C176,"\\APPLEPI_AF\MWRD_Production\Hite Treatment Plant\04-Primaries\Optimization","exact time")</f>
        <v>108</v>
      </c>
      <c r="J176" s="55">
        <f t="shared" si="29"/>
        <v>0.63139931740614341</v>
      </c>
      <c r="K176" s="19">
        <f t="shared" si="36"/>
        <v>0.70210042012803953</v>
      </c>
      <c r="L176" s="19">
        <f t="shared" si="37"/>
        <v>4.9986459260921061E-3</v>
      </c>
      <c r="M176" s="19"/>
      <c r="N176" s="19">
        <f>_xll.PITimeDat("NPRI Inf TSS",Sheet1!$O176,"\\APPLEPI_AF\MWRD_Production\Hite Treatment Plant\04-Primaries\Optimization","interpolated")</f>
        <v>328</v>
      </c>
      <c r="O176" s="51">
        <v>43637</v>
      </c>
      <c r="P176" s="19">
        <v>527.98370361328125</v>
      </c>
      <c r="Q176" s="19">
        <f t="shared" si="30"/>
        <v>0.77286585365853655</v>
      </c>
      <c r="R176" s="19">
        <f t="shared" si="31"/>
        <v>0.73370703461815923</v>
      </c>
      <c r="S176" s="19">
        <f t="shared" si="32"/>
        <v>1.5334131086370177E-3</v>
      </c>
      <c r="T176" s="19">
        <f>_xll.PITimeDat("NPRI 3 SOR",Sheet1!$O176,"\\APPLEPI_AF\MWRD_Production\Hite Treatment Plant\04-Primaries\Optimization","exact time")</f>
        <v>949.12359619140625</v>
      </c>
      <c r="U176" s="19">
        <f t="shared" si="33"/>
        <v>0.78963414634146345</v>
      </c>
      <c r="V176" s="19">
        <f t="shared" si="34"/>
        <v>0.71555522934147975</v>
      </c>
      <c r="W176" s="19">
        <f t="shared" si="35"/>
        <v>5.4876859438904744E-3</v>
      </c>
      <c r="X176" s="19"/>
      <c r="Y176" s="19"/>
      <c r="Z176" s="51"/>
      <c r="AA176" s="19"/>
      <c r="AB176" s="19"/>
    </row>
    <row r="177" spans="1:28" x14ac:dyDescent="0.25">
      <c r="A177" s="60">
        <v>43276.333333333336</v>
      </c>
      <c r="B177" s="19">
        <f>_xll.PITimeDat("NPRI Inf TSS",Sheet1!$C177,"\\APPLEPI_AF\MWRD_Production\Hite Treatment Plant\04-Primaries\Optimization","exact time")</f>
        <v>349</v>
      </c>
      <c r="C177" s="60">
        <v>43276.333333333336</v>
      </c>
      <c r="D177">
        <v>78</v>
      </c>
      <c r="E177" s="19">
        <f>1-D177/B177</f>
        <v>0.77650429799426934</v>
      </c>
      <c r="F177" s="19">
        <f t="shared" si="27"/>
        <v>0.74990092578084688</v>
      </c>
      <c r="G177" s="19">
        <f t="shared" si="28"/>
        <v>7.0773941312589827E-4</v>
      </c>
      <c r="H177" s="19"/>
      <c r="I177" s="19">
        <f>_xll.PITimeDat("NPRI 3 Eff TSS",Sheet1!$C177,"\\APPLEPI_AF\MWRD_Production\Hite Treatment Plant\04-Primaries\Optimization","exact time")</f>
        <v>108</v>
      </c>
      <c r="J177" s="55">
        <f t="shared" si="29"/>
        <v>0.69054441260744981</v>
      </c>
      <c r="K177" s="19">
        <f t="shared" si="36"/>
        <v>0.74990092578084688</v>
      </c>
      <c r="L177" s="19">
        <f t="shared" si="37"/>
        <v>3.5231956561036603E-3</v>
      </c>
      <c r="M177" s="19"/>
      <c r="N177" s="19">
        <f>_xll.PITimeDat("NPRI Inf TSS",Sheet1!$O177,"\\APPLEPI_AF\MWRD_Production\Hite Treatment Plant\04-Primaries\Optimization","interpolated")</f>
        <v>282</v>
      </c>
      <c r="O177" s="51">
        <v>43638</v>
      </c>
      <c r="P177" s="19">
        <v>547.28936767578125</v>
      </c>
      <c r="Q177" s="19">
        <f t="shared" si="30"/>
        <v>0.76063829787234039</v>
      </c>
      <c r="R177" s="19">
        <f t="shared" si="31"/>
        <v>0.6902453815774412</v>
      </c>
      <c r="S177" s="19">
        <f t="shared" si="32"/>
        <v>4.9551626645006836E-3</v>
      </c>
      <c r="T177" s="19">
        <f>_xll.PITimeDat("NPRI 3 SOR",Sheet1!$O177,"\\APPLEPI_AF\MWRD_Production\Hite Treatment Plant\04-Primaries\Optimization","exact time")</f>
        <v>972.7052001953125</v>
      </c>
      <c r="U177" s="19">
        <f t="shared" si="33"/>
        <v>0.64893617021276595</v>
      </c>
      <c r="V177" s="19">
        <f t="shared" si="34"/>
        <v>0.67174986658685854</v>
      </c>
      <c r="W177" s="19">
        <f t="shared" si="35"/>
        <v>5.2046474224928514E-4</v>
      </c>
      <c r="X177" s="19"/>
      <c r="Y177" s="19"/>
      <c r="Z177" s="51"/>
      <c r="AA177" s="19"/>
      <c r="AB177" s="19"/>
    </row>
    <row r="178" spans="1:28" x14ac:dyDescent="0.25">
      <c r="A178" s="60">
        <v>43278.333333333336</v>
      </c>
      <c r="B178" s="19">
        <f>_xll.PITimeDat("NPRI Inf TSS",Sheet1!$C178,"\\APPLEPI_AF\MWRD_Production\Hite Treatment Plant\04-Primaries\Optimization","exact time")</f>
        <v>242</v>
      </c>
      <c r="C178" s="60">
        <v>43278.333333333336</v>
      </c>
      <c r="D178">
        <v>61.5</v>
      </c>
      <c r="E178" s="19">
        <f>1-D178/B178</f>
        <v>0.74586776859504134</v>
      </c>
      <c r="F178" s="19">
        <f t="shared" si="27"/>
        <v>0.63931993015502309</v>
      </c>
      <c r="G178" s="19">
        <f t="shared" si="28"/>
        <v>1.1352441876240231E-2</v>
      </c>
      <c r="H178" s="19"/>
      <c r="I178" s="19" t="str">
        <f>_xll.PITimeDat("NPRI 3 Eff TSS",Sheet1!$C178,"\\APPLEPI_AF\MWRD_Production\Hite Treatment Plant\04-Primaries\Optimization","exact time")</f>
        <v>No events found.</v>
      </c>
      <c r="J178" s="55" t="e">
        <f t="shared" si="29"/>
        <v>#VALUE!</v>
      </c>
      <c r="K178" s="19">
        <f t="shared" si="36"/>
        <v>0.63931993015502309</v>
      </c>
      <c r="L178" s="19" t="str">
        <f t="shared" si="37"/>
        <v/>
      </c>
      <c r="M178" s="19"/>
      <c r="N178" s="19">
        <f>_xll.PITimeDat("NPRI Inf TSS",Sheet1!$O178,"\\APPLEPI_AF\MWRD_Production\Hite Treatment Plant\04-Primaries\Optimization","interpolated")</f>
        <v>277</v>
      </c>
      <c r="O178" s="51">
        <v>43639</v>
      </c>
      <c r="P178" s="19">
        <v>527.21142578125</v>
      </c>
      <c r="Q178" s="19">
        <f t="shared" si="30"/>
        <v>0.76173285198555951</v>
      </c>
      <c r="R178" s="19">
        <f t="shared" si="31"/>
        <v>0.68495059439413697</v>
      </c>
      <c r="S178" s="19">
        <f t="shared" si="32"/>
        <v>5.8955150808355644E-3</v>
      </c>
      <c r="T178" s="19">
        <f>_xll.PITimeDat("NPRI 3 SOR",Sheet1!$O178,"\\APPLEPI_AF\MWRD_Production\Hite Treatment Plant\04-Primaries\Optimization","exact time")</f>
        <v>960.01702880859375</v>
      </c>
      <c r="U178" s="19">
        <f t="shared" si="33"/>
        <v>0.69314079422382679</v>
      </c>
      <c r="V178" s="19">
        <f t="shared" si="34"/>
        <v>0.66723906739776151</v>
      </c>
      <c r="W178" s="19">
        <f t="shared" si="35"/>
        <v>6.7089945257211008E-4</v>
      </c>
      <c r="X178" s="19"/>
      <c r="Y178" s="19"/>
      <c r="Z178" s="51"/>
      <c r="AA178" s="19"/>
      <c r="AB178" s="19"/>
    </row>
    <row r="179" spans="1:28" x14ac:dyDescent="0.25">
      <c r="A179" s="60">
        <v>43279.333333333336</v>
      </c>
      <c r="B179" s="19">
        <f>_xll.PITimeDat("NPRI Inf TSS",Sheet1!$C179,"\\APPLEPI_AF\MWRD_Production\Hite Treatment Plant\04-Primaries\Optimization","exact time")</f>
        <v>371</v>
      </c>
      <c r="C179" s="60">
        <v>43279.333333333336</v>
      </c>
      <c r="D179">
        <v>72</v>
      </c>
      <c r="E179" s="19">
        <f>1-D179/B179</f>
        <v>0.80592991913746626</v>
      </c>
      <c r="F179" s="19">
        <f t="shared" si="27"/>
        <v>0.76473159864559459</v>
      </c>
      <c r="G179" s="19">
        <f t="shared" si="28"/>
        <v>1.6973016113509727E-3</v>
      </c>
      <c r="H179" s="19"/>
      <c r="I179" s="19">
        <f>_xll.PITimeDat("NPRI 3 Eff TSS",Sheet1!$C179,"\\APPLEPI_AF\MWRD_Production\Hite Treatment Plant\04-Primaries\Optimization","exact time")</f>
        <v>93</v>
      </c>
      <c r="J179" s="55">
        <f t="shared" si="29"/>
        <v>0.74932614555256061</v>
      </c>
      <c r="K179" s="19">
        <f t="shared" si="36"/>
        <v>0.76473159864559459</v>
      </c>
      <c r="L179" s="19">
        <f t="shared" si="37"/>
        <v>2.373279850016703E-4</v>
      </c>
      <c r="M179" s="19"/>
      <c r="N179" s="19">
        <f>_xll.PITimeDat("NPRI Inf TSS",Sheet1!$O179,"\\APPLEPI_AF\MWRD_Production\Hite Treatment Plant\04-Primaries\Optimization","interpolated")</f>
        <v>217</v>
      </c>
      <c r="O179" s="51">
        <v>43640</v>
      </c>
      <c r="P179" s="19">
        <v>534.224609375</v>
      </c>
      <c r="Q179" s="19">
        <f t="shared" si="30"/>
        <v>0.72580645161290325</v>
      </c>
      <c r="R179" s="19">
        <f t="shared" si="31"/>
        <v>0.59815495828526533</v>
      </c>
      <c r="S179" s="19">
        <f t="shared" si="32"/>
        <v>1.6294903748775989E-2</v>
      </c>
      <c r="T179" s="19">
        <f>_xll.PITimeDat("NPRI 3 SOR",Sheet1!$O179,"\\APPLEPI_AF\MWRD_Production\Hite Treatment Plant\04-Primaries\Optimization","exact time")</f>
        <v>960.077392578125</v>
      </c>
      <c r="U179" s="19">
        <f t="shared" si="33"/>
        <v>0.61290322580645162</v>
      </c>
      <c r="V179" s="19">
        <f t="shared" si="34"/>
        <v>0.58275834090564438</v>
      </c>
      <c r="W179" s="19">
        <f t="shared" si="35"/>
        <v>9.0871408568291663E-4</v>
      </c>
      <c r="X179" s="19"/>
      <c r="Y179" s="19"/>
      <c r="Z179" s="51"/>
      <c r="AA179" s="19"/>
      <c r="AB179" s="19"/>
    </row>
    <row r="180" spans="1:28" x14ac:dyDescent="0.25">
      <c r="A180" s="60">
        <v>43280.333333333336</v>
      </c>
      <c r="B180" s="19">
        <f>_xll.PITimeDat("NPRI Inf TSS",Sheet1!$C180,"\\APPLEPI_AF\MWRD_Production\Hite Treatment Plant\04-Primaries\Optimization","exact time")</f>
        <v>334</v>
      </c>
      <c r="C180" s="60">
        <v>43280.333333333336</v>
      </c>
      <c r="D180">
        <v>75</v>
      </c>
      <c r="E180" s="19">
        <f>1-D180/B180</f>
        <v>0.77544910179640714</v>
      </c>
      <c r="F180" s="19">
        <f t="shared" si="27"/>
        <v>0.73866893142968737</v>
      </c>
      <c r="G180" s="19">
        <f t="shared" si="28"/>
        <v>1.3527809322049309E-3</v>
      </c>
      <c r="H180" s="19"/>
      <c r="I180" s="19">
        <f>_xll.PITimeDat("NPRI 3 Eff TSS",Sheet1!$C180,"\\APPLEPI_AF\MWRD_Production\Hite Treatment Plant\04-Primaries\Optimization","exact time")</f>
        <v>100</v>
      </c>
      <c r="J180" s="55">
        <f t="shared" si="29"/>
        <v>0.70059880239520966</v>
      </c>
      <c r="K180" s="19">
        <f t="shared" si="36"/>
        <v>0.73866893142968737</v>
      </c>
      <c r="L180" s="19">
        <f t="shared" si="37"/>
        <v>1.4493347247017826E-3</v>
      </c>
      <c r="M180" s="19"/>
      <c r="N180" s="19">
        <f>_xll.PITimeDat("NPRI Inf TSS",Sheet1!$O180,"\\APPLEPI_AF\MWRD_Production\Hite Treatment Plant\04-Primaries\Optimization","interpolated")</f>
        <v>294</v>
      </c>
      <c r="O180" s="51">
        <v>43641</v>
      </c>
      <c r="P180" s="19">
        <v>531.30780029296875</v>
      </c>
      <c r="Q180" s="19">
        <f t="shared" si="30"/>
        <v>0.75510204081632648</v>
      </c>
      <c r="R180" s="19">
        <f t="shared" si="31"/>
        <v>0.70303430377446219</v>
      </c>
      <c r="S180" s="19">
        <f t="shared" si="32"/>
        <v>2.7110492406607271E-3</v>
      </c>
      <c r="T180" s="19">
        <f>_xll.PITimeDat("NPRI 3 SOR",Sheet1!$O180,"\\APPLEPI_AF\MWRD_Production\Hite Treatment Plant\04-Primaries\Optimization","exact time")</f>
        <v>952.07183837890625</v>
      </c>
      <c r="U180" s="19">
        <f t="shared" si="33"/>
        <v>0.72789115646258495</v>
      </c>
      <c r="V180" s="19">
        <f t="shared" si="34"/>
        <v>0.68547352779150916</v>
      </c>
      <c r="W180" s="19">
        <f t="shared" si="35"/>
        <v>1.7992552220772709E-3</v>
      </c>
      <c r="X180" s="19"/>
      <c r="Y180" s="19"/>
      <c r="Z180" s="51"/>
      <c r="AA180" s="19"/>
      <c r="AB180" s="19"/>
    </row>
    <row r="181" spans="1:28" x14ac:dyDescent="0.25">
      <c r="A181" s="60">
        <v>43281.333333333336</v>
      </c>
      <c r="B181" s="19">
        <f>_xll.PITimeDat("NPRI Inf TSS",Sheet1!$C181,"\\APPLEPI_AF\MWRD_Production\Hite Treatment Plant\04-Primaries\Optimization","exact time")</f>
        <v>272</v>
      </c>
      <c r="C181" s="60">
        <v>43281.333333333336</v>
      </c>
      <c r="D181">
        <v>70</v>
      </c>
      <c r="E181" s="19">
        <f>1-D181/B181</f>
        <v>0.74264705882352944</v>
      </c>
      <c r="F181" s="19">
        <f t="shared" si="27"/>
        <v>0.67910082021145435</v>
      </c>
      <c r="G181" s="19">
        <f t="shared" si="28"/>
        <v>4.0381244417427827E-3</v>
      </c>
      <c r="H181" s="19"/>
      <c r="I181" s="19">
        <f>_xll.PITimeDat("NPRI 3 Eff TSS",Sheet1!$C181,"\\APPLEPI_AF\MWRD_Production\Hite Treatment Plant\04-Primaries\Optimization","exact time")</f>
        <v>102</v>
      </c>
      <c r="J181" s="55">
        <f t="shared" si="29"/>
        <v>0.625</v>
      </c>
      <c r="K181" s="19">
        <f t="shared" si="36"/>
        <v>0.67910082021145435</v>
      </c>
      <c r="L181" s="19">
        <f t="shared" si="37"/>
        <v>2.9268987475521073E-3</v>
      </c>
      <c r="M181" s="19"/>
      <c r="N181" s="19">
        <f>_xll.PITimeDat("NPRI Inf TSS",Sheet1!$O181,"\\APPLEPI_AF\MWRD_Production\Hite Treatment Plant\04-Primaries\Optimization","interpolated")</f>
        <v>268</v>
      </c>
      <c r="O181" s="51">
        <v>43642</v>
      </c>
      <c r="P181" s="19">
        <v>530.18292236328125</v>
      </c>
      <c r="Q181" s="19">
        <f t="shared" si="30"/>
        <v>0.77798507462686572</v>
      </c>
      <c r="R181" s="19">
        <f t="shared" si="31"/>
        <v>0.67438229163157104</v>
      </c>
      <c r="S181" s="19">
        <f t="shared" si="32"/>
        <v>1.0733536644370122E-2</v>
      </c>
      <c r="T181" s="19">
        <f>_xll.PITimeDat("NPRI 3 SOR",Sheet1!$O181,"\\APPLEPI_AF\MWRD_Production\Hite Treatment Plant\04-Primaries\Optimization","exact time")</f>
        <v>950.3172607421875</v>
      </c>
      <c r="U181" s="19">
        <f t="shared" si="33"/>
        <v>0.66417910447761197</v>
      </c>
      <c r="V181" s="19">
        <f t="shared" si="34"/>
        <v>0.65764309969964663</v>
      </c>
      <c r="W181" s="19">
        <f t="shared" si="35"/>
        <v>4.2719358457585794E-5</v>
      </c>
      <c r="X181" s="19"/>
      <c r="Y181" s="19"/>
      <c r="Z181" s="51"/>
      <c r="AA181" s="19"/>
      <c r="AB181" s="19"/>
    </row>
    <row r="182" spans="1:28" x14ac:dyDescent="0.25">
      <c r="A182" s="60">
        <v>43282.333333333336</v>
      </c>
      <c r="B182" s="19">
        <f>_xll.PITimeDat("NPRI Inf TSS",Sheet1!$C182,"\\APPLEPI_AF\MWRD_Production\Hite Treatment Plant\04-Primaries\Optimization","exact time")</f>
        <v>285</v>
      </c>
      <c r="C182" s="60">
        <v>43282.333333333336</v>
      </c>
      <c r="D182">
        <v>71.5</v>
      </c>
      <c r="E182" s="19">
        <f>1-D182/B182</f>
        <v>0.74912280701754386</v>
      </c>
      <c r="F182" s="19">
        <f t="shared" si="27"/>
        <v>0.69373832665794943</v>
      </c>
      <c r="G182" s="19">
        <f t="shared" si="28"/>
        <v>3.0674406647023004E-3</v>
      </c>
      <c r="H182" s="19"/>
      <c r="I182" s="19">
        <f>_xll.PITimeDat("NPRI 3 Eff TSS",Sheet1!$C182,"\\APPLEPI_AF\MWRD_Production\Hite Treatment Plant\04-Primaries\Optimization","exact time")</f>
        <v>88</v>
      </c>
      <c r="J182" s="55">
        <f t="shared" si="29"/>
        <v>0.69122807017543852</v>
      </c>
      <c r="K182" s="19">
        <f t="shared" si="36"/>
        <v>0.69373832665794943</v>
      </c>
      <c r="L182" s="19">
        <f t="shared" si="37"/>
        <v>6.3013876079880393E-6</v>
      </c>
      <c r="M182" s="19"/>
      <c r="N182" s="19">
        <f>_xll.PITimeDat("NPRI Inf TSS",Sheet1!$O182,"\\APPLEPI_AF\MWRD_Production\Hite Treatment Plant\04-Primaries\Optimization","interpolated")</f>
        <v>301</v>
      </c>
      <c r="O182" s="51">
        <v>43643</v>
      </c>
      <c r="P182" s="19">
        <v>523.11932373046875</v>
      </c>
      <c r="Q182" s="19">
        <f t="shared" si="30"/>
        <v>0.78737541528239197</v>
      </c>
      <c r="R182" s="19">
        <f t="shared" si="31"/>
        <v>0.71000835838571963</v>
      </c>
      <c r="S182" s="19">
        <f t="shared" si="32"/>
        <v>5.9856614928529344E-3</v>
      </c>
      <c r="T182" s="19">
        <f>_xll.PITimeDat("NPRI 3 SOR",Sheet1!$O182,"\\APPLEPI_AF\MWRD_Production\Hite Treatment Plant\04-Primaries\Optimization","exact time")</f>
        <v>949.61260986328125</v>
      </c>
      <c r="U182" s="19">
        <f t="shared" si="33"/>
        <v>0.72093023255813948</v>
      </c>
      <c r="V182" s="19">
        <f t="shared" si="34"/>
        <v>0.69234944107438989</v>
      </c>
      <c r="W182" s="19">
        <f t="shared" si="35"/>
        <v>8.168616418375731E-4</v>
      </c>
      <c r="X182" s="19"/>
      <c r="Y182" s="19"/>
      <c r="Z182" s="51"/>
      <c r="AA182" s="19"/>
      <c r="AB182" s="19"/>
    </row>
    <row r="183" spans="1:28" x14ac:dyDescent="0.25">
      <c r="A183" s="60">
        <v>43283.333333333336</v>
      </c>
      <c r="B183" s="19">
        <f>_xll.PITimeDat("NPRI Inf TSS",Sheet1!$C183,"\\APPLEPI_AF\MWRD_Production\Hite Treatment Plant\04-Primaries\Optimization","exact time")</f>
        <v>346</v>
      </c>
      <c r="C183" s="60">
        <v>43283.333333333336</v>
      </c>
      <c r="D183">
        <v>74</v>
      </c>
      <c r="E183" s="19">
        <f>1-D183/B183</f>
        <v>0.78612716763005785</v>
      </c>
      <c r="F183" s="19">
        <f t="shared" si="27"/>
        <v>0.74773243669802192</v>
      </c>
      <c r="G183" s="19">
        <f t="shared" si="28"/>
        <v>1.4741553633434371E-3</v>
      </c>
      <c r="H183" s="19"/>
      <c r="I183" s="19">
        <f>_xll.PITimeDat("NPRI 3 Eff TSS",Sheet1!$C183,"\\APPLEPI_AF\MWRD_Production\Hite Treatment Plant\04-Primaries\Optimization","exact time")</f>
        <v>86</v>
      </c>
      <c r="J183" s="55">
        <f t="shared" si="29"/>
        <v>0.75144508670520227</v>
      </c>
      <c r="K183" s="19">
        <f t="shared" si="36"/>
        <v>0.74773243669802192</v>
      </c>
      <c r="L183" s="19">
        <f t="shared" si="37"/>
        <v>1.3783770075816264E-5</v>
      </c>
      <c r="M183" s="19"/>
      <c r="N183" s="19">
        <f>_xll.PITimeDat("NPRI Inf TSS",Sheet1!$O183,"\\APPLEPI_AF\MWRD_Production\Hite Treatment Plant\04-Primaries\Optimization","interpolated")</f>
        <v>262</v>
      </c>
      <c r="O183" s="51">
        <v>43644</v>
      </c>
      <c r="P183" s="19">
        <v>524.72930908203125</v>
      </c>
      <c r="Q183" s="19">
        <f t="shared" si="30"/>
        <v>0.75190839694656486</v>
      </c>
      <c r="R183" s="19">
        <f t="shared" si="31"/>
        <v>0.66702324193494877</v>
      </c>
      <c r="S183" s="19">
        <f t="shared" si="32"/>
        <v>7.2054895413460919E-3</v>
      </c>
      <c r="T183" s="19">
        <f>_xll.PITimeDat("NPRI 3 SOR",Sheet1!$O183,"\\APPLEPI_AF\MWRD_Production\Hite Treatment Plant\04-Primaries\Optimization","exact time")</f>
        <v>948.05743408203125</v>
      </c>
      <c r="U183" s="19">
        <f t="shared" si="33"/>
        <v>0.75190839694656486</v>
      </c>
      <c r="V183" s="19">
        <f t="shared" si="34"/>
        <v>0.65055554335644539</v>
      </c>
      <c r="W183" s="19">
        <f t="shared" si="35"/>
        <v>1.0272400930860194E-2</v>
      </c>
      <c r="X183" s="19"/>
      <c r="Y183" s="19"/>
      <c r="Z183" s="51"/>
      <c r="AA183" s="19"/>
      <c r="AB183" s="19"/>
    </row>
    <row r="184" spans="1:28" x14ac:dyDescent="0.25">
      <c r="A184" s="60">
        <v>43285.333333333336</v>
      </c>
      <c r="B184" s="19">
        <f>_xll.PITimeDat("NPRI Inf TSS",Sheet1!$C184,"\\APPLEPI_AF\MWRD_Production\Hite Treatment Plant\04-Primaries\Optimization","exact time")</f>
        <v>284</v>
      </c>
      <c r="C184" s="60">
        <v>43285.333333333336</v>
      </c>
      <c r="D184">
        <v>60.5</v>
      </c>
      <c r="E184" s="19">
        <f>1-D184/B184</f>
        <v>0.7869718309859155</v>
      </c>
      <c r="F184" s="19">
        <f t="shared" si="27"/>
        <v>0.69265994048420976</v>
      </c>
      <c r="G184" s="19">
        <f t="shared" si="28"/>
        <v>8.8947326900057338E-3</v>
      </c>
      <c r="H184" s="19"/>
      <c r="I184" s="19" t="str">
        <f>_xll.PITimeDat("NPRI 3 Eff TSS",Sheet1!$C184,"\\APPLEPI_AF\MWRD_Production\Hite Treatment Plant\04-Primaries\Optimization","exact time")</f>
        <v>No events found.</v>
      </c>
      <c r="J184" s="55" t="e">
        <f t="shared" si="29"/>
        <v>#VALUE!</v>
      </c>
      <c r="K184" s="19">
        <f t="shared" si="36"/>
        <v>0.69265994048420976</v>
      </c>
      <c r="L184" s="19" t="str">
        <f t="shared" si="37"/>
        <v/>
      </c>
      <c r="M184" s="19"/>
      <c r="N184" s="19">
        <f>_xll.PITimeDat("NPRI Inf TSS",Sheet1!$O184,"\\APPLEPI_AF\MWRD_Production\Hite Treatment Plant\04-Primaries\Optimization","interpolated")</f>
        <v>290</v>
      </c>
      <c r="O184" s="51">
        <v>43645</v>
      </c>
      <c r="P184" s="19">
        <v>514.95111083984375</v>
      </c>
      <c r="Q184" s="19">
        <f t="shared" si="30"/>
        <v>0.78793103448275859</v>
      </c>
      <c r="R184" s="19">
        <f t="shared" si="31"/>
        <v>0.69915326927298183</v>
      </c>
      <c r="S184" s="19">
        <f t="shared" si="32"/>
        <v>7.8814915956422482E-3</v>
      </c>
      <c r="T184" s="19">
        <f>_xll.PITimeDat("NPRI 3 SOR",Sheet1!$O184,"\\APPLEPI_AF\MWRD_Production\Hite Treatment Plant\04-Primaries\Optimization","exact time")</f>
        <v>936.864990234375</v>
      </c>
      <c r="U184" s="19">
        <f t="shared" si="33"/>
        <v>0.68620689655172407</v>
      </c>
      <c r="V184" s="19">
        <f t="shared" si="34"/>
        <v>0.6825592587816548</v>
      </c>
      <c r="W184" s="19">
        <f t="shared" si="35"/>
        <v>1.3305261301635898E-5</v>
      </c>
      <c r="X184" s="19"/>
      <c r="Y184" s="19"/>
      <c r="Z184" s="51"/>
      <c r="AA184" s="19"/>
      <c r="AB184" s="19"/>
    </row>
    <row r="185" spans="1:28" x14ac:dyDescent="0.25">
      <c r="A185" s="60">
        <v>43286.333333333336</v>
      </c>
      <c r="B185" s="19">
        <f>_xll.PITimeDat("NPRI Inf TSS",Sheet1!$C185,"\\APPLEPI_AF\MWRD_Production\Hite Treatment Plant\04-Primaries\Optimization","exact time")</f>
        <v>312</v>
      </c>
      <c r="C185" s="60">
        <v>43286.333333333336</v>
      </c>
      <c r="D185">
        <v>95</v>
      </c>
      <c r="E185" s="19">
        <f>1-D185/B185</f>
        <v>0.69551282051282048</v>
      </c>
      <c r="F185" s="19">
        <f t="shared" si="27"/>
        <v>0.72024174069716529</v>
      </c>
      <c r="G185" s="19">
        <f t="shared" si="28"/>
        <v>6.1151949348369589E-4</v>
      </c>
      <c r="H185" s="19"/>
      <c r="I185" s="19">
        <f>_xll.PITimeDat("NPRI 3 Eff TSS",Sheet1!$C185,"\\APPLEPI_AF\MWRD_Production\Hite Treatment Plant\04-Primaries\Optimization","exact time")</f>
        <v>98</v>
      </c>
      <c r="J185" s="55">
        <f t="shared" si="29"/>
        <v>0.6858974358974359</v>
      </c>
      <c r="K185" s="19">
        <f t="shared" si="36"/>
        <v>0.72024174069716529</v>
      </c>
      <c r="L185" s="19">
        <f t="shared" si="37"/>
        <v>1.1795312721767149E-3</v>
      </c>
      <c r="M185" s="19"/>
      <c r="N185" s="19">
        <f>_xll.PITimeDat("NPRI Inf TSS",Sheet1!$O185,"\\APPLEPI_AF\MWRD_Production\Hite Treatment Plant\04-Primaries\Optimization","interpolated")</f>
        <v>292</v>
      </c>
      <c r="O185" s="51">
        <v>43646</v>
      </c>
      <c r="P185" s="19">
        <v>526.15484619140625</v>
      </c>
      <c r="Q185" s="19">
        <f t="shared" si="30"/>
        <v>0.8047945205479452</v>
      </c>
      <c r="R185" s="19">
        <f t="shared" si="31"/>
        <v>0.70107499041093058</v>
      </c>
      <c r="S185" s="19">
        <f t="shared" si="32"/>
        <v>1.0757740931843085E-2</v>
      </c>
      <c r="T185" s="19">
        <f>_xll.PITimeDat("NPRI 3 SOR",Sheet1!$O185,"\\APPLEPI_AF\MWRD_Production\Hite Treatment Plant\04-Primaries\Optimization","exact time")</f>
        <v>943.61480712890625</v>
      </c>
      <c r="U185" s="19">
        <f t="shared" si="33"/>
        <v>0.68835616438356162</v>
      </c>
      <c r="V185" s="19">
        <f t="shared" si="34"/>
        <v>0.68409471652884313</v>
      </c>
      <c r="W185" s="19">
        <f t="shared" si="35"/>
        <v>1.8159937818484837E-5</v>
      </c>
      <c r="X185" s="19"/>
      <c r="Y185" s="19"/>
      <c r="Z185" s="51"/>
      <c r="AA185" s="19"/>
      <c r="AB185" s="19"/>
    </row>
    <row r="186" spans="1:28" x14ac:dyDescent="0.25">
      <c r="A186" s="60">
        <v>43287.333333333336</v>
      </c>
      <c r="B186" s="19">
        <f>_xll.PITimeDat("NPRI Inf TSS",Sheet1!$C186,"\\APPLEPI_AF\MWRD_Production\Hite Treatment Plant\04-Primaries\Optimization","exact time")</f>
        <v>298</v>
      </c>
      <c r="C186" s="60">
        <v>43287.333333333336</v>
      </c>
      <c r="D186">
        <v>76</v>
      </c>
      <c r="E186" s="19">
        <f>1-D186/B186</f>
        <v>0.74496644295302006</v>
      </c>
      <c r="F186" s="19">
        <f t="shared" si="27"/>
        <v>0.7070987352265623</v>
      </c>
      <c r="G186" s="19">
        <f t="shared" si="28"/>
        <v>1.4339632884564284E-3</v>
      </c>
      <c r="H186" s="19"/>
      <c r="I186" s="19">
        <f>_xll.PITimeDat("NPRI 3 Eff TSS",Sheet1!$C186,"\\APPLEPI_AF\MWRD_Production\Hite Treatment Plant\04-Primaries\Optimization","exact time")</f>
        <v>98</v>
      </c>
      <c r="J186" s="55">
        <f t="shared" si="29"/>
        <v>0.67114093959731536</v>
      </c>
      <c r="K186" s="19">
        <f t="shared" si="36"/>
        <v>0.7070987352265623</v>
      </c>
      <c r="L186" s="19">
        <f t="shared" si="37"/>
        <v>1.2929630665146909E-3</v>
      </c>
      <c r="M186" s="19"/>
      <c r="N186" s="19">
        <f>_xll.PITimeDat("NPRI Inf TSS",Sheet1!$O186,"\\APPLEPI_AF\MWRD_Production\Hite Treatment Plant\04-Primaries\Optimization","interpolated")</f>
        <v>356</v>
      </c>
      <c r="O186" s="51">
        <v>43647</v>
      </c>
      <c r="P186" s="19">
        <v>538.62554931640625</v>
      </c>
      <c r="Q186" s="19">
        <f t="shared" si="30"/>
        <v>0.8286516853932584</v>
      </c>
      <c r="R186" s="19">
        <f t="shared" si="31"/>
        <v>0.75439003734781307</v>
      </c>
      <c r="S186" s="19">
        <f t="shared" si="32"/>
        <v>5.514792370425594E-3</v>
      </c>
      <c r="T186" s="19">
        <f>_xll.PITimeDat("NPRI 3 SOR",Sheet1!$O186,"\\APPLEPI_AF\MWRD_Production\Hite Treatment Plant\04-Primaries\Optimization","exact time")</f>
        <v>953.75079345703125</v>
      </c>
      <c r="U186" s="19">
        <f t="shared" si="33"/>
        <v>0.949438202247191</v>
      </c>
      <c r="V186" s="19">
        <f t="shared" si="34"/>
        <v>0.73551968617642849</v>
      </c>
      <c r="W186" s="19">
        <f t="shared" si="35"/>
        <v>4.5761131517917081E-2</v>
      </c>
      <c r="X186" s="19"/>
      <c r="Y186" s="19"/>
      <c r="Z186" s="51"/>
      <c r="AA186" s="19"/>
      <c r="AB186" s="19"/>
    </row>
    <row r="187" spans="1:28" x14ac:dyDescent="0.25">
      <c r="A187" s="60">
        <v>43288.333333333336</v>
      </c>
      <c r="B187" s="19">
        <f>_xll.PITimeDat("NPRI Inf TSS",Sheet1!$C187,"\\APPLEPI_AF\MWRD_Production\Hite Treatment Plant\04-Primaries\Optimization","exact time")</f>
        <v>267</v>
      </c>
      <c r="C187" s="60">
        <v>43288.333333333336</v>
      </c>
      <c r="D187">
        <v>62</v>
      </c>
      <c r="E187" s="19">
        <f>1-D187/B187</f>
        <v>0.76779026217228463</v>
      </c>
      <c r="F187" s="19">
        <f t="shared" si="27"/>
        <v>0.67309147227533928</v>
      </c>
      <c r="G187" s="19">
        <f t="shared" si="28"/>
        <v>8.9678608079457999E-3</v>
      </c>
      <c r="H187" s="19"/>
      <c r="I187" s="19">
        <f>_xll.PITimeDat("NPRI 3 Eff TSS",Sheet1!$C187,"\\APPLEPI_AF\MWRD_Production\Hite Treatment Plant\04-Primaries\Optimization","exact time")</f>
        <v>101</v>
      </c>
      <c r="J187" s="55">
        <f t="shared" si="29"/>
        <v>0.62172284644194753</v>
      </c>
      <c r="K187" s="19">
        <f t="shared" si="36"/>
        <v>0.67309147227533928</v>
      </c>
      <c r="L187" s="19">
        <f t="shared" si="37"/>
        <v>2.6387357200110019E-3</v>
      </c>
      <c r="M187" s="19"/>
      <c r="N187" s="19">
        <f>_xll.PITimeDat("NPRI Inf TSS",Sheet1!$O187,"\\APPLEPI_AF\MWRD_Production\Hite Treatment Plant\04-Primaries\Optimization","interpolated")</f>
        <v>271</v>
      </c>
      <c r="O187" s="51">
        <v>43648</v>
      </c>
      <c r="P187" s="19">
        <v>542.7296142578125</v>
      </c>
      <c r="Q187" s="19">
        <f t="shared" si="30"/>
        <v>0.7859778597785978</v>
      </c>
      <c r="R187" s="19">
        <f t="shared" si="31"/>
        <v>0.67780850706209561</v>
      </c>
      <c r="S187" s="19">
        <f t="shared" si="32"/>
        <v>1.1700608867107059E-2</v>
      </c>
      <c r="T187" s="19">
        <f>_xll.PITimeDat("NPRI 3 SOR",Sheet1!$O187,"\\APPLEPI_AF\MWRD_Production\Hite Treatment Plant\04-Primaries\Optimization","exact time")</f>
        <v>959.0093994140625</v>
      </c>
      <c r="U187" s="19" t="e">
        <f t="shared" si="33"/>
        <v>#VALUE!</v>
      </c>
      <c r="V187" s="19">
        <f t="shared" si="34"/>
        <v>0.66054454759972037</v>
      </c>
      <c r="W187" s="19" t="str">
        <f t="shared" si="35"/>
        <v/>
      </c>
      <c r="X187" s="19"/>
      <c r="Y187" s="19"/>
      <c r="Z187" s="51"/>
      <c r="AA187" s="19"/>
      <c r="AB187" s="19"/>
    </row>
    <row r="188" spans="1:28" x14ac:dyDescent="0.25">
      <c r="A188" s="60">
        <v>43289.333333333336</v>
      </c>
      <c r="B188" s="19">
        <f>_xll.PITimeDat("NPRI Inf TSS",Sheet1!$C188,"\\APPLEPI_AF\MWRD_Production\Hite Treatment Plant\04-Primaries\Optimization","exact time")</f>
        <v>247</v>
      </c>
      <c r="C188" s="60">
        <v>43289.333333333336</v>
      </c>
      <c r="D188">
        <v>60</v>
      </c>
      <c r="E188" s="19">
        <f>1-D188/B188</f>
        <v>0.75708502024291502</v>
      </c>
      <c r="F188" s="19">
        <f t="shared" si="27"/>
        <v>0.64662114614378785</v>
      </c>
      <c r="G188" s="19">
        <f t="shared" si="28"/>
        <v>1.2202267480987818E-2</v>
      </c>
      <c r="H188" s="19"/>
      <c r="I188" s="19">
        <f>_xll.PITimeDat("NPRI 3 Eff TSS",Sheet1!$C188,"\\APPLEPI_AF\MWRD_Production\Hite Treatment Plant\04-Primaries\Optimization","exact time")</f>
        <v>94</v>
      </c>
      <c r="J188" s="55">
        <f t="shared" si="29"/>
        <v>0.61943319838056676</v>
      </c>
      <c r="K188" s="19">
        <f t="shared" si="36"/>
        <v>0.64662114614378785</v>
      </c>
      <c r="L188" s="19">
        <f t="shared" si="37"/>
        <v>7.3918450357563859E-4</v>
      </c>
      <c r="M188" s="19"/>
      <c r="N188" s="19">
        <f>_xll.PITimeDat("NPRI Inf TSS",Sheet1!$O188,"\\APPLEPI_AF\MWRD_Production\Hite Treatment Plant\04-Primaries\Optimization","interpolated")</f>
        <v>264</v>
      </c>
      <c r="O188" s="51">
        <v>43649</v>
      </c>
      <c r="P188" s="19">
        <v>523.79547119140625</v>
      </c>
      <c r="Q188" s="19">
        <f t="shared" si="30"/>
        <v>0.80113636363636365</v>
      </c>
      <c r="R188" s="19">
        <f t="shared" si="31"/>
        <v>0.6695461466971383</v>
      </c>
      <c r="S188" s="19">
        <f t="shared" si="32"/>
        <v>1.7315985194112388E-2</v>
      </c>
      <c r="T188" s="19">
        <f>_xll.PITimeDat("NPRI 3 SOR",Sheet1!$O188,"\\APPLEPI_AF\MWRD_Production\Hite Treatment Plant\04-Primaries\Optimization","exact time")</f>
        <v>949.97442626953125</v>
      </c>
      <c r="U188" s="19">
        <f t="shared" si="33"/>
        <v>0.66666666666666674</v>
      </c>
      <c r="V188" s="19">
        <f t="shared" si="34"/>
        <v>0.65287674061987222</v>
      </c>
      <c r="W188" s="19">
        <f t="shared" si="35"/>
        <v>1.9016206037606196E-4</v>
      </c>
      <c r="X188" s="19"/>
      <c r="Y188" s="19"/>
      <c r="Z188" s="51"/>
      <c r="AA188" s="19"/>
      <c r="AB188" s="19"/>
    </row>
    <row r="189" spans="1:28" x14ac:dyDescent="0.25">
      <c r="A189" s="60">
        <v>43290.333333333336</v>
      </c>
      <c r="B189" s="19">
        <f>_xll.PITimeDat("NPRI Inf TSS",Sheet1!$C189,"\\APPLEPI_AF\MWRD_Production\Hite Treatment Plant\04-Primaries\Optimization","exact time")</f>
        <v>254</v>
      </c>
      <c r="C189" s="60">
        <v>43290.333333333336</v>
      </c>
      <c r="D189">
        <v>68</v>
      </c>
      <c r="E189" s="19">
        <f>1-D189/B189</f>
        <v>0.73228346456692917</v>
      </c>
      <c r="F189" s="19">
        <f t="shared" si="27"/>
        <v>0.65635993345478583</v>
      </c>
      <c r="G189" s="19">
        <f t="shared" si="28"/>
        <v>5.7643825765365973E-3</v>
      </c>
      <c r="H189" s="19"/>
      <c r="I189" s="19">
        <f>_xll.PITimeDat("NPRI 3 Eff TSS",Sheet1!$C189,"\\APPLEPI_AF\MWRD_Production\Hite Treatment Plant\04-Primaries\Optimization","exact time")</f>
        <v>93</v>
      </c>
      <c r="J189" s="55">
        <f t="shared" si="29"/>
        <v>0.63385826771653542</v>
      </c>
      <c r="K189" s="19">
        <f t="shared" si="36"/>
        <v>0.65635993345478583</v>
      </c>
      <c r="L189" s="19">
        <f t="shared" si="37"/>
        <v>5.0632496099595236E-4</v>
      </c>
      <c r="M189" s="19"/>
      <c r="N189" s="19">
        <f>_xll.PITimeDat("NPRI Inf TSS",Sheet1!$O189,"\\APPLEPI_AF\MWRD_Production\Hite Treatment Plant\04-Primaries\Optimization","interpolated")</f>
        <v>296</v>
      </c>
      <c r="O189" s="51">
        <v>43650</v>
      </c>
      <c r="P189" s="19">
        <v>509.449462890625</v>
      </c>
      <c r="Q189" s="19">
        <f t="shared" si="30"/>
        <v>0.80113636363636365</v>
      </c>
      <c r="R189" s="19">
        <f t="shared" si="31"/>
        <v>0.70528675874997127</v>
      </c>
      <c r="S189" s="19">
        <f t="shared" si="32"/>
        <v>9.1871467568775348E-3</v>
      </c>
      <c r="T189" s="19">
        <f>_xll.PITimeDat("NPRI 3 SOR",Sheet1!$O189,"\\APPLEPI_AF\MWRD_Production\Hite Treatment Plant\04-Primaries\Optimization","exact time")</f>
        <v>941.80999755859375</v>
      </c>
      <c r="U189" s="19">
        <f t="shared" si="33"/>
        <v>0.66666666666666674</v>
      </c>
      <c r="V189" s="19">
        <f t="shared" si="34"/>
        <v>0.68814444975903188</v>
      </c>
      <c r="W189" s="19">
        <f t="shared" si="35"/>
        <v>4.6129516656268603E-4</v>
      </c>
      <c r="X189" s="19"/>
      <c r="Y189" s="19"/>
      <c r="Z189" s="51"/>
      <c r="AA189" s="19"/>
      <c r="AB189" s="19"/>
    </row>
    <row r="190" spans="1:28" x14ac:dyDescent="0.25">
      <c r="A190" s="60">
        <v>43291.333333333336</v>
      </c>
      <c r="B190" s="19">
        <f>_xll.PITimeDat("NPRI Inf TSS",Sheet1!$C190,"\\APPLEPI_AF\MWRD_Production\Hite Treatment Plant\04-Primaries\Optimization","exact time")</f>
        <v>278</v>
      </c>
      <c r="C190" s="60">
        <v>43291.333333333336</v>
      </c>
      <c r="D190">
        <v>61</v>
      </c>
      <c r="E190" s="19">
        <f>1-D190/B190</f>
        <v>0.78057553956834536</v>
      </c>
      <c r="F190" s="19">
        <f t="shared" si="27"/>
        <v>0.68602670178962444</v>
      </c>
      <c r="G190" s="19">
        <f t="shared" si="28"/>
        <v>8.9394827253068843E-3</v>
      </c>
      <c r="H190" s="19"/>
      <c r="I190" s="19">
        <f>_xll.PITimeDat("NPRI 3 Eff TSS",Sheet1!$C190,"\\APPLEPI_AF\MWRD_Production\Hite Treatment Plant\04-Primaries\Optimization","exact time")</f>
        <v>91</v>
      </c>
      <c r="J190" s="55">
        <f t="shared" si="29"/>
        <v>0.67266187050359716</v>
      </c>
      <c r="K190" s="19">
        <f t="shared" si="36"/>
        <v>0.68602670178962444</v>
      </c>
      <c r="L190" s="19">
        <f t="shared" si="37"/>
        <v>1.7861871530397357E-4</v>
      </c>
      <c r="M190" s="19"/>
      <c r="N190" s="19">
        <f>_xll.PITimeDat("NPRI Inf TSS",Sheet1!$O190,"\\APPLEPI_AF\MWRD_Production\Hite Treatment Plant\04-Primaries\Optimization","interpolated")</f>
        <v>284</v>
      </c>
      <c r="O190" s="51">
        <v>43651</v>
      </c>
      <c r="P190" s="19">
        <v>517.0322265625</v>
      </c>
      <c r="Q190" s="19">
        <f t="shared" si="30"/>
        <v>0.778169014084507</v>
      </c>
      <c r="R190" s="19">
        <f t="shared" si="31"/>
        <v>0.69279991111414052</v>
      </c>
      <c r="S190" s="19">
        <f t="shared" si="32"/>
        <v>7.2878837419650356E-3</v>
      </c>
      <c r="T190" s="19">
        <f>_xll.PITimeDat("NPRI 3 SOR",Sheet1!$O190,"\\APPLEPI_AF\MWRD_Production\Hite Treatment Plant\04-Primaries\Optimization","exact time")</f>
        <v>945.92242431640625</v>
      </c>
      <c r="U190" s="19" t="e">
        <f t="shared" si="33"/>
        <v>#VALUE!</v>
      </c>
      <c r="V190" s="19">
        <f t="shared" si="34"/>
        <v>0.67575719145133062</v>
      </c>
      <c r="W190" s="19" t="str">
        <f t="shared" si="35"/>
        <v/>
      </c>
      <c r="X190" s="19"/>
      <c r="Y190" s="19"/>
      <c r="Z190" s="51"/>
      <c r="AA190" s="19"/>
      <c r="AB190" s="19"/>
    </row>
    <row r="191" spans="1:28" x14ac:dyDescent="0.25">
      <c r="A191" s="60">
        <v>43292.333333333336</v>
      </c>
      <c r="B191" s="19">
        <f>_xll.PITimeDat("NPRI Inf TSS",Sheet1!$C191,"\\APPLEPI_AF\MWRD_Production\Hite Treatment Plant\04-Primaries\Optimization","exact time")</f>
        <v>272</v>
      </c>
      <c r="C191" s="60">
        <v>43292.333333333336</v>
      </c>
      <c r="D191">
        <v>73</v>
      </c>
      <c r="E191" s="19">
        <f>1-D191/B191</f>
        <v>0.73161764705882359</v>
      </c>
      <c r="F191" s="19">
        <f t="shared" si="27"/>
        <v>0.67910082021145435</v>
      </c>
      <c r="G191" s="19">
        <f t="shared" si="28"/>
        <v>2.7580171021165632E-3</v>
      </c>
      <c r="H191" s="19"/>
      <c r="I191" s="19">
        <f>_xll.PITimeDat("NPRI 3 Eff TSS",Sheet1!$C191,"\\APPLEPI_AF\MWRD_Production\Hite Treatment Plant\04-Primaries\Optimization","exact time")</f>
        <v>90</v>
      </c>
      <c r="J191" s="55">
        <f t="shared" si="29"/>
        <v>0.66911764705882359</v>
      </c>
      <c r="K191" s="19">
        <f t="shared" si="36"/>
        <v>0.67910082021145435</v>
      </c>
      <c r="L191" s="19">
        <f t="shared" si="37"/>
        <v>9.966374619540745E-5</v>
      </c>
      <c r="M191" s="19"/>
      <c r="N191" s="19">
        <f>_xll.PITimeDat("NPRI Inf TSS",Sheet1!$O191,"\\APPLEPI_AF\MWRD_Production\Hite Treatment Plant\04-Primaries\Optimization","interpolated")</f>
        <v>258</v>
      </c>
      <c r="O191" s="51">
        <v>43652</v>
      </c>
      <c r="P191" s="19">
        <v>514.77142333984375</v>
      </c>
      <c r="Q191" s="19">
        <f t="shared" si="30"/>
        <v>0.77713178294573648</v>
      </c>
      <c r="R191" s="19">
        <f t="shared" si="31"/>
        <v>0.66199085357445508</v>
      </c>
      <c r="S191" s="19">
        <f t="shared" si="32"/>
        <v>1.3257433616482411E-2</v>
      </c>
      <c r="T191" s="19">
        <f>_xll.PITimeDat("NPRI 3 SOR",Sheet1!$O191,"\\APPLEPI_AF\MWRD_Production\Hite Treatment Plant\04-Primaries\Optimization","exact time")</f>
        <v>950.18414306640625</v>
      </c>
      <c r="U191" s="19">
        <f t="shared" si="33"/>
        <v>0.66666666666666674</v>
      </c>
      <c r="V191" s="19">
        <f t="shared" si="34"/>
        <v>0.6453998505367311</v>
      </c>
      <c r="W191" s="19">
        <f t="shared" si="35"/>
        <v>4.5227746830449068E-4</v>
      </c>
      <c r="X191" s="19"/>
      <c r="Y191" s="19"/>
      <c r="Z191" s="51"/>
      <c r="AA191" s="19"/>
      <c r="AB191" s="19"/>
    </row>
    <row r="192" spans="1:28" x14ac:dyDescent="0.25">
      <c r="A192" s="60">
        <v>43293.333333333336</v>
      </c>
      <c r="B192" s="19">
        <f>_xll.PITimeDat("NPRI Inf TSS",Sheet1!$C192,"\\APPLEPI_AF\MWRD_Production\Hite Treatment Plant\04-Primaries\Optimization","exact time")</f>
        <v>294</v>
      </c>
      <c r="C192" s="60">
        <v>43293.333333333336</v>
      </c>
      <c r="D192">
        <v>74</v>
      </c>
      <c r="E192" s="19">
        <f>1-D192/B192</f>
        <v>0.7482993197278911</v>
      </c>
      <c r="F192" s="19">
        <f t="shared" si="27"/>
        <v>0.70311368400515506</v>
      </c>
      <c r="G192" s="19">
        <f t="shared" si="28"/>
        <v>2.0417416756677992E-3</v>
      </c>
      <c r="H192" s="19"/>
      <c r="I192" s="19">
        <f>_xll.PITimeDat("NPRI 3 Eff TSS",Sheet1!$C192,"\\APPLEPI_AF\MWRD_Production\Hite Treatment Plant\04-Primaries\Optimization","exact time")</f>
        <v>98</v>
      </c>
      <c r="J192" s="55">
        <f t="shared" si="29"/>
        <v>0.66666666666666674</v>
      </c>
      <c r="K192" s="19">
        <f t="shared" si="36"/>
        <v>0.70311368400515506</v>
      </c>
      <c r="L192" s="19">
        <f t="shared" si="37"/>
        <v>1.328385072872068E-3</v>
      </c>
      <c r="M192" s="19"/>
      <c r="N192" s="19">
        <f>_xll.PITimeDat("NPRI Inf TSS",Sheet1!$O192,"\\APPLEPI_AF\MWRD_Production\Hite Treatment Plant\04-Primaries\Optimization","interpolated")</f>
        <v>239</v>
      </c>
      <c r="O192" s="51">
        <v>43653</v>
      </c>
      <c r="P192" s="19">
        <v>526.67669677734375</v>
      </c>
      <c r="Q192" s="19">
        <f t="shared" si="30"/>
        <v>0.76569037656903771</v>
      </c>
      <c r="R192" s="19">
        <f t="shared" si="31"/>
        <v>0.63508986965803238</v>
      </c>
      <c r="S192" s="19">
        <f t="shared" si="32"/>
        <v>1.7056492405411551E-2</v>
      </c>
      <c r="T192" s="19">
        <f>_xll.PITimeDat("NPRI 3 SOR",Sheet1!$O192,"\\APPLEPI_AF\MWRD_Production\Hite Treatment Plant\04-Primaries\Optimization","exact time")</f>
        <v>957.65057373046875</v>
      </c>
      <c r="U192" s="19">
        <f t="shared" si="33"/>
        <v>0.63598326359832635</v>
      </c>
      <c r="V192" s="19">
        <f t="shared" si="34"/>
        <v>0.61881537450396129</v>
      </c>
      <c r="W192" s="19">
        <f t="shared" si="35"/>
        <v>2.9473641595641886E-4</v>
      </c>
      <c r="X192" s="19"/>
      <c r="Y192" s="19"/>
      <c r="Z192" s="51"/>
      <c r="AA192" s="19"/>
      <c r="AB192" s="19"/>
    </row>
    <row r="193" spans="1:28" x14ac:dyDescent="0.25">
      <c r="A193" s="60">
        <v>43294.333333333336</v>
      </c>
      <c r="B193" s="19">
        <f>_xll.PITimeDat("NPRI Inf TSS",Sheet1!$C193,"\\APPLEPI_AF\MWRD_Production\Hite Treatment Plant\04-Primaries\Optimization","exact time")</f>
        <v>264</v>
      </c>
      <c r="C193" s="60">
        <v>43294.333333333336</v>
      </c>
      <c r="D193">
        <v>73.5</v>
      </c>
      <c r="E193" s="19">
        <f>1-D193/B193</f>
        <v>0.72159090909090917</v>
      </c>
      <c r="F193" s="19">
        <f t="shared" si="27"/>
        <v>0.66937660264210441</v>
      </c>
      <c r="G193" s="19">
        <f t="shared" si="28"/>
        <v>2.7263337979296942E-3</v>
      </c>
      <c r="H193" s="19"/>
      <c r="I193" s="19">
        <f>_xll.PITimeDat("NPRI 3 Eff TSS",Sheet1!$C193,"\\APPLEPI_AF\MWRD_Production\Hite Treatment Plant\04-Primaries\Optimization","exact time")</f>
        <v>91</v>
      </c>
      <c r="J193" s="55">
        <f t="shared" si="29"/>
        <v>0.65530303030303028</v>
      </c>
      <c r="K193" s="19">
        <f t="shared" si="36"/>
        <v>0.66937660264210441</v>
      </c>
      <c r="L193" s="19">
        <f t="shared" si="37"/>
        <v>1.9806543838315265E-4</v>
      </c>
      <c r="M193" s="19"/>
      <c r="N193" s="19">
        <f>_xll.PITimeDat("NPRI Inf TSS",Sheet1!$O193,"\\APPLEPI_AF\MWRD_Production\Hite Treatment Plant\04-Primaries\Optimization","interpolated")</f>
        <v>254</v>
      </c>
      <c r="O193" s="51">
        <v>43654</v>
      </c>
      <c r="P193" s="19">
        <v>535.89898681640625</v>
      </c>
      <c r="Q193" s="19">
        <f t="shared" si="30"/>
        <v>0.69488188976377951</v>
      </c>
      <c r="R193" s="19">
        <f t="shared" si="31"/>
        <v>0.65644620411963639</v>
      </c>
      <c r="S193" s="19">
        <f t="shared" si="32"/>
        <v>1.4773019309353898E-3</v>
      </c>
      <c r="T193" s="19">
        <f>_xll.PITimeDat("NPRI 3 SOR",Sheet1!$O193,"\\APPLEPI_AF\MWRD_Production\Hite Treatment Plant\04-Primaries\Optimization","exact time")</f>
        <v>962.50299072265625</v>
      </c>
      <c r="U193" s="19">
        <f t="shared" si="33"/>
        <v>0.69291338582677164</v>
      </c>
      <c r="V193" s="19">
        <f t="shared" si="34"/>
        <v>0.63940596676317862</v>
      </c>
      <c r="W193" s="19">
        <f t="shared" si="35"/>
        <v>2.8630438948469578E-3</v>
      </c>
      <c r="X193" s="19"/>
      <c r="Y193" s="19"/>
      <c r="Z193" s="51"/>
      <c r="AA193" s="19"/>
      <c r="AB193" s="19"/>
    </row>
    <row r="194" spans="1:28" x14ac:dyDescent="0.25">
      <c r="A194" s="60">
        <v>43295.333333333336</v>
      </c>
      <c r="B194" s="19">
        <f>_xll.PITimeDat("NPRI Inf TSS",Sheet1!$C194,"\\APPLEPI_AF\MWRD_Production\Hite Treatment Plant\04-Primaries\Optimization","exact time")</f>
        <v>256</v>
      </c>
      <c r="C194" s="60">
        <v>43295.333333333336</v>
      </c>
      <c r="D194">
        <v>68</v>
      </c>
      <c r="E194" s="19">
        <f>1-D194/B194</f>
        <v>0.734375</v>
      </c>
      <c r="F194" s="19">
        <f t="shared" si="27"/>
        <v>0.65904462147467024</v>
      </c>
      <c r="G194" s="19">
        <f t="shared" si="28"/>
        <v>5.6746659287694621E-3</v>
      </c>
      <c r="H194" s="19"/>
      <c r="I194" s="19">
        <f>_xll.PITimeDat("NPRI 3 Eff TSS",Sheet1!$C194,"\\APPLEPI_AF\MWRD_Production\Hite Treatment Plant\04-Primaries\Optimization","exact time")</f>
        <v>91</v>
      </c>
      <c r="J194" s="55">
        <f t="shared" si="29"/>
        <v>0.64453125</v>
      </c>
      <c r="K194" s="19">
        <f t="shared" si="36"/>
        <v>0.65904462147467024</v>
      </c>
      <c r="L194" s="19">
        <f t="shared" si="37"/>
        <v>2.1063795156177196E-4</v>
      </c>
      <c r="M194" s="19"/>
      <c r="N194" s="19">
        <f>_xll.PITimeDat("NPRI Inf TSS",Sheet1!$O194,"\\APPLEPI_AF\MWRD_Production\Hite Treatment Plant\04-Primaries\Optimization","interpolated")</f>
        <v>328</v>
      </c>
      <c r="O194" s="51">
        <v>43655</v>
      </c>
      <c r="P194" s="19">
        <v>524.94476318359375</v>
      </c>
      <c r="Q194" s="19">
        <f t="shared" si="30"/>
        <v>0.80792682926829262</v>
      </c>
      <c r="R194" s="19">
        <f t="shared" si="31"/>
        <v>0.73374607826085447</v>
      </c>
      <c r="S194" s="19">
        <f t="shared" si="32"/>
        <v>5.5027838200275361E-3</v>
      </c>
      <c r="T194" s="19">
        <f>_xll.PITimeDat("NPRI 3 SOR",Sheet1!$O194,"\\APPLEPI_AF\MWRD_Production\Hite Treatment Plant\04-Primaries\Optimization","exact time")</f>
        <v>953.86236572265625</v>
      </c>
      <c r="U194" s="19">
        <f t="shared" si="33"/>
        <v>0.77134146341463417</v>
      </c>
      <c r="V194" s="19">
        <f t="shared" si="34"/>
        <v>0.7152044078056784</v>
      </c>
      <c r="W194" s="19">
        <f t="shared" si="35"/>
        <v>3.1513690124429922E-3</v>
      </c>
      <c r="X194" s="19"/>
      <c r="Y194" s="19"/>
      <c r="Z194" s="51"/>
      <c r="AA194" s="19"/>
      <c r="AB194" s="19"/>
    </row>
    <row r="195" spans="1:28" x14ac:dyDescent="0.25">
      <c r="A195" s="60">
        <v>43296.333333333336</v>
      </c>
      <c r="B195" s="19">
        <f>_xll.PITimeDat("NPRI Inf TSS",Sheet1!$C195,"\\APPLEPI_AF\MWRD_Production\Hite Treatment Plant\04-Primaries\Optimization","exact time")</f>
        <v>288</v>
      </c>
      <c r="C195" s="60">
        <v>43296.333333333336</v>
      </c>
      <c r="D195">
        <v>67</v>
      </c>
      <c r="E195" s="19">
        <f>1-D195/B195</f>
        <v>0.76736111111111116</v>
      </c>
      <c r="F195" s="19">
        <f t="shared" si="27"/>
        <v>0.69692855242192908</v>
      </c>
      <c r="G195" s="19">
        <f t="shared" si="28"/>
        <v>4.9607453235050777E-3</v>
      </c>
      <c r="H195" s="19"/>
      <c r="I195" s="19">
        <f>_xll.PITimeDat("NPRI 3 Eff TSS",Sheet1!$C195,"\\APPLEPI_AF\MWRD_Production\Hite Treatment Plant\04-Primaries\Optimization","exact time")</f>
        <v>108</v>
      </c>
      <c r="J195" s="55">
        <f t="shared" si="29"/>
        <v>0.625</v>
      </c>
      <c r="K195" s="19">
        <f t="shared" si="36"/>
        <v>0.69692855242192908</v>
      </c>
      <c r="L195" s="19">
        <f t="shared" si="37"/>
        <v>5.1737166535142003E-3</v>
      </c>
      <c r="M195" s="19"/>
      <c r="N195" s="19">
        <f>_xll.PITimeDat("NPRI Inf TSS",Sheet1!$O195,"\\APPLEPI_AF\MWRD_Production\Hite Treatment Plant\04-Primaries\Optimization","interpolated")</f>
        <v>294</v>
      </c>
      <c r="O195" s="51">
        <v>43656</v>
      </c>
      <c r="P195" s="19">
        <v>520.0845947265625</v>
      </c>
      <c r="Q195" s="19">
        <f t="shared" si="30"/>
        <v>0.77891156462585032</v>
      </c>
      <c r="R195" s="19">
        <f t="shared" si="31"/>
        <v>0.70317158116751932</v>
      </c>
      <c r="S195" s="19">
        <f t="shared" si="32"/>
        <v>5.7365450942682529E-3</v>
      </c>
      <c r="T195" s="19">
        <f>_xll.PITimeDat("NPRI 3 SOR",Sheet1!$O195,"\\APPLEPI_AF\MWRD_Production\Hite Treatment Plant\04-Primaries\Optimization","exact time")</f>
        <v>950.17724609375</v>
      </c>
      <c r="U195" s="19">
        <f t="shared" si="33"/>
        <v>0.69387755102040816</v>
      </c>
      <c r="V195" s="19">
        <f t="shared" si="34"/>
        <v>0.68560784820052156</v>
      </c>
      <c r="W195" s="19">
        <f t="shared" si="35"/>
        <v>6.8387984729240269E-5</v>
      </c>
      <c r="X195" s="19"/>
      <c r="Y195" s="19"/>
      <c r="Z195" s="51"/>
      <c r="AA195" s="19"/>
      <c r="AB195" s="19"/>
    </row>
    <row r="196" spans="1:28" x14ac:dyDescent="0.25">
      <c r="A196" s="60">
        <v>43297.333333333336</v>
      </c>
      <c r="B196" s="19">
        <f>_xll.PITimeDat("NPRI Inf TSS",Sheet1!$C196,"\\APPLEPI_AF\MWRD_Production\Hite Treatment Plant\04-Primaries\Optimization","exact time")</f>
        <v>289</v>
      </c>
      <c r="C196" s="60">
        <v>43297.333333333336</v>
      </c>
      <c r="D196">
        <v>65</v>
      </c>
      <c r="E196" s="19">
        <f>1-D196/B196</f>
        <v>0.77508650519031141</v>
      </c>
      <c r="F196" s="19">
        <f t="shared" si="27"/>
        <v>0.69797724255195703</v>
      </c>
      <c r="G196" s="19">
        <f t="shared" si="28"/>
        <v>5.9458383846307146E-3</v>
      </c>
      <c r="H196" s="19"/>
      <c r="I196" s="19">
        <f>_xll.PITimeDat("NPRI 3 Eff TSS",Sheet1!$C196,"\\APPLEPI_AF\MWRD_Production\Hite Treatment Plant\04-Primaries\Optimization","exact time")</f>
        <v>92</v>
      </c>
      <c r="J196" s="55">
        <f t="shared" si="29"/>
        <v>0.68166089965397925</v>
      </c>
      <c r="K196" s="19">
        <f t="shared" si="36"/>
        <v>0.69797724255195703</v>
      </c>
      <c r="L196" s="19">
        <f t="shared" si="37"/>
        <v>2.6622304556439015E-4</v>
      </c>
      <c r="M196" s="19"/>
      <c r="N196" s="19">
        <f>_xll.PITimeDat("NPRI Inf TSS",Sheet1!$O196,"\\APPLEPI_AF\MWRD_Production\Hite Treatment Plant\04-Primaries\Optimization","interpolated")</f>
        <v>296</v>
      </c>
      <c r="O196" s="51">
        <v>43657</v>
      </c>
      <c r="P196" s="19">
        <v>526.15875244140625</v>
      </c>
      <c r="Q196" s="19">
        <f t="shared" si="30"/>
        <v>0.7432432432432432</v>
      </c>
      <c r="R196" s="19">
        <f t="shared" si="31"/>
        <v>0.70509560969292462</v>
      </c>
      <c r="S196" s="19">
        <f t="shared" si="32"/>
        <v>1.455241945489392E-3</v>
      </c>
      <c r="T196" s="19">
        <f>_xll.PITimeDat("NPRI 3 SOR",Sheet1!$O196,"\\APPLEPI_AF\MWRD_Production\Hite Treatment Plant\04-Primaries\Optimization","exact time")</f>
        <v>953.48553466796875</v>
      </c>
      <c r="U196" s="19">
        <f t="shared" si="33"/>
        <v>0.625</v>
      </c>
      <c r="V196" s="19">
        <f t="shared" si="34"/>
        <v>0.68731933615363339</v>
      </c>
      <c r="W196" s="19">
        <f t="shared" si="35"/>
        <v>3.8836996586295571E-3</v>
      </c>
      <c r="X196" s="19"/>
      <c r="Y196" s="19"/>
      <c r="Z196" s="51"/>
      <c r="AA196" s="19"/>
      <c r="AB196" s="19"/>
    </row>
    <row r="197" spans="1:28" x14ac:dyDescent="0.25">
      <c r="A197" s="60">
        <v>43298.333333333336</v>
      </c>
      <c r="B197" s="19">
        <f>_xll.PITimeDat("NPRI Inf TSS",Sheet1!$C197,"\\APPLEPI_AF\MWRD_Production\Hite Treatment Plant\04-Primaries\Optimization","exact time")</f>
        <v>257</v>
      </c>
      <c r="C197" s="60">
        <v>43298.333333333336</v>
      </c>
      <c r="D197">
        <v>73</v>
      </c>
      <c r="E197" s="19">
        <f>1-D197/B197</f>
        <v>0.71595330739299612</v>
      </c>
      <c r="F197" s="19">
        <f t="shared" ref="F197:F260" si="38">1-$F$1/B197</f>
        <v>0.66037129609928247</v>
      </c>
      <c r="G197" s="19">
        <f t="shared" ref="G197:G260" si="39">IF(ISBLANK(E197),"",(E197-F197)^2)</f>
        <v>3.0893599794545117E-3</v>
      </c>
      <c r="H197" s="19"/>
      <c r="I197" s="19">
        <f>_xll.PITimeDat("NPRI 3 Eff TSS",Sheet1!$C197,"\\APPLEPI_AF\MWRD_Production\Hite Treatment Plant\04-Primaries\Optimization","exact time")</f>
        <v>121</v>
      </c>
      <c r="J197" s="55">
        <f t="shared" ref="J197:J260" si="40">1-I197/B197</f>
        <v>0.52918287937743191</v>
      </c>
      <c r="K197" s="19">
        <f t="shared" si="36"/>
        <v>0.66037129609928247</v>
      </c>
      <c r="L197" s="19">
        <f t="shared" si="37"/>
        <v>1.7210400681985916E-2</v>
      </c>
      <c r="M197" s="19"/>
      <c r="N197" s="19">
        <f>_xll.PITimeDat("NPRI Inf TSS",Sheet1!$O197,"\\APPLEPI_AF\MWRD_Production\Hite Treatment Plant\04-Primaries\Optimization","interpolated")</f>
        <v>302</v>
      </c>
      <c r="O197" s="51">
        <v>43658</v>
      </c>
      <c r="P197" s="19">
        <v>521.30792236328125</v>
      </c>
      <c r="Q197" s="19">
        <f t="shared" ref="Q197:Q209" si="41">VLOOKUP(O197,$C$4:$E$547,3)</f>
        <v>0.80463576158940397</v>
      </c>
      <c r="R197" s="19">
        <f t="shared" ref="R197:R209" si="42">(1-$R$1/$N197)*(1-EXP(-$P$1/P197))</f>
        <v>0.71098587143138237</v>
      </c>
      <c r="S197" s="19">
        <f t="shared" ref="S197:S209" si="43">IF(ISNUMBER(Q197),(Q197-R197)^2,"")</f>
        <v>8.7703019266095125E-3</v>
      </c>
      <c r="T197" s="19">
        <f>_xll.PITimeDat("NPRI 3 SOR",Sheet1!$O197,"\\APPLEPI_AF\MWRD_Production\Hite Treatment Plant\04-Primaries\Optimization","exact time")</f>
        <v>948.97344970703125</v>
      </c>
      <c r="U197" s="19">
        <f t="shared" ref="U197:U209" si="44">VLOOKUP(O197,$C$4:$J$547,8)</f>
        <v>0.67549668874172186</v>
      </c>
      <c r="V197" s="19">
        <f t="shared" ref="V197:V209" si="45">(1-$R$1/$N197)*(1-EXP(-$P$1/T197))</f>
        <v>0.69332713242654753</v>
      </c>
      <c r="W197" s="19">
        <f t="shared" ref="W197:W209" si="46">IF(ISNUMBER(U197),(U197-V197)^2,"")</f>
        <v>3.1792472199773962E-4</v>
      </c>
      <c r="X197" s="19"/>
      <c r="Y197" s="19"/>
      <c r="Z197" s="51"/>
      <c r="AA197" s="19"/>
      <c r="AB197" s="19"/>
    </row>
    <row r="198" spans="1:28" x14ac:dyDescent="0.25">
      <c r="A198" s="60">
        <v>43299.333333333336</v>
      </c>
      <c r="B198" s="19">
        <f>_xll.PITimeDat("NPRI Inf TSS",Sheet1!$C198,"\\APPLEPI_AF\MWRD_Production\Hite Treatment Plant\04-Primaries\Optimization","exact time")</f>
        <v>269</v>
      </c>
      <c r="C198" s="60">
        <v>43299.333333333336</v>
      </c>
      <c r="D198">
        <v>66.75</v>
      </c>
      <c r="E198" s="19">
        <f>1-D198/B198</f>
        <v>0.7518587360594795</v>
      </c>
      <c r="F198" s="19">
        <f t="shared" si="38"/>
        <v>0.67552201894987207</v>
      </c>
      <c r="G198" s="19">
        <f t="shared" si="39"/>
        <v>5.8272943790722322E-3</v>
      </c>
      <c r="H198" s="19"/>
      <c r="I198" s="19">
        <f>_xll.PITimeDat("NPRI 3 Eff TSS",Sheet1!$C198,"\\APPLEPI_AF\MWRD_Production\Hite Treatment Plant\04-Primaries\Optimization","exact time")</f>
        <v>92</v>
      </c>
      <c r="J198" s="55">
        <f t="shared" si="40"/>
        <v>0.65799256505576209</v>
      </c>
      <c r="K198" s="19">
        <f t="shared" ref="K198:K261" si="47">1-$K$1/B198</f>
        <v>0.67552201894987207</v>
      </c>
      <c r="L198" s="19">
        <f t="shared" ref="L198:L261" si="48">IF(ISNUMBER(J198),(J198-K198)^2,"")</f>
        <v>3.0728175382572755E-4</v>
      </c>
      <c r="M198" s="19"/>
      <c r="N198" s="19">
        <f>_xll.PITimeDat("NPRI Inf TSS",Sheet1!$O198,"\\APPLEPI_AF\MWRD_Production\Hite Treatment Plant\04-Primaries\Optimization","interpolated")</f>
        <v>302</v>
      </c>
      <c r="O198" s="51">
        <v>43659</v>
      </c>
      <c r="P198" s="19">
        <v>533.55908203125</v>
      </c>
      <c r="Q198" s="19"/>
      <c r="R198" s="19">
        <f t="shared" si="42"/>
        <v>0.71083204590006721</v>
      </c>
      <c r="S198" s="19" t="str">
        <f t="shared" si="43"/>
        <v/>
      </c>
      <c r="T198" s="19">
        <f>_xll.PITimeDat("NPRI 3 SOR",Sheet1!$O198,"\\APPLEPI_AF\MWRD_Production\Hite Treatment Plant\04-Primaries\Optimization","exact time")</f>
        <v>953.91510009765625</v>
      </c>
      <c r="U198" s="19" t="e">
        <f t="shared" si="44"/>
        <v>#VALUE!</v>
      </c>
      <c r="V198" s="19">
        <f t="shared" si="45"/>
        <v>0.69297269095667235</v>
      </c>
      <c r="W198" s="19" t="str">
        <f t="shared" si="46"/>
        <v/>
      </c>
      <c r="X198" s="19"/>
      <c r="Y198" s="19"/>
      <c r="Z198" s="51"/>
      <c r="AA198" s="19"/>
      <c r="AB198" s="19"/>
    </row>
    <row r="199" spans="1:28" x14ac:dyDescent="0.25">
      <c r="A199" s="60">
        <v>43300.333333333336</v>
      </c>
      <c r="B199" s="19">
        <f>_xll.PITimeDat("NPRI Inf TSS",Sheet1!$C199,"\\APPLEPI_AF\MWRD_Production\Hite Treatment Plant\04-Primaries\Optimization","exact time")</f>
        <v>339</v>
      </c>
      <c r="C199" s="60">
        <v>43300.333333333336</v>
      </c>
      <c r="D199">
        <v>72.5</v>
      </c>
      <c r="E199" s="19">
        <f>1-D199/B199</f>
        <v>0.78613569321533927</v>
      </c>
      <c r="F199" s="19">
        <f t="shared" si="38"/>
        <v>0.74252337196907248</v>
      </c>
      <c r="G199" s="19">
        <f t="shared" si="39"/>
        <v>1.902034564487574E-3</v>
      </c>
      <c r="H199" s="19"/>
      <c r="I199" s="19">
        <f>_xll.PITimeDat("NPRI 3 Eff TSS",Sheet1!$C199,"\\APPLEPI_AF\MWRD_Production\Hite Treatment Plant\04-Primaries\Optimization","exact time")</f>
        <v>100</v>
      </c>
      <c r="J199" s="55">
        <f t="shared" si="40"/>
        <v>0.70501474926253693</v>
      </c>
      <c r="K199" s="19">
        <f t="shared" si="47"/>
        <v>0.74252337196907248</v>
      </c>
      <c r="L199" s="19">
        <f t="shared" si="48"/>
        <v>1.4068967773412338E-3</v>
      </c>
      <c r="M199" s="19"/>
      <c r="N199" s="19">
        <f>_xll.PITimeDat("NPRI Inf TSS",Sheet1!$O199,"\\APPLEPI_AF\MWRD_Production\Hite Treatment Plant\04-Primaries\Optimization","interpolated")</f>
        <v>302</v>
      </c>
      <c r="O199" s="51">
        <v>43660</v>
      </c>
      <c r="P199" s="19">
        <v>541.54736328125</v>
      </c>
      <c r="Q199" s="19"/>
      <c r="R199" s="19">
        <f t="shared" si="42"/>
        <v>0.71072281165421636</v>
      </c>
      <c r="S199" s="19" t="str">
        <f t="shared" si="43"/>
        <v/>
      </c>
      <c r="T199" s="19">
        <f>_xll.PITimeDat("NPRI 3 SOR",Sheet1!$O199,"\\APPLEPI_AF\MWRD_Production\Hite Treatment Plant\04-Primaries\Optimization","exact time")</f>
        <v>960.03094482421875</v>
      </c>
      <c r="U199" s="19" t="e">
        <f t="shared" si="44"/>
        <v>#VALUE!</v>
      </c>
      <c r="V199" s="19">
        <f t="shared" si="45"/>
        <v>0.69252988057270959</v>
      </c>
      <c r="W199" s="19" t="str">
        <f t="shared" si="46"/>
        <v/>
      </c>
      <c r="X199" s="19"/>
      <c r="Y199" s="19"/>
      <c r="Z199" s="51"/>
      <c r="AA199" s="19"/>
      <c r="AB199" s="19"/>
    </row>
    <row r="200" spans="1:28" x14ac:dyDescent="0.25">
      <c r="A200" s="60">
        <v>43301.333333333336</v>
      </c>
      <c r="B200" s="19">
        <f>_xll.PITimeDat("NPRI Inf TSS",Sheet1!$C200,"\\APPLEPI_AF\MWRD_Production\Hite Treatment Plant\04-Primaries\Optimization","exact time")</f>
        <v>250</v>
      </c>
      <c r="C200" s="60">
        <v>43301.333333333336</v>
      </c>
      <c r="D200">
        <v>62</v>
      </c>
      <c r="E200" s="19">
        <f>1-D200/B200</f>
        <v>0.752</v>
      </c>
      <c r="F200" s="19">
        <f t="shared" si="38"/>
        <v>0.65086169239006231</v>
      </c>
      <c r="G200" s="19">
        <f t="shared" si="39"/>
        <v>1.0228957266202382E-2</v>
      </c>
      <c r="H200" s="19"/>
      <c r="I200" s="19">
        <f>_xll.PITimeDat("NPRI 3 Eff TSS",Sheet1!$C200,"\\APPLEPI_AF\MWRD_Production\Hite Treatment Plant\04-Primaries\Optimization","exact time")</f>
        <v>100</v>
      </c>
      <c r="J200" s="55">
        <f t="shared" si="40"/>
        <v>0.6</v>
      </c>
      <c r="K200" s="19">
        <f t="shared" si="47"/>
        <v>0.65086169239006231</v>
      </c>
      <c r="L200" s="19">
        <f t="shared" si="48"/>
        <v>2.5869117527813242E-3</v>
      </c>
      <c r="M200" s="19"/>
      <c r="N200" s="19">
        <f>_xll.PITimeDat("NPRI Inf TSS",Sheet1!$O200,"\\APPLEPI_AF\MWRD_Production\Hite Treatment Plant\04-Primaries\Optimization","interpolated")</f>
        <v>302</v>
      </c>
      <c r="O200" s="51">
        <v>43661</v>
      </c>
      <c r="P200" s="19">
        <v>543.173583984375</v>
      </c>
      <c r="Q200" s="19"/>
      <c r="R200" s="19">
        <f t="shared" si="42"/>
        <v>0.71069968626965341</v>
      </c>
      <c r="S200" s="19" t="str">
        <f t="shared" si="43"/>
        <v/>
      </c>
      <c r="T200" s="19">
        <f>_xll.PITimeDat("NPRI 3 SOR",Sheet1!$O200,"\\APPLEPI_AF\MWRD_Production\Hite Treatment Plant\04-Primaries\Optimization","exact time")</f>
        <v>956.5794677734375</v>
      </c>
      <c r="U200" s="19" t="e">
        <f t="shared" si="44"/>
        <v>#VALUE!</v>
      </c>
      <c r="V200" s="19">
        <f t="shared" si="45"/>
        <v>0.69278034246489439</v>
      </c>
      <c r="W200" s="19" t="str">
        <f t="shared" si="46"/>
        <v/>
      </c>
      <c r="X200" s="19"/>
      <c r="Y200" s="19"/>
      <c r="Z200" s="51"/>
      <c r="AA200" s="19"/>
      <c r="AB200" s="19"/>
    </row>
    <row r="201" spans="1:28" x14ac:dyDescent="0.25">
      <c r="A201" s="60">
        <v>43302.333333333336</v>
      </c>
      <c r="B201" s="19">
        <f>_xll.PITimeDat("NPRI Inf TSS",Sheet1!$C201,"\\APPLEPI_AF\MWRD_Production\Hite Treatment Plant\04-Primaries\Optimization","exact time")</f>
        <v>260</v>
      </c>
      <c r="C201" s="60">
        <v>43302.333333333336</v>
      </c>
      <c r="D201">
        <v>68.5</v>
      </c>
      <c r="E201" s="19">
        <f>1-D201/B201</f>
        <v>0.73653846153846159</v>
      </c>
      <c r="F201" s="19">
        <f t="shared" si="38"/>
        <v>0.66429008883659835</v>
      </c>
      <c r="G201" s="19">
        <f t="shared" si="39"/>
        <v>5.2198273580673377E-3</v>
      </c>
      <c r="H201" s="19"/>
      <c r="I201" s="19">
        <f>_xll.PITimeDat("NPRI 3 Eff TSS",Sheet1!$C201,"\\APPLEPI_AF\MWRD_Production\Hite Treatment Plant\04-Primaries\Optimization","exact time")</f>
        <v>88</v>
      </c>
      <c r="J201" s="55">
        <f t="shared" si="40"/>
        <v>0.66153846153846152</v>
      </c>
      <c r="K201" s="19">
        <f t="shared" si="47"/>
        <v>0.66429008883659835</v>
      </c>
      <c r="L201" s="19">
        <f t="shared" si="48"/>
        <v>7.5714527878517757E-6</v>
      </c>
      <c r="M201" s="19"/>
      <c r="N201" s="19">
        <f>_xll.PITimeDat("NPRI Inf TSS",Sheet1!$O201,"\\APPLEPI_AF\MWRD_Production\Hite Treatment Plant\04-Primaries\Optimization","interpolated")</f>
        <v>302</v>
      </c>
      <c r="O201" s="51">
        <v>43662</v>
      </c>
      <c r="P201" s="19">
        <v>531.00079345703125</v>
      </c>
      <c r="Q201" s="19"/>
      <c r="R201" s="19">
        <f t="shared" si="42"/>
        <v>0.7108655192770249</v>
      </c>
      <c r="S201" s="19" t="str">
        <f t="shared" si="43"/>
        <v/>
      </c>
      <c r="T201" s="19">
        <f>_xll.PITimeDat("NPRI 3 SOR",Sheet1!$O201,"\\APPLEPI_AF\MWRD_Production\Hite Treatment Plant\04-Primaries\Optimization","exact time")</f>
        <v>956.225830078125</v>
      </c>
      <c r="U201" s="19" t="e">
        <f t="shared" si="44"/>
        <v>#VALUE!</v>
      </c>
      <c r="V201" s="19">
        <f t="shared" si="45"/>
        <v>0.69280592263729068</v>
      </c>
      <c r="W201" s="19" t="str">
        <f t="shared" si="46"/>
        <v/>
      </c>
      <c r="X201" s="19"/>
      <c r="Y201" s="19"/>
      <c r="Z201" s="51"/>
      <c r="AA201" s="19"/>
      <c r="AB201" s="19"/>
    </row>
    <row r="202" spans="1:28" x14ac:dyDescent="0.25">
      <c r="A202" s="60">
        <v>43303.333333333336</v>
      </c>
      <c r="B202" s="19">
        <f>_xll.PITimeDat("NPRI Inf TSS",Sheet1!$C202,"\\APPLEPI_AF\MWRD_Production\Hite Treatment Plant\04-Primaries\Optimization","exact time")</f>
        <v>258</v>
      </c>
      <c r="C202" s="60">
        <v>43303.333333333336</v>
      </c>
      <c r="D202">
        <v>54</v>
      </c>
      <c r="E202" s="19">
        <f>1-D202/B202</f>
        <v>0.79069767441860461</v>
      </c>
      <c r="F202" s="19">
        <f t="shared" si="38"/>
        <v>0.66168768642447895</v>
      </c>
      <c r="G202" s="19">
        <f t="shared" si="39"/>
        <v>1.6643577002244447E-2</v>
      </c>
      <c r="H202" s="19"/>
      <c r="I202" s="19">
        <f>_xll.PITimeDat("NPRI 3 Eff TSS",Sheet1!$C202,"\\APPLEPI_AF\MWRD_Production\Hite Treatment Plant\04-Primaries\Optimization","exact time")</f>
        <v>88</v>
      </c>
      <c r="J202" s="55">
        <f t="shared" si="40"/>
        <v>0.6589147286821706</v>
      </c>
      <c r="K202" s="19">
        <f t="shared" si="47"/>
        <v>0.66168768642447895</v>
      </c>
      <c r="L202" s="19">
        <f t="shared" si="48"/>
        <v>7.6892946406278008E-6</v>
      </c>
      <c r="M202" s="19"/>
      <c r="N202" s="19">
        <f>_xll.PITimeDat("NPRI Inf TSS",Sheet1!$O202,"\\APPLEPI_AF\MWRD_Production\Hite Treatment Plant\04-Primaries\Optimization","interpolated")</f>
        <v>270</v>
      </c>
      <c r="O202" s="51">
        <v>43663</v>
      </c>
      <c r="P202" s="19">
        <v>555.72479248046875</v>
      </c>
      <c r="Q202" s="19">
        <f t="shared" si="41"/>
        <v>0.7407407407407407</v>
      </c>
      <c r="R202" s="19">
        <f t="shared" si="42"/>
        <v>0.67643568796072995</v>
      </c>
      <c r="S202" s="19">
        <f t="shared" si="43"/>
        <v>4.1351398130399682E-3</v>
      </c>
      <c r="T202" s="19">
        <f>_xll.PITimeDat("NPRI 3 SOR",Sheet1!$O202,"\\APPLEPI_AF\MWRD_Production\Hite Treatment Plant\04-Primaries\Optimization","exact time")</f>
        <v>955.7457275390625</v>
      </c>
      <c r="U202" s="19">
        <f t="shared" si="44"/>
        <v>0.67777777777777781</v>
      </c>
      <c r="V202" s="19">
        <f t="shared" si="45"/>
        <v>0.65961292060732457</v>
      </c>
      <c r="W202" s="19">
        <f t="shared" si="46"/>
        <v>3.2996203602296656E-4</v>
      </c>
      <c r="X202" s="19"/>
      <c r="Y202" s="19"/>
      <c r="Z202" s="51"/>
      <c r="AA202" s="19"/>
      <c r="AB202" s="19"/>
    </row>
    <row r="203" spans="1:28" x14ac:dyDescent="0.25">
      <c r="A203" s="60">
        <v>43304.333333333336</v>
      </c>
      <c r="B203" s="19">
        <f>_xll.PITimeDat("NPRI Inf TSS",Sheet1!$C203,"\\APPLEPI_AF\MWRD_Production\Hite Treatment Plant\04-Primaries\Optimization","exact time")</f>
        <v>304</v>
      </c>
      <c r="C203" s="60">
        <v>43304.333333333336</v>
      </c>
      <c r="D203">
        <v>78</v>
      </c>
      <c r="E203" s="19">
        <f>1-D203/B203</f>
        <v>0.74342105263157898</v>
      </c>
      <c r="F203" s="19">
        <f t="shared" si="38"/>
        <v>0.71287968124182766</v>
      </c>
      <c r="G203" s="19">
        <f t="shared" si="39"/>
        <v>9.3277536636672087E-4</v>
      </c>
      <c r="H203" s="19"/>
      <c r="I203" s="19">
        <f>_xll.PITimeDat("NPRI 3 Eff TSS",Sheet1!$C203,"\\APPLEPI_AF\MWRD_Production\Hite Treatment Plant\04-Primaries\Optimization","exact time")</f>
        <v>91</v>
      </c>
      <c r="J203" s="55">
        <f t="shared" si="40"/>
        <v>0.70065789473684204</v>
      </c>
      <c r="K203" s="19">
        <f t="shared" si="47"/>
        <v>0.71287968124182766</v>
      </c>
      <c r="L203" s="19">
        <f t="shared" si="48"/>
        <v>1.4937206537344864E-4</v>
      </c>
      <c r="M203" s="19"/>
      <c r="N203" s="19">
        <f>_xll.PITimeDat("NPRI Inf TSS",Sheet1!$O203,"\\APPLEPI_AF\MWRD_Production\Hite Treatment Plant\04-Primaries\Optimization","interpolated")</f>
        <v>302</v>
      </c>
      <c r="O203" s="51">
        <v>43664</v>
      </c>
      <c r="P203" s="19">
        <v>666.73065185546875</v>
      </c>
      <c r="Q203" s="19">
        <f t="shared" si="41"/>
        <v>0.79470198675496695</v>
      </c>
      <c r="R203" s="19">
        <f t="shared" si="42"/>
        <v>0.7079467230727966</v>
      </c>
      <c r="S203" s="19">
        <f t="shared" si="43"/>
        <v>7.5264757765629055E-3</v>
      </c>
      <c r="T203" s="19">
        <f>_xll.PITimeDat("NPRI 3 SOR",Sheet1!$O203,"\\APPLEPI_AF\MWRD_Production\Hite Treatment Plant\04-Primaries\Optimization","exact time")</f>
        <v>1008.8161010742188</v>
      </c>
      <c r="U203" s="19">
        <f t="shared" si="44"/>
        <v>0.66225165562913912</v>
      </c>
      <c r="V203" s="19">
        <f t="shared" si="45"/>
        <v>0.68883891836083255</v>
      </c>
      <c r="W203" s="19">
        <f t="shared" si="46"/>
        <v>7.0688253956409429E-4</v>
      </c>
      <c r="X203" s="19"/>
      <c r="Y203" s="19"/>
      <c r="Z203" s="51"/>
      <c r="AA203" s="19"/>
      <c r="AB203" s="19"/>
    </row>
    <row r="204" spans="1:28" x14ac:dyDescent="0.25">
      <c r="A204" s="60">
        <v>43305.333333333336</v>
      </c>
      <c r="B204" s="19">
        <f>_xll.PITimeDat("NPRI Inf TSS",Sheet1!$C204,"\\APPLEPI_AF\MWRD_Production\Hite Treatment Plant\04-Primaries\Optimization","exact time")</f>
        <v>267</v>
      </c>
      <c r="C204" s="60">
        <v>43305.333333333336</v>
      </c>
      <c r="D204">
        <v>62</v>
      </c>
      <c r="E204" s="19">
        <f>1-D204/B204</f>
        <v>0.76779026217228463</v>
      </c>
      <c r="F204" s="19">
        <f t="shared" si="38"/>
        <v>0.67309147227533928</v>
      </c>
      <c r="G204" s="19">
        <f t="shared" si="39"/>
        <v>8.9678608079457999E-3</v>
      </c>
      <c r="H204" s="19"/>
      <c r="I204" s="19">
        <f>_xll.PITimeDat("NPRI 3 Eff TSS",Sheet1!$C204,"\\APPLEPI_AF\MWRD_Production\Hite Treatment Plant\04-Primaries\Optimization","exact time")</f>
        <v>118</v>
      </c>
      <c r="J204" s="55">
        <f t="shared" si="40"/>
        <v>0.55805243445692887</v>
      </c>
      <c r="K204" s="19">
        <f t="shared" si="47"/>
        <v>0.67309147227533928</v>
      </c>
      <c r="L204" s="19">
        <f t="shared" si="48"/>
        <v>1.323398022218566E-2</v>
      </c>
      <c r="M204" s="19"/>
      <c r="N204" s="19">
        <f>_xll.PITimeDat("NPRI Inf TSS",Sheet1!$O204,"\\APPLEPI_AF\MWRD_Production\Hite Treatment Plant\04-Primaries\Optimization","interpolated")</f>
        <v>391</v>
      </c>
      <c r="O204" s="51">
        <v>43665</v>
      </c>
      <c r="P204" s="19">
        <v>663.958984375</v>
      </c>
      <c r="Q204" s="19">
        <f t="shared" si="41"/>
        <v>0.8324808184143222</v>
      </c>
      <c r="R204" s="19">
        <f t="shared" si="42"/>
        <v>0.77324676454004537</v>
      </c>
      <c r="S204" s="19">
        <f t="shared" si="43"/>
        <v>3.5086731383807295E-3</v>
      </c>
      <c r="T204" s="19">
        <f>_xll.PITimeDat("NPRI 3 SOR",Sheet1!$O204,"\\APPLEPI_AF\MWRD_Production\Hite Treatment Plant\04-Primaries\Optimization","exact time")</f>
        <v>1018.31201171875</v>
      </c>
      <c r="U204" s="19">
        <f t="shared" si="44"/>
        <v>0.71611253196930946</v>
      </c>
      <c r="V204" s="19">
        <f t="shared" si="45"/>
        <v>0.75146696503840171</v>
      </c>
      <c r="W204" s="19">
        <f t="shared" si="46"/>
        <v>1.2499359376369236E-3</v>
      </c>
      <c r="X204" s="19"/>
      <c r="Y204" s="19"/>
      <c r="Z204" s="51"/>
      <c r="AA204" s="19"/>
      <c r="AB204" s="19"/>
    </row>
    <row r="205" spans="1:28" x14ac:dyDescent="0.25">
      <c r="A205" s="60">
        <v>43306.333333333336</v>
      </c>
      <c r="B205" s="19">
        <f>_xll.PITimeDat("NPRI Inf TSS",Sheet1!$C205,"\\APPLEPI_AF\MWRD_Production\Hite Treatment Plant\04-Primaries\Optimization","exact time")</f>
        <v>270</v>
      </c>
      <c r="C205" s="60">
        <v>43306.333333333336</v>
      </c>
      <c r="D205">
        <v>66</v>
      </c>
      <c r="E205" s="19">
        <f>1-D205/B205</f>
        <v>0.75555555555555554</v>
      </c>
      <c r="F205" s="19">
        <f t="shared" si="38"/>
        <v>0.67672378925005772</v>
      </c>
      <c r="G205" s="19">
        <f t="shared" si="39"/>
        <v>6.2144473788446212E-3</v>
      </c>
      <c r="H205" s="19"/>
      <c r="I205" s="19" t="str">
        <f>_xll.PITimeDat("NPRI 3 Eff TSS",Sheet1!$C205,"\\APPLEPI_AF\MWRD_Production\Hite Treatment Plant\04-Primaries\Optimization","exact time")</f>
        <v>No events found.</v>
      </c>
      <c r="J205" s="55" t="e">
        <f t="shared" si="40"/>
        <v>#VALUE!</v>
      </c>
      <c r="K205" s="19">
        <f t="shared" si="47"/>
        <v>0.67672378925005772</v>
      </c>
      <c r="L205" s="19" t="str">
        <f t="shared" si="48"/>
        <v/>
      </c>
      <c r="M205" s="19"/>
      <c r="N205" s="19">
        <f>_xll.PITimeDat("NPRI Inf TSS",Sheet1!$O205,"\\APPLEPI_AF\MWRD_Production\Hite Treatment Plant\04-Primaries\Optimization","interpolated")</f>
        <v>380</v>
      </c>
      <c r="O205" s="51">
        <v>43666</v>
      </c>
      <c r="P205" s="19">
        <v>677.33099365234375</v>
      </c>
      <c r="Q205" s="19">
        <f t="shared" si="41"/>
        <v>0.83026315789473681</v>
      </c>
      <c r="R205" s="19">
        <f t="shared" si="42"/>
        <v>0.76638472036391148</v>
      </c>
      <c r="S205" s="19">
        <f t="shared" si="43"/>
        <v>4.0804547813795555E-3</v>
      </c>
      <c r="T205" s="19">
        <f>_xll.PITimeDat("NPRI 3 SOR",Sheet1!$O205,"\\APPLEPI_AF\MWRD_Production\Hite Treatment Plant\04-Primaries\Optimization","exact time")</f>
        <v>973.75897216796875</v>
      </c>
      <c r="U205" s="19" t="e">
        <f t="shared" si="44"/>
        <v>#VALUE!</v>
      </c>
      <c r="V205" s="19">
        <f t="shared" si="45"/>
        <v>0.74895702560133515</v>
      </c>
      <c r="W205" s="19" t="str">
        <f t="shared" si="46"/>
        <v/>
      </c>
      <c r="X205" s="19"/>
      <c r="Y205" s="19"/>
      <c r="Z205" s="51"/>
      <c r="AA205" s="19"/>
      <c r="AB205" s="19"/>
    </row>
    <row r="206" spans="1:28" x14ac:dyDescent="0.25">
      <c r="A206" s="60">
        <v>43307.333333333336</v>
      </c>
      <c r="B206" s="19">
        <f>_xll.PITimeDat("NPRI Inf TSS",Sheet1!$C206,"\\APPLEPI_AF\MWRD_Production\Hite Treatment Plant\04-Primaries\Optimization","exact time")</f>
        <v>284</v>
      </c>
      <c r="C206" s="60">
        <v>43307.333333333336</v>
      </c>
      <c r="D206">
        <v>65</v>
      </c>
      <c r="E206" s="19">
        <f>1-D206/B206</f>
        <v>0.77112676056338025</v>
      </c>
      <c r="F206" s="19">
        <f t="shared" si="38"/>
        <v>0.69265994048420976</v>
      </c>
      <c r="G206" s="19">
        <f t="shared" si="39"/>
        <v>6.1570418533369144E-3</v>
      </c>
      <c r="H206" s="19"/>
      <c r="I206" s="19">
        <f>_xll.PITimeDat("NPRI 3 Eff TSS",Sheet1!$C206,"\\APPLEPI_AF\MWRD_Production\Hite Treatment Plant\04-Primaries\Optimization","exact time")</f>
        <v>103</v>
      </c>
      <c r="J206" s="55">
        <f t="shared" si="40"/>
        <v>0.63732394366197176</v>
      </c>
      <c r="K206" s="19">
        <f t="shared" si="47"/>
        <v>0.69265994048420976</v>
      </c>
      <c r="L206" s="19">
        <f t="shared" si="48"/>
        <v>3.062072544310734E-3</v>
      </c>
      <c r="M206" s="19"/>
      <c r="N206" s="19">
        <f>_xll.PITimeDat("NPRI Inf TSS",Sheet1!$O206,"\\APPLEPI_AF\MWRD_Production\Hite Treatment Plant\04-Primaries\Optimization","interpolated")</f>
        <v>314</v>
      </c>
      <c r="O206" s="51">
        <v>43667</v>
      </c>
      <c r="P206" s="19">
        <v>679.186767578125</v>
      </c>
      <c r="Q206" s="19">
        <f t="shared" si="41"/>
        <v>0.82802547770700641</v>
      </c>
      <c r="R206" s="19">
        <f t="shared" si="42"/>
        <v>0.71849185746835698</v>
      </c>
      <c r="S206" s="19">
        <f t="shared" si="43"/>
        <v>1.1997613962584672E-2</v>
      </c>
      <c r="T206" s="19">
        <f>_xll.PITimeDat("NPRI 3 SOR",Sheet1!$O206,"\\APPLEPI_AF\MWRD_Production\Hite Treatment Plant\04-Primaries\Optimization","exact time")</f>
        <v>967.547119140625</v>
      </c>
      <c r="U206" s="19">
        <f t="shared" si="44"/>
        <v>0.61783439490445857</v>
      </c>
      <c r="V206" s="19">
        <f t="shared" si="45"/>
        <v>0.70268049026159751</v>
      </c>
      <c r="W206" s="19">
        <f t="shared" si="46"/>
        <v>7.198859897352714E-3</v>
      </c>
      <c r="X206" s="19"/>
      <c r="Y206" s="19"/>
      <c r="Z206" s="51"/>
      <c r="AA206" s="19"/>
      <c r="AB206" s="19"/>
    </row>
    <row r="207" spans="1:28" x14ac:dyDescent="0.25">
      <c r="A207" s="60">
        <v>43308.333333333336</v>
      </c>
      <c r="B207" s="19">
        <f>_xll.PITimeDat("NPRI Inf TSS",Sheet1!$C207,"\\APPLEPI_AF\MWRD_Production\Hite Treatment Plant\04-Primaries\Optimization","exact time")</f>
        <v>292</v>
      </c>
      <c r="C207" s="60">
        <v>43308.333333333336</v>
      </c>
      <c r="D207">
        <v>62</v>
      </c>
      <c r="E207" s="19">
        <f>1-D207/B207</f>
        <v>0.78767123287671237</v>
      </c>
      <c r="F207" s="19">
        <f t="shared" si="38"/>
        <v>0.70108021608738214</v>
      </c>
      <c r="G207" s="19">
        <f t="shared" si="39"/>
        <v>7.4980041886100702E-3</v>
      </c>
      <c r="H207" s="19"/>
      <c r="I207" s="19">
        <f>_xll.PITimeDat("NPRI 3 Eff TSS",Sheet1!$C207,"\\APPLEPI_AF\MWRD_Production\Hite Treatment Plant\04-Primaries\Optimization","exact time")</f>
        <v>99</v>
      </c>
      <c r="J207" s="55">
        <f t="shared" si="40"/>
        <v>0.66095890410958902</v>
      </c>
      <c r="K207" s="19">
        <f t="shared" si="47"/>
        <v>0.70108021608738214</v>
      </c>
      <c r="L207" s="19">
        <f t="shared" si="48"/>
        <v>1.6097196748194053E-3</v>
      </c>
      <c r="M207" s="19"/>
      <c r="N207" s="19">
        <f>_xll.PITimeDat("NPRI Inf TSS",Sheet1!$O207,"\\APPLEPI_AF\MWRD_Production\Hite Treatment Plant\04-Primaries\Optimization","interpolated")</f>
        <v>260</v>
      </c>
      <c r="O207" s="51">
        <v>43668</v>
      </c>
      <c r="P207" s="19">
        <v>676.802490234375</v>
      </c>
      <c r="Q207" s="19">
        <f t="shared" si="41"/>
        <v>0.77115384615384619</v>
      </c>
      <c r="R207" s="19">
        <f t="shared" si="42"/>
        <v>0.66137244516025495</v>
      </c>
      <c r="S207" s="19">
        <f t="shared" si="43"/>
        <v>1.2051956004115676E-2</v>
      </c>
      <c r="T207" s="19">
        <f>_xll.PITimeDat("NPRI 3 SOR",Sheet1!$O207,"\\APPLEPI_AF\MWRD_Production\Hite Treatment Plant\04-Primaries\Optimization","exact time")</f>
        <v>975.54150390625</v>
      </c>
      <c r="U207" s="19">
        <f t="shared" si="44"/>
        <v>0.68461538461538463</v>
      </c>
      <c r="V207" s="19">
        <f t="shared" si="45"/>
        <v>0.64619290648819938</v>
      </c>
      <c r="W207" s="19">
        <f t="shared" si="46"/>
        <v>1.4762868254340285E-3</v>
      </c>
      <c r="X207" s="19"/>
      <c r="Y207" s="19"/>
      <c r="Z207" s="51"/>
      <c r="AA207" s="19"/>
      <c r="AB207" s="19"/>
    </row>
    <row r="208" spans="1:28" x14ac:dyDescent="0.25">
      <c r="A208" s="60">
        <v>43309.333333333336</v>
      </c>
      <c r="B208" s="19">
        <f>_xll.PITimeDat("NPRI Inf TSS",Sheet1!$C208,"\\APPLEPI_AF\MWRD_Production\Hite Treatment Plant\04-Primaries\Optimization","exact time")</f>
        <v>282</v>
      </c>
      <c r="C208" s="60">
        <v>43309.333333333336</v>
      </c>
      <c r="D208">
        <v>60</v>
      </c>
      <c r="E208" s="19">
        <f>1-D208/B208</f>
        <v>0.78723404255319152</v>
      </c>
      <c r="F208" s="19">
        <f t="shared" si="38"/>
        <v>0.69048022375005524</v>
      </c>
      <c r="G208" s="19">
        <f t="shared" si="39"/>
        <v>9.3613014529901253E-3</v>
      </c>
      <c r="H208" s="19"/>
      <c r="I208" s="19">
        <f>_xll.PITimeDat("NPRI 3 Eff TSS",Sheet1!$C208,"\\APPLEPI_AF\MWRD_Production\Hite Treatment Plant\04-Primaries\Optimization","exact time")</f>
        <v>120</v>
      </c>
      <c r="J208" s="55">
        <f t="shared" si="40"/>
        <v>0.57446808510638303</v>
      </c>
      <c r="K208" s="19">
        <f t="shared" si="47"/>
        <v>0.69048022375005524</v>
      </c>
      <c r="L208" s="19">
        <f t="shared" si="48"/>
        <v>1.3458816312678624E-2</v>
      </c>
      <c r="M208" s="19"/>
      <c r="N208" s="19">
        <f>_xll.PITimeDat("NPRI Inf TSS",Sheet1!$O208,"\\APPLEPI_AF\MWRD_Production\Hite Treatment Plant\04-Primaries\Optimization","interpolated")</f>
        <v>311</v>
      </c>
      <c r="O208" s="51">
        <v>43669</v>
      </c>
      <c r="P208" s="19">
        <v>681.1705322265625</v>
      </c>
      <c r="Q208" s="19">
        <f t="shared" si="41"/>
        <v>0.76205787781350476</v>
      </c>
      <c r="R208" s="19">
        <f t="shared" si="42"/>
        <v>0.71576949020102043</v>
      </c>
      <c r="S208" s="19">
        <f t="shared" si="43"/>
        <v>2.1426148277635926E-3</v>
      </c>
      <c r="T208" s="19">
        <f>_xll.PITimeDat("NPRI 3 SOR",Sheet1!$O208,"\\APPLEPI_AF\MWRD_Production\Hite Treatment Plant\04-Primaries\Optimization","exact time")</f>
        <v>960.88519287109375</v>
      </c>
      <c r="U208" s="19">
        <f t="shared" si="44"/>
        <v>0.7363344051446945</v>
      </c>
      <c r="V208" s="19">
        <f t="shared" si="45"/>
        <v>0.70057657561904396</v>
      </c>
      <c r="W208" s="19">
        <f t="shared" si="46"/>
        <v>1.2786223723854856E-3</v>
      </c>
      <c r="X208" s="19"/>
      <c r="Y208" s="19"/>
      <c r="Z208" s="51"/>
      <c r="AA208" s="19"/>
      <c r="AB208" s="19"/>
    </row>
    <row r="209" spans="1:28" x14ac:dyDescent="0.25">
      <c r="A209" s="60">
        <v>43310.333333333336</v>
      </c>
      <c r="B209" s="19">
        <f>_xll.PITimeDat("NPRI Inf TSS",Sheet1!$C209,"\\APPLEPI_AF\MWRD_Production\Hite Treatment Plant\04-Primaries\Optimization","exact time")</f>
        <v>238</v>
      </c>
      <c r="C209" s="60">
        <v>43310.333333333336</v>
      </c>
      <c r="D209">
        <v>60</v>
      </c>
      <c r="E209" s="19">
        <f>1-D209/B209</f>
        <v>0.74789915966386555</v>
      </c>
      <c r="F209" s="19">
        <f t="shared" si="38"/>
        <v>0.63325808024166208</v>
      </c>
      <c r="G209" s="19">
        <f t="shared" si="39"/>
        <v>1.3142577091087964E-2</v>
      </c>
      <c r="H209" s="19"/>
      <c r="I209" s="19">
        <f>_xll.PITimeDat("NPRI 3 Eff TSS",Sheet1!$C209,"\\APPLEPI_AF\MWRD_Production\Hite Treatment Plant\04-Primaries\Optimization","exact time")</f>
        <v>100</v>
      </c>
      <c r="J209" s="55">
        <f t="shared" si="40"/>
        <v>0.57983193277310918</v>
      </c>
      <c r="K209" s="19">
        <f t="shared" si="47"/>
        <v>0.63325808024166208</v>
      </c>
      <c r="L209" s="19">
        <f t="shared" si="48"/>
        <v>2.8543532333315611E-3</v>
      </c>
      <c r="M209" s="19"/>
      <c r="N209" s="19">
        <f>_xll.PITimeDat("NPRI Inf TSS",Sheet1!$O209,"\\APPLEPI_AF\MWRD_Production\Hite Treatment Plant\04-Primaries\Optimization","interpolated")</f>
        <v>299</v>
      </c>
      <c r="O209" s="51">
        <v>43670</v>
      </c>
      <c r="P209" s="19">
        <v>682.24029541015625</v>
      </c>
      <c r="Q209" s="19">
        <f t="shared" si="41"/>
        <v>0.78260869565217395</v>
      </c>
      <c r="R209" s="19">
        <f t="shared" si="42"/>
        <v>0.70457699094858628</v>
      </c>
      <c r="S209" s="19">
        <f t="shared" si="43"/>
        <v>6.088946938947906E-3</v>
      </c>
      <c r="T209" s="19">
        <f>_xll.PITimeDat("NPRI 3 SOR",Sheet1!$O209,"\\APPLEPI_AF\MWRD_Production\Hite Treatment Plant\04-Primaries\Optimization","exact time")</f>
        <v>957.5357666015625</v>
      </c>
      <c r="U209" s="19">
        <f t="shared" si="44"/>
        <v>0.67558528428093645</v>
      </c>
      <c r="V209" s="19">
        <f t="shared" si="45"/>
        <v>0.68989865432901643</v>
      </c>
      <c r="W209" s="19">
        <f t="shared" si="46"/>
        <v>2.0487256213327299E-4</v>
      </c>
      <c r="X209" s="19"/>
      <c r="Y209" s="19"/>
      <c r="Z209" s="51"/>
      <c r="AA209" s="19"/>
      <c r="AB209" s="19"/>
    </row>
    <row r="210" spans="1:28" x14ac:dyDescent="0.25">
      <c r="A210" s="60">
        <v>43311.333333333336</v>
      </c>
      <c r="B210" s="19">
        <f>_xll.PITimeDat("NPRI Inf TSS",Sheet1!$C210,"\\APPLEPI_AF\MWRD_Production\Hite Treatment Plant\04-Primaries\Optimization","exact time")</f>
        <v>266</v>
      </c>
      <c r="C210" s="60">
        <v>43311.333333333336</v>
      </c>
      <c r="D210">
        <v>75</v>
      </c>
      <c r="E210" s="19">
        <f>1-D210/B210</f>
        <v>0.71804511278195493</v>
      </c>
      <c r="F210" s="19">
        <f t="shared" si="38"/>
        <v>0.67186249284780297</v>
      </c>
      <c r="G210" s="19">
        <f t="shared" si="39"/>
        <v>2.13283438398233E-3</v>
      </c>
      <c r="H210" s="19"/>
      <c r="I210" s="19">
        <f>_xll.PITimeDat("NPRI 3 Eff TSS",Sheet1!$C210,"\\APPLEPI_AF\MWRD_Production\Hite Treatment Plant\04-Primaries\Optimization","exact time")</f>
        <v>80</v>
      </c>
      <c r="J210" s="55">
        <f t="shared" si="40"/>
        <v>0.6992481203007519</v>
      </c>
      <c r="K210" s="19">
        <f t="shared" si="47"/>
        <v>0.67186249284780297</v>
      </c>
      <c r="L210" s="19">
        <f t="shared" si="48"/>
        <v>7.4997259099170979E-4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x14ac:dyDescent="0.25">
      <c r="A211" s="60">
        <v>43312.333333333336</v>
      </c>
      <c r="B211" s="19">
        <f>_xll.PITimeDat("NPRI Inf TSS",Sheet1!$C211,"\\APPLEPI_AF\MWRD_Production\Hite Treatment Plant\04-Primaries\Optimization","exact time")</f>
        <v>287</v>
      </c>
      <c r="C211" s="60">
        <v>43312.333333333336</v>
      </c>
      <c r="D211">
        <v>72.5</v>
      </c>
      <c r="E211" s="19">
        <f>1-D211/B211</f>
        <v>0.7473867595818815</v>
      </c>
      <c r="F211" s="19">
        <f t="shared" si="38"/>
        <v>0.69587255434674411</v>
      </c>
      <c r="G211" s="19">
        <f t="shared" si="39"/>
        <v>2.6537133410078563E-3</v>
      </c>
      <c r="H211" s="19"/>
      <c r="I211" s="19">
        <f>_xll.PITimeDat("NPRI 3 Eff TSS",Sheet1!$C211,"\\APPLEPI_AF\MWRD_Production\Hite Treatment Plant\04-Primaries\Optimization","exact time")</f>
        <v>90</v>
      </c>
      <c r="J211" s="55">
        <f t="shared" si="40"/>
        <v>0.68641114982578399</v>
      </c>
      <c r="K211" s="19">
        <f t="shared" si="47"/>
        <v>0.69587255434674411</v>
      </c>
      <c r="L211" s="19">
        <f t="shared" si="48"/>
        <v>8.95181755092445E-5</v>
      </c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x14ac:dyDescent="0.25">
      <c r="A212" s="60">
        <v>43313.333333333336</v>
      </c>
      <c r="B212" s="19">
        <f>_xll.PITimeDat("NPRI Inf TSS",Sheet1!$C212,"\\APPLEPI_AF\MWRD_Production\Hite Treatment Plant\04-Primaries\Optimization","exact time")</f>
        <v>261</v>
      </c>
      <c r="C212" s="60">
        <v>43313.333333333336</v>
      </c>
      <c r="D212">
        <v>62</v>
      </c>
      <c r="E212" s="19">
        <f>1-D212/B212</f>
        <v>0.76245210727969348</v>
      </c>
      <c r="F212" s="19">
        <f t="shared" si="38"/>
        <v>0.66557633370695624</v>
      </c>
      <c r="G212" s="19">
        <f t="shared" si="39"/>
        <v>9.3849155053162565E-3</v>
      </c>
      <c r="H212" s="19"/>
      <c r="I212" s="19">
        <f>_xll.PITimeDat("NPRI 3 Eff TSS",Sheet1!$C212,"\\APPLEPI_AF\MWRD_Production\Hite Treatment Plant\04-Primaries\Optimization","exact time")</f>
        <v>143</v>
      </c>
      <c r="J212" s="55">
        <f t="shared" si="40"/>
        <v>0.45210727969348663</v>
      </c>
      <c r="K212" s="19">
        <f t="shared" si="47"/>
        <v>0.66557633370695624</v>
      </c>
      <c r="L212" s="19">
        <f t="shared" si="48"/>
        <v>4.5569037021405606E-2</v>
      </c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x14ac:dyDescent="0.25">
      <c r="A213" s="60">
        <v>43314.333333333336</v>
      </c>
      <c r="B213" s="19">
        <f>_xll.PITimeDat("NPRI Inf TSS",Sheet1!$C213,"\\APPLEPI_AF\MWRD_Production\Hite Treatment Plant\04-Primaries\Optimization","exact time")</f>
        <v>284</v>
      </c>
      <c r="C213" s="60">
        <v>43314.333333333336</v>
      </c>
      <c r="D213">
        <v>63.5</v>
      </c>
      <c r="E213" s="19">
        <f>1-D213/B213</f>
        <v>0.77640845070422537</v>
      </c>
      <c r="F213" s="19">
        <f t="shared" si="38"/>
        <v>0.69265994048420976</v>
      </c>
      <c r="G213" s="19">
        <f t="shared" si="39"/>
        <v>7.0138129640720595E-3</v>
      </c>
      <c r="H213" s="19"/>
      <c r="I213" s="19">
        <f>_xll.PITimeDat("NPRI 3 Eff TSS",Sheet1!$C213,"\\APPLEPI_AF\MWRD_Production\Hite Treatment Plant\04-Primaries\Optimization","exact time")</f>
        <v>103</v>
      </c>
      <c r="J213" s="55">
        <f t="shared" si="40"/>
        <v>0.63732394366197176</v>
      </c>
      <c r="K213" s="19">
        <f t="shared" si="47"/>
        <v>0.69265994048420976</v>
      </c>
      <c r="L213" s="19">
        <f t="shared" si="48"/>
        <v>3.062072544310734E-3</v>
      </c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x14ac:dyDescent="0.25">
      <c r="A214" s="60">
        <v>43315.333333333336</v>
      </c>
      <c r="B214" s="19">
        <f>_xll.PITimeDat("NPRI Inf TSS",Sheet1!$C214,"\\APPLEPI_AF\MWRD_Production\Hite Treatment Plant\04-Primaries\Optimization","exact time")</f>
        <v>250</v>
      </c>
      <c r="C214" s="60">
        <v>43315.333333333336</v>
      </c>
      <c r="D214">
        <v>56</v>
      </c>
      <c r="E214" s="19">
        <f>1-D214/B214</f>
        <v>0.77600000000000002</v>
      </c>
      <c r="F214" s="19">
        <f t="shared" si="38"/>
        <v>0.65086169239006231</v>
      </c>
      <c r="G214" s="19">
        <f t="shared" si="39"/>
        <v>1.5659596031479397E-2</v>
      </c>
      <c r="H214" s="19"/>
      <c r="I214" s="19">
        <f>_xll.PITimeDat("NPRI 3 Eff TSS",Sheet1!$C214,"\\APPLEPI_AF\MWRD_Production\Hite Treatment Plant\04-Primaries\Optimization","exact time")</f>
        <v>140</v>
      </c>
      <c r="J214" s="55">
        <f t="shared" si="40"/>
        <v>0.43999999999999995</v>
      </c>
      <c r="K214" s="19">
        <f t="shared" si="47"/>
        <v>0.65086169239006231</v>
      </c>
      <c r="L214" s="19">
        <f t="shared" si="48"/>
        <v>4.4462653317601283E-2</v>
      </c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x14ac:dyDescent="0.25">
      <c r="A215" s="60">
        <v>43317.333333333336</v>
      </c>
      <c r="B215" s="19">
        <f>_xll.PITimeDat("NPRI Inf TSS",Sheet1!$C215,"\\APPLEPI_AF\MWRD_Production\Hite Treatment Plant\04-Primaries\Optimization","exact time")</f>
        <v>292</v>
      </c>
      <c r="C215" s="60">
        <v>43317.333333333336</v>
      </c>
      <c r="D215">
        <v>64</v>
      </c>
      <c r="E215" s="19">
        <f>1-D215/B215</f>
        <v>0.78082191780821919</v>
      </c>
      <c r="F215" s="19">
        <f t="shared" si="38"/>
        <v>0.70108021608738214</v>
      </c>
      <c r="G215" s="19">
        <f t="shared" si="39"/>
        <v>6.3587389933349473E-3</v>
      </c>
      <c r="H215" s="19"/>
      <c r="I215" s="19">
        <f>_xll.PITimeDat("NPRI 3 Eff TSS",Sheet1!$C215,"\\APPLEPI_AF\MWRD_Production\Hite Treatment Plant\04-Primaries\Optimization","exact time")</f>
        <v>114</v>
      </c>
      <c r="J215" s="55">
        <f t="shared" si="40"/>
        <v>0.6095890410958904</v>
      </c>
      <c r="K215" s="19">
        <f t="shared" si="47"/>
        <v>0.70108021608738214</v>
      </c>
      <c r="L215" s="19">
        <f t="shared" si="48"/>
        <v>8.3706351013237614E-3</v>
      </c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x14ac:dyDescent="0.25">
      <c r="A216" s="60">
        <v>43318.333333333336</v>
      </c>
      <c r="B216" s="19">
        <f>_xll.PITimeDat("NPRI Inf TSS",Sheet1!$C216,"\\APPLEPI_AF\MWRD_Production\Hite Treatment Plant\04-Primaries\Optimization","exact time")</f>
        <v>278</v>
      </c>
      <c r="C216" s="60">
        <v>43318.333333333336</v>
      </c>
      <c r="D216">
        <v>63</v>
      </c>
      <c r="E216" s="19">
        <f>1-D216/B216</f>
        <v>0.77338129496402874</v>
      </c>
      <c r="F216" s="19">
        <f t="shared" si="38"/>
        <v>0.68602670178962444</v>
      </c>
      <c r="G216" s="19">
        <f t="shared" si="39"/>
        <v>7.6308249486656829E-3</v>
      </c>
      <c r="H216" s="19"/>
      <c r="I216" s="19">
        <f>_xll.PITimeDat("NPRI 3 Eff TSS",Sheet1!$C216,"\\APPLEPI_AF\MWRD_Production\Hite Treatment Plant\04-Primaries\Optimization","exact time")</f>
        <v>140</v>
      </c>
      <c r="J216" s="55">
        <f t="shared" si="40"/>
        <v>0.49640287769784175</v>
      </c>
      <c r="K216" s="19">
        <f t="shared" si="47"/>
        <v>0.68602670178962444</v>
      </c>
      <c r="L216" s="19">
        <f t="shared" si="48"/>
        <v>3.5957194663191347E-2</v>
      </c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x14ac:dyDescent="0.25">
      <c r="A217" s="60">
        <v>43319.333333333336</v>
      </c>
      <c r="B217" s="19">
        <f>_xll.PITimeDat("NPRI Inf TSS",Sheet1!$C217,"\\APPLEPI_AF\MWRD_Production\Hite Treatment Plant\04-Primaries\Optimization","exact time")</f>
        <v>270</v>
      </c>
      <c r="C217" s="60">
        <v>43319.333333333336</v>
      </c>
      <c r="D217">
        <v>52</v>
      </c>
      <c r="E217" s="19">
        <f>1-D217/B217</f>
        <v>0.80740740740740735</v>
      </c>
      <c r="F217" s="19">
        <f t="shared" si="38"/>
        <v>0.67672378925005772</v>
      </c>
      <c r="G217" s="19">
        <f t="shared" si="39"/>
        <v>1.7078208054695964E-2</v>
      </c>
      <c r="H217" s="19"/>
      <c r="I217" s="19">
        <f>_xll.PITimeDat("NPRI 3 Eff TSS",Sheet1!$C217,"\\APPLEPI_AF\MWRD_Production\Hite Treatment Plant\04-Primaries\Optimization","exact time")</f>
        <v>109</v>
      </c>
      <c r="J217" s="55">
        <f t="shared" si="40"/>
        <v>0.59629629629629632</v>
      </c>
      <c r="K217" s="19">
        <f t="shared" si="47"/>
        <v>0.67672378925005772</v>
      </c>
      <c r="L217" s="19">
        <f t="shared" si="48"/>
        <v>6.4685816228273385E-3</v>
      </c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x14ac:dyDescent="0.25">
      <c r="A218" s="60">
        <v>43320.333333333336</v>
      </c>
      <c r="B218" s="19">
        <f>_xll.PITimeDat("NPRI Inf TSS",Sheet1!$C218,"\\APPLEPI_AF\MWRD_Production\Hite Treatment Plant\04-Primaries\Optimization","exact time")</f>
        <v>288</v>
      </c>
      <c r="C218" s="60">
        <v>43320.333333333336</v>
      </c>
      <c r="D218">
        <v>66</v>
      </c>
      <c r="E218" s="19">
        <f>1-D218/B218</f>
        <v>0.77083333333333337</v>
      </c>
      <c r="F218" s="19">
        <f t="shared" si="38"/>
        <v>0.69692855242192908</v>
      </c>
      <c r="G218" s="19">
        <f t="shared" si="39"/>
        <v>5.4619166415626674E-3</v>
      </c>
      <c r="H218" s="19"/>
      <c r="I218" s="19">
        <f>_xll.PITimeDat("NPRI 3 Eff TSS",Sheet1!$C218,"\\APPLEPI_AF\MWRD_Production\Hite Treatment Plant\04-Primaries\Optimization","exact time")</f>
        <v>91</v>
      </c>
      <c r="J218" s="55">
        <f t="shared" si="40"/>
        <v>0.68402777777777779</v>
      </c>
      <c r="K218" s="19">
        <f t="shared" si="47"/>
        <v>0.69692855242192908</v>
      </c>
      <c r="L218" s="19">
        <f t="shared" si="48"/>
        <v>1.6642998641917689E-4</v>
      </c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x14ac:dyDescent="0.25">
      <c r="A219" s="60">
        <v>43321.333333333336</v>
      </c>
      <c r="B219" s="19">
        <f>_xll.PITimeDat("NPRI Inf TSS",Sheet1!$C219,"\\APPLEPI_AF\MWRD_Production\Hite Treatment Plant\04-Primaries\Optimization","exact time")</f>
        <v>282</v>
      </c>
      <c r="C219" s="60">
        <v>43321.333333333336</v>
      </c>
      <c r="D219">
        <v>65</v>
      </c>
      <c r="E219" s="19">
        <f>1-D219/B219</f>
        <v>0.76950354609929073</v>
      </c>
      <c r="F219" s="19">
        <f t="shared" si="38"/>
        <v>0.69048022375005524</v>
      </c>
      <c r="G219" s="19">
        <f t="shared" si="39"/>
        <v>6.2446854751111803E-3</v>
      </c>
      <c r="H219" s="19"/>
      <c r="I219" s="19">
        <f>_xll.PITimeDat("NPRI 3 Eff TSS",Sheet1!$C219,"\\APPLEPI_AF\MWRD_Production\Hite Treatment Plant\04-Primaries\Optimization","exact time")</f>
        <v>97</v>
      </c>
      <c r="J219" s="55">
        <f t="shared" si="40"/>
        <v>0.65602836879432624</v>
      </c>
      <c r="K219" s="19">
        <f t="shared" si="47"/>
        <v>0.69048022375005524</v>
      </c>
      <c r="L219" s="19">
        <f t="shared" si="48"/>
        <v>1.1869303098905888E-3</v>
      </c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x14ac:dyDescent="0.25">
      <c r="A220" s="60">
        <v>43322.333333333336</v>
      </c>
      <c r="B220" s="19">
        <f>_xll.PITimeDat("NPRI Inf TSS",Sheet1!$C220,"\\APPLEPI_AF\MWRD_Production\Hite Treatment Plant\04-Primaries\Optimization","exact time")</f>
        <v>272</v>
      </c>
      <c r="C220" s="60">
        <v>43322.333333333336</v>
      </c>
      <c r="D220">
        <v>63</v>
      </c>
      <c r="E220" s="19">
        <f>1-D220/B220</f>
        <v>0.76838235294117641</v>
      </c>
      <c r="F220" s="19">
        <f t="shared" si="38"/>
        <v>0.67910082021145435</v>
      </c>
      <c r="G220" s="19">
        <f t="shared" si="39"/>
        <v>7.9711920865684315E-3</v>
      </c>
      <c r="H220" s="19"/>
      <c r="I220" s="19">
        <f>_xll.PITimeDat("NPRI 3 Eff TSS",Sheet1!$C220,"\\APPLEPI_AF\MWRD_Production\Hite Treatment Plant\04-Primaries\Optimization","exact time")</f>
        <v>104</v>
      </c>
      <c r="J220" s="55">
        <f t="shared" si="40"/>
        <v>0.61764705882352944</v>
      </c>
      <c r="K220" s="19">
        <f t="shared" si="47"/>
        <v>0.67910082021145435</v>
      </c>
      <c r="L220" s="19">
        <f t="shared" si="48"/>
        <v>3.7765647887240106E-3</v>
      </c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x14ac:dyDescent="0.25">
      <c r="A221" s="60">
        <v>43323.333333333336</v>
      </c>
      <c r="B221" s="19">
        <f>_xll.PITimeDat("NPRI Inf TSS",Sheet1!$C221,"\\APPLEPI_AF\MWRD_Production\Hite Treatment Plant\04-Primaries\Optimization","exact time")</f>
        <v>258</v>
      </c>
      <c r="C221" s="60">
        <v>43323.333333333336</v>
      </c>
      <c r="D221">
        <v>61</v>
      </c>
      <c r="E221" s="19">
        <f>1-D221/B221</f>
        <v>0.76356589147286824</v>
      </c>
      <c r="F221" s="19">
        <f t="shared" si="38"/>
        <v>0.66168768642447895</v>
      </c>
      <c r="G221" s="19">
        <f t="shared" si="39"/>
        <v>1.0379168663881654E-2</v>
      </c>
      <c r="H221" s="19"/>
      <c r="I221" s="19">
        <f>_xll.PITimeDat("NPRI 3 Eff TSS",Sheet1!$C221,"\\APPLEPI_AF\MWRD_Production\Hite Treatment Plant\04-Primaries\Optimization","exact time")</f>
        <v>98</v>
      </c>
      <c r="J221" s="55">
        <f t="shared" si="40"/>
        <v>0.62015503875968991</v>
      </c>
      <c r="K221" s="19">
        <f t="shared" si="47"/>
        <v>0.66168768642447895</v>
      </c>
      <c r="L221" s="19">
        <f t="shared" si="48"/>
        <v>1.724960822047506E-3</v>
      </c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x14ac:dyDescent="0.25">
      <c r="A222" s="60">
        <v>43324.333333333336</v>
      </c>
      <c r="B222" s="19">
        <f>_xll.PITimeDat("NPRI Inf TSS",Sheet1!$C222,"\\APPLEPI_AF\MWRD_Production\Hite Treatment Plant\04-Primaries\Optimization","exact time")</f>
        <v>258</v>
      </c>
      <c r="C222" s="60">
        <v>43324.333333333336</v>
      </c>
      <c r="D222">
        <v>62</v>
      </c>
      <c r="E222" s="19">
        <f>1-D222/B222</f>
        <v>0.75968992248062017</v>
      </c>
      <c r="F222" s="19">
        <f t="shared" si="38"/>
        <v>0.66168768642447895</v>
      </c>
      <c r="G222" s="19">
        <f t="shared" si="39"/>
        <v>9.6044382720036261E-3</v>
      </c>
      <c r="H222" s="19"/>
      <c r="I222" s="19">
        <f>_xll.PITimeDat("NPRI 3 Eff TSS",Sheet1!$C222,"\\APPLEPI_AF\MWRD_Production\Hite Treatment Plant\04-Primaries\Optimization","exact time")</f>
        <v>84</v>
      </c>
      <c r="J222" s="55">
        <f t="shared" si="40"/>
        <v>0.67441860465116277</v>
      </c>
      <c r="K222" s="19">
        <f t="shared" si="47"/>
        <v>0.66168768642447895</v>
      </c>
      <c r="L222" s="19">
        <f t="shared" si="48"/>
        <v>1.6207627889451025E-4</v>
      </c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x14ac:dyDescent="0.25">
      <c r="A223" s="60">
        <v>43325.333333333336</v>
      </c>
      <c r="B223" s="19">
        <f>_xll.PITimeDat("NPRI Inf TSS",Sheet1!$C223,"\\APPLEPI_AF\MWRD_Production\Hite Treatment Plant\04-Primaries\Optimization","exact time")</f>
        <v>296</v>
      </c>
      <c r="C223" s="60">
        <v>43325.333333333336</v>
      </c>
      <c r="D223">
        <v>69</v>
      </c>
      <c r="E223" s="19">
        <f>1-D223/B223</f>
        <v>0.76689189189189189</v>
      </c>
      <c r="F223" s="19">
        <f t="shared" si="38"/>
        <v>0.70511967262674191</v>
      </c>
      <c r="G223" s="19">
        <f t="shared" si="39"/>
        <v>3.8158070729417655E-3</v>
      </c>
      <c r="H223" s="19"/>
      <c r="I223" s="19">
        <f>_xll.PITimeDat("NPRI 3 Eff TSS",Sheet1!$C223,"\\APPLEPI_AF\MWRD_Production\Hite Treatment Plant\04-Primaries\Optimization","exact time")</f>
        <v>89</v>
      </c>
      <c r="J223" s="55">
        <f t="shared" si="40"/>
        <v>0.69932432432432434</v>
      </c>
      <c r="K223" s="19">
        <f t="shared" si="47"/>
        <v>0.70511967262674191</v>
      </c>
      <c r="L223" s="19">
        <f t="shared" si="48"/>
        <v>3.3586061946334198E-5</v>
      </c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x14ac:dyDescent="0.25">
      <c r="A224" s="60">
        <v>43326.333333333336</v>
      </c>
      <c r="B224" s="19">
        <f>_xll.PITimeDat("NPRI Inf TSS",Sheet1!$C224,"\\APPLEPI_AF\MWRD_Production\Hite Treatment Plant\04-Primaries\Optimization","exact time")</f>
        <v>271</v>
      </c>
      <c r="C224" s="60">
        <v>43326.333333333336</v>
      </c>
      <c r="D224">
        <v>60</v>
      </c>
      <c r="E224" s="19">
        <f>1-D224/B224</f>
        <v>0.77859778597785978</v>
      </c>
      <c r="F224" s="19">
        <f t="shared" si="38"/>
        <v>0.67791669039673641</v>
      </c>
      <c r="G224" s="19">
        <f t="shared" si="39"/>
        <v>1.01366830074153E-2</v>
      </c>
      <c r="H224" s="19"/>
      <c r="I224" s="19">
        <f>_xll.PITimeDat("NPRI 3 Eff TSS",Sheet1!$C224,"\\APPLEPI_AF\MWRD_Production\Hite Treatment Plant\04-Primaries\Optimization","exact time")</f>
        <v>104</v>
      </c>
      <c r="J224" s="55">
        <f t="shared" si="40"/>
        <v>0.6162361623616236</v>
      </c>
      <c r="K224" s="19">
        <f t="shared" si="47"/>
        <v>0.67791669039673641</v>
      </c>
      <c r="L224" s="19">
        <f t="shared" si="48"/>
        <v>3.8044875386903376E-3</v>
      </c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x14ac:dyDescent="0.25">
      <c r="A225" s="60">
        <v>43327.333333333336</v>
      </c>
      <c r="B225" s="19">
        <f>_xll.PITimeDat("NPRI Inf TSS",Sheet1!$C225,"\\APPLEPI_AF\MWRD_Production\Hite Treatment Plant\04-Primaries\Optimization","exact time")</f>
        <v>280</v>
      </c>
      <c r="C225" s="60">
        <v>43327.333333333336</v>
      </c>
      <c r="D225">
        <v>62</v>
      </c>
      <c r="E225" s="19">
        <f>1-D225/B225</f>
        <v>0.77857142857142858</v>
      </c>
      <c r="F225" s="19">
        <f t="shared" si="38"/>
        <v>0.68826936820541285</v>
      </c>
      <c r="G225" s="19">
        <f t="shared" si="39"/>
        <v>8.15446210634755E-3</v>
      </c>
      <c r="H225" s="19"/>
      <c r="I225" s="19">
        <f>_xll.PITimeDat("NPRI 3 Eff TSS",Sheet1!$C225,"\\APPLEPI_AF\MWRD_Production\Hite Treatment Plant\04-Primaries\Optimization","exact time")</f>
        <v>105</v>
      </c>
      <c r="J225" s="55">
        <f t="shared" si="40"/>
        <v>0.625</v>
      </c>
      <c r="K225" s="19">
        <f t="shared" si="47"/>
        <v>0.68826936820541285</v>
      </c>
      <c r="L225" s="19">
        <f t="shared" si="48"/>
        <v>4.003012953112106E-3</v>
      </c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x14ac:dyDescent="0.25">
      <c r="A226" s="60">
        <v>43328.333333333336</v>
      </c>
      <c r="B226" s="19">
        <f>_xll.PITimeDat("NPRI Inf TSS",Sheet1!$C226,"\\APPLEPI_AF\MWRD_Production\Hite Treatment Plant\04-Primaries\Optimization","exact time")</f>
        <v>290</v>
      </c>
      <c r="C226" s="60">
        <v>43328.333333333336</v>
      </c>
      <c r="D226">
        <v>69</v>
      </c>
      <c r="E226" s="19">
        <f>1-D226/B226</f>
        <v>0.76206896551724135</v>
      </c>
      <c r="F226" s="19">
        <f t="shared" si="38"/>
        <v>0.69901870033626068</v>
      </c>
      <c r="G226" s="19">
        <f t="shared" si="39"/>
        <v>3.9753359393919835E-3</v>
      </c>
      <c r="H226" s="19"/>
      <c r="I226" s="19">
        <f>_xll.PITimeDat("NPRI 3 Eff TSS",Sheet1!$C226,"\\APPLEPI_AF\MWRD_Production\Hite Treatment Plant\04-Primaries\Optimization","exact time")</f>
        <v>102</v>
      </c>
      <c r="J226" s="55">
        <f t="shared" si="40"/>
        <v>0.64827586206896548</v>
      </c>
      <c r="K226" s="19">
        <f t="shared" si="47"/>
        <v>0.69901870033626068</v>
      </c>
      <c r="L226" s="19">
        <f t="shared" si="48"/>
        <v>2.574835635420878E-3</v>
      </c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x14ac:dyDescent="0.25">
      <c r="A227" s="60">
        <v>43329.333333333336</v>
      </c>
      <c r="B227" s="19">
        <f>_xll.PITimeDat("NPRI Inf TSS",Sheet1!$C227,"\\APPLEPI_AF\MWRD_Production\Hite Treatment Plant\04-Primaries\Optimization","exact time")</f>
        <v>270</v>
      </c>
      <c r="C227" s="60">
        <v>43329.333333333336</v>
      </c>
      <c r="D227">
        <v>84</v>
      </c>
      <c r="E227" s="19">
        <f>1-D227/B227</f>
        <v>0.68888888888888888</v>
      </c>
      <c r="F227" s="19">
        <f t="shared" si="38"/>
        <v>0.67672378925005772</v>
      </c>
      <c r="G227" s="19">
        <f t="shared" si="39"/>
        <v>1.4798964922269018E-4</v>
      </c>
      <c r="H227" s="19"/>
      <c r="I227" s="19">
        <f>_xll.PITimeDat("NPRI 3 Eff TSS",Sheet1!$C227,"\\APPLEPI_AF\MWRD_Production\Hite Treatment Plant\04-Primaries\Optimization","exact time")</f>
        <v>105</v>
      </c>
      <c r="J227" s="55">
        <f t="shared" si="40"/>
        <v>0.61111111111111116</v>
      </c>
      <c r="K227" s="19">
        <f t="shared" si="47"/>
        <v>0.67672378925005772</v>
      </c>
      <c r="L227" s="19">
        <f t="shared" si="48"/>
        <v>4.3050235325649954E-3</v>
      </c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x14ac:dyDescent="0.25">
      <c r="A228" s="60">
        <v>43330.333333333336</v>
      </c>
      <c r="B228" s="19">
        <f>_xll.PITimeDat("NPRI Inf TSS",Sheet1!$C228,"\\APPLEPI_AF\MWRD_Production\Hite Treatment Plant\04-Primaries\Optimization","exact time")</f>
        <v>265</v>
      </c>
      <c r="C228" s="60">
        <v>43330.333333333336</v>
      </c>
      <c r="D228">
        <v>84</v>
      </c>
      <c r="E228" s="19">
        <f>1-D228/B228</f>
        <v>0.68301886792452837</v>
      </c>
      <c r="F228" s="19">
        <f t="shared" si="38"/>
        <v>0.67062423810383232</v>
      </c>
      <c r="G228" s="19">
        <f t="shared" si="39"/>
        <v>1.5362684839208797E-4</v>
      </c>
      <c r="H228" s="19"/>
      <c r="I228" s="19">
        <f>_xll.PITimeDat("NPRI 3 Eff TSS",Sheet1!$C228,"\\APPLEPI_AF\MWRD_Production\Hite Treatment Plant\04-Primaries\Optimization","exact time")</f>
        <v>104</v>
      </c>
      <c r="J228" s="55">
        <f t="shared" si="40"/>
        <v>0.60754716981132073</v>
      </c>
      <c r="K228" s="19">
        <f t="shared" si="47"/>
        <v>0.67062423810383232</v>
      </c>
      <c r="L228" s="19">
        <f t="shared" si="48"/>
        <v>3.9787165443781703E-3</v>
      </c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x14ac:dyDescent="0.25">
      <c r="A229" s="60">
        <v>43331.333333333336</v>
      </c>
      <c r="B229" s="19">
        <f>_xll.PITimeDat("NPRI Inf TSS",Sheet1!$C229,"\\APPLEPI_AF\MWRD_Production\Hite Treatment Plant\04-Primaries\Optimization","exact time")</f>
        <v>252</v>
      </c>
      <c r="C229" s="60">
        <v>43331.333333333336</v>
      </c>
      <c r="D229">
        <v>61</v>
      </c>
      <c r="E229" s="19">
        <f>1-D229/B229</f>
        <v>0.75793650793650791</v>
      </c>
      <c r="F229" s="19">
        <f t="shared" si="38"/>
        <v>0.65363263133934757</v>
      </c>
      <c r="G229" s="19">
        <f t="shared" si="39"/>
        <v>1.0879298673195653E-2</v>
      </c>
      <c r="H229" s="19"/>
      <c r="I229" s="19">
        <f>_xll.PITimeDat("NPRI 3 Eff TSS",Sheet1!$C229,"\\APPLEPI_AF\MWRD_Production\Hite Treatment Plant\04-Primaries\Optimization","exact time")</f>
        <v>125</v>
      </c>
      <c r="J229" s="55">
        <f t="shared" si="40"/>
        <v>0.50396825396825395</v>
      </c>
      <c r="K229" s="19">
        <f t="shared" si="47"/>
        <v>0.65363263133934757</v>
      </c>
      <c r="L229" s="19">
        <f t="shared" si="48"/>
        <v>2.2399425853877119E-2</v>
      </c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x14ac:dyDescent="0.25">
      <c r="A230" s="60">
        <v>43332.333333333336</v>
      </c>
      <c r="B230" s="19">
        <f>_xll.PITimeDat("NPRI Inf TSS",Sheet1!$C230,"\\APPLEPI_AF\MWRD_Production\Hite Treatment Plant\04-Primaries\Optimization","exact time")</f>
        <v>279</v>
      </c>
      <c r="C230" s="60">
        <v>43332.333333333336</v>
      </c>
      <c r="D230">
        <v>57</v>
      </c>
      <c r="E230" s="19">
        <f>1-D230/B230</f>
        <v>0.79569892473118276</v>
      </c>
      <c r="F230" s="19">
        <f t="shared" si="38"/>
        <v>0.6871520541129591</v>
      </c>
      <c r="G230" s="19">
        <f t="shared" si="39"/>
        <v>1.1782423121009387E-2</v>
      </c>
      <c r="H230" s="19"/>
      <c r="I230" s="19">
        <f>_xll.PITimeDat("NPRI 3 Eff TSS",Sheet1!$C230,"\\APPLEPI_AF\MWRD_Production\Hite Treatment Plant\04-Primaries\Optimization","exact time")</f>
        <v>89</v>
      </c>
      <c r="J230" s="55">
        <f t="shared" si="40"/>
        <v>0.68100358422939067</v>
      </c>
      <c r="K230" s="19">
        <f t="shared" si="47"/>
        <v>0.6871520541129591</v>
      </c>
      <c r="L230" s="19">
        <f t="shared" si="48"/>
        <v>3.7803681909147987E-5</v>
      </c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x14ac:dyDescent="0.25">
      <c r="A231" s="60">
        <v>43333.333333333336</v>
      </c>
      <c r="B231" s="19">
        <f>_xll.PITimeDat("NPRI Inf TSS",Sheet1!$C231,"\\APPLEPI_AF\MWRD_Production\Hite Treatment Plant\04-Primaries\Optimization","exact time")</f>
        <v>270</v>
      </c>
      <c r="C231" s="60">
        <v>43333.333333333336</v>
      </c>
      <c r="D231">
        <v>60</v>
      </c>
      <c r="E231" s="19">
        <f>1-D231/B231</f>
        <v>0.77777777777777779</v>
      </c>
      <c r="F231" s="19">
        <f t="shared" si="38"/>
        <v>0.67672378925005772</v>
      </c>
      <c r="G231" s="19">
        <f t="shared" si="39"/>
        <v>1.021190859736058E-2</v>
      </c>
      <c r="H231" s="19"/>
      <c r="I231" s="19">
        <f>_xll.PITimeDat("NPRI 3 Eff TSS",Sheet1!$C231,"\\APPLEPI_AF\MWRD_Production\Hite Treatment Plant\04-Primaries\Optimization","exact time")</f>
        <v>102</v>
      </c>
      <c r="J231" s="55">
        <f t="shared" si="40"/>
        <v>0.62222222222222223</v>
      </c>
      <c r="K231" s="19">
        <f t="shared" si="47"/>
        <v>0.67672378925005772</v>
      </c>
      <c r="L231" s="19">
        <f t="shared" si="48"/>
        <v>2.9704208084896442E-3</v>
      </c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x14ac:dyDescent="0.25">
      <c r="A232" s="60">
        <v>43334.333333333336</v>
      </c>
      <c r="B232" s="19">
        <f>_xll.PITimeDat("NPRI Inf TSS",Sheet1!$C232,"\\APPLEPI_AF\MWRD_Production\Hite Treatment Plant\04-Primaries\Optimization","exact time")</f>
        <v>263</v>
      </c>
      <c r="C232" s="60">
        <v>43334.333333333336</v>
      </c>
      <c r="D232">
        <v>62</v>
      </c>
      <c r="E232" s="19">
        <f>1-D232/B232</f>
        <v>0.76425855513307983</v>
      </c>
      <c r="F232" s="19">
        <f t="shared" si="38"/>
        <v>0.66811947945823413</v>
      </c>
      <c r="G232" s="19">
        <f t="shared" si="39"/>
        <v>9.2427218716137072E-3</v>
      </c>
      <c r="H232" s="19"/>
      <c r="I232" s="19">
        <f>_xll.PITimeDat("NPRI 3 Eff TSS",Sheet1!$C232,"\\APPLEPI_AF\MWRD_Production\Hite Treatment Plant\04-Primaries\Optimization","exact time")</f>
        <v>115</v>
      </c>
      <c r="J232" s="55">
        <f t="shared" si="40"/>
        <v>0.56273764258555126</v>
      </c>
      <c r="K232" s="19">
        <f t="shared" si="47"/>
        <v>0.66811947945823413</v>
      </c>
      <c r="L232" s="19">
        <f t="shared" si="48"/>
        <v>1.1105331542660744E-2</v>
      </c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x14ac:dyDescent="0.25">
      <c r="A233" s="60">
        <v>43335.333333333336</v>
      </c>
      <c r="B233" s="19">
        <f>_xll.PITimeDat("NPRI Inf TSS",Sheet1!$C233,"\\APPLEPI_AF\MWRD_Production\Hite Treatment Plant\04-Primaries\Optimization","exact time")</f>
        <v>254</v>
      </c>
      <c r="C233" s="60">
        <v>43335.333333333336</v>
      </c>
      <c r="D233">
        <v>68</v>
      </c>
      <c r="E233" s="19">
        <f>1-D233/B233</f>
        <v>0.73228346456692917</v>
      </c>
      <c r="F233" s="19">
        <f t="shared" si="38"/>
        <v>0.65635993345478583</v>
      </c>
      <c r="G233" s="19">
        <f t="shared" si="39"/>
        <v>5.7643825765365973E-3</v>
      </c>
      <c r="H233" s="19"/>
      <c r="I233" s="19">
        <f>_xll.PITimeDat("NPRI 3 Eff TSS",Sheet1!$C233,"\\APPLEPI_AF\MWRD_Production\Hite Treatment Plant\04-Primaries\Optimization","exact time")</f>
        <v>114</v>
      </c>
      <c r="J233" s="55">
        <f t="shared" si="40"/>
        <v>0.55118110236220474</v>
      </c>
      <c r="K233" s="19">
        <f t="shared" si="47"/>
        <v>0.65635993345478583</v>
      </c>
      <c r="L233" s="19">
        <f t="shared" si="48"/>
        <v>1.1062586510001702E-2</v>
      </c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x14ac:dyDescent="0.25">
      <c r="A234" s="60">
        <v>43336.333333333336</v>
      </c>
      <c r="B234" s="19">
        <f>_xll.PITimeDat("NPRI Inf TSS",Sheet1!$C234,"\\APPLEPI_AF\MWRD_Production\Hite Treatment Plant\04-Primaries\Optimization","exact time")</f>
        <v>253</v>
      </c>
      <c r="C234" s="60">
        <v>43336.333333333336</v>
      </c>
      <c r="D234">
        <v>56</v>
      </c>
      <c r="E234" s="19">
        <f>1-D234/B234</f>
        <v>0.77865612648221338</v>
      </c>
      <c r="F234" s="19">
        <f t="shared" si="38"/>
        <v>0.65500167232219597</v>
      </c>
      <c r="G234" s="19">
        <f t="shared" si="39"/>
        <v>1.5290424033611848E-2</v>
      </c>
      <c r="H234" s="19"/>
      <c r="I234" s="19">
        <f>_xll.PITimeDat("NPRI 3 Eff TSS",Sheet1!$C234,"\\APPLEPI_AF\MWRD_Production\Hite Treatment Plant\04-Primaries\Optimization","exact time")</f>
        <v>104</v>
      </c>
      <c r="J234" s="55">
        <f t="shared" si="40"/>
        <v>0.5889328063241106</v>
      </c>
      <c r="K234" s="19">
        <f t="shared" si="47"/>
        <v>0.65500167232219597</v>
      </c>
      <c r="L234" s="19">
        <f t="shared" si="48"/>
        <v>4.3650950542729614E-3</v>
      </c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x14ac:dyDescent="0.25">
      <c r="A235" s="60">
        <v>43337.333333333336</v>
      </c>
      <c r="B235" s="19">
        <f>_xll.PITimeDat("NPRI Inf TSS",Sheet1!$C235,"\\APPLEPI_AF\MWRD_Production\Hite Treatment Plant\04-Primaries\Optimization","exact time")</f>
        <v>249</v>
      </c>
      <c r="C235" s="60">
        <v>43337.333333333336</v>
      </c>
      <c r="D235">
        <v>58</v>
      </c>
      <c r="E235" s="19">
        <f>1-D235/B235</f>
        <v>0.76706827309236947</v>
      </c>
      <c r="F235" s="19">
        <f t="shared" si="38"/>
        <v>0.64945953051211069</v>
      </c>
      <c r="G235" s="19">
        <f t="shared" si="39"/>
        <v>1.3831816331309574E-2</v>
      </c>
      <c r="H235" s="19"/>
      <c r="I235" s="19">
        <f>_xll.PITimeDat("NPRI 3 Eff TSS",Sheet1!$C235,"\\APPLEPI_AF\MWRD_Production\Hite Treatment Plant\04-Primaries\Optimization","exact time")</f>
        <v>97</v>
      </c>
      <c r="J235" s="55">
        <f t="shared" si="40"/>
        <v>0.61044176706827313</v>
      </c>
      <c r="K235" s="19">
        <f t="shared" si="47"/>
        <v>0.64945953051211069</v>
      </c>
      <c r="L235" s="19">
        <f t="shared" si="48"/>
        <v>1.5223858641592667E-3</v>
      </c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x14ac:dyDescent="0.25">
      <c r="A236" s="60">
        <v>43338.333333333336</v>
      </c>
      <c r="B236" s="19">
        <f>_xll.PITimeDat("NPRI Inf TSS",Sheet1!$C236,"\\APPLEPI_AF\MWRD_Production\Hite Treatment Plant\04-Primaries\Optimization","exact time")</f>
        <v>256</v>
      </c>
      <c r="C236" s="60">
        <v>43338.333333333336</v>
      </c>
      <c r="D236">
        <v>54</v>
      </c>
      <c r="E236" s="19">
        <f>1-D236/B236</f>
        <v>0.7890625</v>
      </c>
      <c r="F236" s="19">
        <f t="shared" si="38"/>
        <v>0.65904462147467024</v>
      </c>
      <c r="G236" s="19">
        <f t="shared" si="39"/>
        <v>1.6904648736227403E-2</v>
      </c>
      <c r="H236" s="19"/>
      <c r="I236" s="19">
        <f>_xll.PITimeDat("NPRI 3 Eff TSS",Sheet1!$C236,"\\APPLEPI_AF\MWRD_Production\Hite Treatment Plant\04-Primaries\Optimization","exact time")</f>
        <v>85</v>
      </c>
      <c r="J236" s="55">
        <f t="shared" si="40"/>
        <v>0.66796875</v>
      </c>
      <c r="K236" s="19">
        <f t="shared" si="47"/>
        <v>0.65904462147467024</v>
      </c>
      <c r="L236" s="19">
        <f t="shared" si="48"/>
        <v>7.9640069936604227E-5</v>
      </c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x14ac:dyDescent="0.25">
      <c r="A237" s="60">
        <v>43339.333333333336</v>
      </c>
      <c r="B237" s="19">
        <f>_xll.PITimeDat("NPRI Inf TSS",Sheet1!$C237,"\\APPLEPI_AF\MWRD_Production\Hite Treatment Plant\04-Primaries\Optimization","exact time")</f>
        <v>268</v>
      </c>
      <c r="C237" s="60">
        <v>43339.333333333336</v>
      </c>
      <c r="D237">
        <v>58</v>
      </c>
      <c r="E237" s="19">
        <f>1-D237/B237</f>
        <v>0.78358208955223885</v>
      </c>
      <c r="F237" s="19">
        <f t="shared" si="38"/>
        <v>0.6743112802146104</v>
      </c>
      <c r="G237" s="19">
        <f t="shared" si="39"/>
        <v>1.1940109773300348E-2</v>
      </c>
      <c r="H237" s="19"/>
      <c r="I237" s="19">
        <f>_xll.PITimeDat("NPRI 3 Eff TSS",Sheet1!$C237,"\\APPLEPI_AF\MWRD_Production\Hite Treatment Plant\04-Primaries\Optimization","exact time")</f>
        <v>106</v>
      </c>
      <c r="J237" s="55">
        <f t="shared" si="40"/>
        <v>0.60447761194029859</v>
      </c>
      <c r="K237" s="19">
        <f t="shared" si="47"/>
        <v>0.6743112802146104</v>
      </c>
      <c r="L237" s="19">
        <f t="shared" si="48"/>
        <v>4.8767412246466238E-3</v>
      </c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x14ac:dyDescent="0.25">
      <c r="A238" s="60">
        <v>43340.333333333336</v>
      </c>
      <c r="B238" s="19">
        <f>_xll.PITimeDat("NPRI Inf TSS",Sheet1!$C238,"\\APPLEPI_AF\MWRD_Production\Hite Treatment Plant\04-Primaries\Optimization","exact time")</f>
        <v>276</v>
      </c>
      <c r="C238" s="60">
        <v>43340.333333333336</v>
      </c>
      <c r="D238">
        <v>66</v>
      </c>
      <c r="E238" s="19">
        <f>1-D238/B238</f>
        <v>0.76086956521739135</v>
      </c>
      <c r="F238" s="19">
        <f t="shared" si="38"/>
        <v>0.68375153296201296</v>
      </c>
      <c r="G238" s="19">
        <f t="shared" si="39"/>
        <v>5.9471908989415815E-3</v>
      </c>
      <c r="H238" s="19"/>
      <c r="I238" s="19">
        <f>_xll.PITimeDat("NPRI 3 Eff TSS",Sheet1!$C238,"\\APPLEPI_AF\MWRD_Production\Hite Treatment Plant\04-Primaries\Optimization","exact time")</f>
        <v>87</v>
      </c>
      <c r="J238" s="55">
        <f t="shared" si="40"/>
        <v>0.68478260869565211</v>
      </c>
      <c r="K238" s="19">
        <f t="shared" si="47"/>
        <v>0.68375153296201296</v>
      </c>
      <c r="L238" s="19">
        <f t="shared" si="48"/>
        <v>1.0631171684994945E-6</v>
      </c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x14ac:dyDescent="0.25">
      <c r="A239" s="60">
        <v>43341.333333333336</v>
      </c>
      <c r="B239" s="19">
        <f>_xll.PITimeDat("NPRI Inf TSS",Sheet1!$C239,"\\APPLEPI_AF\MWRD_Production\Hite Treatment Plant\04-Primaries\Optimization","exact time")</f>
        <v>286</v>
      </c>
      <c r="C239" s="60">
        <v>43341.333333333336</v>
      </c>
      <c r="D239">
        <v>69.5</v>
      </c>
      <c r="E239" s="19">
        <f>1-D239/B239</f>
        <v>0.75699300699300698</v>
      </c>
      <c r="F239" s="19">
        <f t="shared" si="38"/>
        <v>0.69480917166963496</v>
      </c>
      <c r="G239" s="19">
        <f t="shared" si="39"/>
        <v>3.8668293755242493E-3</v>
      </c>
      <c r="H239" s="19"/>
      <c r="I239" s="19">
        <f>_xll.PITimeDat("NPRI 3 Eff TSS",Sheet1!$C239,"\\APPLEPI_AF\MWRD_Production\Hite Treatment Plant\04-Primaries\Optimization","exact time")</f>
        <v>87</v>
      </c>
      <c r="J239" s="55">
        <f t="shared" si="40"/>
        <v>0.69580419580419584</v>
      </c>
      <c r="K239" s="19">
        <f t="shared" si="47"/>
        <v>0.69480917166963496</v>
      </c>
      <c r="L239" s="19">
        <f t="shared" si="48"/>
        <v>9.9007302835861516E-7</v>
      </c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x14ac:dyDescent="0.25">
      <c r="A240" s="60">
        <v>43342.333333333336</v>
      </c>
      <c r="B240" s="19">
        <f>_xll.PITimeDat("NPRI Inf TSS",Sheet1!$C240,"\\APPLEPI_AF\MWRD_Production\Hite Treatment Plant\04-Primaries\Optimization","exact time")</f>
        <v>256</v>
      </c>
      <c r="C240" s="60">
        <v>43342.333333333336</v>
      </c>
      <c r="D240">
        <v>58</v>
      </c>
      <c r="E240" s="19">
        <f>1-D240/B240</f>
        <v>0.7734375</v>
      </c>
      <c r="F240" s="19">
        <f t="shared" si="38"/>
        <v>0.65904462147467024</v>
      </c>
      <c r="G240" s="19">
        <f t="shared" si="39"/>
        <v>1.308573065731085E-2</v>
      </c>
      <c r="H240" s="19"/>
      <c r="I240" s="19">
        <f>_xll.PITimeDat("NPRI 3 Eff TSS",Sheet1!$C240,"\\APPLEPI_AF\MWRD_Production\Hite Treatment Plant\04-Primaries\Optimization","exact time")</f>
        <v>98</v>
      </c>
      <c r="J240" s="55">
        <f t="shared" si="40"/>
        <v>0.6171875</v>
      </c>
      <c r="K240" s="19">
        <f t="shared" si="47"/>
        <v>0.65904462147467024</v>
      </c>
      <c r="L240" s="19">
        <f t="shared" si="48"/>
        <v>1.7520186181453009E-3</v>
      </c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x14ac:dyDescent="0.25">
      <c r="A241" s="60">
        <v>43343.333333333336</v>
      </c>
      <c r="B241" s="19">
        <f>_xll.PITimeDat("NPRI Inf TSS",Sheet1!$C241,"\\APPLEPI_AF\MWRD_Production\Hite Treatment Plant\04-Primaries\Optimization","exact time")</f>
        <v>264</v>
      </c>
      <c r="C241" s="60">
        <v>43343.333333333336</v>
      </c>
      <c r="D241">
        <v>61.5</v>
      </c>
      <c r="E241" s="19">
        <f>1-D241/B241</f>
        <v>0.76704545454545459</v>
      </c>
      <c r="F241" s="19">
        <f t="shared" si="38"/>
        <v>0.66937660264210441</v>
      </c>
      <c r="G241" s="19">
        <f t="shared" si="39"/>
        <v>9.5392046321185493E-3</v>
      </c>
      <c r="H241" s="19"/>
      <c r="I241" s="19">
        <f>_xll.PITimeDat("NPRI 3 Eff TSS",Sheet1!$C241,"\\APPLEPI_AF\MWRD_Production\Hite Treatment Plant\04-Primaries\Optimization","exact time")</f>
        <v>102</v>
      </c>
      <c r="J241" s="55">
        <f t="shared" si="40"/>
        <v>0.61363636363636365</v>
      </c>
      <c r="K241" s="19">
        <f t="shared" si="47"/>
        <v>0.66937660264210441</v>
      </c>
      <c r="L241" s="19">
        <f t="shared" si="48"/>
        <v>3.1069742444171044E-3</v>
      </c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x14ac:dyDescent="0.25">
      <c r="A242" s="60">
        <v>43344.333333333336</v>
      </c>
      <c r="B242" s="19">
        <f>_xll.PITimeDat("NPRI Inf TSS",Sheet1!$C242,"\\APPLEPI_AF\MWRD_Production\Hite Treatment Plant\04-Primaries\Optimization","exact time")</f>
        <v>244</v>
      </c>
      <c r="C242" s="60">
        <v>43344.333333333336</v>
      </c>
      <c r="D242">
        <v>64</v>
      </c>
      <c r="E242" s="19">
        <f>1-D242/B242</f>
        <v>0.73770491803278682</v>
      </c>
      <c r="F242" s="19">
        <f t="shared" si="38"/>
        <v>0.64227632417014591</v>
      </c>
      <c r="G242" s="19">
        <f t="shared" si="39"/>
        <v>9.1066165266008667E-3</v>
      </c>
      <c r="H242" s="19"/>
      <c r="I242" s="19">
        <f>_xll.PITimeDat("NPRI 3 Eff TSS",Sheet1!$C242,"\\APPLEPI_AF\MWRD_Production\Hite Treatment Plant\04-Primaries\Optimization","exact time")</f>
        <v>84</v>
      </c>
      <c r="J242" s="55">
        <f t="shared" si="40"/>
        <v>0.65573770491803285</v>
      </c>
      <c r="K242" s="19">
        <f t="shared" si="47"/>
        <v>0.64227632417014591</v>
      </c>
      <c r="L242" s="19">
        <f t="shared" si="48"/>
        <v>1.812087716395812E-4</v>
      </c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x14ac:dyDescent="0.25">
      <c r="A243" s="60">
        <v>43346.333333333336</v>
      </c>
      <c r="B243" s="19">
        <f>_xll.PITimeDat("NPRI Inf TSS",Sheet1!$C243,"\\APPLEPI_AF\MWRD_Production\Hite Treatment Plant\04-Primaries\Optimization","exact time")</f>
        <v>252</v>
      </c>
      <c r="C243" s="60">
        <v>43346.333333333336</v>
      </c>
      <c r="D243">
        <v>62.5</v>
      </c>
      <c r="E243" s="19">
        <f>1-D243/B243</f>
        <v>0.75198412698412698</v>
      </c>
      <c r="F243" s="19">
        <f t="shared" si="38"/>
        <v>0.65363263133934757</v>
      </c>
      <c r="G243" s="19">
        <f t="shared" si="39"/>
        <v>9.6730166955650634E-3</v>
      </c>
      <c r="H243" s="19"/>
      <c r="I243" s="19" t="str">
        <f>_xll.PITimeDat("NPRI 3 Eff TSS",Sheet1!$C243,"\\APPLEPI_AF\MWRD_Production\Hite Treatment Plant\04-Primaries\Optimization","exact time")</f>
        <v>No events found.</v>
      </c>
      <c r="J243" s="55" t="e">
        <f t="shared" si="40"/>
        <v>#VALUE!</v>
      </c>
      <c r="K243" s="19">
        <f t="shared" si="47"/>
        <v>0.65363263133934757</v>
      </c>
      <c r="L243" s="19" t="str">
        <f t="shared" si="48"/>
        <v/>
      </c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x14ac:dyDescent="0.25">
      <c r="A244" s="60">
        <v>43347.333333333336</v>
      </c>
      <c r="B244" s="19">
        <f>_xll.PITimeDat("NPRI Inf TSS",Sheet1!$C244,"\\APPLEPI_AF\MWRD_Production\Hite Treatment Plant\04-Primaries\Optimization","exact time")</f>
        <v>314</v>
      </c>
      <c r="C244" s="60">
        <v>43347.333333333336</v>
      </c>
      <c r="D244">
        <v>67.5</v>
      </c>
      <c r="E244" s="19">
        <f>1-D244/B244</f>
        <v>0.78503184713375795</v>
      </c>
      <c r="F244" s="19">
        <f t="shared" si="38"/>
        <v>0.72202364043794764</v>
      </c>
      <c r="G244" s="19">
        <f t="shared" si="39"/>
        <v>3.9700341110219554E-3</v>
      </c>
      <c r="H244" s="19"/>
      <c r="I244" s="19">
        <f>_xll.PITimeDat("NPRI 3 Eff TSS",Sheet1!$C244,"\\APPLEPI_AF\MWRD_Production\Hite Treatment Plant\04-Primaries\Optimization","exact time")</f>
        <v>71</v>
      </c>
      <c r="J244" s="55">
        <f t="shared" si="40"/>
        <v>0.77388535031847128</v>
      </c>
      <c r="K244" s="19">
        <f t="shared" si="47"/>
        <v>0.72202364043794764</v>
      </c>
      <c r="L244" s="19">
        <f t="shared" si="48"/>
        <v>2.6896369517316024E-3</v>
      </c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x14ac:dyDescent="0.25">
      <c r="A245" s="60">
        <v>43348.333333333336</v>
      </c>
      <c r="B245" s="19">
        <f>_xll.PITimeDat("NPRI Inf TSS",Sheet1!$C245,"\\APPLEPI_AF\MWRD_Production\Hite Treatment Plant\04-Primaries\Optimization","exact time")</f>
        <v>270</v>
      </c>
      <c r="C245" s="60">
        <v>43348.333333333336</v>
      </c>
      <c r="D245">
        <v>68</v>
      </c>
      <c r="E245" s="19">
        <f>1-D245/B245</f>
        <v>0.74814814814814823</v>
      </c>
      <c r="F245" s="19">
        <f t="shared" si="38"/>
        <v>0.67672378925005772</v>
      </c>
      <c r="G245" s="19">
        <f t="shared" si="39"/>
        <v>5.1014390440032413E-3</v>
      </c>
      <c r="H245" s="19"/>
      <c r="I245" s="19">
        <f>_xll.PITimeDat("NPRI 3 Eff TSS",Sheet1!$C245,"\\APPLEPI_AF\MWRD_Production\Hite Treatment Plant\04-Primaries\Optimization","exact time")</f>
        <v>94</v>
      </c>
      <c r="J245" s="55">
        <f t="shared" si="40"/>
        <v>0.6518518518518519</v>
      </c>
      <c r="K245" s="19">
        <f t="shared" si="47"/>
        <v>0.67672378925005772</v>
      </c>
      <c r="L245" s="19">
        <f t="shared" si="48"/>
        <v>6.1861326994026888E-4</v>
      </c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x14ac:dyDescent="0.25">
      <c r="A246" s="60">
        <v>43349.333333333336</v>
      </c>
      <c r="B246" s="19">
        <f>_xll.PITimeDat("NPRI Inf TSS",Sheet1!$C246,"\\APPLEPI_AF\MWRD_Production\Hite Treatment Plant\04-Primaries\Optimization","exact time")</f>
        <v>278</v>
      </c>
      <c r="C246" s="60">
        <v>43349.333333333336</v>
      </c>
      <c r="D246">
        <v>64</v>
      </c>
      <c r="E246" s="19">
        <f>1-D246/B246</f>
        <v>0.76978417266187049</v>
      </c>
      <c r="F246" s="19">
        <f t="shared" si="38"/>
        <v>0.68602670178962444</v>
      </c>
      <c r="G246" s="19">
        <f t="shared" si="39"/>
        <v>7.0153139269151458E-3</v>
      </c>
      <c r="H246" s="19"/>
      <c r="I246" s="19">
        <f>_xll.PITimeDat("NPRI 3 Eff TSS",Sheet1!$C246,"\\APPLEPI_AF\MWRD_Production\Hite Treatment Plant\04-Primaries\Optimization","exact time")</f>
        <v>123</v>
      </c>
      <c r="J246" s="55">
        <f t="shared" si="40"/>
        <v>0.55755395683453235</v>
      </c>
      <c r="K246" s="19">
        <f t="shared" si="47"/>
        <v>0.68602670178962444</v>
      </c>
      <c r="L246" s="19">
        <f t="shared" si="48"/>
        <v>1.650524619629614E-2</v>
      </c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x14ac:dyDescent="0.25">
      <c r="A247" s="60">
        <v>43350.333333333336</v>
      </c>
      <c r="B247" s="19">
        <f>_xll.PITimeDat("NPRI Inf TSS",Sheet1!$C247,"\\APPLEPI_AF\MWRD_Production\Hite Treatment Plant\04-Primaries\Optimization","exact time")</f>
        <v>260</v>
      </c>
      <c r="C247" s="60">
        <v>43350.333333333336</v>
      </c>
      <c r="D247">
        <v>56</v>
      </c>
      <c r="E247" s="19">
        <f>1-D247/B247</f>
        <v>0.7846153846153846</v>
      </c>
      <c r="F247" s="19">
        <f t="shared" si="38"/>
        <v>0.66429008883659835</v>
      </c>
      <c r="G247" s="19">
        <f t="shared" si="39"/>
        <v>1.4478176804252398E-2</v>
      </c>
      <c r="H247" s="19"/>
      <c r="I247" s="19">
        <f>_xll.PITimeDat("NPRI 3 Eff TSS",Sheet1!$C247,"\\APPLEPI_AF\MWRD_Production\Hite Treatment Plant\04-Primaries\Optimization","exact time")</f>
        <v>102</v>
      </c>
      <c r="J247" s="55">
        <f t="shared" si="40"/>
        <v>0.60769230769230775</v>
      </c>
      <c r="K247" s="19">
        <f t="shared" si="47"/>
        <v>0.66429008883659835</v>
      </c>
      <c r="L247" s="19">
        <f t="shared" si="48"/>
        <v>3.2033088304570159E-3</v>
      </c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x14ac:dyDescent="0.25">
      <c r="A248" s="60">
        <v>43351.333333333336</v>
      </c>
      <c r="B248" s="19">
        <f>_xll.PITimeDat("NPRI Inf TSS",Sheet1!$C248,"\\APPLEPI_AF\MWRD_Production\Hite Treatment Plant\04-Primaries\Optimization","exact time")</f>
        <v>252</v>
      </c>
      <c r="C248" s="60">
        <v>43351.333333333336</v>
      </c>
      <c r="D248">
        <v>76.5</v>
      </c>
      <c r="E248" s="19">
        <f>1-D248/B248</f>
        <v>0.6964285714285714</v>
      </c>
      <c r="F248" s="19">
        <f t="shared" si="38"/>
        <v>0.65363263133934757</v>
      </c>
      <c r="G248" s="19">
        <f t="shared" si="39"/>
        <v>1.8314924881204352E-3</v>
      </c>
      <c r="H248" s="19"/>
      <c r="I248" s="19">
        <f>_xll.PITimeDat("NPRI 3 Eff TSS",Sheet1!$C248,"\\APPLEPI_AF\MWRD_Production\Hite Treatment Plant\04-Primaries\Optimization","exact time")</f>
        <v>90</v>
      </c>
      <c r="J248" s="55">
        <f t="shared" si="40"/>
        <v>0.64285714285714279</v>
      </c>
      <c r="K248" s="19">
        <f t="shared" si="47"/>
        <v>0.65363263133934757</v>
      </c>
      <c r="L248" s="19">
        <f t="shared" si="48"/>
        <v>1.1611115203012779E-4</v>
      </c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x14ac:dyDescent="0.25">
      <c r="A249" s="60">
        <v>43352.333333333336</v>
      </c>
      <c r="B249" s="19">
        <f>_xll.PITimeDat("NPRI Inf TSS",Sheet1!$C249,"\\APPLEPI_AF\MWRD_Production\Hite Treatment Plant\04-Primaries\Optimization","exact time")</f>
        <v>274</v>
      </c>
      <c r="C249" s="60">
        <v>43352.333333333336</v>
      </c>
      <c r="D249">
        <v>80</v>
      </c>
      <c r="E249" s="19">
        <f>1-D249/B249</f>
        <v>0.70802919708029199</v>
      </c>
      <c r="F249" s="19">
        <f t="shared" si="38"/>
        <v>0.68144314999093281</v>
      </c>
      <c r="G249" s="19">
        <f t="shared" si="39"/>
        <v>7.0681789983762422E-4</v>
      </c>
      <c r="H249" s="19"/>
      <c r="I249" s="19">
        <f>_xll.PITimeDat("NPRI 3 Eff TSS",Sheet1!$C249,"\\APPLEPI_AF\MWRD_Production\Hite Treatment Plant\04-Primaries\Optimization","exact time")</f>
        <v>100</v>
      </c>
      <c r="J249" s="55">
        <f t="shared" si="40"/>
        <v>0.63503649635036497</v>
      </c>
      <c r="K249" s="19">
        <f t="shared" si="47"/>
        <v>0.68144314999093281</v>
      </c>
      <c r="L249" s="19">
        <f t="shared" si="48"/>
        <v>2.1535775021156284E-3</v>
      </c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x14ac:dyDescent="0.25">
      <c r="A250" s="60">
        <v>43353.333333333336</v>
      </c>
      <c r="B250" s="19">
        <f>_xll.PITimeDat("NPRI Inf TSS",Sheet1!$C250,"\\APPLEPI_AF\MWRD_Production\Hite Treatment Plant\04-Primaries\Optimization","exact time")</f>
        <v>280</v>
      </c>
      <c r="C250" s="60">
        <v>43353.333333333336</v>
      </c>
      <c r="D250">
        <v>67</v>
      </c>
      <c r="E250" s="19">
        <f>1-D250/B250</f>
        <v>0.76071428571428568</v>
      </c>
      <c r="F250" s="19">
        <f t="shared" si="38"/>
        <v>0.68826936820541285</v>
      </c>
      <c r="G250" s="19">
        <f t="shared" si="39"/>
        <v>5.2482660728673889E-3</v>
      </c>
      <c r="H250" s="19"/>
      <c r="I250" s="19">
        <f>_xll.PITimeDat("NPRI 3 Eff TSS",Sheet1!$C250,"\\APPLEPI_AF\MWRD_Production\Hite Treatment Plant\04-Primaries\Optimization","exact time")</f>
        <v>101</v>
      </c>
      <c r="J250" s="55">
        <f t="shared" si="40"/>
        <v>0.63928571428571423</v>
      </c>
      <c r="K250" s="19">
        <f t="shared" si="47"/>
        <v>0.68826936820541285</v>
      </c>
      <c r="L250" s="19">
        <f t="shared" si="48"/>
        <v>2.3993983513248053E-3</v>
      </c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x14ac:dyDescent="0.25">
      <c r="A251" s="60">
        <v>43354.333333333336</v>
      </c>
      <c r="B251" s="19">
        <f>_xll.PITimeDat("NPRI Inf TSS",Sheet1!$C251,"\\APPLEPI_AF\MWRD_Production\Hite Treatment Plant\04-Primaries\Optimization","exact time")</f>
        <v>262</v>
      </c>
      <c r="C251" s="60">
        <v>43354.333333333336</v>
      </c>
      <c r="D251">
        <v>63</v>
      </c>
      <c r="E251" s="19">
        <f>1-D251/B251</f>
        <v>0.75954198473282442</v>
      </c>
      <c r="F251" s="19">
        <f t="shared" si="38"/>
        <v>0.66685275991418158</v>
      </c>
      <c r="G251" s="19">
        <f t="shared" si="39"/>
        <v>8.5912923974809149E-3</v>
      </c>
      <c r="H251" s="19"/>
      <c r="I251" s="19">
        <f>_xll.PITimeDat("NPRI 3 Eff TSS",Sheet1!$C251,"\\APPLEPI_AF\MWRD_Production\Hite Treatment Plant\04-Primaries\Optimization","exact time")</f>
        <v>97</v>
      </c>
      <c r="J251" s="55">
        <f t="shared" si="40"/>
        <v>0.62977099236641221</v>
      </c>
      <c r="K251" s="19">
        <f t="shared" si="47"/>
        <v>0.66685275991418158</v>
      </c>
      <c r="L251" s="19">
        <f t="shared" si="48"/>
        <v>1.3750574844668018E-3</v>
      </c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x14ac:dyDescent="0.25">
      <c r="A252" s="60">
        <v>43355.333333333336</v>
      </c>
      <c r="B252" s="19">
        <f>_xll.PITimeDat("NPRI Inf TSS",Sheet1!$C252,"\\APPLEPI_AF\MWRD_Production\Hite Treatment Plant\04-Primaries\Optimization","exact time")</f>
        <v>270</v>
      </c>
      <c r="C252" s="60">
        <v>43355.333333333336</v>
      </c>
      <c r="D252">
        <v>75.5</v>
      </c>
      <c r="E252" s="19">
        <f>1-D252/B252</f>
        <v>0.72037037037037033</v>
      </c>
      <c r="F252" s="19">
        <f t="shared" si="38"/>
        <v>0.67672378925005772</v>
      </c>
      <c r="G252" s="19">
        <f t="shared" si="39"/>
        <v>1.9050240434920292E-3</v>
      </c>
      <c r="H252" s="19"/>
      <c r="I252" s="19">
        <f>_xll.PITimeDat("NPRI 3 Eff TSS",Sheet1!$C252,"\\APPLEPI_AF\MWRD_Production\Hite Treatment Plant\04-Primaries\Optimization","exact time")</f>
        <v>92</v>
      </c>
      <c r="J252" s="55">
        <f t="shared" si="40"/>
        <v>0.65925925925925921</v>
      </c>
      <c r="K252" s="19">
        <f t="shared" si="47"/>
        <v>0.67672378925005772</v>
      </c>
      <c r="L252" s="19">
        <f t="shared" si="48"/>
        <v>3.0500980779950043E-4</v>
      </c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x14ac:dyDescent="0.25">
      <c r="A253" s="60">
        <v>43356.333333333336</v>
      </c>
      <c r="B253" s="19">
        <f>_xll.PITimeDat("NPRI Inf TSS",Sheet1!$C253,"\\APPLEPI_AF\MWRD_Production\Hite Treatment Plant\04-Primaries\Optimization","exact time")</f>
        <v>282</v>
      </c>
      <c r="C253" s="60">
        <v>43356.333333333336</v>
      </c>
      <c r="D253">
        <v>72.5</v>
      </c>
      <c r="E253" s="19">
        <f>1-D253/B253</f>
        <v>0.74290780141843971</v>
      </c>
      <c r="F253" s="19">
        <f t="shared" si="38"/>
        <v>0.69048022375005524</v>
      </c>
      <c r="G253" s="19">
        <f t="shared" si="39"/>
        <v>2.7486509001744849E-3</v>
      </c>
      <c r="H253" s="19"/>
      <c r="I253" s="19">
        <f>_xll.PITimeDat("NPRI 3 Eff TSS",Sheet1!$C253,"\\APPLEPI_AF\MWRD_Production\Hite Treatment Plant\04-Primaries\Optimization","exact time")</f>
        <v>88</v>
      </c>
      <c r="J253" s="55">
        <f t="shared" si="40"/>
        <v>0.68794326241134751</v>
      </c>
      <c r="K253" s="19">
        <f t="shared" si="47"/>
        <v>0.69048022375005524</v>
      </c>
      <c r="L253" s="19">
        <f t="shared" si="48"/>
        <v>6.4361728340977313E-6</v>
      </c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x14ac:dyDescent="0.25">
      <c r="A254" s="60">
        <v>43357.333333333336</v>
      </c>
      <c r="B254" s="19">
        <f>_xll.PITimeDat("NPRI Inf TSS",Sheet1!$C254,"\\APPLEPI_AF\MWRD_Production\Hite Treatment Plant\04-Primaries\Optimization","exact time")</f>
        <v>282</v>
      </c>
      <c r="C254" s="60">
        <v>43357.333333333336</v>
      </c>
      <c r="D254">
        <v>68.5</v>
      </c>
      <c r="E254" s="19">
        <f>1-D254/B254</f>
        <v>0.75709219858156029</v>
      </c>
      <c r="F254" s="19">
        <f t="shared" si="38"/>
        <v>0.69048022375005524</v>
      </c>
      <c r="G254" s="19">
        <f t="shared" si="39"/>
        <v>4.4371551909530623E-3</v>
      </c>
      <c r="H254" s="19"/>
      <c r="I254" s="19">
        <f>_xll.PITimeDat("NPRI 3 Eff TSS",Sheet1!$C254,"\\APPLEPI_AF\MWRD_Production\Hite Treatment Plant\04-Primaries\Optimization","exact time")</f>
        <v>70</v>
      </c>
      <c r="J254" s="55">
        <f t="shared" si="40"/>
        <v>0.75177304964539005</v>
      </c>
      <c r="K254" s="19">
        <f t="shared" si="47"/>
        <v>0.69048022375005524</v>
      </c>
      <c r="L254" s="19">
        <f t="shared" si="48"/>
        <v>3.7568105062358243E-3</v>
      </c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x14ac:dyDescent="0.25">
      <c r="A255" s="60">
        <v>43358.333333333336</v>
      </c>
      <c r="B255" s="19">
        <f>_xll.PITimeDat("NPRI Inf TSS",Sheet1!$C255,"\\APPLEPI_AF\MWRD_Production\Hite Treatment Plant\04-Primaries\Optimization","exact time")</f>
        <v>275</v>
      </c>
      <c r="C255" s="60">
        <v>43358.333333333336</v>
      </c>
      <c r="D255">
        <v>82.5</v>
      </c>
      <c r="E255" s="19">
        <f>1-D255/B255</f>
        <v>0.7</v>
      </c>
      <c r="F255" s="19">
        <f t="shared" si="38"/>
        <v>0.68260153853642036</v>
      </c>
      <c r="G255" s="19">
        <f t="shared" si="39"/>
        <v>3.0270646129966424E-4</v>
      </c>
      <c r="H255" s="19"/>
      <c r="I255" s="19">
        <f>_xll.PITimeDat("NPRI 3 Eff TSS",Sheet1!$C255,"\\APPLEPI_AF\MWRD_Production\Hite Treatment Plant\04-Primaries\Optimization","exact time")</f>
        <v>92</v>
      </c>
      <c r="J255" s="55">
        <f t="shared" si="40"/>
        <v>0.66545454545454552</v>
      </c>
      <c r="K255" s="19">
        <f t="shared" si="47"/>
        <v>0.68260153853642036</v>
      </c>
      <c r="L255" s="19">
        <f t="shared" si="48"/>
        <v>2.940193717498636E-4</v>
      </c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x14ac:dyDescent="0.25">
      <c r="A256" s="60">
        <v>43359.333333333336</v>
      </c>
      <c r="B256" s="19">
        <f>_xll.PITimeDat("NPRI Inf TSS",Sheet1!$C256,"\\APPLEPI_AF\MWRD_Production\Hite Treatment Plant\04-Primaries\Optimization","exact time")</f>
        <v>250</v>
      </c>
      <c r="C256" s="60">
        <v>43359.333333333336</v>
      </c>
      <c r="D256">
        <v>84.5</v>
      </c>
      <c r="E256" s="19">
        <f>1-D256/B256</f>
        <v>0.66199999999999992</v>
      </c>
      <c r="F256" s="19">
        <f t="shared" si="38"/>
        <v>0.65086169239006231</v>
      </c>
      <c r="G256" s="19">
        <f t="shared" si="39"/>
        <v>1.2406189641359417E-4</v>
      </c>
      <c r="H256" s="19"/>
      <c r="I256" s="19">
        <f>_xll.PITimeDat("NPRI 3 Eff TSS",Sheet1!$C256,"\\APPLEPI_AF\MWRD_Production\Hite Treatment Plant\04-Primaries\Optimization","exact time")</f>
        <v>92</v>
      </c>
      <c r="J256" s="55">
        <f t="shared" si="40"/>
        <v>0.63200000000000001</v>
      </c>
      <c r="K256" s="19">
        <f t="shared" si="47"/>
        <v>0.65086169239006231</v>
      </c>
      <c r="L256" s="19">
        <f t="shared" si="48"/>
        <v>3.5576343981733413E-4</v>
      </c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x14ac:dyDescent="0.25">
      <c r="A257" s="60">
        <v>43360.333333333336</v>
      </c>
      <c r="B257" s="19">
        <f>_xll.PITimeDat("NPRI Inf TSS",Sheet1!$C257,"\\APPLEPI_AF\MWRD_Production\Hite Treatment Plant\04-Primaries\Optimization","exact time")</f>
        <v>298</v>
      </c>
      <c r="C257" s="60">
        <v>43360.333333333336</v>
      </c>
      <c r="D257">
        <v>80</v>
      </c>
      <c r="E257" s="19">
        <f>1-D257/B257</f>
        <v>0.73154362416107377</v>
      </c>
      <c r="F257" s="19">
        <f t="shared" si="38"/>
        <v>0.7070987352265623</v>
      </c>
      <c r="G257" s="19">
        <f t="shared" si="39"/>
        <v>5.9755259502060115E-4</v>
      </c>
      <c r="H257" s="19"/>
      <c r="I257" s="19">
        <f>_xll.PITimeDat("NPRI 3 Eff TSS",Sheet1!$C257,"\\APPLEPI_AF\MWRD_Production\Hite Treatment Plant\04-Primaries\Optimization","exact time")</f>
        <v>93</v>
      </c>
      <c r="J257" s="55">
        <f t="shared" si="40"/>
        <v>0.68791946308724827</v>
      </c>
      <c r="K257" s="19">
        <f t="shared" si="47"/>
        <v>0.7070987352265623</v>
      </c>
      <c r="L257" s="19">
        <f t="shared" si="48"/>
        <v>3.6784447979386738E-4</v>
      </c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x14ac:dyDescent="0.25">
      <c r="A258" s="60">
        <v>43361.333333333336</v>
      </c>
      <c r="B258" s="19">
        <f>_xll.PITimeDat("NPRI Inf TSS",Sheet1!$C258,"\\APPLEPI_AF\MWRD_Production\Hite Treatment Plant\04-Primaries\Optimization","exact time")</f>
        <v>278</v>
      </c>
      <c r="C258" s="60">
        <v>43361.333333333336</v>
      </c>
      <c r="D258">
        <v>78</v>
      </c>
      <c r="E258" s="19">
        <f>1-D258/B258</f>
        <v>0.71942446043165464</v>
      </c>
      <c r="F258" s="19">
        <f t="shared" si="38"/>
        <v>0.68602670178962444</v>
      </c>
      <c r="G258" s="19">
        <f t="shared" si="39"/>
        <v>1.1154102823113033E-3</v>
      </c>
      <c r="H258" s="19"/>
      <c r="I258" s="19" t="str">
        <f>_xll.PITimeDat("NPRI 3 Eff TSS",Sheet1!$C258,"\\APPLEPI_AF\MWRD_Production\Hite Treatment Plant\04-Primaries\Optimization","exact time")</f>
        <v>No events found.</v>
      </c>
      <c r="J258" s="55" t="e">
        <f t="shared" si="40"/>
        <v>#VALUE!</v>
      </c>
      <c r="K258" s="19">
        <f t="shared" si="47"/>
        <v>0.68602670178962444</v>
      </c>
      <c r="L258" s="19" t="str">
        <f t="shared" si="48"/>
        <v/>
      </c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x14ac:dyDescent="0.25">
      <c r="A259" s="60">
        <v>43363.333333333336</v>
      </c>
      <c r="B259" s="19">
        <f>_xll.PITimeDat("NPRI Inf TSS",Sheet1!$C259,"\\APPLEPI_AF\MWRD_Production\Hite Treatment Plant\04-Primaries\Optimization","exact time")</f>
        <v>295</v>
      </c>
      <c r="C259" s="60">
        <v>43363.333333333336</v>
      </c>
      <c r="D259">
        <v>66</v>
      </c>
      <c r="E259" s="19">
        <f>1-D259/B259</f>
        <v>0.77627118644067794</v>
      </c>
      <c r="F259" s="19">
        <f t="shared" si="38"/>
        <v>0.70412007829666301</v>
      </c>
      <c r="G259" s="19">
        <f t="shared" si="39"/>
        <v>5.2057824064093376E-3</v>
      </c>
      <c r="H259" s="19"/>
      <c r="I259" s="19">
        <f>_xll.PITimeDat("NPRI 3 Eff TSS",Sheet1!$C259,"\\APPLEPI_AF\MWRD_Production\Hite Treatment Plant\04-Primaries\Optimization","exact time")</f>
        <v>92</v>
      </c>
      <c r="J259" s="55">
        <f t="shared" si="40"/>
        <v>0.68813559322033901</v>
      </c>
      <c r="K259" s="19">
        <f t="shared" si="47"/>
        <v>0.70412007829666301</v>
      </c>
      <c r="L259" s="19">
        <f t="shared" si="48"/>
        <v>2.5550376315522453E-4</v>
      </c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x14ac:dyDescent="0.25">
      <c r="A260" s="60">
        <v>43364.333333333336</v>
      </c>
      <c r="B260" s="19">
        <f>_xll.PITimeDat("NPRI Inf TSS",Sheet1!$C260,"\\APPLEPI_AF\MWRD_Production\Hite Treatment Plant\04-Primaries\Optimization","exact time")</f>
        <v>274</v>
      </c>
      <c r="C260" s="60">
        <v>43364.333333333336</v>
      </c>
      <c r="D260">
        <v>60</v>
      </c>
      <c r="E260" s="19">
        <f>1-D260/B260</f>
        <v>0.78102189781021902</v>
      </c>
      <c r="F260" s="19">
        <f t="shared" si="38"/>
        <v>0.68144314999093281</v>
      </c>
      <c r="G260" s="19">
        <f t="shared" si="39"/>
        <v>9.9159270172569994E-3</v>
      </c>
      <c r="H260" s="19"/>
      <c r="I260" s="19">
        <f>_xll.PITimeDat("NPRI 3 Eff TSS",Sheet1!$C260,"\\APPLEPI_AF\MWRD_Production\Hite Treatment Plant\04-Primaries\Optimization","exact time")</f>
        <v>85</v>
      </c>
      <c r="J260" s="55">
        <f t="shared" si="40"/>
        <v>0.68978102189781021</v>
      </c>
      <c r="K260" s="19">
        <f t="shared" si="47"/>
        <v>0.68144314999093281</v>
      </c>
      <c r="L260" s="19">
        <f t="shared" si="48"/>
        <v>6.9520107935495419E-5</v>
      </c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x14ac:dyDescent="0.25">
      <c r="A261" s="60">
        <v>43365.333333333336</v>
      </c>
      <c r="B261" s="19">
        <f>_xll.PITimeDat("NPRI Inf TSS",Sheet1!$C261,"\\APPLEPI_AF\MWRD_Production\Hite Treatment Plant\04-Primaries\Optimization","exact time")</f>
        <v>252</v>
      </c>
      <c r="C261" s="60">
        <v>43365.333333333336</v>
      </c>
      <c r="D261">
        <v>69</v>
      </c>
      <c r="E261" s="19">
        <f>1-D261/B261</f>
        <v>0.72619047619047616</v>
      </c>
      <c r="F261" s="19">
        <f t="shared" ref="F261:F324" si="49">1-$F$1/B261</f>
        <v>0.65363263133934757</v>
      </c>
      <c r="G261" s="19">
        <f t="shared" ref="G261:G324" si="50">IF(ISBLANK(E261),"",(E261-F261)^2)</f>
        <v>5.2646408494404487E-3</v>
      </c>
      <c r="H261" s="19"/>
      <c r="I261" s="19">
        <f>_xll.PITimeDat("NPRI 3 Eff TSS",Sheet1!$C261,"\\APPLEPI_AF\MWRD_Production\Hite Treatment Plant\04-Primaries\Optimization","exact time")</f>
        <v>84</v>
      </c>
      <c r="J261" s="55">
        <f t="shared" ref="J261:J324" si="51">1-I261/B261</f>
        <v>0.66666666666666674</v>
      </c>
      <c r="K261" s="19">
        <f t="shared" si="47"/>
        <v>0.65363263133934757</v>
      </c>
      <c r="L261" s="19">
        <f t="shared" si="48"/>
        <v>1.6988607691380416E-4</v>
      </c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x14ac:dyDescent="0.25">
      <c r="A262" s="60">
        <v>43366.333333333336</v>
      </c>
      <c r="B262" s="19">
        <f>_xll.PITimeDat("NPRI Inf TSS",Sheet1!$C262,"\\APPLEPI_AF\MWRD_Production\Hite Treatment Plant\04-Primaries\Optimization","exact time")</f>
        <v>297</v>
      </c>
      <c r="C262" s="60">
        <v>43366.333333333336</v>
      </c>
      <c r="D262">
        <v>74.5</v>
      </c>
      <c r="E262" s="19">
        <f>1-D262/B262</f>
        <v>0.74915824915824913</v>
      </c>
      <c r="F262" s="19">
        <f t="shared" si="49"/>
        <v>0.70611253568187071</v>
      </c>
      <c r="G262" s="19">
        <f t="shared" si="50"/>
        <v>1.8529334486904669E-3</v>
      </c>
      <c r="H262" s="19"/>
      <c r="I262" s="19">
        <f>_xll.PITimeDat("NPRI 3 Eff TSS",Sheet1!$C262,"\\APPLEPI_AF\MWRD_Production\Hite Treatment Plant\04-Primaries\Optimization","exact time")</f>
        <v>88</v>
      </c>
      <c r="J262" s="55">
        <f t="shared" si="51"/>
        <v>0.70370370370370372</v>
      </c>
      <c r="K262" s="19">
        <f t="shared" ref="K262:K325" si="52">1-$K$1/B262</f>
        <v>0.70611253568187071</v>
      </c>
      <c r="L262" s="19">
        <f t="shared" ref="L262:L325" si="53">IF(ISNUMBER(J262),(J262-K262)^2,"")</f>
        <v>5.8024714990399037E-6</v>
      </c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x14ac:dyDescent="0.25">
      <c r="A263" s="60">
        <v>43367.333333333336</v>
      </c>
      <c r="B263" s="19">
        <f>_xll.PITimeDat("NPRI Inf TSS",Sheet1!$C263,"\\APPLEPI_AF\MWRD_Production\Hite Treatment Plant\04-Primaries\Optimization","exact time")</f>
        <v>356</v>
      </c>
      <c r="C263" s="60">
        <v>43367.333333333336</v>
      </c>
      <c r="D263">
        <v>73.5</v>
      </c>
      <c r="E263" s="19">
        <f>1-D263/B263</f>
        <v>0.7935393258426966</v>
      </c>
      <c r="F263" s="19">
        <f t="shared" si="49"/>
        <v>0.75481860420650448</v>
      </c>
      <c r="G263" s="19">
        <f t="shared" si="50"/>
        <v>1.499294284027476E-3</v>
      </c>
      <c r="H263" s="19"/>
      <c r="I263" s="19">
        <f>_xll.PITimeDat("NPRI 3 Eff TSS",Sheet1!$C263,"\\APPLEPI_AF\MWRD_Production\Hite Treatment Plant\04-Primaries\Optimization","exact time")</f>
        <v>88</v>
      </c>
      <c r="J263" s="55">
        <f t="shared" si="51"/>
        <v>0.75280898876404501</v>
      </c>
      <c r="K263" s="19">
        <f t="shared" si="52"/>
        <v>0.75481860420650448</v>
      </c>
      <c r="L263" s="19">
        <f t="shared" si="53"/>
        <v>4.0385542265716036E-6</v>
      </c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x14ac:dyDescent="0.25">
      <c r="A264" s="60">
        <v>43368.333333333336</v>
      </c>
      <c r="B264" s="19">
        <f>_xll.PITimeDat("NPRI Inf TSS",Sheet1!$C264,"\\APPLEPI_AF\MWRD_Production\Hite Treatment Plant\04-Primaries\Optimization","exact time")</f>
        <v>332</v>
      </c>
      <c r="C264" s="60">
        <v>43368.333333333336</v>
      </c>
      <c r="D264">
        <v>62</v>
      </c>
      <c r="E264" s="19">
        <f>1-D264/B264</f>
        <v>0.81325301204819278</v>
      </c>
      <c r="F264" s="19">
        <f t="shared" si="49"/>
        <v>0.73709464788408308</v>
      </c>
      <c r="G264" s="19">
        <f t="shared" si="50"/>
        <v>5.8000964321531494E-3</v>
      </c>
      <c r="H264" s="19"/>
      <c r="I264" s="19">
        <f>_xll.PITimeDat("NPRI 3 Eff TSS",Sheet1!$C264,"\\APPLEPI_AF\MWRD_Production\Hite Treatment Plant\04-Primaries\Optimization","exact time")</f>
        <v>88</v>
      </c>
      <c r="J264" s="55">
        <f t="shared" si="51"/>
        <v>0.73493975903614461</v>
      </c>
      <c r="K264" s="19">
        <f t="shared" si="52"/>
        <v>0.73709464788408308</v>
      </c>
      <c r="L264" s="19">
        <f t="shared" si="53"/>
        <v>4.6435459469695572E-6</v>
      </c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x14ac:dyDescent="0.25">
      <c r="A265" s="60">
        <v>43369.333333333336</v>
      </c>
      <c r="B265" s="19">
        <f>_xll.PITimeDat("NPRI Inf TSS",Sheet1!$C265,"\\APPLEPI_AF\MWRD_Production\Hite Treatment Plant\04-Primaries\Optimization","exact time")</f>
        <v>287</v>
      </c>
      <c r="C265" s="60">
        <v>43369.333333333336</v>
      </c>
      <c r="D265">
        <v>83</v>
      </c>
      <c r="E265" s="19">
        <f>1-D265/B265</f>
        <v>0.71080139372822293</v>
      </c>
      <c r="F265" s="19">
        <f t="shared" si="49"/>
        <v>0.69587255434674411</v>
      </c>
      <c r="G265" s="19">
        <f t="shared" si="50"/>
        <v>2.2287024527799292E-4</v>
      </c>
      <c r="H265" s="19"/>
      <c r="I265" s="19">
        <f>_xll.PITimeDat("NPRI 3 Eff TSS",Sheet1!$C265,"\\APPLEPI_AF\MWRD_Production\Hite Treatment Plant\04-Primaries\Optimization","exact time")</f>
        <v>97</v>
      </c>
      <c r="J265" s="55">
        <f t="shared" si="51"/>
        <v>0.66202090592334495</v>
      </c>
      <c r="K265" s="19">
        <f t="shared" si="52"/>
        <v>0.69587255434674411</v>
      </c>
      <c r="L265" s="19">
        <f t="shared" si="53"/>
        <v>1.1459341009814228E-3</v>
      </c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x14ac:dyDescent="0.25">
      <c r="A266" s="60">
        <v>43370.333333333336</v>
      </c>
      <c r="B266" s="19">
        <f>_xll.PITimeDat("NPRI Inf TSS",Sheet1!$C266,"\\APPLEPI_AF\MWRD_Production\Hite Treatment Plant\04-Primaries\Optimization","exact time")</f>
        <v>300</v>
      </c>
      <c r="C266" s="60">
        <v>43370.333333333336</v>
      </c>
      <c r="D266">
        <v>63.5</v>
      </c>
      <c r="E266" s="19">
        <f>1-D266/B266</f>
        <v>0.78833333333333333</v>
      </c>
      <c r="F266" s="19">
        <f t="shared" si="49"/>
        <v>0.70905141032505192</v>
      </c>
      <c r="G266" s="19">
        <f t="shared" si="50"/>
        <v>6.2856233158910604E-3</v>
      </c>
      <c r="H266" s="19"/>
      <c r="I266" s="19">
        <f>_xll.PITimeDat("NPRI 3 Eff TSS",Sheet1!$C266,"\\APPLEPI_AF\MWRD_Production\Hite Treatment Plant\04-Primaries\Optimization","exact time")</f>
        <v>116</v>
      </c>
      <c r="J266" s="55">
        <f t="shared" si="51"/>
        <v>0.61333333333333329</v>
      </c>
      <c r="K266" s="19">
        <f t="shared" si="52"/>
        <v>0.70905141032505192</v>
      </c>
      <c r="L266" s="19">
        <f t="shared" si="53"/>
        <v>9.1619502629925759E-3</v>
      </c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x14ac:dyDescent="0.25">
      <c r="A267" s="60">
        <v>43371.333333333336</v>
      </c>
      <c r="B267" s="19">
        <f>_xll.PITimeDat("NPRI Inf TSS",Sheet1!$C267,"\\APPLEPI_AF\MWRD_Production\Hite Treatment Plant\04-Primaries\Optimization","exact time")</f>
        <v>412</v>
      </c>
      <c r="C267" s="60">
        <v>43371.333333333336</v>
      </c>
      <c r="D267">
        <v>70</v>
      </c>
      <c r="E267" s="19">
        <f>1-D267/B267</f>
        <v>0.83009708737864074</v>
      </c>
      <c r="F267" s="19">
        <f t="shared" si="49"/>
        <v>0.78814423081921259</v>
      </c>
      <c r="G267" s="19">
        <f t="shared" si="50"/>
        <v>1.7600421734959538E-3</v>
      </c>
      <c r="H267" s="19"/>
      <c r="I267" s="19">
        <f>_xll.PITimeDat("NPRI 3 Eff TSS",Sheet1!$C267,"\\APPLEPI_AF\MWRD_Production\Hite Treatment Plant\04-Primaries\Optimization","exact time")</f>
        <v>87</v>
      </c>
      <c r="J267" s="55">
        <f t="shared" si="51"/>
        <v>0.78883495145631066</v>
      </c>
      <c r="K267" s="19">
        <f t="shared" si="52"/>
        <v>0.78814423081921259</v>
      </c>
      <c r="L267" s="19">
        <f t="shared" si="53"/>
        <v>4.7709499851316995E-7</v>
      </c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x14ac:dyDescent="0.25">
      <c r="A268" s="60">
        <v>43372.333333333336</v>
      </c>
      <c r="B268" s="19">
        <f>_xll.PITimeDat("NPRI Inf TSS",Sheet1!$C268,"\\APPLEPI_AF\MWRD_Production\Hite Treatment Plant\04-Primaries\Optimization","exact time")</f>
        <v>290</v>
      </c>
      <c r="C268" s="60">
        <v>43372.333333333336</v>
      </c>
      <c r="D268">
        <v>71.5</v>
      </c>
      <c r="E268" s="19">
        <f>1-D268/B268</f>
        <v>0.75344827586206897</v>
      </c>
      <c r="F268" s="19">
        <f t="shared" si="49"/>
        <v>0.69901870033626068</v>
      </c>
      <c r="G268" s="19">
        <f t="shared" si="50"/>
        <v>2.9625786919196691E-3</v>
      </c>
      <c r="H268" s="19"/>
      <c r="I268" s="19">
        <f>_xll.PITimeDat("NPRI 3 Eff TSS",Sheet1!$C268,"\\APPLEPI_AF\MWRD_Production\Hite Treatment Plant\04-Primaries\Optimization","exact time")</f>
        <v>86</v>
      </c>
      <c r="J268" s="55">
        <f t="shared" si="51"/>
        <v>0.70344827586206904</v>
      </c>
      <c r="K268" s="19">
        <f t="shared" si="52"/>
        <v>0.69901870033626068</v>
      </c>
      <c r="L268" s="19">
        <f t="shared" si="53"/>
        <v>1.962113933884041E-5</v>
      </c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x14ac:dyDescent="0.25">
      <c r="A269" s="60">
        <v>43374.333333333336</v>
      </c>
      <c r="B269" s="19">
        <f>_xll.PITimeDat("NPRI Inf TSS",Sheet1!$C269,"\\APPLEPI_AF\MWRD_Production\Hite Treatment Plant\04-Primaries\Optimization","exact time")</f>
        <v>358</v>
      </c>
      <c r="C269" s="60">
        <v>43374.333333333336</v>
      </c>
      <c r="D269">
        <v>82.5</v>
      </c>
      <c r="E269" s="19">
        <f>1-D269/B269</f>
        <v>0.76955307262569828</v>
      </c>
      <c r="F269" s="19">
        <f t="shared" si="49"/>
        <v>0.7561883326746246</v>
      </c>
      <c r="G269" s="19">
        <f t="shared" si="50"/>
        <v>1.7861627395982486E-4</v>
      </c>
      <c r="H269" s="19"/>
      <c r="I269" s="19" t="str">
        <f>_xll.PITimeDat("NPRI 3 Eff TSS",Sheet1!$C269,"\\APPLEPI_AF\MWRD_Production\Hite Treatment Plant\04-Primaries\Optimization","exact time")</f>
        <v>No events found.</v>
      </c>
      <c r="J269" s="55" t="e">
        <f t="shared" si="51"/>
        <v>#VALUE!</v>
      </c>
      <c r="K269" s="19">
        <f t="shared" si="52"/>
        <v>0.7561883326746246</v>
      </c>
      <c r="L269" s="19" t="str">
        <f t="shared" si="53"/>
        <v/>
      </c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x14ac:dyDescent="0.25">
      <c r="A270" s="60">
        <v>43375.333333333336</v>
      </c>
      <c r="B270" s="19">
        <f>_xll.PITimeDat("NPRI Inf TSS",Sheet1!$C270,"\\APPLEPI_AF\MWRD_Production\Hite Treatment Plant\04-Primaries\Optimization","exact time")</f>
        <v>312</v>
      </c>
      <c r="C270" s="60">
        <v>43375.333333333336</v>
      </c>
      <c r="D270">
        <v>70</v>
      </c>
      <c r="E270" s="19">
        <f>1-D270/B270</f>
        <v>0.77564102564102566</v>
      </c>
      <c r="F270" s="19">
        <f t="shared" si="49"/>
        <v>0.72024174069716529</v>
      </c>
      <c r="G270" s="19">
        <f t="shared" si="50"/>
        <v>3.0690807722910346E-3</v>
      </c>
      <c r="H270" s="19"/>
      <c r="I270" s="19">
        <f>_xll.PITimeDat("NPRI 3 Eff TSS",Sheet1!$C270,"\\APPLEPI_AF\MWRD_Production\Hite Treatment Plant\04-Primaries\Optimization","exact time")</f>
        <v>96</v>
      </c>
      <c r="J270" s="55">
        <f t="shared" si="51"/>
        <v>0.69230769230769229</v>
      </c>
      <c r="K270" s="19">
        <f t="shared" si="52"/>
        <v>0.72024174069716529</v>
      </c>
      <c r="L270" s="19">
        <f t="shared" si="53"/>
        <v>7.8031105942541902E-4</v>
      </c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x14ac:dyDescent="0.25">
      <c r="A271" s="60">
        <v>43376.333333333336</v>
      </c>
      <c r="B271" s="19">
        <f>_xll.PITimeDat("NPRI Inf TSS",Sheet1!$C271,"\\APPLEPI_AF\MWRD_Production\Hite Treatment Plant\04-Primaries\Optimization","exact time")</f>
        <v>298</v>
      </c>
      <c r="C271" s="60">
        <v>43376.333333333336</v>
      </c>
      <c r="D271">
        <v>149</v>
      </c>
      <c r="E271" s="19">
        <f>1-D271/B271</f>
        <v>0.5</v>
      </c>
      <c r="F271" s="19">
        <f t="shared" si="49"/>
        <v>0.7070987352265623</v>
      </c>
      <c r="G271" s="19">
        <f t="shared" si="50"/>
        <v>4.2889886132441761E-2</v>
      </c>
      <c r="H271" s="19"/>
      <c r="I271" s="19">
        <f>_xll.PITimeDat("NPRI 3 Eff TSS",Sheet1!$C271,"\\APPLEPI_AF\MWRD_Production\Hite Treatment Plant\04-Primaries\Optimization","exact time")</f>
        <v>92</v>
      </c>
      <c r="J271" s="55">
        <f t="shared" si="51"/>
        <v>0.6912751677852349</v>
      </c>
      <c r="K271" s="19">
        <f t="shared" si="52"/>
        <v>0.7070987352265623</v>
      </c>
      <c r="L271" s="19">
        <f t="shared" si="53"/>
        <v>2.5038528657023661E-4</v>
      </c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x14ac:dyDescent="0.25">
      <c r="A272" s="60">
        <v>43377.333333333336</v>
      </c>
      <c r="B272" s="19">
        <f>_xll.PITimeDat("NPRI Inf TSS",Sheet1!$C272,"\\APPLEPI_AF\MWRD_Production\Hite Treatment Plant\04-Primaries\Optimization","exact time")</f>
        <v>382</v>
      </c>
      <c r="C272" s="60">
        <v>43377.333333333336</v>
      </c>
      <c r="D272">
        <v>76</v>
      </c>
      <c r="E272" s="19">
        <f>1-D272/B272</f>
        <v>0.80104712041884818</v>
      </c>
      <c r="F272" s="19">
        <f t="shared" si="49"/>
        <v>0.77150634318721356</v>
      </c>
      <c r="G272" s="19">
        <f t="shared" si="50"/>
        <v>8.7265751944906231E-4</v>
      </c>
      <c r="H272" s="19"/>
      <c r="I272" s="19">
        <f>_xll.PITimeDat("NPRI 3 Eff TSS",Sheet1!$C272,"\\APPLEPI_AF\MWRD_Production\Hite Treatment Plant\04-Primaries\Optimization","exact time")</f>
        <v>186</v>
      </c>
      <c r="J272" s="55">
        <f t="shared" si="51"/>
        <v>0.51308900523560208</v>
      </c>
      <c r="K272" s="19">
        <f t="shared" si="52"/>
        <v>0.77150634318721356</v>
      </c>
      <c r="L272" s="19">
        <f t="shared" si="53"/>
        <v>6.6779520553997385E-2</v>
      </c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x14ac:dyDescent="0.25">
      <c r="A273" s="60">
        <v>43378.333333333336</v>
      </c>
      <c r="B273" s="19" t="str">
        <f>_xll.PITimeDat("NPRI Inf TSS",Sheet1!$C273,"\\APPLEPI_AF\MWRD_Production\Hite Treatment Plant\04-Primaries\Optimization","exact time")</f>
        <v>No events found.</v>
      </c>
      <c r="C273" s="60">
        <v>43378.333333333336</v>
      </c>
      <c r="D273">
        <v>79</v>
      </c>
      <c r="E273" s="19"/>
      <c r="F273" s="19" t="e">
        <f t="shared" si="49"/>
        <v>#VALUE!</v>
      </c>
      <c r="G273" s="19" t="str">
        <f t="shared" si="50"/>
        <v/>
      </c>
      <c r="H273" s="19"/>
      <c r="I273" s="19">
        <f>_xll.PITimeDat("NPRI 3 Eff TSS",Sheet1!$C273,"\\APPLEPI_AF\MWRD_Production\Hite Treatment Plant\04-Primaries\Optimization","exact time")</f>
        <v>104</v>
      </c>
      <c r="J273" s="55" t="e">
        <f t="shared" si="51"/>
        <v>#VALUE!</v>
      </c>
      <c r="K273" s="19" t="e">
        <f t="shared" si="52"/>
        <v>#VALUE!</v>
      </c>
      <c r="L273" s="19" t="str">
        <f t="shared" si="53"/>
        <v/>
      </c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x14ac:dyDescent="0.25">
      <c r="A274" s="60">
        <v>43379.333333333336</v>
      </c>
      <c r="B274" s="19" t="str">
        <f>_xll.PITimeDat("NPRI Inf TSS",Sheet1!$C274,"\\APPLEPI_AF\MWRD_Production\Hite Treatment Plant\04-Primaries\Optimization","exact time")</f>
        <v>No events found.</v>
      </c>
      <c r="C274" s="60">
        <v>43379.333333333336</v>
      </c>
      <c r="D274">
        <v>77.5</v>
      </c>
      <c r="E274" s="19"/>
      <c r="F274" s="19" t="e">
        <f t="shared" si="49"/>
        <v>#VALUE!</v>
      </c>
      <c r="G274" s="19" t="str">
        <f t="shared" si="50"/>
        <v/>
      </c>
      <c r="H274" s="19"/>
      <c r="I274" s="19">
        <f>_xll.PITimeDat("NPRI 3 Eff TSS",Sheet1!$C274,"\\APPLEPI_AF\MWRD_Production\Hite Treatment Plant\04-Primaries\Optimization","exact time")</f>
        <v>99</v>
      </c>
      <c r="J274" s="55" t="e">
        <f t="shared" si="51"/>
        <v>#VALUE!</v>
      </c>
      <c r="K274" s="19" t="e">
        <f t="shared" si="52"/>
        <v>#VALUE!</v>
      </c>
      <c r="L274" s="19" t="str">
        <f t="shared" si="53"/>
        <v/>
      </c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x14ac:dyDescent="0.25">
      <c r="A275" s="60">
        <v>43380.333333333336</v>
      </c>
      <c r="B275" s="19" t="str">
        <f>_xll.PITimeDat("NPRI Inf TSS",Sheet1!$C275,"\\APPLEPI_AF\MWRD_Production\Hite Treatment Plant\04-Primaries\Optimization","exact time")</f>
        <v>No events found.</v>
      </c>
      <c r="C275" s="60">
        <v>43380.333333333336</v>
      </c>
      <c r="D275">
        <v>76.5</v>
      </c>
      <c r="E275" s="19"/>
      <c r="F275" s="19" t="e">
        <f t="shared" si="49"/>
        <v>#VALUE!</v>
      </c>
      <c r="G275" s="19" t="str">
        <f t="shared" si="50"/>
        <v/>
      </c>
      <c r="H275" s="19"/>
      <c r="I275" s="19">
        <f>_xll.PITimeDat("NPRI 3 Eff TSS",Sheet1!$C275,"\\APPLEPI_AF\MWRD_Production\Hite Treatment Plant\04-Primaries\Optimization","exact time")</f>
        <v>97</v>
      </c>
      <c r="J275" s="55" t="e">
        <f t="shared" si="51"/>
        <v>#VALUE!</v>
      </c>
      <c r="K275" s="19" t="e">
        <f t="shared" si="52"/>
        <v>#VALUE!</v>
      </c>
      <c r="L275" s="19" t="str">
        <f t="shared" si="53"/>
        <v/>
      </c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x14ac:dyDescent="0.25">
      <c r="A276" s="60">
        <v>43381.333333333336</v>
      </c>
      <c r="B276" s="19" t="str">
        <f>_xll.PITimeDat("NPRI Inf TSS",Sheet1!$C276,"\\APPLEPI_AF\MWRD_Production\Hite Treatment Plant\04-Primaries\Optimization","exact time")</f>
        <v>No events found.</v>
      </c>
      <c r="C276" s="60">
        <v>43381.333333333336</v>
      </c>
      <c r="D276">
        <v>78.5</v>
      </c>
      <c r="E276" s="19"/>
      <c r="F276" s="19" t="e">
        <f t="shared" si="49"/>
        <v>#VALUE!</v>
      </c>
      <c r="G276" s="19" t="str">
        <f t="shared" si="50"/>
        <v/>
      </c>
      <c r="H276" s="19"/>
      <c r="I276" s="19">
        <f>_xll.PITimeDat("NPRI 3 Eff TSS",Sheet1!$C276,"\\APPLEPI_AF\MWRD_Production\Hite Treatment Plant\04-Primaries\Optimization","exact time")</f>
        <v>95</v>
      </c>
      <c r="J276" s="55" t="e">
        <f t="shared" si="51"/>
        <v>#VALUE!</v>
      </c>
      <c r="K276" s="19" t="e">
        <f t="shared" si="52"/>
        <v>#VALUE!</v>
      </c>
      <c r="L276" s="19" t="str">
        <f t="shared" si="53"/>
        <v/>
      </c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x14ac:dyDescent="0.25">
      <c r="A277" s="60">
        <v>43382.333333333336</v>
      </c>
      <c r="B277" s="19">
        <f>_xll.PITimeDat("NPRI Inf TSS",Sheet1!$C277,"\\APPLEPI_AF\MWRD_Production\Hite Treatment Plant\04-Primaries\Optimization","exact time")</f>
        <v>298</v>
      </c>
      <c r="C277" s="60">
        <v>43382.333333333336</v>
      </c>
      <c r="D277">
        <v>71</v>
      </c>
      <c r="E277" s="19">
        <f>1-D277/B277</f>
        <v>0.76174496644295298</v>
      </c>
      <c r="F277" s="19">
        <f t="shared" si="49"/>
        <v>0.7070987352265623</v>
      </c>
      <c r="G277" s="19">
        <f t="shared" si="50"/>
        <v>2.9862105861552302E-3</v>
      </c>
      <c r="H277" s="19"/>
      <c r="I277" s="19">
        <f>_xll.PITimeDat("NPRI 3 Eff TSS",Sheet1!$C277,"\\APPLEPI_AF\MWRD_Production\Hite Treatment Plant\04-Primaries\Optimization","exact time")</f>
        <v>103</v>
      </c>
      <c r="J277" s="55">
        <f t="shared" si="51"/>
        <v>0.65436241610738255</v>
      </c>
      <c r="K277" s="19">
        <f t="shared" si="52"/>
        <v>0.7070987352265623</v>
      </c>
      <c r="L277" s="19">
        <f t="shared" si="53"/>
        <v>2.7811193542399641E-3</v>
      </c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x14ac:dyDescent="0.25">
      <c r="A278" s="60">
        <v>43383.333333333336</v>
      </c>
      <c r="B278" s="19">
        <f>_xll.PITimeDat("NPRI Inf TSS",Sheet1!$C278,"\\APPLEPI_AF\MWRD_Production\Hite Treatment Plant\04-Primaries\Optimization","exact time")</f>
        <v>300</v>
      </c>
      <c r="C278" s="60">
        <v>43383.333333333336</v>
      </c>
      <c r="D278">
        <v>73.5</v>
      </c>
      <c r="E278" s="19">
        <f>1-D278/B278</f>
        <v>0.755</v>
      </c>
      <c r="F278" s="19">
        <f t="shared" si="49"/>
        <v>0.70905141032505192</v>
      </c>
      <c r="G278" s="19">
        <f t="shared" si="50"/>
        <v>2.1112728931167455E-3</v>
      </c>
      <c r="H278" s="19"/>
      <c r="I278" s="19">
        <f>_xll.PITimeDat("NPRI 3 Eff TSS",Sheet1!$C278,"\\APPLEPI_AF\MWRD_Production\Hite Treatment Plant\04-Primaries\Optimization","exact time")</f>
        <v>116</v>
      </c>
      <c r="J278" s="55">
        <f t="shared" si="51"/>
        <v>0.61333333333333329</v>
      </c>
      <c r="K278" s="19">
        <f t="shared" si="52"/>
        <v>0.70905141032505192</v>
      </c>
      <c r="L278" s="19">
        <f t="shared" si="53"/>
        <v>9.1619502629925759E-3</v>
      </c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x14ac:dyDescent="0.25">
      <c r="A279" s="60">
        <v>43384.333333333336</v>
      </c>
      <c r="B279" s="19">
        <f>_xll.PITimeDat("NPRI Inf TSS",Sheet1!$C279,"\\APPLEPI_AF\MWRD_Production\Hite Treatment Plant\04-Primaries\Optimization","exact time")</f>
        <v>310</v>
      </c>
      <c r="C279" s="60">
        <v>43384.333333333336</v>
      </c>
      <c r="D279">
        <v>67</v>
      </c>
      <c r="E279" s="19">
        <f>1-D279/B279</f>
        <v>0.78387096774193554</v>
      </c>
      <c r="F279" s="19">
        <f t="shared" si="49"/>
        <v>0.71843684870166324</v>
      </c>
      <c r="G279" s="19">
        <f t="shared" si="50"/>
        <v>4.2816239345765256E-3</v>
      </c>
      <c r="H279" s="19"/>
      <c r="I279" s="19">
        <f>_xll.PITimeDat("NPRI 3 Eff TSS",Sheet1!$C279,"\\APPLEPI_AF\MWRD_Production\Hite Treatment Plant\04-Primaries\Optimization","exact time")</f>
        <v>92</v>
      </c>
      <c r="J279" s="55">
        <f t="shared" si="51"/>
        <v>0.70322580645161292</v>
      </c>
      <c r="K279" s="19">
        <f t="shared" si="52"/>
        <v>0.71843684870166324</v>
      </c>
      <c r="L279" s="19">
        <f t="shared" si="53"/>
        <v>2.3137580633281595E-4</v>
      </c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x14ac:dyDescent="0.25">
      <c r="A280" s="60">
        <v>43385.333333333336</v>
      </c>
      <c r="B280" s="19">
        <f>_xll.PITimeDat("NPRI Inf TSS",Sheet1!$C280,"\\APPLEPI_AF\MWRD_Production\Hite Treatment Plant\04-Primaries\Optimization","exact time")</f>
        <v>283</v>
      </c>
      <c r="C280" s="60">
        <v>43385.333333333336</v>
      </c>
      <c r="D280">
        <v>78.5</v>
      </c>
      <c r="E280" s="19">
        <f>1-D280/B280</f>
        <v>0.72261484098939932</v>
      </c>
      <c r="F280" s="19">
        <f t="shared" si="49"/>
        <v>0.69157393320676885</v>
      </c>
      <c r="G280" s="19">
        <f t="shared" si="50"/>
        <v>9.6353795596976872E-4</v>
      </c>
      <c r="H280" s="19"/>
      <c r="I280" s="19">
        <f>_xll.PITimeDat("NPRI 3 Eff TSS",Sheet1!$C280,"\\APPLEPI_AF\MWRD_Production\Hite Treatment Plant\04-Primaries\Optimization","exact time")</f>
        <v>88</v>
      </c>
      <c r="J280" s="55">
        <f t="shared" si="51"/>
        <v>0.68904593639575973</v>
      </c>
      <c r="K280" s="19">
        <f t="shared" si="52"/>
        <v>0.69157393320676885</v>
      </c>
      <c r="L280" s="19">
        <f t="shared" si="53"/>
        <v>6.3907678764723088E-6</v>
      </c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x14ac:dyDescent="0.25">
      <c r="A281" s="60">
        <v>43386.333333333336</v>
      </c>
      <c r="B281" s="19">
        <f>_xll.PITimeDat("NPRI Inf TSS",Sheet1!$C281,"\\APPLEPI_AF\MWRD_Production\Hite Treatment Plant\04-Primaries\Optimization","exact time")</f>
        <v>279</v>
      </c>
      <c r="C281" s="60">
        <v>43386.333333333336</v>
      </c>
      <c r="D281">
        <v>76.5</v>
      </c>
      <c r="E281" s="19">
        <f>1-D281/B281</f>
        <v>0.72580645161290325</v>
      </c>
      <c r="F281" s="19">
        <f t="shared" si="49"/>
        <v>0.6871520541129591</v>
      </c>
      <c r="G281" s="19">
        <f t="shared" si="50"/>
        <v>1.4941624460836885E-3</v>
      </c>
      <c r="H281" s="19"/>
      <c r="I281" s="19">
        <f>_xll.PITimeDat("NPRI 3 Eff TSS",Sheet1!$C281,"\\APPLEPI_AF\MWRD_Production\Hite Treatment Plant\04-Primaries\Optimization","exact time")</f>
        <v>104</v>
      </c>
      <c r="J281" s="55">
        <f t="shared" si="51"/>
        <v>0.62724014336917566</v>
      </c>
      <c r="K281" s="19">
        <f t="shared" si="52"/>
        <v>0.6871520541129591</v>
      </c>
      <c r="L281" s="19">
        <f t="shared" si="53"/>
        <v>3.5894370489710733E-3</v>
      </c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x14ac:dyDescent="0.25">
      <c r="A282" s="60">
        <v>43387.333333333336</v>
      </c>
      <c r="B282" s="19">
        <f>_xll.PITimeDat("NPRI Inf TSS",Sheet1!$C282,"\\APPLEPI_AF\MWRD_Production\Hite Treatment Plant\04-Primaries\Optimization","exact time")</f>
        <v>322</v>
      </c>
      <c r="C282" s="60">
        <v>43387.333333333336</v>
      </c>
      <c r="D282">
        <v>80.5</v>
      </c>
      <c r="E282" s="19">
        <f>1-D282/B282</f>
        <v>0.75</v>
      </c>
      <c r="F282" s="19">
        <f t="shared" si="49"/>
        <v>0.72892988539601111</v>
      </c>
      <c r="G282" s="19">
        <f t="shared" si="50"/>
        <v>4.439497294252258E-4</v>
      </c>
      <c r="H282" s="19"/>
      <c r="I282" s="19">
        <f>_xll.PITimeDat("NPRI 3 Eff TSS",Sheet1!$C282,"\\APPLEPI_AF\MWRD_Production\Hite Treatment Plant\04-Primaries\Optimization","exact time")</f>
        <v>97</v>
      </c>
      <c r="J282" s="55">
        <f t="shared" si="51"/>
        <v>0.69875776397515521</v>
      </c>
      <c r="K282" s="19">
        <f t="shared" si="52"/>
        <v>0.72892988539601111</v>
      </c>
      <c r="L282" s="19">
        <f t="shared" si="53"/>
        <v>9.1035691103487153E-4</v>
      </c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x14ac:dyDescent="0.25">
      <c r="A283" s="60">
        <v>43388.333333333336</v>
      </c>
      <c r="B283" s="19">
        <f>_xll.PITimeDat("NPRI Inf TSS",Sheet1!$C283,"\\APPLEPI_AF\MWRD_Production\Hite Treatment Plant\04-Primaries\Optimization","exact time")</f>
        <v>290</v>
      </c>
      <c r="C283" s="60">
        <v>43388.333333333336</v>
      </c>
      <c r="D283">
        <v>140.5</v>
      </c>
      <c r="E283" s="19">
        <f>1-D283/B283</f>
        <v>0.51551724137931032</v>
      </c>
      <c r="F283" s="19">
        <f t="shared" si="49"/>
        <v>0.69901870033626068</v>
      </c>
      <c r="G283" s="19">
        <f t="shared" si="50"/>
        <v>3.3672785439329334E-2</v>
      </c>
      <c r="H283" s="19"/>
      <c r="I283" s="19">
        <f>_xll.PITimeDat("NPRI 3 Eff TSS",Sheet1!$C283,"\\APPLEPI_AF\MWRD_Production\Hite Treatment Plant\04-Primaries\Optimization","exact time")</f>
        <v>198</v>
      </c>
      <c r="J283" s="55">
        <f t="shared" si="51"/>
        <v>0.3172413793103448</v>
      </c>
      <c r="K283" s="19">
        <f t="shared" si="52"/>
        <v>0.69901870033626068</v>
      </c>
      <c r="L283" s="19">
        <f t="shared" si="53"/>
        <v>0.14575392284972524</v>
      </c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x14ac:dyDescent="0.25">
      <c r="A284" s="60">
        <v>43389.333333333336</v>
      </c>
      <c r="B284" s="19">
        <f>_xll.PITimeDat("NPRI Inf TSS",Sheet1!$C284,"\\APPLEPI_AF\MWRD_Production\Hite Treatment Plant\04-Primaries\Optimization","exact time")</f>
        <v>296</v>
      </c>
      <c r="C284" s="60">
        <v>43389.333333333336</v>
      </c>
      <c r="D284">
        <v>72</v>
      </c>
      <c r="E284" s="19">
        <f>1-D284/B284</f>
        <v>0.7567567567567568</v>
      </c>
      <c r="F284" s="19">
        <f t="shared" si="49"/>
        <v>0.70511967262674191</v>
      </c>
      <c r="G284" s="19">
        <f t="shared" si="50"/>
        <v>2.6663884574502352E-3</v>
      </c>
      <c r="H284" s="19"/>
      <c r="I284" s="19">
        <f>_xll.PITimeDat("NPRI 3 Eff TSS",Sheet1!$C284,"\\APPLEPI_AF\MWRD_Production\Hite Treatment Plant\04-Primaries\Optimization","exact time")</f>
        <v>412</v>
      </c>
      <c r="J284" s="55">
        <f t="shared" si="51"/>
        <v>-0.39189189189189189</v>
      </c>
      <c r="K284" s="19">
        <f t="shared" si="52"/>
        <v>0.70511967262674191</v>
      </c>
      <c r="L284" s="19">
        <f t="shared" si="53"/>
        <v>1.2034343726876207</v>
      </c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x14ac:dyDescent="0.25">
      <c r="A285" s="60">
        <v>43390.333333333336</v>
      </c>
      <c r="B285" s="19">
        <f>_xll.PITimeDat("NPRI Inf TSS",Sheet1!$C285,"\\APPLEPI_AF\MWRD_Production\Hite Treatment Plant\04-Primaries\Optimization","exact time")</f>
        <v>291</v>
      </c>
      <c r="C285" s="60">
        <v>43390.333333333336</v>
      </c>
      <c r="D285">
        <v>85.5</v>
      </c>
      <c r="E285" s="19">
        <f>1-D285/B285</f>
        <v>0.70618556701030921</v>
      </c>
      <c r="F285" s="19">
        <f t="shared" si="49"/>
        <v>0.70005300033510509</v>
      </c>
      <c r="G285" s="19">
        <f t="shared" si="50"/>
        <v>3.7608374025824123E-5</v>
      </c>
      <c r="H285" s="19"/>
      <c r="I285" s="19">
        <f>_xll.PITimeDat("NPRI 3 Eff TSS",Sheet1!$C285,"\\APPLEPI_AF\MWRD_Production\Hite Treatment Plant\04-Primaries\Optimization","exact time")</f>
        <v>88</v>
      </c>
      <c r="J285" s="55">
        <f t="shared" si="51"/>
        <v>0.69759450171821302</v>
      </c>
      <c r="K285" s="19">
        <f t="shared" si="52"/>
        <v>0.70005300033510509</v>
      </c>
      <c r="L285" s="19">
        <f t="shared" si="53"/>
        <v>6.0442154492602146E-6</v>
      </c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x14ac:dyDescent="0.25">
      <c r="A286" s="60">
        <v>43391.333333333336</v>
      </c>
      <c r="B286" s="19">
        <f>_xll.PITimeDat("NPRI Inf TSS",Sheet1!$C286,"\\APPLEPI_AF\MWRD_Production\Hite Treatment Plant\04-Primaries\Optimization","exact time")</f>
        <v>288</v>
      </c>
      <c r="C286" s="60">
        <v>43391.333333333336</v>
      </c>
      <c r="D286">
        <v>69.5</v>
      </c>
      <c r="E286" s="19">
        <f>1-D286/B286</f>
        <v>0.75868055555555558</v>
      </c>
      <c r="F286" s="19">
        <f t="shared" si="49"/>
        <v>0.69692855242192908</v>
      </c>
      <c r="G286" s="19">
        <f t="shared" si="50"/>
        <v>3.8133098910154168E-3</v>
      </c>
      <c r="H286" s="19"/>
      <c r="I286" s="19">
        <f>_xll.PITimeDat("NPRI 3 Eff TSS",Sheet1!$C286,"\\APPLEPI_AF\MWRD_Production\Hite Treatment Plant\04-Primaries\Optimization","exact time")</f>
        <v>120</v>
      </c>
      <c r="J286" s="55">
        <f t="shared" si="51"/>
        <v>0.58333333333333326</v>
      </c>
      <c r="K286" s="19">
        <f t="shared" si="52"/>
        <v>0.69692855242192908</v>
      </c>
      <c r="L286" s="19">
        <f t="shared" si="53"/>
        <v>1.2903873799786084E-2</v>
      </c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x14ac:dyDescent="0.25">
      <c r="A287" s="60">
        <v>43392.333333333336</v>
      </c>
      <c r="B287" s="19">
        <f>_xll.PITimeDat("NPRI Inf TSS",Sheet1!$C287,"\\APPLEPI_AF\MWRD_Production\Hite Treatment Plant\04-Primaries\Optimization","exact time")</f>
        <v>292</v>
      </c>
      <c r="C287" s="60">
        <v>43392.333333333336</v>
      </c>
      <c r="D287">
        <v>69</v>
      </c>
      <c r="E287" s="19">
        <f>1-D287/B287</f>
        <v>0.76369863013698636</v>
      </c>
      <c r="F287" s="19">
        <f t="shared" si="49"/>
        <v>0.70108021608738214</v>
      </c>
      <c r="G287" s="19">
        <f t="shared" si="50"/>
        <v>3.9210657780876712E-3</v>
      </c>
      <c r="H287" s="19"/>
      <c r="I287" s="19">
        <f>_xll.PITimeDat("NPRI 3 Eff TSS",Sheet1!$C287,"\\APPLEPI_AF\MWRD_Production\Hite Treatment Plant\04-Primaries\Optimization","exact time")</f>
        <v>94</v>
      </c>
      <c r="J287" s="55">
        <f t="shared" si="51"/>
        <v>0.67808219178082196</v>
      </c>
      <c r="K287" s="19">
        <f t="shared" si="52"/>
        <v>0.70108021608738214</v>
      </c>
      <c r="L287" s="19">
        <f t="shared" si="53"/>
        <v>5.2890912200513249E-4</v>
      </c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x14ac:dyDescent="0.25">
      <c r="A288" s="60">
        <v>43393.333333333336</v>
      </c>
      <c r="B288" s="19">
        <f>_xll.PITimeDat("NPRI Inf TSS",Sheet1!$C288,"\\APPLEPI_AF\MWRD_Production\Hite Treatment Plant\04-Primaries\Optimization","exact time")</f>
        <v>291</v>
      </c>
      <c r="C288" s="60">
        <v>43393.333333333336</v>
      </c>
      <c r="D288">
        <v>77</v>
      </c>
      <c r="E288" s="19">
        <f>1-D288/B288</f>
        <v>0.73539518900343648</v>
      </c>
      <c r="F288" s="19">
        <f t="shared" si="49"/>
        <v>0.70005300033510509</v>
      </c>
      <c r="G288" s="19">
        <f t="shared" si="50"/>
        <v>1.2490702998679314E-3</v>
      </c>
      <c r="H288" s="19"/>
      <c r="I288" s="19">
        <f>_xll.PITimeDat("NPRI 3 Eff TSS",Sheet1!$C288,"\\APPLEPI_AF\MWRD_Production\Hite Treatment Plant\04-Primaries\Optimization","exact time")</f>
        <v>98</v>
      </c>
      <c r="J288" s="55">
        <f t="shared" si="51"/>
        <v>0.66323024054982815</v>
      </c>
      <c r="K288" s="19">
        <f t="shared" si="52"/>
        <v>0.70005300033510509</v>
      </c>
      <c r="L288" s="19">
        <f t="shared" si="53"/>
        <v>1.3559156382042085E-3</v>
      </c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x14ac:dyDescent="0.25">
      <c r="A289" s="60">
        <v>43394.333333333336</v>
      </c>
      <c r="B289" s="19">
        <f>_xll.PITimeDat("NPRI Inf TSS",Sheet1!$C289,"\\APPLEPI_AF\MWRD_Production\Hite Treatment Plant\04-Primaries\Optimization","exact time")</f>
        <v>306</v>
      </c>
      <c r="C289" s="60">
        <v>43394.333333333336</v>
      </c>
      <c r="D289">
        <v>80.5</v>
      </c>
      <c r="E289" s="19">
        <f>1-D289/B289</f>
        <v>0.73692810457516345</v>
      </c>
      <c r="F289" s="19">
        <f t="shared" si="49"/>
        <v>0.71475628463240382</v>
      </c>
      <c r="G289" s="19">
        <f t="shared" si="50"/>
        <v>4.9158959957415363E-4</v>
      </c>
      <c r="H289" s="19"/>
      <c r="I289" s="19">
        <f>_xll.PITimeDat("NPRI 3 Eff TSS",Sheet1!$C289,"\\APPLEPI_AF\MWRD_Production\Hite Treatment Plant\04-Primaries\Optimization","exact time")</f>
        <v>91</v>
      </c>
      <c r="J289" s="55">
        <f t="shared" si="51"/>
        <v>0.70261437908496727</v>
      </c>
      <c r="K289" s="19">
        <f t="shared" si="52"/>
        <v>0.71475628463240382</v>
      </c>
      <c r="L289" s="19">
        <f t="shared" si="53"/>
        <v>1.4742587032287043E-4</v>
      </c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x14ac:dyDescent="0.25">
      <c r="A290" s="60">
        <v>43395.333333333336</v>
      </c>
      <c r="B290" s="19">
        <f>_xll.PITimeDat("NPRI Inf TSS",Sheet1!$C290,"\\APPLEPI_AF\MWRD_Production\Hite Treatment Plant\04-Primaries\Optimization","exact time")</f>
        <v>304</v>
      </c>
      <c r="C290" s="60">
        <v>43395.333333333336</v>
      </c>
      <c r="D290">
        <v>74.5</v>
      </c>
      <c r="E290" s="19">
        <f>1-D290/B290</f>
        <v>0.75493421052631582</v>
      </c>
      <c r="F290" s="19">
        <f t="shared" si="49"/>
        <v>0.71287968124182766</v>
      </c>
      <c r="G290" s="19">
        <f t="shared" si="50"/>
        <v>1.7685834333398725E-3</v>
      </c>
      <c r="H290" s="19"/>
      <c r="I290" s="19">
        <f>_xll.PITimeDat("NPRI 3 Eff TSS",Sheet1!$C290,"\\APPLEPI_AF\MWRD_Production\Hite Treatment Plant\04-Primaries\Optimization","exact time")</f>
        <v>120</v>
      </c>
      <c r="J290" s="55">
        <f t="shared" si="51"/>
        <v>0.60526315789473684</v>
      </c>
      <c r="K290" s="19">
        <f t="shared" si="52"/>
        <v>0.71287968124182766</v>
      </c>
      <c r="L290" s="19">
        <f t="shared" si="53"/>
        <v>1.1581316097314944E-2</v>
      </c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x14ac:dyDescent="0.25">
      <c r="A291" s="60">
        <v>43396.333333333336</v>
      </c>
      <c r="B291" s="19">
        <f>_xll.PITimeDat("NPRI Inf TSS",Sheet1!$C291,"\\APPLEPI_AF\MWRD_Production\Hite Treatment Plant\04-Primaries\Optimization","exact time")</f>
        <v>287</v>
      </c>
      <c r="C291" s="60">
        <v>43396.333333333336</v>
      </c>
      <c r="D291">
        <v>73</v>
      </c>
      <c r="E291" s="19">
        <f>1-D291/B291</f>
        <v>0.74564459930313587</v>
      </c>
      <c r="F291" s="19">
        <f t="shared" si="49"/>
        <v>0.69587255434674411</v>
      </c>
      <c r="G291" s="19">
        <f t="shared" si="50"/>
        <v>2.4772564591410825E-3</v>
      </c>
      <c r="H291" s="19"/>
      <c r="I291" s="19">
        <f>_xll.PITimeDat("NPRI 3 Eff TSS",Sheet1!$C291,"\\APPLEPI_AF\MWRD_Production\Hite Treatment Plant\04-Primaries\Optimization","exact time")</f>
        <v>113</v>
      </c>
      <c r="J291" s="55">
        <f t="shared" si="51"/>
        <v>0.60627177700348434</v>
      </c>
      <c r="K291" s="19">
        <f t="shared" si="52"/>
        <v>0.69587255434674411</v>
      </c>
      <c r="L291" s="19">
        <f t="shared" si="53"/>
        <v>8.0282993005164147E-3</v>
      </c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x14ac:dyDescent="0.25">
      <c r="A292" s="60">
        <v>43397.333333333336</v>
      </c>
      <c r="B292" s="19">
        <f>_xll.PITimeDat("NPRI Inf TSS",Sheet1!$C292,"\\APPLEPI_AF\MWRD_Production\Hite Treatment Plant\04-Primaries\Optimization","exact time")</f>
        <v>279</v>
      </c>
      <c r="C292" s="60">
        <v>43397.333333333336</v>
      </c>
      <c r="D292">
        <v>77</v>
      </c>
      <c r="E292" s="19">
        <f>1-D292/B292</f>
        <v>0.72401433691756267</v>
      </c>
      <c r="F292" s="19">
        <f t="shared" si="49"/>
        <v>0.6871520541129591</v>
      </c>
      <c r="G292" s="19">
        <f t="shared" si="50"/>
        <v>1.3588278935665725E-3</v>
      </c>
      <c r="H292" s="19"/>
      <c r="I292" s="19">
        <f>_xll.PITimeDat("NPRI 3 Eff TSS",Sheet1!$C292,"\\APPLEPI_AF\MWRD_Production\Hite Treatment Plant\04-Primaries\Optimization","exact time")</f>
        <v>108</v>
      </c>
      <c r="J292" s="55">
        <f t="shared" si="51"/>
        <v>0.61290322580645162</v>
      </c>
      <c r="K292" s="19">
        <f t="shared" si="52"/>
        <v>0.6871520541129591</v>
      </c>
      <c r="L292" s="19">
        <f t="shared" si="53"/>
        <v>5.5128885048892256E-3</v>
      </c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x14ac:dyDescent="0.25">
      <c r="A293" s="60">
        <v>43398.333333333336</v>
      </c>
      <c r="B293" s="19">
        <f>_xll.PITimeDat("NPRI Inf TSS",Sheet1!$C293,"\\APPLEPI_AF\MWRD_Production\Hite Treatment Plant\04-Primaries\Optimization","exact time")</f>
        <v>294</v>
      </c>
      <c r="C293" s="60">
        <v>43398.333333333336</v>
      </c>
      <c r="D293">
        <v>67.5</v>
      </c>
      <c r="E293" s="19">
        <f>1-D293/B293</f>
        <v>0.77040816326530615</v>
      </c>
      <c r="F293" s="19">
        <f t="shared" si="49"/>
        <v>0.70311368400515506</v>
      </c>
      <c r="G293" s="19">
        <f t="shared" si="50"/>
        <v>4.528546938894905E-3</v>
      </c>
      <c r="H293" s="19"/>
      <c r="I293" s="19">
        <f>_xll.PITimeDat("NPRI 3 Eff TSS",Sheet1!$C293,"\\APPLEPI_AF\MWRD_Production\Hite Treatment Plant\04-Primaries\Optimization","exact time")</f>
        <v>100</v>
      </c>
      <c r="J293" s="55">
        <f t="shared" si="51"/>
        <v>0.65986394557823136</v>
      </c>
      <c r="K293" s="19">
        <f t="shared" si="52"/>
        <v>0.70311368400515506</v>
      </c>
      <c r="L293" s="19">
        <f t="shared" si="53"/>
        <v>1.8705398739973205E-3</v>
      </c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x14ac:dyDescent="0.25">
      <c r="A294" s="60">
        <v>43399.333333333336</v>
      </c>
      <c r="B294" s="19">
        <f>_xll.PITimeDat("NPRI Inf TSS",Sheet1!$C294,"\\APPLEPI_AF\MWRD_Production\Hite Treatment Plant\04-Primaries\Optimization","exact time")</f>
        <v>268</v>
      </c>
      <c r="C294" s="60">
        <v>43399.333333333336</v>
      </c>
      <c r="D294">
        <v>75.5</v>
      </c>
      <c r="E294" s="19">
        <f>1-D294/B294</f>
        <v>0.71828358208955223</v>
      </c>
      <c r="F294" s="19">
        <f t="shared" si="49"/>
        <v>0.6743112802146104</v>
      </c>
      <c r="G294" s="19">
        <f t="shared" si="50"/>
        <v>1.9335633321810131E-3</v>
      </c>
      <c r="H294" s="19"/>
      <c r="I294" s="19">
        <f>_xll.PITimeDat("NPRI 3 Eff TSS",Sheet1!$C294,"\\APPLEPI_AF\MWRD_Production\Hite Treatment Plant\04-Primaries\Optimization","exact time")</f>
        <v>103</v>
      </c>
      <c r="J294" s="55">
        <f t="shared" si="51"/>
        <v>0.61567164179104483</v>
      </c>
      <c r="K294" s="19">
        <f t="shared" si="52"/>
        <v>0.6743112802146104</v>
      </c>
      <c r="L294" s="19">
        <f t="shared" si="53"/>
        <v>3.4386071944465068E-3</v>
      </c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x14ac:dyDescent="0.25">
      <c r="A295" s="60">
        <v>43400.333333333336</v>
      </c>
      <c r="B295" s="19">
        <f>_xll.PITimeDat("NPRI Inf TSS",Sheet1!$C295,"\\APPLEPI_AF\MWRD_Production\Hite Treatment Plant\04-Primaries\Optimization","exact time")</f>
        <v>306</v>
      </c>
      <c r="C295" s="60">
        <v>43400.333333333336</v>
      </c>
      <c r="D295">
        <v>78</v>
      </c>
      <c r="E295" s="19">
        <f>1-D295/B295</f>
        <v>0.74509803921568629</v>
      </c>
      <c r="F295" s="19">
        <f t="shared" si="49"/>
        <v>0.71475628463240382</v>
      </c>
      <c r="G295" s="19">
        <f t="shared" si="50"/>
        <v>9.2062207119214317E-4</v>
      </c>
      <c r="H295" s="19"/>
      <c r="I295" s="19">
        <f>_xll.PITimeDat("NPRI 3 Eff TSS",Sheet1!$C295,"\\APPLEPI_AF\MWRD_Production\Hite Treatment Plant\04-Primaries\Optimization","exact time")</f>
        <v>77</v>
      </c>
      <c r="J295" s="55">
        <f t="shared" si="51"/>
        <v>0.74836601307189543</v>
      </c>
      <c r="K295" s="19">
        <f t="shared" si="52"/>
        <v>0.71475628463240382</v>
      </c>
      <c r="L295" s="19">
        <f t="shared" si="53"/>
        <v>1.1296138457763715E-3</v>
      </c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x14ac:dyDescent="0.25">
      <c r="A296" s="60">
        <v>43401.333333333336</v>
      </c>
      <c r="B296" s="19">
        <f>_xll.PITimeDat("NPRI Inf TSS",Sheet1!$C296,"\\APPLEPI_AF\MWRD_Production\Hite Treatment Plant\04-Primaries\Optimization","exact time")</f>
        <v>280</v>
      </c>
      <c r="C296" s="60">
        <v>43401.333333333336</v>
      </c>
      <c r="D296">
        <v>67</v>
      </c>
      <c r="E296" s="19">
        <f>1-D296/B296</f>
        <v>0.76071428571428568</v>
      </c>
      <c r="F296" s="19">
        <f t="shared" si="49"/>
        <v>0.68826936820541285</v>
      </c>
      <c r="G296" s="19">
        <f t="shared" si="50"/>
        <v>5.2482660728673889E-3</v>
      </c>
      <c r="H296" s="19"/>
      <c r="I296" s="19">
        <f>_xll.PITimeDat("NPRI 3 Eff TSS",Sheet1!$C296,"\\APPLEPI_AF\MWRD_Production\Hite Treatment Plant\04-Primaries\Optimization","exact time")</f>
        <v>167</v>
      </c>
      <c r="J296" s="55">
        <f t="shared" si="51"/>
        <v>0.40357142857142858</v>
      </c>
      <c r="K296" s="19">
        <f t="shared" si="52"/>
        <v>0.68826936820541285</v>
      </c>
      <c r="L296" s="19">
        <f t="shared" si="53"/>
        <v>8.1052916831835742E-2</v>
      </c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x14ac:dyDescent="0.25">
      <c r="A297" s="60">
        <v>43402.333333333336</v>
      </c>
      <c r="B297" s="19">
        <f>_xll.PITimeDat("NPRI Inf TSS",Sheet1!$C297,"\\APPLEPI_AF\MWRD_Production\Hite Treatment Plant\04-Primaries\Optimization","exact time")</f>
        <v>287</v>
      </c>
      <c r="C297" s="60">
        <v>43402.333333333336</v>
      </c>
      <c r="D297">
        <v>69.5</v>
      </c>
      <c r="E297" s="19">
        <f>1-D297/B297</f>
        <v>0.75783972125435539</v>
      </c>
      <c r="F297" s="19">
        <f t="shared" si="49"/>
        <v>0.69587255434674411</v>
      </c>
      <c r="G297" s="19">
        <f t="shared" si="50"/>
        <v>3.8399297745557548E-3</v>
      </c>
      <c r="H297" s="19"/>
      <c r="I297" s="19">
        <f>_xll.PITimeDat("NPRI 3 Eff TSS",Sheet1!$C297,"\\APPLEPI_AF\MWRD_Production\Hite Treatment Plant\04-Primaries\Optimization","exact time")</f>
        <v>90</v>
      </c>
      <c r="J297" s="55">
        <f t="shared" si="51"/>
        <v>0.68641114982578399</v>
      </c>
      <c r="K297" s="19">
        <f t="shared" si="52"/>
        <v>0.69587255434674411</v>
      </c>
      <c r="L297" s="19">
        <f t="shared" si="53"/>
        <v>8.95181755092445E-5</v>
      </c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x14ac:dyDescent="0.25">
      <c r="A298" s="60">
        <v>43403.333333333336</v>
      </c>
      <c r="B298" s="19">
        <f>_xll.PITimeDat("NPRI Inf TSS",Sheet1!$C298,"\\APPLEPI_AF\MWRD_Production\Hite Treatment Plant\04-Primaries\Optimization","exact time")</f>
        <v>310</v>
      </c>
      <c r="C298" s="60">
        <v>43403.333333333336</v>
      </c>
      <c r="D298">
        <v>85</v>
      </c>
      <c r="E298" s="19">
        <f>1-D298/B298</f>
        <v>0.72580645161290325</v>
      </c>
      <c r="F298" s="19">
        <f t="shared" si="49"/>
        <v>0.71843684870166324</v>
      </c>
      <c r="G298" s="19">
        <f t="shared" si="50"/>
        <v>5.4311047069357129E-5</v>
      </c>
      <c r="H298" s="19"/>
      <c r="I298" s="19">
        <f>_xll.PITimeDat("NPRI 3 Eff TSS",Sheet1!$C298,"\\APPLEPI_AF\MWRD_Production\Hite Treatment Plant\04-Primaries\Optimization","exact time")</f>
        <v>82</v>
      </c>
      <c r="J298" s="55">
        <f t="shared" si="51"/>
        <v>0.73548387096774193</v>
      </c>
      <c r="K298" s="19">
        <f t="shared" si="52"/>
        <v>0.71843684870166324</v>
      </c>
      <c r="L298" s="19">
        <f t="shared" si="53"/>
        <v>2.9060096814018235E-4</v>
      </c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x14ac:dyDescent="0.25">
      <c r="A299" s="60">
        <v>43404.333333333336</v>
      </c>
      <c r="B299" s="19">
        <f>_xll.PITimeDat("NPRI Inf TSS",Sheet1!$C299,"\\APPLEPI_AF\MWRD_Production\Hite Treatment Plant\04-Primaries\Optimization","exact time")</f>
        <v>292</v>
      </c>
      <c r="C299" s="60">
        <v>43404.333333333336</v>
      </c>
      <c r="D299">
        <v>70.5</v>
      </c>
      <c r="E299" s="19">
        <f>1-D299/B299</f>
        <v>0.75856164383561642</v>
      </c>
      <c r="F299" s="19">
        <f t="shared" si="49"/>
        <v>0.70108021608738214</v>
      </c>
      <c r="G299" s="19">
        <f t="shared" si="50"/>
        <v>3.3041145359754779E-3</v>
      </c>
      <c r="H299" s="19"/>
      <c r="I299" s="19">
        <f>_xll.PITimeDat("NPRI 3 Eff TSS",Sheet1!$C299,"\\APPLEPI_AF\MWRD_Production\Hite Treatment Plant\04-Primaries\Optimization","exact time")</f>
        <v>114</v>
      </c>
      <c r="J299" s="55">
        <f t="shared" si="51"/>
        <v>0.6095890410958904</v>
      </c>
      <c r="K299" s="19">
        <f t="shared" si="52"/>
        <v>0.70108021608738214</v>
      </c>
      <c r="L299" s="19">
        <f t="shared" si="53"/>
        <v>8.3706351013237614E-3</v>
      </c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x14ac:dyDescent="0.25">
      <c r="A300" s="60">
        <v>43405.333333333336</v>
      </c>
      <c r="B300" s="19">
        <f>_xll.PITimeDat("NPRI Inf TSS",Sheet1!$C300,"\\APPLEPI_AF\MWRD_Production\Hite Treatment Plant\04-Primaries\Optimization","exact time")</f>
        <v>308</v>
      </c>
      <c r="C300" s="60">
        <v>43405.333333333336</v>
      </c>
      <c r="D300">
        <v>73.5</v>
      </c>
      <c r="E300" s="19">
        <f>1-D300/B300</f>
        <v>0.76136363636363635</v>
      </c>
      <c r="F300" s="19">
        <f t="shared" si="49"/>
        <v>0.71660851655037527</v>
      </c>
      <c r="G300" s="19">
        <f t="shared" si="50"/>
        <v>2.0030207494993544E-3</v>
      </c>
      <c r="H300" s="19"/>
      <c r="I300" s="19">
        <f>_xll.PITimeDat("NPRI 3 Eff TSS",Sheet1!$C300,"\\APPLEPI_AF\MWRD_Production\Hite Treatment Plant\04-Primaries\Optimization","exact time")</f>
        <v>91</v>
      </c>
      <c r="J300" s="55">
        <f t="shared" si="51"/>
        <v>0.70454545454545459</v>
      </c>
      <c r="K300" s="19">
        <f t="shared" si="52"/>
        <v>0.71660851655037527</v>
      </c>
      <c r="L300" s="19">
        <f t="shared" si="53"/>
        <v>1.4551746493456113E-4</v>
      </c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x14ac:dyDescent="0.25">
      <c r="A301" s="60">
        <v>43406.333333333336</v>
      </c>
      <c r="B301" s="19">
        <f>_xll.PITimeDat("NPRI Inf TSS",Sheet1!$C301,"\\APPLEPI_AF\MWRD_Production\Hite Treatment Plant\04-Primaries\Optimization","exact time")</f>
        <v>320</v>
      </c>
      <c r="C301" s="60">
        <v>43406.333333333336</v>
      </c>
      <c r="D301">
        <v>65.5</v>
      </c>
      <c r="E301" s="19">
        <f>1-D301/B301</f>
        <v>0.79531249999999998</v>
      </c>
      <c r="F301" s="19">
        <f t="shared" si="49"/>
        <v>0.72723569717973624</v>
      </c>
      <c r="G301" s="19">
        <f t="shared" si="50"/>
        <v>4.6344510822290685E-3</v>
      </c>
      <c r="H301" s="19"/>
      <c r="I301" s="19">
        <f>_xll.PITimeDat("NPRI 3 Eff TSS",Sheet1!$C301,"\\APPLEPI_AF\MWRD_Production\Hite Treatment Plant\04-Primaries\Optimization","exact time")</f>
        <v>104</v>
      </c>
      <c r="J301" s="55">
        <f t="shared" si="51"/>
        <v>0.67500000000000004</v>
      </c>
      <c r="K301" s="19">
        <f t="shared" si="52"/>
        <v>0.72723569717973624</v>
      </c>
      <c r="L301" s="19">
        <f t="shared" si="53"/>
        <v>2.7285680598531001E-3</v>
      </c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x14ac:dyDescent="0.25">
      <c r="A302" s="60">
        <v>43407.333333333336</v>
      </c>
      <c r="B302" s="19">
        <f>_xll.PITimeDat("NPRI Inf TSS",Sheet1!$C302,"\\APPLEPI_AF\MWRD_Production\Hite Treatment Plant\04-Primaries\Optimization","exact time")</f>
        <v>272</v>
      </c>
      <c r="C302" s="60">
        <v>43407.333333333336</v>
      </c>
      <c r="D302">
        <v>75</v>
      </c>
      <c r="E302" s="19">
        <f>1-D302/B302</f>
        <v>0.72426470588235292</v>
      </c>
      <c r="F302" s="19">
        <f t="shared" si="49"/>
        <v>0.67910082021145435</v>
      </c>
      <c r="G302" s="19">
        <f t="shared" si="50"/>
        <v>2.0397765688939975E-3</v>
      </c>
      <c r="H302" s="19"/>
      <c r="I302" s="19">
        <f>_xll.PITimeDat("NPRI 3 Eff TSS",Sheet1!$C302,"\\APPLEPI_AF\MWRD_Production\Hite Treatment Plant\04-Primaries\Optimization","exact time")</f>
        <v>125</v>
      </c>
      <c r="J302" s="55">
        <f t="shared" si="51"/>
        <v>0.54044117647058831</v>
      </c>
      <c r="K302" s="19">
        <f t="shared" si="52"/>
        <v>0.67910082021145435</v>
      </c>
      <c r="L302" s="19">
        <f t="shared" si="53"/>
        <v>1.9226496802343888E-2</v>
      </c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x14ac:dyDescent="0.25">
      <c r="A303" s="60">
        <v>43408.333333333336</v>
      </c>
      <c r="B303" s="19">
        <f>_xll.PITimeDat("NPRI Inf TSS",Sheet1!$C303,"\\APPLEPI_AF\MWRD_Production\Hite Treatment Plant\04-Primaries\Optimization","exact time")</f>
        <v>300</v>
      </c>
      <c r="C303" s="60">
        <v>43408.333333333336</v>
      </c>
      <c r="D303">
        <v>75.5</v>
      </c>
      <c r="E303" s="19">
        <f>1-D303/B303</f>
        <v>0.74833333333333329</v>
      </c>
      <c r="F303" s="19">
        <f t="shared" si="49"/>
        <v>0.70905141032505192</v>
      </c>
      <c r="G303" s="19">
        <f t="shared" si="50"/>
        <v>1.5430694752285455E-3</v>
      </c>
      <c r="H303" s="19"/>
      <c r="I303" s="19" t="str">
        <f>_xll.PITimeDat("NPRI 3 Eff TSS",Sheet1!$C303,"\\APPLEPI_AF\MWRD_Production\Hite Treatment Plant\04-Primaries\Optimization","exact time")</f>
        <v>No events found.</v>
      </c>
      <c r="J303" s="55" t="e">
        <f t="shared" si="51"/>
        <v>#VALUE!</v>
      </c>
      <c r="K303" s="19">
        <f t="shared" si="52"/>
        <v>0.70905141032505192</v>
      </c>
      <c r="L303" s="19" t="str">
        <f t="shared" si="53"/>
        <v/>
      </c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x14ac:dyDescent="0.25">
      <c r="A304" s="60">
        <v>43409.333333333336</v>
      </c>
      <c r="B304" s="19">
        <f>_xll.PITimeDat("NPRI Inf TSS",Sheet1!$C304,"\\APPLEPI_AF\MWRD_Production\Hite Treatment Plant\04-Primaries\Optimization","exact time")</f>
        <v>340</v>
      </c>
      <c r="C304" s="60">
        <v>43409.333333333336</v>
      </c>
      <c r="D304">
        <v>76.5</v>
      </c>
      <c r="E304" s="19">
        <f>1-D304/B304</f>
        <v>0.77500000000000002</v>
      </c>
      <c r="F304" s="19">
        <f t="shared" si="49"/>
        <v>0.7432806561691635</v>
      </c>
      <c r="G304" s="19">
        <f t="shared" si="50"/>
        <v>1.0061167730588268E-3</v>
      </c>
      <c r="H304" s="19"/>
      <c r="I304" s="19">
        <f>_xll.PITimeDat("NPRI 3 Eff TSS",Sheet1!$C304,"\\APPLEPI_AF\MWRD_Production\Hite Treatment Plant\04-Primaries\Optimization","exact time")</f>
        <v>98</v>
      </c>
      <c r="J304" s="55">
        <f t="shared" si="51"/>
        <v>0.71176470588235297</v>
      </c>
      <c r="K304" s="19">
        <f t="shared" si="52"/>
        <v>0.7432806561691635</v>
      </c>
      <c r="L304" s="19">
        <f t="shared" si="53"/>
        <v>9.9325512248071303E-4</v>
      </c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x14ac:dyDescent="0.25">
      <c r="A305" s="60">
        <v>43410.333333333336</v>
      </c>
      <c r="B305" s="19">
        <f>_xll.PITimeDat("NPRI Inf TSS",Sheet1!$C305,"\\APPLEPI_AF\MWRD_Production\Hite Treatment Plant\04-Primaries\Optimization","exact time")</f>
        <v>325</v>
      </c>
      <c r="C305" s="60">
        <v>43410.333333333336</v>
      </c>
      <c r="D305">
        <v>69</v>
      </c>
      <c r="E305" s="19">
        <f>1-D305/B305</f>
        <v>0.78769230769230769</v>
      </c>
      <c r="F305" s="19">
        <f t="shared" si="49"/>
        <v>0.73143207106927877</v>
      </c>
      <c r="G305" s="19">
        <f t="shared" si="50"/>
        <v>3.1652142248792051E-3</v>
      </c>
      <c r="H305" s="19"/>
      <c r="I305" s="19">
        <f>_xll.PITimeDat("NPRI 3 Eff TSS",Sheet1!$C305,"\\APPLEPI_AF\MWRD_Production\Hite Treatment Plant\04-Primaries\Optimization","exact time")</f>
        <v>120</v>
      </c>
      <c r="J305" s="55">
        <f t="shared" si="51"/>
        <v>0.63076923076923075</v>
      </c>
      <c r="K305" s="19">
        <f t="shared" si="52"/>
        <v>0.73143207106927877</v>
      </c>
      <c r="L305" s="19">
        <f t="shared" si="53"/>
        <v>1.0133007417272971E-2</v>
      </c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x14ac:dyDescent="0.25">
      <c r="A306" s="60">
        <v>43411.333333333336</v>
      </c>
      <c r="B306" s="19">
        <f>_xll.PITimeDat("NPRI Inf TSS",Sheet1!$C306,"\\APPLEPI_AF\MWRD_Production\Hite Treatment Plant\04-Primaries\Optimization","exact time")</f>
        <v>292</v>
      </c>
      <c r="C306" s="60">
        <v>43411.333333333336</v>
      </c>
      <c r="D306">
        <v>70</v>
      </c>
      <c r="E306" s="19">
        <f>1-D306/B306</f>
        <v>0.76027397260273977</v>
      </c>
      <c r="F306" s="19">
        <f t="shared" si="49"/>
        <v>0.70108021608738214</v>
      </c>
      <c r="G306" s="19">
        <f t="shared" si="50"/>
        <v>3.5039008103994441E-3</v>
      </c>
      <c r="H306" s="19"/>
      <c r="I306" s="19">
        <f>_xll.PITimeDat("NPRI 3 Eff TSS",Sheet1!$C306,"\\APPLEPI_AF\MWRD_Production\Hite Treatment Plant\04-Primaries\Optimization","exact time")</f>
        <v>99</v>
      </c>
      <c r="J306" s="55">
        <f t="shared" si="51"/>
        <v>0.66095890410958902</v>
      </c>
      <c r="K306" s="19">
        <f t="shared" si="52"/>
        <v>0.70108021608738214</v>
      </c>
      <c r="L306" s="19">
        <f t="shared" si="53"/>
        <v>1.6097196748194053E-3</v>
      </c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x14ac:dyDescent="0.25">
      <c r="A307" s="60">
        <v>43414.333333333336</v>
      </c>
      <c r="B307" s="19">
        <f>_xll.PITimeDat("NPRI Inf TSS",Sheet1!$C307,"\\APPLEPI_AF\MWRD_Production\Hite Treatment Plant\04-Primaries\Optimization","exact time")</f>
        <v>290</v>
      </c>
      <c r="C307" s="60">
        <v>43414.333333333336</v>
      </c>
      <c r="D307">
        <v>83</v>
      </c>
      <c r="E307" s="19">
        <f>1-D307/B307</f>
        <v>0.71379310344827585</v>
      </c>
      <c r="F307" s="19">
        <f t="shared" si="49"/>
        <v>0.69901870033626068</v>
      </c>
      <c r="G307" s="19">
        <f t="shared" si="50"/>
        <v>2.1828298731632343E-4</v>
      </c>
      <c r="H307" s="19"/>
      <c r="I307" s="19">
        <f>_xll.PITimeDat("NPRI 3 Eff TSS",Sheet1!$C307,"\\APPLEPI_AF\MWRD_Production\Hite Treatment Plant\04-Primaries\Optimization","exact time")</f>
        <v>100</v>
      </c>
      <c r="J307" s="55">
        <f t="shared" si="51"/>
        <v>0.65517241379310343</v>
      </c>
      <c r="K307" s="19">
        <f t="shared" si="52"/>
        <v>0.69901870033626068</v>
      </c>
      <c r="L307" s="19">
        <f t="shared" si="53"/>
        <v>1.9224968436246529E-3</v>
      </c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x14ac:dyDescent="0.25">
      <c r="A308" s="60">
        <v>43415.333333333336</v>
      </c>
      <c r="B308" s="19">
        <f>_xll.PITimeDat("NPRI Inf TSS",Sheet1!$C308,"\\APPLEPI_AF\MWRD_Production\Hite Treatment Plant\04-Primaries\Optimization","exact time")</f>
        <v>294</v>
      </c>
      <c r="C308" s="60">
        <v>43415.333333333336</v>
      </c>
      <c r="D308">
        <v>76</v>
      </c>
      <c r="E308" s="19">
        <f>1-D308/B308</f>
        <v>0.74149659863945572</v>
      </c>
      <c r="F308" s="19">
        <f t="shared" si="49"/>
        <v>0.70311368400515506</v>
      </c>
      <c r="G308" s="19">
        <f t="shared" si="50"/>
        <v>1.4732481358240117E-3</v>
      </c>
      <c r="H308" s="19"/>
      <c r="I308" s="19">
        <f>_xll.PITimeDat("NPRI 3 Eff TSS",Sheet1!$C308,"\\APPLEPI_AF\MWRD_Production\Hite Treatment Plant\04-Primaries\Optimization","exact time")</f>
        <v>94</v>
      </c>
      <c r="J308" s="55">
        <f t="shared" si="51"/>
        <v>0.68027210884353739</v>
      </c>
      <c r="K308" s="19">
        <f t="shared" si="52"/>
        <v>0.70311368400515506</v>
      </c>
      <c r="L308" s="19">
        <f t="shared" si="53"/>
        <v>5.2173755586382912E-4</v>
      </c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x14ac:dyDescent="0.25">
      <c r="A309" s="60">
        <v>43416.333333333336</v>
      </c>
      <c r="B309" s="19">
        <f>_xll.PITimeDat("NPRI Inf TSS",Sheet1!$C309,"\\APPLEPI_AF\MWRD_Production\Hite Treatment Plant\04-Primaries\Optimization","exact time")</f>
        <v>306</v>
      </c>
      <c r="C309" s="60">
        <v>43416.333333333336</v>
      </c>
      <c r="D309">
        <v>81</v>
      </c>
      <c r="E309" s="19">
        <f>1-D309/B309</f>
        <v>0.73529411764705888</v>
      </c>
      <c r="F309" s="19">
        <f t="shared" si="49"/>
        <v>0.71475628463240382</v>
      </c>
      <c r="G309" s="19">
        <f t="shared" si="50"/>
        <v>4.2180258493785535E-4</v>
      </c>
      <c r="H309" s="19"/>
      <c r="I309" s="19">
        <f>_xll.PITimeDat("NPRI 3 Eff TSS",Sheet1!$C309,"\\APPLEPI_AF\MWRD_Production\Hite Treatment Plant\04-Primaries\Optimization","exact time")</f>
        <v>113</v>
      </c>
      <c r="J309" s="55">
        <f t="shared" si="51"/>
        <v>0.63071895424836599</v>
      </c>
      <c r="K309" s="19">
        <f t="shared" si="52"/>
        <v>0.71475628463240382</v>
      </c>
      <c r="L309" s="19">
        <f t="shared" si="53"/>
        <v>7.0622728980759266E-3</v>
      </c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x14ac:dyDescent="0.25">
      <c r="A310" s="60">
        <v>43417.333333333336</v>
      </c>
      <c r="B310" s="19">
        <f>_xll.PITimeDat("NPRI Inf TSS",Sheet1!$C310,"\\APPLEPI_AF\MWRD_Production\Hite Treatment Plant\04-Primaries\Optimization","exact time")</f>
        <v>331</v>
      </c>
      <c r="C310" s="60">
        <v>43417.333333333336</v>
      </c>
      <c r="D310">
        <v>77</v>
      </c>
      <c r="E310" s="19">
        <f>1-D310/B310</f>
        <v>0.76737160120845926</v>
      </c>
      <c r="F310" s="19">
        <f t="shared" si="49"/>
        <v>0.73630037189581743</v>
      </c>
      <c r="G310" s="19">
        <f t="shared" si="50"/>
        <v>9.654212909987732E-4</v>
      </c>
      <c r="H310" s="19"/>
      <c r="I310" s="19">
        <f>_xll.PITimeDat("NPRI 3 Eff TSS",Sheet1!$C310,"\\APPLEPI_AF\MWRD_Production\Hite Treatment Plant\04-Primaries\Optimization","exact time")</f>
        <v>105</v>
      </c>
      <c r="J310" s="55">
        <f t="shared" si="51"/>
        <v>0.68277945619335345</v>
      </c>
      <c r="K310" s="19">
        <f t="shared" si="52"/>
        <v>0.73630037189581743</v>
      </c>
      <c r="L310" s="19">
        <f t="shared" si="53"/>
        <v>2.8644884176302551E-3</v>
      </c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x14ac:dyDescent="0.25">
      <c r="A311" s="60">
        <v>43418.333333333336</v>
      </c>
      <c r="B311" s="19">
        <f>_xll.PITimeDat("NPRI Inf TSS",Sheet1!$C311,"\\APPLEPI_AF\MWRD_Production\Hite Treatment Plant\04-Primaries\Optimization","exact time")</f>
        <v>290</v>
      </c>
      <c r="C311" s="60">
        <v>43418.333333333336</v>
      </c>
      <c r="D311">
        <v>70</v>
      </c>
      <c r="E311" s="19">
        <f>1-D311/B311</f>
        <v>0.75862068965517238</v>
      </c>
      <c r="F311" s="19">
        <f t="shared" si="49"/>
        <v>0.69901870033626068</v>
      </c>
      <c r="G311" s="19">
        <f t="shared" si="50"/>
        <v>3.552397130771664E-3</v>
      </c>
      <c r="H311" s="19"/>
      <c r="I311" s="19">
        <f>_xll.PITimeDat("NPRI 3 Eff TSS",Sheet1!$C311,"\\APPLEPI_AF\MWRD_Production\Hite Treatment Plant\04-Primaries\Optimization","exact time")</f>
        <v>94</v>
      </c>
      <c r="J311" s="55">
        <f t="shared" si="51"/>
        <v>0.67586206896551726</v>
      </c>
      <c r="K311" s="19">
        <f t="shared" si="52"/>
        <v>0.69901870033626068</v>
      </c>
      <c r="L311" s="19">
        <f t="shared" si="53"/>
        <v>5.3622957644049824E-4</v>
      </c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x14ac:dyDescent="0.25">
      <c r="A312" s="60">
        <v>43419.333333333336</v>
      </c>
      <c r="B312" s="19">
        <f>_xll.PITimeDat("NPRI Inf TSS",Sheet1!$C312,"\\APPLEPI_AF\MWRD_Production\Hite Treatment Plant\04-Primaries\Optimization","exact time")</f>
        <v>294</v>
      </c>
      <c r="C312" s="60">
        <v>43419.333333333336</v>
      </c>
      <c r="D312">
        <v>71</v>
      </c>
      <c r="E312" s="19">
        <f>1-D312/B312</f>
        <v>0.75850340136054428</v>
      </c>
      <c r="F312" s="19">
        <f t="shared" si="49"/>
        <v>0.70311368400515506</v>
      </c>
      <c r="G312" s="19">
        <f t="shared" si="50"/>
        <v>3.0680207887099063E-3</v>
      </c>
      <c r="H312" s="19"/>
      <c r="I312" s="19">
        <f>_xll.PITimeDat("NPRI 3 Eff TSS",Sheet1!$C312,"\\APPLEPI_AF\MWRD_Production\Hite Treatment Plant\04-Primaries\Optimization","exact time")</f>
        <v>84</v>
      </c>
      <c r="J312" s="55">
        <f t="shared" si="51"/>
        <v>0.7142857142857143</v>
      </c>
      <c r="K312" s="19">
        <f t="shared" si="52"/>
        <v>0.70311368400515506</v>
      </c>
      <c r="L312" s="19">
        <f t="shared" si="53"/>
        <v>1.2481426058973263E-4</v>
      </c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x14ac:dyDescent="0.25">
      <c r="A313" s="60">
        <v>43420.333333333336</v>
      </c>
      <c r="B313" s="19">
        <f>_xll.PITimeDat("NPRI Inf TSS",Sheet1!$C313,"\\APPLEPI_AF\MWRD_Production\Hite Treatment Plant\04-Primaries\Optimization","exact time")</f>
        <v>294</v>
      </c>
      <c r="C313" s="60">
        <v>43420.333333333336</v>
      </c>
      <c r="D313">
        <v>78.5</v>
      </c>
      <c r="E313" s="19">
        <f>1-D313/B313</f>
        <v>0.73299319727891155</v>
      </c>
      <c r="F313" s="19">
        <f t="shared" si="49"/>
        <v>0.70311368400515506</v>
      </c>
      <c r="G313" s="19">
        <f t="shared" si="50"/>
        <v>8.9278531347659006E-4</v>
      </c>
      <c r="H313" s="19"/>
      <c r="I313" s="19">
        <f>_xll.PITimeDat("NPRI 3 Eff TSS",Sheet1!$C313,"\\APPLEPI_AF\MWRD_Production\Hite Treatment Plant\04-Primaries\Optimization","exact time")</f>
        <v>84</v>
      </c>
      <c r="J313" s="55">
        <f t="shared" si="51"/>
        <v>0.7142857142857143</v>
      </c>
      <c r="K313" s="19">
        <f t="shared" si="52"/>
        <v>0.70311368400515506</v>
      </c>
      <c r="L313" s="19">
        <f t="shared" si="53"/>
        <v>1.2481426058973263E-4</v>
      </c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x14ac:dyDescent="0.25">
      <c r="A314" s="60">
        <v>43421.333333333336</v>
      </c>
      <c r="B314" s="19">
        <f>_xll.PITimeDat("NPRI Inf TSS",Sheet1!$C314,"\\APPLEPI_AF\MWRD_Production\Hite Treatment Plant\04-Primaries\Optimization","exact time")</f>
        <v>290</v>
      </c>
      <c r="C314" s="60">
        <v>43421.333333333336</v>
      </c>
      <c r="D314">
        <v>75</v>
      </c>
      <c r="E314" s="19">
        <f>1-D314/B314</f>
        <v>0.74137931034482762</v>
      </c>
      <c r="F314" s="19">
        <f t="shared" si="49"/>
        <v>0.69901870033626068</v>
      </c>
      <c r="G314" s="19">
        <f t="shared" si="50"/>
        <v>1.7944212802979021E-3</v>
      </c>
      <c r="H314" s="19"/>
      <c r="I314" s="19">
        <f>_xll.PITimeDat("NPRI 3 Eff TSS",Sheet1!$C314,"\\APPLEPI_AF\MWRD_Production\Hite Treatment Plant\04-Primaries\Optimization","exact time")</f>
        <v>102</v>
      </c>
      <c r="J314" s="55">
        <f t="shared" si="51"/>
        <v>0.64827586206896548</v>
      </c>
      <c r="K314" s="19">
        <f t="shared" si="52"/>
        <v>0.69901870033626068</v>
      </c>
      <c r="L314" s="19">
        <f t="shared" si="53"/>
        <v>2.574835635420878E-3</v>
      </c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x14ac:dyDescent="0.25">
      <c r="A315" s="60">
        <v>43422.333333333336</v>
      </c>
      <c r="B315" s="19">
        <f>_xll.PITimeDat("NPRI Inf TSS",Sheet1!$C315,"\\APPLEPI_AF\MWRD_Production\Hite Treatment Plant\04-Primaries\Optimization","exact time")</f>
        <v>274</v>
      </c>
      <c r="C315" s="60">
        <v>43422.333333333336</v>
      </c>
      <c r="D315">
        <v>89.5</v>
      </c>
      <c r="E315" s="19">
        <f>1-D315/B315</f>
        <v>0.67335766423357657</v>
      </c>
      <c r="F315" s="19">
        <f t="shared" si="49"/>
        <v>0.68144314999093281</v>
      </c>
      <c r="G315" s="19">
        <f t="shared" si="50"/>
        <v>6.5375079932410561E-5</v>
      </c>
      <c r="H315" s="19"/>
      <c r="I315" s="19">
        <f>_xll.PITimeDat("NPRI 3 Eff TSS",Sheet1!$C315,"\\APPLEPI_AF\MWRD_Production\Hite Treatment Plant\04-Primaries\Optimization","exact time")</f>
        <v>96</v>
      </c>
      <c r="J315" s="55">
        <f t="shared" si="51"/>
        <v>0.64963503649635035</v>
      </c>
      <c r="K315" s="19">
        <f t="shared" si="52"/>
        <v>0.68144314999093281</v>
      </c>
      <c r="L315" s="19">
        <f t="shared" si="53"/>
        <v>1.0117560840842386E-3</v>
      </c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x14ac:dyDescent="0.25">
      <c r="A316" s="60">
        <v>43423.333333333336</v>
      </c>
      <c r="B316" s="19">
        <f>_xll.PITimeDat("NPRI Inf TSS",Sheet1!$C316,"\\APPLEPI_AF\MWRD_Production\Hite Treatment Plant\04-Primaries\Optimization","exact time")</f>
        <v>305</v>
      </c>
      <c r="C316" s="60">
        <v>43423.333333333336</v>
      </c>
      <c r="D316">
        <v>72.5</v>
      </c>
      <c r="E316" s="19">
        <f>1-D316/B316</f>
        <v>0.76229508196721318</v>
      </c>
      <c r="F316" s="19">
        <f t="shared" si="49"/>
        <v>0.71382105933611673</v>
      </c>
      <c r="G316" s="19">
        <f t="shared" si="50"/>
        <v>2.3497308700400517E-3</v>
      </c>
      <c r="H316" s="19"/>
      <c r="I316" s="19">
        <f>_xll.PITimeDat("NPRI 3 Eff TSS",Sheet1!$C316,"\\APPLEPI_AF\MWRD_Production\Hite Treatment Plant\04-Primaries\Optimization","exact time")</f>
        <v>90</v>
      </c>
      <c r="J316" s="55">
        <f t="shared" si="51"/>
        <v>0.70491803278688525</v>
      </c>
      <c r="K316" s="19">
        <f t="shared" si="52"/>
        <v>0.71382105933611673</v>
      </c>
      <c r="L316" s="19">
        <f t="shared" si="53"/>
        <v>7.9263881736320489E-5</v>
      </c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x14ac:dyDescent="0.25">
      <c r="A317" s="60">
        <v>43427.333333333336</v>
      </c>
      <c r="B317" s="19">
        <f>_xll.PITimeDat("NPRI Inf TSS",Sheet1!$C317,"\\APPLEPI_AF\MWRD_Production\Hite Treatment Plant\04-Primaries\Optimization","exact time")</f>
        <v>321</v>
      </c>
      <c r="C317" s="60">
        <v>43427.333333333336</v>
      </c>
      <c r="D317">
        <v>76</v>
      </c>
      <c r="E317" s="19">
        <f>1-D317/B317</f>
        <v>0.76323987538940807</v>
      </c>
      <c r="F317" s="19">
        <f t="shared" si="49"/>
        <v>0.7280854302103289</v>
      </c>
      <c r="G317" s="19">
        <f t="shared" si="50"/>
        <v>1.235835015848883E-3</v>
      </c>
      <c r="H317" s="19"/>
      <c r="I317" s="19" t="str">
        <f>_xll.PITimeDat("NPRI 3 Eff TSS",Sheet1!$C317,"\\APPLEPI_AF\MWRD_Production\Hite Treatment Plant\04-Primaries\Optimization","exact time")</f>
        <v>No events found.</v>
      </c>
      <c r="J317" s="55" t="e">
        <f t="shared" si="51"/>
        <v>#VALUE!</v>
      </c>
      <c r="K317" s="19">
        <f t="shared" si="52"/>
        <v>0.7280854302103289</v>
      </c>
      <c r="L317" s="19" t="str">
        <f t="shared" si="53"/>
        <v/>
      </c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x14ac:dyDescent="0.25">
      <c r="A318" s="60">
        <v>43428.333333333336</v>
      </c>
      <c r="B318" s="19">
        <f>_xll.PITimeDat("NPRI Inf TSS",Sheet1!$C318,"\\APPLEPI_AF\MWRD_Production\Hite Treatment Plant\04-Primaries\Optimization","exact time")</f>
        <v>294</v>
      </c>
      <c r="C318" s="60">
        <v>43428.333333333336</v>
      </c>
      <c r="D318">
        <v>70</v>
      </c>
      <c r="E318" s="19">
        <f>1-D318/B318</f>
        <v>0.76190476190476186</v>
      </c>
      <c r="F318" s="19">
        <f t="shared" si="49"/>
        <v>0.70311368400515506</v>
      </c>
      <c r="G318" s="19">
        <f t="shared" si="50"/>
        <v>3.4563908405976355E-3</v>
      </c>
      <c r="H318" s="19"/>
      <c r="I318" s="19">
        <f>_xll.PITimeDat("NPRI 3 Eff TSS",Sheet1!$C318,"\\APPLEPI_AF\MWRD_Production\Hite Treatment Plant\04-Primaries\Optimization","exact time")</f>
        <v>89</v>
      </c>
      <c r="J318" s="55">
        <f t="shared" si="51"/>
        <v>0.69727891156462585</v>
      </c>
      <c r="K318" s="19">
        <f t="shared" si="52"/>
        <v>0.70311368400515506</v>
      </c>
      <c r="L318" s="19">
        <f t="shared" si="53"/>
        <v>3.404456943275922E-5</v>
      </c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x14ac:dyDescent="0.25">
      <c r="A319" s="60">
        <v>43429.333333333336</v>
      </c>
      <c r="B319" s="19">
        <f>_xll.PITimeDat("NPRI Inf TSS",Sheet1!$C319,"\\APPLEPI_AF\MWRD_Production\Hite Treatment Plant\04-Primaries\Optimization","exact time")</f>
        <v>278</v>
      </c>
      <c r="C319" s="60">
        <v>43429.333333333336</v>
      </c>
      <c r="D319">
        <v>70.5</v>
      </c>
      <c r="E319" s="19">
        <f>1-D319/B319</f>
        <v>0.74640287769784175</v>
      </c>
      <c r="F319" s="19">
        <f t="shared" si="49"/>
        <v>0.68602670178962444</v>
      </c>
      <c r="G319" s="19">
        <f t="shared" si="50"/>
        <v>3.6452826173000003E-3</v>
      </c>
      <c r="H319" s="19"/>
      <c r="I319" s="19">
        <f>_xll.PITimeDat("NPRI 3 Eff TSS",Sheet1!$C319,"\\APPLEPI_AF\MWRD_Production\Hite Treatment Plant\04-Primaries\Optimization","exact time")</f>
        <v>81</v>
      </c>
      <c r="J319" s="55">
        <f t="shared" si="51"/>
        <v>0.70863309352517989</v>
      </c>
      <c r="K319" s="19">
        <f t="shared" si="52"/>
        <v>0.68602670178962444</v>
      </c>
      <c r="L319" s="19">
        <f t="shared" si="53"/>
        <v>5.1104894730138995E-4</v>
      </c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x14ac:dyDescent="0.25">
      <c r="A320" s="60">
        <v>43430.333333333336</v>
      </c>
      <c r="B320" s="19">
        <f>_xll.PITimeDat("NPRI Inf TSS",Sheet1!$C320,"\\APPLEPI_AF\MWRD_Production\Hite Treatment Plant\04-Primaries\Optimization","exact time")</f>
        <v>290</v>
      </c>
      <c r="C320" s="60">
        <v>43430.333333333336</v>
      </c>
      <c r="D320">
        <v>84</v>
      </c>
      <c r="E320" s="19">
        <f>1-D320/B320</f>
        <v>0.71034482758620687</v>
      </c>
      <c r="F320" s="19">
        <f t="shared" si="49"/>
        <v>0.69901870033626068</v>
      </c>
      <c r="G320" s="19">
        <f t="shared" si="50"/>
        <v>1.2828115848197375E-4</v>
      </c>
      <c r="H320" s="19"/>
      <c r="I320" s="19">
        <f>_xll.PITimeDat("NPRI 3 Eff TSS",Sheet1!$C320,"\\APPLEPI_AF\MWRD_Production\Hite Treatment Plant\04-Primaries\Optimization","exact time")</f>
        <v>93</v>
      </c>
      <c r="J320" s="55">
        <f t="shared" si="51"/>
        <v>0.67931034482758623</v>
      </c>
      <c r="K320" s="19">
        <f t="shared" si="52"/>
        <v>0.69901870033626068</v>
      </c>
      <c r="L320" s="19">
        <f t="shared" si="53"/>
        <v>3.8841927685629839E-4</v>
      </c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x14ac:dyDescent="0.25">
      <c r="A321" s="60">
        <v>43431.333333333336</v>
      </c>
      <c r="B321" s="19">
        <f>_xll.PITimeDat("NPRI Inf TSS",Sheet1!$C321,"\\APPLEPI_AF\MWRD_Production\Hite Treatment Plant\04-Primaries\Optimization","exact time")</f>
        <v>303</v>
      </c>
      <c r="C321" s="60">
        <v>43431.333333333336</v>
      </c>
      <c r="D321">
        <v>75</v>
      </c>
      <c r="E321" s="19">
        <f>1-D321/B321</f>
        <v>0.75247524752475248</v>
      </c>
      <c r="F321" s="19">
        <f t="shared" si="49"/>
        <v>0.71193208943074449</v>
      </c>
      <c r="G321" s="19">
        <f t="shared" si="50"/>
        <v>1.6437476682357257E-3</v>
      </c>
      <c r="H321" s="19"/>
      <c r="I321" s="19">
        <f>_xll.PITimeDat("NPRI 3 Eff TSS",Sheet1!$C321,"\\APPLEPI_AF\MWRD_Production\Hite Treatment Plant\04-Primaries\Optimization","exact time")</f>
        <v>94</v>
      </c>
      <c r="J321" s="55">
        <f t="shared" si="51"/>
        <v>0.68976897689768979</v>
      </c>
      <c r="K321" s="19">
        <f t="shared" si="52"/>
        <v>0.71193208943074449</v>
      </c>
      <c r="L321" s="19">
        <f t="shared" si="53"/>
        <v>4.9120355715284616E-4</v>
      </c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x14ac:dyDescent="0.25">
      <c r="A322" s="60">
        <v>43432.333333333336</v>
      </c>
      <c r="B322" s="19">
        <f>_xll.PITimeDat("NPRI Inf TSS",Sheet1!$C322,"\\APPLEPI_AF\MWRD_Production\Hite Treatment Plant\04-Primaries\Optimization","exact time")</f>
        <v>308</v>
      </c>
      <c r="C322" s="60">
        <v>43432.333333333336</v>
      </c>
      <c r="D322">
        <v>83</v>
      </c>
      <c r="E322" s="19">
        <f>1-D322/B322</f>
        <v>0.73051948051948057</v>
      </c>
      <c r="F322" s="19">
        <f t="shared" si="49"/>
        <v>0.71660851655037527</v>
      </c>
      <c r="G322" s="19">
        <f t="shared" si="50"/>
        <v>1.9351491854974572E-4</v>
      </c>
      <c r="H322" s="19"/>
      <c r="I322" s="19">
        <f>_xll.PITimeDat("NPRI 3 Eff TSS",Sheet1!$C322,"\\APPLEPI_AF\MWRD_Production\Hite Treatment Plant\04-Primaries\Optimization","exact time")</f>
        <v>88</v>
      </c>
      <c r="J322" s="55">
        <f t="shared" si="51"/>
        <v>0.7142857142857143</v>
      </c>
      <c r="K322" s="19">
        <f t="shared" si="52"/>
        <v>0.71660851655037527</v>
      </c>
      <c r="L322" s="19">
        <f t="shared" si="53"/>
        <v>5.3954103607141423E-6</v>
      </c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x14ac:dyDescent="0.25">
      <c r="A323" s="60">
        <v>43433.333333333336</v>
      </c>
      <c r="B323" s="19">
        <f>_xll.PITimeDat("NPRI Inf TSS",Sheet1!$C323,"\\APPLEPI_AF\MWRD_Production\Hite Treatment Plant\04-Primaries\Optimization","exact time")</f>
        <v>306</v>
      </c>
      <c r="C323" s="60">
        <v>43433.333333333336</v>
      </c>
      <c r="D323">
        <v>79.5</v>
      </c>
      <c r="E323" s="19">
        <f>1-D323/B323</f>
        <v>0.74019607843137258</v>
      </c>
      <c r="F323" s="19">
        <f t="shared" si="49"/>
        <v>0.71475628463240382</v>
      </c>
      <c r="G323" s="19">
        <f t="shared" si="50"/>
        <v>6.4718310853404976E-4</v>
      </c>
      <c r="H323" s="19"/>
      <c r="I323" s="19">
        <f>_xll.PITimeDat("NPRI 3 Eff TSS",Sheet1!$C323,"\\APPLEPI_AF\MWRD_Production\Hite Treatment Plant\04-Primaries\Optimization","exact time")</f>
        <v>112</v>
      </c>
      <c r="J323" s="55">
        <f t="shared" si="51"/>
        <v>0.63398692810457513</v>
      </c>
      <c r="K323" s="19">
        <f t="shared" si="52"/>
        <v>0.71475628463240382</v>
      </c>
      <c r="L323" s="19">
        <f t="shared" si="53"/>
        <v>6.5236889539195021E-3</v>
      </c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x14ac:dyDescent="0.25">
      <c r="A324" s="60">
        <v>43434.333333333336</v>
      </c>
      <c r="B324" s="19">
        <f>_xll.PITimeDat("NPRI Inf TSS",Sheet1!$C324,"\\APPLEPI_AF\MWRD_Production\Hite Treatment Plant\04-Primaries\Optimization","exact time")</f>
        <v>300</v>
      </c>
      <c r="C324" s="60">
        <v>43434.333333333336</v>
      </c>
      <c r="D324">
        <v>74.5</v>
      </c>
      <c r="E324" s="19">
        <f>1-D324/B324</f>
        <v>0.75166666666666671</v>
      </c>
      <c r="F324" s="19">
        <f t="shared" si="49"/>
        <v>0.70905141032505192</v>
      </c>
      <c r="G324" s="19">
        <f t="shared" si="50"/>
        <v>1.816060073061539E-3</v>
      </c>
      <c r="H324" s="19"/>
      <c r="I324" s="19" t="str">
        <f>_xll.PITimeDat("NPRI 3 Eff TSS",Sheet1!$C324,"\\APPLEPI_AF\MWRD_Production\Hite Treatment Plant\04-Primaries\Optimization","exact time")</f>
        <v>No events found.</v>
      </c>
      <c r="J324" s="55" t="e">
        <f t="shared" si="51"/>
        <v>#VALUE!</v>
      </c>
      <c r="K324" s="19">
        <f t="shared" si="52"/>
        <v>0.70905141032505192</v>
      </c>
      <c r="L324" s="19" t="str">
        <f t="shared" si="53"/>
        <v/>
      </c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x14ac:dyDescent="0.25">
      <c r="A325" s="60">
        <v>43435.333333333336</v>
      </c>
      <c r="B325" s="19">
        <f>_xll.PITimeDat("NPRI Inf TSS",Sheet1!$C325,"\\APPLEPI_AF\MWRD_Production\Hite Treatment Plant\04-Primaries\Optimization","exact time")</f>
        <v>290</v>
      </c>
      <c r="C325" s="60">
        <v>43435.333333333336</v>
      </c>
      <c r="D325">
        <v>74</v>
      </c>
      <c r="E325" s="19">
        <f>1-D325/B325</f>
        <v>0.74482758620689649</v>
      </c>
      <c r="F325" s="19">
        <f t="shared" ref="F325:F388" si="54">1-$F$1/B325</f>
        <v>0.69901870033626068</v>
      </c>
      <c r="G325" s="19">
        <f t="shared" ref="G325:G388" si="55">IF(ISBLANK(E325),"",(E325-F325)^2)</f>
        <v>2.0984540247089368E-3</v>
      </c>
      <c r="H325" s="19"/>
      <c r="I325" s="19" t="str">
        <f>_xll.PITimeDat("NPRI 3 Eff TSS",Sheet1!$C325,"\\APPLEPI_AF\MWRD_Production\Hite Treatment Plant\04-Primaries\Optimization","exact time")</f>
        <v>No events found.</v>
      </c>
      <c r="J325" s="55" t="e">
        <f t="shared" ref="J325:J388" si="56">1-I325/B325</f>
        <v>#VALUE!</v>
      </c>
      <c r="K325" s="19">
        <f t="shared" si="52"/>
        <v>0.69901870033626068</v>
      </c>
      <c r="L325" s="19" t="str">
        <f t="shared" si="53"/>
        <v/>
      </c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x14ac:dyDescent="0.25">
      <c r="A326" s="60">
        <v>43436.333333333336</v>
      </c>
      <c r="B326" s="19">
        <f>_xll.PITimeDat("NPRI Inf TSS",Sheet1!$C326,"\\APPLEPI_AF\MWRD_Production\Hite Treatment Plant\04-Primaries\Optimization","exact time")</f>
        <v>292</v>
      </c>
      <c r="C326" s="60">
        <v>43436.333333333336</v>
      </c>
      <c r="D326">
        <v>81.5</v>
      </c>
      <c r="E326" s="19">
        <f>1-D326/B326</f>
        <v>0.72089041095890405</v>
      </c>
      <c r="F326" s="19">
        <f t="shared" si="54"/>
        <v>0.70108021608738214</v>
      </c>
      <c r="G326" s="19">
        <f t="shared" si="55"/>
        <v>3.9244382084767311E-4</v>
      </c>
      <c r="H326" s="19"/>
      <c r="I326" s="19" t="str">
        <f>_xll.PITimeDat("NPRI 3 Eff TSS",Sheet1!$C326,"\\APPLEPI_AF\MWRD_Production\Hite Treatment Plant\04-Primaries\Optimization","exact time")</f>
        <v>No events found.</v>
      </c>
      <c r="J326" s="55" t="e">
        <f t="shared" si="56"/>
        <v>#VALUE!</v>
      </c>
      <c r="K326" s="19">
        <f t="shared" ref="K326:K389" si="57">1-$K$1/B326</f>
        <v>0.70108021608738214</v>
      </c>
      <c r="L326" s="19" t="str">
        <f t="shared" ref="L326:L389" si="58">IF(ISNUMBER(J326),(J326-K326)^2,"")</f>
        <v/>
      </c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x14ac:dyDescent="0.25">
      <c r="A327" s="60">
        <v>43437.333333333336</v>
      </c>
      <c r="B327" s="19">
        <f>_xll.PITimeDat("NPRI Inf TSS",Sheet1!$C327,"\\APPLEPI_AF\MWRD_Production\Hite Treatment Plant\04-Primaries\Optimization","exact time")</f>
        <v>318</v>
      </c>
      <c r="C327" s="60">
        <v>43437.333333333336</v>
      </c>
      <c r="D327">
        <v>68</v>
      </c>
      <c r="E327" s="19">
        <f>1-D327/B327</f>
        <v>0.78616352201257866</v>
      </c>
      <c r="F327" s="19">
        <f t="shared" si="54"/>
        <v>0.72552019841986026</v>
      </c>
      <c r="G327" s="19">
        <f t="shared" si="55"/>
        <v>3.6776126963711563E-3</v>
      </c>
      <c r="H327" s="19"/>
      <c r="I327" s="19">
        <f>_xll.PITimeDat("NPRI 3 Eff TSS",Sheet1!$C327,"\\APPLEPI_AF\MWRD_Production\Hite Treatment Plant\04-Primaries\Optimization","exact time")</f>
        <v>135</v>
      </c>
      <c r="J327" s="55">
        <f t="shared" si="56"/>
        <v>0.57547169811320753</v>
      </c>
      <c r="K327" s="19">
        <f t="shared" si="57"/>
        <v>0.72552019841986026</v>
      </c>
      <c r="L327" s="19">
        <f t="shared" si="58"/>
        <v>2.2514552444275564E-2</v>
      </c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x14ac:dyDescent="0.25">
      <c r="A328" s="60">
        <v>43438.333333333336</v>
      </c>
      <c r="B328" s="19">
        <f>_xll.PITimeDat("NPRI Inf TSS",Sheet1!$C328,"\\APPLEPI_AF\MWRD_Production\Hite Treatment Plant\04-Primaries\Optimization","exact time")</f>
        <v>326</v>
      </c>
      <c r="C328" s="60">
        <v>43438.333333333336</v>
      </c>
      <c r="D328">
        <v>132.5</v>
      </c>
      <c r="E328" s="19">
        <f>1-D328/B328</f>
        <v>0.59355828220858897</v>
      </c>
      <c r="F328" s="19">
        <f t="shared" si="54"/>
        <v>0.73225589907213373</v>
      </c>
      <c r="G328" s="19">
        <f t="shared" si="55"/>
        <v>1.9237028923626654E-2</v>
      </c>
      <c r="H328" s="19"/>
      <c r="I328" s="19">
        <f>_xll.PITimeDat("NPRI 3 Eff TSS",Sheet1!$C328,"\\APPLEPI_AF\MWRD_Production\Hite Treatment Plant\04-Primaries\Optimization","exact time")</f>
        <v>92</v>
      </c>
      <c r="J328" s="55">
        <f t="shared" si="56"/>
        <v>0.71779141104294486</v>
      </c>
      <c r="K328" s="19">
        <f t="shared" si="57"/>
        <v>0.73225589907213373</v>
      </c>
      <c r="L328" s="19">
        <f t="shared" si="58"/>
        <v>2.0922141394654815E-4</v>
      </c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x14ac:dyDescent="0.25">
      <c r="A329" s="60">
        <v>43439.333333333336</v>
      </c>
      <c r="B329" s="19">
        <f>_xll.PITimeDat("NPRI Inf TSS",Sheet1!$C329,"\\APPLEPI_AF\MWRD_Production\Hite Treatment Plant\04-Primaries\Optimization","exact time")</f>
        <v>332</v>
      </c>
      <c r="C329" s="60">
        <v>43439.333333333336</v>
      </c>
      <c r="D329">
        <v>86.5</v>
      </c>
      <c r="E329" s="19">
        <f>1-D329/B329</f>
        <v>0.73945783132530118</v>
      </c>
      <c r="F329" s="19">
        <f t="shared" si="54"/>
        <v>0.73709464788408308</v>
      </c>
      <c r="G329" s="19">
        <f t="shared" si="55"/>
        <v>5.5846359768474615E-6</v>
      </c>
      <c r="H329" s="19"/>
      <c r="I329" s="19">
        <f>_xll.PITimeDat("NPRI 3 Eff TSS",Sheet1!$C329,"\\APPLEPI_AF\MWRD_Production\Hite Treatment Plant\04-Primaries\Optimization","exact time")</f>
        <v>117</v>
      </c>
      <c r="J329" s="55">
        <f t="shared" si="56"/>
        <v>0.64759036144578319</v>
      </c>
      <c r="K329" s="19">
        <f t="shared" si="57"/>
        <v>0.73709464788408308</v>
      </c>
      <c r="L329" s="19">
        <f t="shared" si="58"/>
        <v>8.0110172908292327E-3</v>
      </c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x14ac:dyDescent="0.25">
      <c r="A330" s="60">
        <v>43440.333333333336</v>
      </c>
      <c r="B330" s="19">
        <f>_xll.PITimeDat("NPRI Inf TSS",Sheet1!$C330,"\\APPLEPI_AF\MWRD_Production\Hite Treatment Plant\04-Primaries\Optimization","exact time")</f>
        <v>342</v>
      </c>
      <c r="C330" s="60">
        <v>43440.333333333336</v>
      </c>
      <c r="D330">
        <v>112</v>
      </c>
      <c r="E330" s="19">
        <f>1-D330/B330</f>
        <v>0.67251461988304095</v>
      </c>
      <c r="F330" s="19">
        <f t="shared" si="54"/>
        <v>0.74478193888162458</v>
      </c>
      <c r="G330" s="19">
        <f t="shared" si="55"/>
        <v>5.2225653952430468E-3</v>
      </c>
      <c r="H330" s="19"/>
      <c r="I330" s="19">
        <f>_xll.PITimeDat("NPRI 3 Eff TSS",Sheet1!$C330,"\\APPLEPI_AF\MWRD_Production\Hite Treatment Plant\04-Primaries\Optimization","exact time")</f>
        <v>109</v>
      </c>
      <c r="J330" s="55">
        <f t="shared" si="56"/>
        <v>0.68128654970760238</v>
      </c>
      <c r="K330" s="19">
        <f t="shared" si="57"/>
        <v>0.74478193888162458</v>
      </c>
      <c r="L330" s="19">
        <f t="shared" si="58"/>
        <v>4.0316644463605352E-3</v>
      </c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x14ac:dyDescent="0.25">
      <c r="A331" s="60">
        <v>43441.333333333336</v>
      </c>
      <c r="B331" s="19" t="str">
        <f>_xll.PITimeDat("NPRI Inf TSS",Sheet1!$C331,"\\APPLEPI_AF\MWRD_Production\Hite Treatment Plant\04-Primaries\Optimization","exact time")</f>
        <v>No events found.</v>
      </c>
      <c r="C331" s="60">
        <v>43441.333333333336</v>
      </c>
      <c r="D331">
        <v>82</v>
      </c>
      <c r="E331" s="19"/>
      <c r="F331" s="19" t="e">
        <f t="shared" si="54"/>
        <v>#VALUE!</v>
      </c>
      <c r="G331" s="19" t="str">
        <f t="shared" si="55"/>
        <v/>
      </c>
      <c r="H331" s="19"/>
      <c r="I331" s="19">
        <f>_xll.PITimeDat("NPRI 3 Eff TSS",Sheet1!$C331,"\\APPLEPI_AF\MWRD_Production\Hite Treatment Plant\04-Primaries\Optimization","exact time")</f>
        <v>104</v>
      </c>
      <c r="J331" s="55" t="e">
        <f t="shared" si="56"/>
        <v>#VALUE!</v>
      </c>
      <c r="K331" s="19" t="e">
        <f t="shared" si="57"/>
        <v>#VALUE!</v>
      </c>
      <c r="L331" s="19" t="str">
        <f t="shared" si="58"/>
        <v/>
      </c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x14ac:dyDescent="0.25">
      <c r="A332" s="60">
        <v>43443.333333333336</v>
      </c>
      <c r="B332" s="19">
        <f>_xll.PITimeDat("NPRI Inf TSS",Sheet1!$C332,"\\APPLEPI_AF\MWRD_Production\Hite Treatment Plant\04-Primaries\Optimization","exact time")</f>
        <v>305</v>
      </c>
      <c r="C332" s="60">
        <v>43443.333333333336</v>
      </c>
      <c r="D332">
        <v>90</v>
      </c>
      <c r="E332" s="19">
        <f>1-D332/B332</f>
        <v>0.70491803278688525</v>
      </c>
      <c r="F332" s="19">
        <f t="shared" si="54"/>
        <v>0.71382105933611673</v>
      </c>
      <c r="G332" s="19">
        <f t="shared" si="55"/>
        <v>7.9263881736320489E-5</v>
      </c>
      <c r="H332" s="19"/>
      <c r="I332" s="19">
        <f>_xll.PITimeDat("NPRI 3 Eff TSS",Sheet1!$C332,"\\APPLEPI_AF\MWRD_Production\Hite Treatment Plant\04-Primaries\Optimization","exact time")</f>
        <v>106</v>
      </c>
      <c r="J332" s="55">
        <f t="shared" si="56"/>
        <v>0.65245901639344261</v>
      </c>
      <c r="K332" s="19">
        <f t="shared" si="57"/>
        <v>0.71382105933611673</v>
      </c>
      <c r="L332" s="19">
        <f t="shared" si="58"/>
        <v>3.7653003140985818E-3</v>
      </c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x14ac:dyDescent="0.25">
      <c r="A333" s="60">
        <v>43444.333333333336</v>
      </c>
      <c r="B333" s="19">
        <f>_xll.PITimeDat("NPRI Inf TSS",Sheet1!$C333,"\\APPLEPI_AF\MWRD_Production\Hite Treatment Plant\04-Primaries\Optimization","exact time")</f>
        <v>346</v>
      </c>
      <c r="C333" s="60">
        <v>43444.333333333336</v>
      </c>
      <c r="D333">
        <v>71.5</v>
      </c>
      <c r="E333" s="19">
        <f>1-D333/B333</f>
        <v>0.79335260115606943</v>
      </c>
      <c r="F333" s="19">
        <f t="shared" si="54"/>
        <v>0.74773243669802192</v>
      </c>
      <c r="G333" s="19">
        <f t="shared" si="55"/>
        <v>2.0811994051793009E-3</v>
      </c>
      <c r="H333" s="19"/>
      <c r="I333" s="19">
        <f>_xll.PITimeDat("NPRI 3 Eff TSS",Sheet1!$C333,"\\APPLEPI_AF\MWRD_Production\Hite Treatment Plant\04-Primaries\Optimization","exact time")</f>
        <v>107</v>
      </c>
      <c r="J333" s="55">
        <f t="shared" si="56"/>
        <v>0.69075144508670516</v>
      </c>
      <c r="K333" s="19">
        <f t="shared" si="57"/>
        <v>0.74773243669802192</v>
      </c>
      <c r="L333" s="19">
        <f t="shared" si="58"/>
        <v>3.2468334050089506E-3</v>
      </c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x14ac:dyDescent="0.25">
      <c r="A334" s="60">
        <v>43445.333333333336</v>
      </c>
      <c r="B334" s="19">
        <f>_xll.PITimeDat("NPRI Inf TSS",Sheet1!$C334,"\\APPLEPI_AF\MWRD_Production\Hite Treatment Plant\04-Primaries\Optimization","exact time")</f>
        <v>312</v>
      </c>
      <c r="C334" s="60">
        <v>43445.333333333336</v>
      </c>
      <c r="D334">
        <v>79</v>
      </c>
      <c r="E334" s="19">
        <f>1-D334/B334</f>
        <v>0.74679487179487181</v>
      </c>
      <c r="F334" s="19">
        <f t="shared" si="54"/>
        <v>0.72024174069716529</v>
      </c>
      <c r="G334" s="19">
        <f t="shared" si="55"/>
        <v>7.0506877109198886E-4</v>
      </c>
      <c r="H334" s="19"/>
      <c r="I334" s="19">
        <f>_xll.PITimeDat("NPRI 3 Eff TSS",Sheet1!$C334,"\\APPLEPI_AF\MWRD_Production\Hite Treatment Plant\04-Primaries\Optimization","exact time")</f>
        <v>84</v>
      </c>
      <c r="J334" s="55">
        <f t="shared" si="56"/>
        <v>0.73076923076923084</v>
      </c>
      <c r="K334" s="19">
        <f t="shared" si="57"/>
        <v>0.72024174069716529</v>
      </c>
      <c r="L334" s="19">
        <f t="shared" si="58"/>
        <v>1.1082804721743869E-4</v>
      </c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x14ac:dyDescent="0.25">
      <c r="A335" s="60">
        <v>43446.333333333336</v>
      </c>
      <c r="B335" s="19">
        <f>_xll.PITimeDat("NPRI Inf TSS",Sheet1!$C335,"\\APPLEPI_AF\MWRD_Production\Hite Treatment Plant\04-Primaries\Optimization","exact time")</f>
        <v>312</v>
      </c>
      <c r="C335" s="60">
        <v>43446.333333333336</v>
      </c>
      <c r="D335">
        <v>72.5</v>
      </c>
      <c r="E335" s="19">
        <f>1-D335/B335</f>
        <v>0.76762820512820507</v>
      </c>
      <c r="F335" s="19">
        <f t="shared" si="54"/>
        <v>0.72024174069716529</v>
      </c>
      <c r="G335" s="19">
        <f t="shared" si="55"/>
        <v>2.2454770112741978E-3</v>
      </c>
      <c r="H335" s="19"/>
      <c r="I335" s="19">
        <f>_xll.PITimeDat("NPRI 3 Eff TSS",Sheet1!$C335,"\\APPLEPI_AF\MWRD_Production\Hite Treatment Plant\04-Primaries\Optimization","exact time")</f>
        <v>100</v>
      </c>
      <c r="J335" s="55">
        <f t="shared" si="56"/>
        <v>0.67948717948717952</v>
      </c>
      <c r="K335" s="19">
        <f t="shared" si="57"/>
        <v>0.72024174069716529</v>
      </c>
      <c r="L335" s="19">
        <f t="shared" si="58"/>
        <v>1.6609342594184771E-3</v>
      </c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x14ac:dyDescent="0.25">
      <c r="A336" s="60">
        <v>43447.333333333336</v>
      </c>
      <c r="B336" s="19">
        <f>_xll.PITimeDat("NPRI Inf TSS",Sheet1!$C336,"\\APPLEPI_AF\MWRD_Production\Hite Treatment Plant\04-Primaries\Optimization","exact time")</f>
        <v>344</v>
      </c>
      <c r="C336" s="60">
        <v>43447.333333333336</v>
      </c>
      <c r="D336">
        <v>76</v>
      </c>
      <c r="E336" s="19">
        <f>1-D336/B336</f>
        <v>0.77906976744186052</v>
      </c>
      <c r="F336" s="19">
        <f t="shared" si="54"/>
        <v>0.74626576481835927</v>
      </c>
      <c r="G336" s="19">
        <f t="shared" si="55"/>
        <v>1.0761025881226769E-3</v>
      </c>
      <c r="H336" s="19"/>
      <c r="I336" s="19">
        <f>_xll.PITimeDat("NPRI 3 Eff TSS",Sheet1!$C336,"\\APPLEPI_AF\MWRD_Production\Hite Treatment Plant\04-Primaries\Optimization","exact time")</f>
        <v>88</v>
      </c>
      <c r="J336" s="55">
        <f t="shared" si="56"/>
        <v>0.7441860465116279</v>
      </c>
      <c r="K336" s="19">
        <f t="shared" si="57"/>
        <v>0.74626576481835927</v>
      </c>
      <c r="L336" s="19">
        <f t="shared" si="58"/>
        <v>4.3252282353535996E-6</v>
      </c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x14ac:dyDescent="0.25">
      <c r="A337" s="60">
        <v>43448.333333333336</v>
      </c>
      <c r="B337" s="19">
        <f>_xll.PITimeDat("NPRI Inf TSS",Sheet1!$C337,"\\APPLEPI_AF\MWRD_Production\Hite Treatment Plant\04-Primaries\Optimization","exact time")</f>
        <v>314</v>
      </c>
      <c r="C337" s="60">
        <v>43448.333333333336</v>
      </c>
      <c r="D337">
        <v>82</v>
      </c>
      <c r="E337" s="19">
        <f>1-D337/B337</f>
        <v>0.73885350318471343</v>
      </c>
      <c r="F337" s="19">
        <f t="shared" si="54"/>
        <v>0.72202364043794764</v>
      </c>
      <c r="G337" s="19">
        <f t="shared" si="55"/>
        <v>2.8324428007497492E-4</v>
      </c>
      <c r="H337" s="19"/>
      <c r="I337" s="19">
        <f>_xll.PITimeDat("NPRI 3 Eff TSS",Sheet1!$C337,"\\APPLEPI_AF\MWRD_Production\Hite Treatment Plant\04-Primaries\Optimization","exact time")</f>
        <v>104</v>
      </c>
      <c r="J337" s="55">
        <f t="shared" si="56"/>
        <v>0.66878980891719753</v>
      </c>
      <c r="K337" s="19">
        <f t="shared" si="57"/>
        <v>0.72202364043794764</v>
      </c>
      <c r="L337" s="19">
        <f t="shared" si="58"/>
        <v>2.8338408183796091E-3</v>
      </c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x14ac:dyDescent="0.25">
      <c r="A338" s="60">
        <v>43449.333333333336</v>
      </c>
      <c r="B338" s="19">
        <f>_xll.PITimeDat("NPRI Inf TSS",Sheet1!$C338,"\\APPLEPI_AF\MWRD_Production\Hite Treatment Plant\04-Primaries\Optimization","exact time")</f>
        <v>322</v>
      </c>
      <c r="C338" s="60">
        <v>43449.333333333336</v>
      </c>
      <c r="D338">
        <v>82.5</v>
      </c>
      <c r="E338" s="19">
        <f>1-D338/B338</f>
        <v>0.74378881987577639</v>
      </c>
      <c r="F338" s="19">
        <f t="shared" si="54"/>
        <v>0.72892988539601111</v>
      </c>
      <c r="G338" s="19">
        <f t="shared" si="55"/>
        <v>2.2078793387395729E-4</v>
      </c>
      <c r="H338" s="19"/>
      <c r="I338" s="19" t="str">
        <f>_xll.PITimeDat("NPRI 3 Eff TSS",Sheet1!$C338,"\\APPLEPI_AF\MWRD_Production\Hite Treatment Plant\04-Primaries\Optimization","exact time")</f>
        <v>No events found.</v>
      </c>
      <c r="J338" s="55" t="e">
        <f t="shared" si="56"/>
        <v>#VALUE!</v>
      </c>
      <c r="K338" s="19">
        <f t="shared" si="57"/>
        <v>0.72892988539601111</v>
      </c>
      <c r="L338" s="19" t="str">
        <f t="shared" si="58"/>
        <v/>
      </c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x14ac:dyDescent="0.25">
      <c r="A339" s="60">
        <v>43450.333333333336</v>
      </c>
      <c r="B339" s="19">
        <f>_xll.PITimeDat("NPRI Inf TSS",Sheet1!$C339,"\\APPLEPI_AF\MWRD_Production\Hite Treatment Plant\04-Primaries\Optimization","exact time")</f>
        <v>318</v>
      </c>
      <c r="C339" s="60">
        <v>43450.333333333336</v>
      </c>
      <c r="D339">
        <v>85.5</v>
      </c>
      <c r="E339" s="19">
        <f>1-D339/B339</f>
        <v>0.73113207547169812</v>
      </c>
      <c r="F339" s="19">
        <f t="shared" si="54"/>
        <v>0.72552019841986026</v>
      </c>
      <c r="G339" s="19">
        <f t="shared" si="55"/>
        <v>3.1493164044944334E-5</v>
      </c>
      <c r="H339" s="19"/>
      <c r="I339" s="19">
        <f>_xll.PITimeDat("NPRI 3 Eff TSS",Sheet1!$C339,"\\APPLEPI_AF\MWRD_Production\Hite Treatment Plant\04-Primaries\Optimization","exact time")</f>
        <v>88</v>
      </c>
      <c r="J339" s="55">
        <f t="shared" si="56"/>
        <v>0.72327044025157239</v>
      </c>
      <c r="K339" s="19">
        <f t="shared" si="57"/>
        <v>0.72552019841986026</v>
      </c>
      <c r="L339" s="19">
        <f t="shared" si="58"/>
        <v>5.0614118157780113E-6</v>
      </c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x14ac:dyDescent="0.25">
      <c r="A340" s="60">
        <v>43451.333333333336</v>
      </c>
      <c r="B340" s="19">
        <f>_xll.PITimeDat("NPRI Inf TSS",Sheet1!$C340,"\\APPLEPI_AF\MWRD_Production\Hite Treatment Plant\04-Primaries\Optimization","exact time")</f>
        <v>323</v>
      </c>
      <c r="C340" s="60">
        <v>43451.333333333336</v>
      </c>
      <c r="D340">
        <v>67</v>
      </c>
      <c r="E340" s="19">
        <f>1-D340/B340</f>
        <v>0.79256965944272451</v>
      </c>
      <c r="F340" s="19">
        <f t="shared" si="54"/>
        <v>0.7297691117570142</v>
      </c>
      <c r="G340" s="19">
        <f t="shared" si="55"/>
        <v>3.9439087896251737E-3</v>
      </c>
      <c r="H340" s="19"/>
      <c r="I340" s="19">
        <f>_xll.PITimeDat("NPRI 3 Eff TSS",Sheet1!$C340,"\\APPLEPI_AF\MWRD_Production\Hite Treatment Plant\04-Primaries\Optimization","exact time")</f>
        <v>103</v>
      </c>
      <c r="J340" s="55">
        <f t="shared" si="56"/>
        <v>0.68111455108359131</v>
      </c>
      <c r="K340" s="19">
        <f t="shared" si="57"/>
        <v>0.7297691117570142</v>
      </c>
      <c r="L340" s="19">
        <f t="shared" si="58"/>
        <v>2.3672662743237888E-3</v>
      </c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x14ac:dyDescent="0.25">
      <c r="A341" s="60">
        <v>43453.333333333336</v>
      </c>
      <c r="B341" s="19">
        <f>_xll.PITimeDat("NPRI Inf TSS",Sheet1!$C341,"\\APPLEPI_AF\MWRD_Production\Hite Treatment Plant\04-Primaries\Optimization","exact time")</f>
        <v>310</v>
      </c>
      <c r="C341" s="60">
        <v>43453.333333333336</v>
      </c>
      <c r="D341">
        <v>86</v>
      </c>
      <c r="E341" s="19">
        <f>1-D341/B341</f>
        <v>0.72258064516129039</v>
      </c>
      <c r="F341" s="19">
        <f t="shared" si="54"/>
        <v>0.71843684870166324</v>
      </c>
      <c r="G341" s="19">
        <f t="shared" si="55"/>
        <v>1.7171049098818478E-5</v>
      </c>
      <c r="H341" s="19"/>
      <c r="I341" s="19" t="str">
        <f>_xll.PITimeDat("NPRI 3 Eff TSS",Sheet1!$C341,"\\APPLEPI_AF\MWRD_Production\Hite Treatment Plant\04-Primaries\Optimization","exact time")</f>
        <v>No events found.</v>
      </c>
      <c r="J341" s="55" t="e">
        <f t="shared" si="56"/>
        <v>#VALUE!</v>
      </c>
      <c r="K341" s="19">
        <f t="shared" si="57"/>
        <v>0.71843684870166324</v>
      </c>
      <c r="L341" s="19" t="str">
        <f t="shared" si="58"/>
        <v/>
      </c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x14ac:dyDescent="0.25">
      <c r="A342" s="60">
        <v>43454.333333333336</v>
      </c>
      <c r="B342" s="19">
        <f>_xll.PITimeDat("NPRI Inf TSS",Sheet1!$C342,"\\APPLEPI_AF\MWRD_Production\Hite Treatment Plant\04-Primaries\Optimization","exact time")</f>
        <v>316</v>
      </c>
      <c r="C342" s="60">
        <v>43454.333333333336</v>
      </c>
      <c r="D342">
        <v>82.5</v>
      </c>
      <c r="E342" s="19">
        <f>1-D342/B342</f>
        <v>0.73892405063291133</v>
      </c>
      <c r="F342" s="19">
        <f t="shared" si="54"/>
        <v>0.7237829844858088</v>
      </c>
      <c r="G342" s="19">
        <f t="shared" si="55"/>
        <v>2.2925188407093436E-4</v>
      </c>
      <c r="H342" s="19"/>
      <c r="I342" s="19">
        <f>_xll.PITimeDat("NPRI 3 Eff TSS",Sheet1!$C342,"\\APPLEPI_AF\MWRD_Production\Hite Treatment Plant\04-Primaries\Optimization","exact time")</f>
        <v>122</v>
      </c>
      <c r="J342" s="55">
        <f t="shared" si="56"/>
        <v>0.61392405063291133</v>
      </c>
      <c r="K342" s="19">
        <f t="shared" si="57"/>
        <v>0.7237829844858088</v>
      </c>
      <c r="L342" s="19">
        <f t="shared" si="58"/>
        <v>1.2068985347295301E-2</v>
      </c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x14ac:dyDescent="0.25">
      <c r="A343" s="60">
        <v>43455.333333333336</v>
      </c>
      <c r="B343" s="19">
        <f>_xll.PITimeDat("NPRI Inf TSS",Sheet1!$C343,"\\APPLEPI_AF\MWRD_Production\Hite Treatment Plant\04-Primaries\Optimization","exact time")</f>
        <v>294</v>
      </c>
      <c r="C343" s="60">
        <v>43455.333333333336</v>
      </c>
      <c r="D343">
        <v>74</v>
      </c>
      <c r="E343" s="19">
        <f>1-D343/B343</f>
        <v>0.7482993197278911</v>
      </c>
      <c r="F343" s="19">
        <f t="shared" si="54"/>
        <v>0.70311368400515506</v>
      </c>
      <c r="G343" s="19">
        <f t="shared" si="55"/>
        <v>2.0417416756677992E-3</v>
      </c>
      <c r="H343" s="19"/>
      <c r="I343" s="19">
        <f>_xll.PITimeDat("NPRI 3 Eff TSS",Sheet1!$C343,"\\APPLEPI_AF\MWRD_Production\Hite Treatment Plant\04-Primaries\Optimization","exact time")</f>
        <v>105</v>
      </c>
      <c r="J343" s="55">
        <f t="shared" si="56"/>
        <v>0.64285714285714279</v>
      </c>
      <c r="K343" s="19">
        <f t="shared" si="57"/>
        <v>0.70311368400515506</v>
      </c>
      <c r="L343" s="19">
        <f t="shared" si="58"/>
        <v>3.6308507511220952E-3</v>
      </c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x14ac:dyDescent="0.25">
      <c r="A344" s="60">
        <v>43456.333333333336</v>
      </c>
      <c r="B344" s="19">
        <f>_xll.PITimeDat("NPRI Inf TSS",Sheet1!$C344,"\\APPLEPI_AF\MWRD_Production\Hite Treatment Plant\04-Primaries\Optimization","exact time")</f>
        <v>294</v>
      </c>
      <c r="C344" s="60">
        <v>43456.333333333336</v>
      </c>
      <c r="D344">
        <v>76</v>
      </c>
      <c r="E344" s="19">
        <f>1-D344/B344</f>
        <v>0.74149659863945572</v>
      </c>
      <c r="F344" s="19">
        <f t="shared" si="54"/>
        <v>0.70311368400515506</v>
      </c>
      <c r="G344" s="19">
        <f t="shared" si="55"/>
        <v>1.4732481358240117E-3</v>
      </c>
      <c r="H344" s="19"/>
      <c r="I344" s="19">
        <f>_xll.PITimeDat("NPRI 3 Eff TSS",Sheet1!$C344,"\\APPLEPI_AF\MWRD_Production\Hite Treatment Plant\04-Primaries\Optimization","exact time")</f>
        <v>102</v>
      </c>
      <c r="J344" s="55">
        <f t="shared" si="56"/>
        <v>0.65306122448979598</v>
      </c>
      <c r="K344" s="19">
        <f t="shared" si="57"/>
        <v>0.70311368400515506</v>
      </c>
      <c r="L344" s="19">
        <f t="shared" si="58"/>
        <v>2.5052487035366598E-3</v>
      </c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x14ac:dyDescent="0.25">
      <c r="A345" s="60">
        <v>43457.333333333336</v>
      </c>
      <c r="B345" s="19">
        <f>_xll.PITimeDat("NPRI Inf TSS",Sheet1!$C345,"\\APPLEPI_AF\MWRD_Production\Hite Treatment Plant\04-Primaries\Optimization","exact time")</f>
        <v>283</v>
      </c>
      <c r="C345" s="60">
        <v>43457.333333333336</v>
      </c>
      <c r="D345">
        <v>88</v>
      </c>
      <c r="E345" s="19">
        <f>1-D345/B345</f>
        <v>0.68904593639575973</v>
      </c>
      <c r="F345" s="19">
        <f t="shared" si="54"/>
        <v>0.69157393320676885</v>
      </c>
      <c r="G345" s="19">
        <f t="shared" si="55"/>
        <v>6.3907678764723088E-6</v>
      </c>
      <c r="H345" s="19"/>
      <c r="I345" s="19">
        <f>_xll.PITimeDat("NPRI 3 Eff TSS",Sheet1!$C345,"\\APPLEPI_AF\MWRD_Production\Hite Treatment Plant\04-Primaries\Optimization","exact time")</f>
        <v>103</v>
      </c>
      <c r="J345" s="55">
        <f t="shared" si="56"/>
        <v>0.6360424028268552</v>
      </c>
      <c r="K345" s="19">
        <f t="shared" si="57"/>
        <v>0.69157393320676885</v>
      </c>
      <c r="L345" s="19">
        <f t="shared" si="58"/>
        <v>3.0837508663352727E-3</v>
      </c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x14ac:dyDescent="0.25">
      <c r="A346" s="60">
        <v>43459.333333333336</v>
      </c>
      <c r="B346" s="19">
        <f>_xll.PITimeDat("NPRI Inf TSS",Sheet1!$C346,"\\APPLEPI_AF\MWRD_Production\Hite Treatment Plant\04-Primaries\Optimization","exact time")</f>
        <v>327</v>
      </c>
      <c r="C346" s="60">
        <v>43459.333333333336</v>
      </c>
      <c r="D346">
        <v>80.5</v>
      </c>
      <c r="E346" s="19">
        <f>1-D346/B346</f>
        <v>0.75382262996941896</v>
      </c>
      <c r="F346" s="19">
        <f t="shared" si="54"/>
        <v>0.73307468837160727</v>
      </c>
      <c r="G346" s="19">
        <f t="shared" si="55"/>
        <v>4.3047708054620433E-4</v>
      </c>
      <c r="H346" s="19"/>
      <c r="I346" s="19" t="str">
        <f>_xll.PITimeDat("NPRI 3 Eff TSS",Sheet1!$C346,"\\APPLEPI_AF\MWRD_Production\Hite Treatment Plant\04-Primaries\Optimization","exact time")</f>
        <v>No events found.</v>
      </c>
      <c r="J346" s="55" t="e">
        <f t="shared" si="56"/>
        <v>#VALUE!</v>
      </c>
      <c r="K346" s="19">
        <f t="shared" si="57"/>
        <v>0.73307468837160727</v>
      </c>
      <c r="L346" s="19" t="str">
        <f t="shared" si="58"/>
        <v/>
      </c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x14ac:dyDescent="0.25">
      <c r="A347" s="60">
        <v>43460.333333333336</v>
      </c>
      <c r="B347" s="19">
        <f>_xll.PITimeDat("NPRI Inf TSS",Sheet1!$C347,"\\APPLEPI_AF\MWRD_Production\Hite Treatment Plant\04-Primaries\Optimization","exact time")</f>
        <v>356</v>
      </c>
      <c r="C347" s="60">
        <v>43460.333333333336</v>
      </c>
      <c r="D347">
        <v>71.5</v>
      </c>
      <c r="E347" s="19">
        <f>1-D347/B347</f>
        <v>0.7991573033707865</v>
      </c>
      <c r="F347" s="19">
        <f t="shared" si="54"/>
        <v>0.75481860420650448</v>
      </c>
      <c r="G347" s="19">
        <f t="shared" si="55"/>
        <v>1.9659202435807024E-3</v>
      </c>
      <c r="H347" s="19"/>
      <c r="I347" s="19">
        <f>_xll.PITimeDat("NPRI 3 Eff TSS",Sheet1!$C347,"\\APPLEPI_AF\MWRD_Production\Hite Treatment Plant\04-Primaries\Optimization","exact time")</f>
        <v>110</v>
      </c>
      <c r="J347" s="55">
        <f t="shared" si="56"/>
        <v>0.6910112359550562</v>
      </c>
      <c r="K347" s="19">
        <f t="shared" si="57"/>
        <v>0.75481860420650448</v>
      </c>
      <c r="L347" s="19">
        <f t="shared" si="58"/>
        <v>4.0713802431759302E-3</v>
      </c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x14ac:dyDescent="0.25">
      <c r="A348" s="60">
        <v>43461.333333333336</v>
      </c>
      <c r="B348" s="19">
        <f>_xll.PITimeDat("NPRI Inf TSS",Sheet1!$C348,"\\APPLEPI_AF\MWRD_Production\Hite Treatment Plant\04-Primaries\Optimization","exact time")</f>
        <v>295</v>
      </c>
      <c r="C348" s="60">
        <v>43461.333333333336</v>
      </c>
      <c r="D348">
        <v>74</v>
      </c>
      <c r="E348" s="19">
        <f>1-D348/B348</f>
        <v>0.74915254237288131</v>
      </c>
      <c r="F348" s="19">
        <f t="shared" si="54"/>
        <v>0.70412007829666301</v>
      </c>
      <c r="G348" s="19">
        <f t="shared" si="55"/>
        <v>2.0279228207758918E-3</v>
      </c>
      <c r="H348" s="19"/>
      <c r="I348" s="19">
        <f>_xll.PITimeDat("NPRI 3 Eff TSS",Sheet1!$C348,"\\APPLEPI_AF\MWRD_Production\Hite Treatment Plant\04-Primaries\Optimization","exact time")</f>
        <v>95</v>
      </c>
      <c r="J348" s="55">
        <f t="shared" si="56"/>
        <v>0.67796610169491522</v>
      </c>
      <c r="K348" s="19">
        <f t="shared" si="57"/>
        <v>0.70412007829666301</v>
      </c>
      <c r="L348" s="19">
        <f t="shared" si="58"/>
        <v>6.8403049208477069E-4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x14ac:dyDescent="0.25">
      <c r="A349" s="60">
        <v>43462.333333333336</v>
      </c>
      <c r="B349" s="19">
        <f>_xll.PITimeDat("NPRI Inf TSS",Sheet1!$C349,"\\APPLEPI_AF\MWRD_Production\Hite Treatment Plant\04-Primaries\Optimization","exact time")</f>
        <v>292</v>
      </c>
      <c r="C349" s="60">
        <v>43462.333333333336</v>
      </c>
      <c r="D349">
        <v>78</v>
      </c>
      <c r="E349" s="19">
        <f>1-D349/B349</f>
        <v>0.73287671232876717</v>
      </c>
      <c r="F349" s="19">
        <f t="shared" si="54"/>
        <v>0.70108021608738214</v>
      </c>
      <c r="G349" s="19">
        <f t="shared" si="55"/>
        <v>1.0110171732284124E-3</v>
      </c>
      <c r="H349" s="19"/>
      <c r="I349" s="19">
        <f>_xll.PITimeDat("NPRI 3 Eff TSS",Sheet1!$C349,"\\APPLEPI_AF\MWRD_Production\Hite Treatment Plant\04-Primaries\Optimization","exact time")</f>
        <v>114</v>
      </c>
      <c r="J349" s="55">
        <f t="shared" si="56"/>
        <v>0.6095890410958904</v>
      </c>
      <c r="K349" s="19">
        <f t="shared" si="57"/>
        <v>0.70108021608738214</v>
      </c>
      <c r="L349" s="19">
        <f t="shared" si="58"/>
        <v>8.3706351013237614E-3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x14ac:dyDescent="0.25">
      <c r="A350" s="60">
        <v>43463.333333333336</v>
      </c>
      <c r="B350" s="19">
        <f>_xll.PITimeDat("NPRI Inf TSS",Sheet1!$C350,"\\APPLEPI_AF\MWRD_Production\Hite Treatment Plant\04-Primaries\Optimization","exact time")</f>
        <v>304</v>
      </c>
      <c r="C350" s="60">
        <v>43463.333333333336</v>
      </c>
      <c r="D350">
        <v>84</v>
      </c>
      <c r="E350" s="19">
        <f>1-D350/B350</f>
        <v>0.72368421052631571</v>
      </c>
      <c r="F350" s="19">
        <f t="shared" si="54"/>
        <v>0.71287968124182766</v>
      </c>
      <c r="G350" s="19">
        <f t="shared" si="55"/>
        <v>1.1673785305935989E-4</v>
      </c>
      <c r="H350" s="19"/>
      <c r="I350" s="19" t="str">
        <f>_xll.PITimeDat("NPRI 3 Eff TSS",Sheet1!$C350,"\\APPLEPI_AF\MWRD_Production\Hite Treatment Plant\04-Primaries\Optimization","exact time")</f>
        <v>No events found.</v>
      </c>
      <c r="J350" s="55" t="e">
        <f t="shared" si="56"/>
        <v>#VALUE!</v>
      </c>
      <c r="K350" s="19">
        <f t="shared" si="57"/>
        <v>0.71287968124182766</v>
      </c>
      <c r="L350" s="19" t="str">
        <f t="shared" si="58"/>
        <v/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x14ac:dyDescent="0.25">
      <c r="A351" s="60">
        <v>43464.333333333336</v>
      </c>
      <c r="B351" s="19">
        <f>_xll.PITimeDat("NPRI Inf TSS",Sheet1!$C351,"\\APPLEPI_AF\MWRD_Production\Hite Treatment Plant\04-Primaries\Optimization","exact time")</f>
        <v>314</v>
      </c>
      <c r="C351" s="60">
        <v>43464.333333333336</v>
      </c>
      <c r="D351">
        <v>78</v>
      </c>
      <c r="E351" s="19">
        <f>1-D351/B351</f>
        <v>0.75159235668789814</v>
      </c>
      <c r="F351" s="19">
        <f t="shared" si="54"/>
        <v>0.72202364043794764</v>
      </c>
      <c r="G351" s="19">
        <f t="shared" si="55"/>
        <v>8.7430898067008677E-4</v>
      </c>
      <c r="H351" s="19"/>
      <c r="I351" s="19">
        <f>_xll.PITimeDat("NPRI 3 Eff TSS",Sheet1!$C351,"\\APPLEPI_AF\MWRD_Production\Hite Treatment Plant\04-Primaries\Optimization","exact time")</f>
        <v>114</v>
      </c>
      <c r="J351" s="55">
        <f t="shared" si="56"/>
        <v>0.63694267515923575</v>
      </c>
      <c r="K351" s="19">
        <f t="shared" si="57"/>
        <v>0.72202364043794764</v>
      </c>
      <c r="L351" s="19">
        <f t="shared" si="58"/>
        <v>7.2387706527573788E-3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x14ac:dyDescent="0.25">
      <c r="A352" s="60">
        <v>43466.333333333336</v>
      </c>
      <c r="B352" s="19">
        <f>_xll.PITimeDat("NPRI Inf TSS",Sheet1!$C352,"\\APPLEPI_AF\MWRD_Production\Hite Treatment Plant\04-Primaries\Optimization","exact time")</f>
        <v>296</v>
      </c>
      <c r="C352" s="60">
        <v>43466.333333333336</v>
      </c>
      <c r="D352">
        <v>105</v>
      </c>
      <c r="E352" s="19">
        <f>1-D352/B352</f>
        <v>0.64527027027027029</v>
      </c>
      <c r="F352" s="19">
        <f t="shared" si="54"/>
        <v>0.70511967262674191</v>
      </c>
      <c r="G352" s="19">
        <f t="shared" si="55"/>
        <v>3.5819509624268314E-3</v>
      </c>
      <c r="H352" s="19"/>
      <c r="I352" s="19" t="str">
        <f>_xll.PITimeDat("NPRI 3 Eff TSS",Sheet1!$C352,"\\APPLEPI_AF\MWRD_Production\Hite Treatment Plant\04-Primaries\Optimization","exact time")</f>
        <v>No events found.</v>
      </c>
      <c r="J352" s="55" t="e">
        <f t="shared" si="56"/>
        <v>#VALUE!</v>
      </c>
      <c r="K352" s="19">
        <f t="shared" si="57"/>
        <v>0.70511967262674191</v>
      </c>
      <c r="L352" s="19" t="str">
        <f t="shared" si="58"/>
        <v/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x14ac:dyDescent="0.25">
      <c r="A353" s="60">
        <v>43467.333333333336</v>
      </c>
      <c r="B353" s="19">
        <f>_xll.PITimeDat("NPRI Inf TSS",Sheet1!$C353,"\\APPLEPI_AF\MWRD_Production\Hite Treatment Plant\04-Primaries\Optimization","exact time")</f>
        <v>297</v>
      </c>
      <c r="C353" s="60">
        <v>43467.333333333336</v>
      </c>
      <c r="D353">
        <v>79.5</v>
      </c>
      <c r="E353" s="19">
        <f>1-D353/B353</f>
        <v>0.73232323232323226</v>
      </c>
      <c r="F353" s="19">
        <f t="shared" si="54"/>
        <v>0.70611253568187071</v>
      </c>
      <c r="G353" s="19">
        <f t="shared" si="55"/>
        <v>6.8700061842548183E-4</v>
      </c>
      <c r="H353" s="19"/>
      <c r="I353" s="19">
        <f>_xll.PITimeDat("NPRI 3 Eff TSS",Sheet1!$C353,"\\APPLEPI_AF\MWRD_Production\Hite Treatment Plant\04-Primaries\Optimization","exact time")</f>
        <v>155</v>
      </c>
      <c r="J353" s="55">
        <f t="shared" si="56"/>
        <v>0.47811447811447816</v>
      </c>
      <c r="K353" s="19">
        <f t="shared" si="57"/>
        <v>0.70611253568187071</v>
      </c>
      <c r="L353" s="19">
        <f t="shared" si="58"/>
        <v>5.1983114254504047E-2</v>
      </c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x14ac:dyDescent="0.25">
      <c r="A354" s="60">
        <v>43468.333333333336</v>
      </c>
      <c r="B354" s="19">
        <f>_xll.PITimeDat("NPRI Inf TSS",Sheet1!$C354,"\\APPLEPI_AF\MWRD_Production\Hite Treatment Plant\04-Primaries\Optimization","exact time")</f>
        <v>306</v>
      </c>
      <c r="C354" s="60">
        <v>43468.333333333336</v>
      </c>
      <c r="D354">
        <v>83.5</v>
      </c>
      <c r="E354" s="19">
        <f>1-D354/B354</f>
        <v>0.72712418300653603</v>
      </c>
      <c r="F354" s="19">
        <f t="shared" si="54"/>
        <v>0.71475628463240382</v>
      </c>
      <c r="G354" s="19">
        <f t="shared" si="55"/>
        <v>1.5296491019286225E-4</v>
      </c>
      <c r="H354" s="19"/>
      <c r="I354" s="19">
        <f>_xll.PITimeDat("NPRI 3 Eff TSS",Sheet1!$C354,"\\APPLEPI_AF\MWRD_Production\Hite Treatment Plant\04-Primaries\Optimization","exact time")</f>
        <v>116</v>
      </c>
      <c r="J354" s="55">
        <f t="shared" si="56"/>
        <v>0.62091503267973858</v>
      </c>
      <c r="K354" s="19">
        <f t="shared" si="57"/>
        <v>0.71475628463240382</v>
      </c>
      <c r="L354" s="19">
        <f t="shared" si="58"/>
        <v>8.8061805680435968E-3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x14ac:dyDescent="0.25">
      <c r="A355" s="60">
        <v>43469.333333333336</v>
      </c>
      <c r="B355" s="19">
        <f>_xll.PITimeDat("NPRI Inf TSS",Sheet1!$C355,"\\APPLEPI_AF\MWRD_Production\Hite Treatment Plant\04-Primaries\Optimization","exact time")</f>
        <v>278</v>
      </c>
      <c r="C355" s="60">
        <v>43469.333333333336</v>
      </c>
      <c r="D355">
        <v>66</v>
      </c>
      <c r="E355" s="19">
        <f>1-D355/B355</f>
        <v>0.76258992805755399</v>
      </c>
      <c r="F355" s="19">
        <f t="shared" si="54"/>
        <v>0.68602670178962444</v>
      </c>
      <c r="G355" s="19">
        <f t="shared" si="55"/>
        <v>5.8619276165541778E-3</v>
      </c>
      <c r="H355" s="19"/>
      <c r="I355" s="19">
        <f>_xll.PITimeDat("NPRI 3 Eff TSS",Sheet1!$C355,"\\APPLEPI_AF\MWRD_Production\Hite Treatment Plant\04-Primaries\Optimization","exact time")</f>
        <v>96</v>
      </c>
      <c r="J355" s="55">
        <f t="shared" si="56"/>
        <v>0.65467625899280568</v>
      </c>
      <c r="K355" s="19">
        <f t="shared" si="57"/>
        <v>0.68602670178962444</v>
      </c>
      <c r="L355" s="19">
        <f t="shared" si="58"/>
        <v>9.828502635566051E-4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x14ac:dyDescent="0.25">
      <c r="A356" s="60">
        <v>43470.333333333336</v>
      </c>
      <c r="B356" s="19">
        <f>_xll.PITimeDat("NPRI Inf TSS",Sheet1!$C356,"\\APPLEPI_AF\MWRD_Production\Hite Treatment Plant\04-Primaries\Optimization","exact time")</f>
        <v>305</v>
      </c>
      <c r="C356" s="60">
        <v>43470.333333333336</v>
      </c>
      <c r="D356">
        <v>81</v>
      </c>
      <c r="E356" s="19">
        <f>1-D356/B356</f>
        <v>0.73442622950819669</v>
      </c>
      <c r="F356" s="19">
        <f t="shared" si="54"/>
        <v>0.71382105933611673</v>
      </c>
      <c r="G356" s="19">
        <f t="shared" si="55"/>
        <v>4.2457303782037398E-4</v>
      </c>
      <c r="H356" s="19"/>
      <c r="I356" s="19">
        <f>_xll.PITimeDat("NPRI 3 Eff TSS",Sheet1!$C356,"\\APPLEPI_AF\MWRD_Production\Hite Treatment Plant\04-Primaries\Optimization","exact time")</f>
        <v>78</v>
      </c>
      <c r="J356" s="55">
        <f t="shared" si="56"/>
        <v>0.74426229508196728</v>
      </c>
      <c r="K356" s="19">
        <f t="shared" si="57"/>
        <v>0.71382105933611673</v>
      </c>
      <c r="L356" s="19">
        <f t="shared" si="58"/>
        <v>9.2666883373444982E-4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x14ac:dyDescent="0.25">
      <c r="A357" s="60">
        <v>43471.333333333336</v>
      </c>
      <c r="B357" s="19">
        <f>_xll.PITimeDat("NPRI Inf TSS",Sheet1!$C357,"\\APPLEPI_AF\MWRD_Production\Hite Treatment Plant\04-Primaries\Optimization","exact time")</f>
        <v>304</v>
      </c>
      <c r="C357" s="60">
        <v>43471.333333333336</v>
      </c>
      <c r="D357">
        <v>82.5</v>
      </c>
      <c r="E357" s="19">
        <f>1-D357/B357</f>
        <v>0.72861842105263164</v>
      </c>
      <c r="F357" s="19">
        <f t="shared" si="54"/>
        <v>0.71287968124182766</v>
      </c>
      <c r="G357" s="19">
        <f t="shared" si="55"/>
        <v>2.4770793083218613E-4</v>
      </c>
      <c r="H357" s="19"/>
      <c r="I357" s="19">
        <f>_xll.PITimeDat("NPRI 3 Eff TSS",Sheet1!$C357,"\\APPLEPI_AF\MWRD_Production\Hite Treatment Plant\04-Primaries\Optimization","exact time")</f>
        <v>93</v>
      </c>
      <c r="J357" s="55">
        <f t="shared" si="56"/>
        <v>0.69407894736842102</v>
      </c>
      <c r="K357" s="19">
        <f t="shared" si="57"/>
        <v>0.71287968124182766</v>
      </c>
      <c r="L357" s="19">
        <f t="shared" si="58"/>
        <v>3.5346759417865977E-4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x14ac:dyDescent="0.25">
      <c r="A358" s="60">
        <v>43472.333333333336</v>
      </c>
      <c r="B358" s="19">
        <f>_xll.PITimeDat("NPRI Inf TSS",Sheet1!$C358,"\\APPLEPI_AF\MWRD_Production\Hite Treatment Plant\04-Primaries\Optimization","exact time")</f>
        <v>268</v>
      </c>
      <c r="C358" s="60">
        <v>43472.333333333336</v>
      </c>
      <c r="D358">
        <v>81.5</v>
      </c>
      <c r="E358" s="19">
        <f>1-D358/B358</f>
        <v>0.69589552238805963</v>
      </c>
      <c r="F358" s="19">
        <f t="shared" si="54"/>
        <v>0.6743112802146104</v>
      </c>
      <c r="G358" s="19">
        <f t="shared" si="55"/>
        <v>4.6587951020210435E-4</v>
      </c>
      <c r="H358" s="19"/>
      <c r="I358" s="19">
        <f>_xll.PITimeDat("NPRI 3 Eff TSS",Sheet1!$C358,"\\APPLEPI_AF\MWRD_Production\Hite Treatment Plant\04-Primaries\Optimization","exact time")</f>
        <v>95</v>
      </c>
      <c r="J358" s="55">
        <f t="shared" si="56"/>
        <v>0.64552238805970141</v>
      </c>
      <c r="K358" s="19">
        <f t="shared" si="57"/>
        <v>0.6743112802146104</v>
      </c>
      <c r="L358" s="19">
        <f t="shared" si="58"/>
        <v>8.2880031150698013E-4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x14ac:dyDescent="0.25">
      <c r="A359" s="60">
        <v>43473.333333333336</v>
      </c>
      <c r="B359" s="19">
        <f>_xll.PITimeDat("NPRI Inf TSS",Sheet1!$C359,"\\APPLEPI_AF\MWRD_Production\Hite Treatment Plant\04-Primaries\Optimization","exact time")</f>
        <v>306</v>
      </c>
      <c r="C359" s="60">
        <v>43473.333333333336</v>
      </c>
      <c r="D359">
        <v>80</v>
      </c>
      <c r="E359" s="19">
        <f>1-D359/B359</f>
        <v>0.73856209150326801</v>
      </c>
      <c r="F359" s="19">
        <f t="shared" si="54"/>
        <v>0.71475628463240382</v>
      </c>
      <c r="G359" s="19">
        <f t="shared" si="55"/>
        <v>5.6671644077288508E-4</v>
      </c>
      <c r="H359" s="19"/>
      <c r="I359" s="19">
        <f>_xll.PITimeDat("NPRI 3 Eff TSS",Sheet1!$C359,"\\APPLEPI_AF\MWRD_Production\Hite Treatment Plant\04-Primaries\Optimization","exact time")</f>
        <v>93</v>
      </c>
      <c r="J359" s="55">
        <f t="shared" si="56"/>
        <v>0.69607843137254899</v>
      </c>
      <c r="K359" s="19">
        <f t="shared" si="57"/>
        <v>0.71475628463240382</v>
      </c>
      <c r="L359" s="19">
        <f t="shared" si="58"/>
        <v>3.4886220239666954E-4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x14ac:dyDescent="0.25">
      <c r="A360" s="60">
        <v>43474.333333333336</v>
      </c>
      <c r="B360" s="19">
        <f>_xll.PITimeDat("NPRI Inf TSS",Sheet1!$C360,"\\APPLEPI_AF\MWRD_Production\Hite Treatment Plant\04-Primaries\Optimization","exact time")</f>
        <v>296</v>
      </c>
      <c r="C360" s="60">
        <v>43474.333333333336</v>
      </c>
      <c r="D360">
        <v>75.5</v>
      </c>
      <c r="E360" s="19">
        <f>1-D360/B360</f>
        <v>0.74493243243243246</v>
      </c>
      <c r="F360" s="19">
        <f t="shared" si="54"/>
        <v>0.70511967262674191</v>
      </c>
      <c r="G360" s="19">
        <f t="shared" si="55"/>
        <v>1.5850558433456086E-3</v>
      </c>
      <c r="H360" s="19"/>
      <c r="I360" s="19">
        <f>_xll.PITimeDat("NPRI 3 Eff TSS",Sheet1!$C360,"\\APPLEPI_AF\MWRD_Production\Hite Treatment Plant\04-Primaries\Optimization","exact time")</f>
        <v>98</v>
      </c>
      <c r="J360" s="55">
        <f t="shared" si="56"/>
        <v>0.66891891891891886</v>
      </c>
      <c r="K360" s="19">
        <f t="shared" si="57"/>
        <v>0.70511967262674191</v>
      </c>
      <c r="L360" s="19">
        <f t="shared" si="58"/>
        <v>1.3104945690144644E-3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x14ac:dyDescent="0.25">
      <c r="A361" s="60">
        <v>43475.333333333336</v>
      </c>
      <c r="B361" s="19">
        <f>_xll.PITimeDat("NPRI Inf TSS",Sheet1!$C361,"\\APPLEPI_AF\MWRD_Production\Hite Treatment Plant\04-Primaries\Optimization","exact time")</f>
        <v>326</v>
      </c>
      <c r="C361" s="60">
        <v>43475.333333333336</v>
      </c>
      <c r="D361">
        <v>86.5</v>
      </c>
      <c r="E361" s="19">
        <f>1-D361/B361</f>
        <v>0.73466257668711654</v>
      </c>
      <c r="F361" s="19">
        <f t="shared" si="54"/>
        <v>0.73225589907213373</v>
      </c>
      <c r="G361" s="19">
        <f t="shared" si="55"/>
        <v>5.7920971424593494E-6</v>
      </c>
      <c r="H361" s="19"/>
      <c r="I361" s="19">
        <f>_xll.PITimeDat("NPRI 3 Eff TSS",Sheet1!$C361,"\\APPLEPI_AF\MWRD_Production\Hite Treatment Plant\04-Primaries\Optimization","exact time")</f>
        <v>94</v>
      </c>
      <c r="J361" s="55">
        <f t="shared" si="56"/>
        <v>0.71165644171779141</v>
      </c>
      <c r="K361" s="19">
        <f t="shared" si="57"/>
        <v>0.73225589907213373</v>
      </c>
      <c r="L361" s="19">
        <f t="shared" si="58"/>
        <v>4.2433764329336796E-4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x14ac:dyDescent="0.25">
      <c r="A362" s="60">
        <v>43476.333333333336</v>
      </c>
      <c r="B362" s="19">
        <f>_xll.PITimeDat("NPRI Inf TSS",Sheet1!$C362,"\\APPLEPI_AF\MWRD_Production\Hite Treatment Plant\04-Primaries\Optimization","exact time")</f>
        <v>300</v>
      </c>
      <c r="C362" s="60">
        <v>43476.333333333336</v>
      </c>
      <c r="D362">
        <v>73.5</v>
      </c>
      <c r="E362" s="19">
        <f>1-D362/B362</f>
        <v>0.755</v>
      </c>
      <c r="F362" s="19">
        <f t="shared" si="54"/>
        <v>0.70905141032505192</v>
      </c>
      <c r="G362" s="19">
        <f t="shared" si="55"/>
        <v>2.1112728931167455E-3</v>
      </c>
      <c r="H362" s="19"/>
      <c r="I362" s="19">
        <f>_xll.PITimeDat("NPRI 3 Eff TSS",Sheet1!$C362,"\\APPLEPI_AF\MWRD_Production\Hite Treatment Plant\04-Primaries\Optimization","exact time")</f>
        <v>101</v>
      </c>
      <c r="J362" s="55">
        <f t="shared" si="56"/>
        <v>0.66333333333333333</v>
      </c>
      <c r="K362" s="19">
        <f t="shared" si="57"/>
        <v>0.70905141032505192</v>
      </c>
      <c r="L362" s="19">
        <f t="shared" si="58"/>
        <v>2.090142563820709E-3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x14ac:dyDescent="0.25">
      <c r="A363" s="60">
        <v>43477.333333333336</v>
      </c>
      <c r="B363" s="19">
        <f>_xll.PITimeDat("NPRI Inf TSS",Sheet1!$C363,"\\APPLEPI_AF\MWRD_Production\Hite Treatment Plant\04-Primaries\Optimization","exact time")</f>
        <v>302</v>
      </c>
      <c r="C363" s="60">
        <v>43477.333333333336</v>
      </c>
      <c r="D363">
        <v>74.5</v>
      </c>
      <c r="E363" s="19">
        <f>1-D363/B363</f>
        <v>0.75331125827814571</v>
      </c>
      <c r="F363" s="19">
        <f t="shared" si="54"/>
        <v>0.71097822217720386</v>
      </c>
      <c r="G363" s="19">
        <f t="shared" si="55"/>
        <v>1.7920859455236465E-3</v>
      </c>
      <c r="H363" s="19"/>
      <c r="I363" s="19">
        <f>_xll.PITimeDat("NPRI 3 Eff TSS",Sheet1!$C363,"\\APPLEPI_AF\MWRD_Production\Hite Treatment Plant\04-Primaries\Optimization","exact time")</f>
        <v>79</v>
      </c>
      <c r="J363" s="55">
        <f t="shared" si="56"/>
        <v>0.73841059602649006</v>
      </c>
      <c r="K363" s="19">
        <f t="shared" si="57"/>
        <v>0.71097822217720386</v>
      </c>
      <c r="L363" s="19">
        <f t="shared" si="58"/>
        <v>7.525351350070017E-4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x14ac:dyDescent="0.25">
      <c r="A364" s="60">
        <v>43478.333333333336</v>
      </c>
      <c r="B364" s="19">
        <f>_xll.PITimeDat("NPRI Inf TSS",Sheet1!$C364,"\\APPLEPI_AF\MWRD_Production\Hite Treatment Plant\04-Primaries\Optimization","exact time")</f>
        <v>310</v>
      </c>
      <c r="C364" s="60">
        <v>43478.333333333336</v>
      </c>
      <c r="D364">
        <v>85</v>
      </c>
      <c r="E364" s="19">
        <f>1-D364/B364</f>
        <v>0.72580645161290325</v>
      </c>
      <c r="F364" s="19">
        <f t="shared" si="54"/>
        <v>0.71843684870166324</v>
      </c>
      <c r="G364" s="19">
        <f t="shared" si="55"/>
        <v>5.4311047069357129E-5</v>
      </c>
      <c r="H364" s="19"/>
      <c r="I364" s="19">
        <f>_xll.PITimeDat("NPRI 3 Eff TSS",Sheet1!$C364,"\\APPLEPI_AF\MWRD_Production\Hite Treatment Plant\04-Primaries\Optimization","exact time")</f>
        <v>91</v>
      </c>
      <c r="J364" s="55">
        <f t="shared" si="56"/>
        <v>0.70645161290322589</v>
      </c>
      <c r="K364" s="19">
        <f t="shared" si="57"/>
        <v>0.71843684870166324</v>
      </c>
      <c r="L364" s="19">
        <f t="shared" si="58"/>
        <v>1.4364587714414429E-4</v>
      </c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x14ac:dyDescent="0.25">
      <c r="A365" s="60">
        <v>43479.333333333336</v>
      </c>
      <c r="B365" s="19">
        <f>_xll.PITimeDat("NPRI Inf TSS",Sheet1!$C365,"\\APPLEPI_AF\MWRD_Production\Hite Treatment Plant\04-Primaries\Optimization","exact time")</f>
        <v>293</v>
      </c>
      <c r="C365" s="60">
        <v>43479.333333333336</v>
      </c>
      <c r="D365">
        <v>78</v>
      </c>
      <c r="E365" s="19">
        <f>1-D365/B365</f>
        <v>0.7337883959044369</v>
      </c>
      <c r="F365" s="19">
        <f t="shared" si="54"/>
        <v>0.70210042012803953</v>
      </c>
      <c r="G365" s="19">
        <f t="shared" si="55"/>
        <v>1.0041278088055465E-3</v>
      </c>
      <c r="H365" s="19"/>
      <c r="I365" s="19">
        <f>_xll.PITimeDat("NPRI 3 Eff TSS",Sheet1!$C365,"\\APPLEPI_AF\MWRD_Production\Hite Treatment Plant\04-Primaries\Optimization","exact time")</f>
        <v>95</v>
      </c>
      <c r="J365" s="55">
        <f t="shared" si="56"/>
        <v>0.67576791808873726</v>
      </c>
      <c r="K365" s="19">
        <f t="shared" si="57"/>
        <v>0.70210042012803953</v>
      </c>
      <c r="L365" s="19">
        <f t="shared" si="58"/>
        <v>6.9340066364985788E-4</v>
      </c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x14ac:dyDescent="0.25">
      <c r="A366" s="60">
        <v>43480.333333333336</v>
      </c>
      <c r="B366" s="19">
        <f>_xll.PITimeDat("NPRI Inf TSS",Sheet1!$C366,"\\APPLEPI_AF\MWRD_Production\Hite Treatment Plant\04-Primaries\Optimization","exact time")</f>
        <v>311</v>
      </c>
      <c r="C366" s="60">
        <v>43480.333333333336</v>
      </c>
      <c r="D366">
        <v>76</v>
      </c>
      <c r="E366" s="19">
        <f>1-D366/B366</f>
        <v>0.75562700964630225</v>
      </c>
      <c r="F366" s="19">
        <f t="shared" si="54"/>
        <v>0.71934219645503406</v>
      </c>
      <c r="G366" s="19">
        <f t="shared" si="55"/>
        <v>1.3165876683252304E-3</v>
      </c>
      <c r="H366" s="19"/>
      <c r="I366" s="19">
        <f>_xll.PITimeDat("NPRI 3 Eff TSS",Sheet1!$C366,"\\APPLEPI_AF\MWRD_Production\Hite Treatment Plant\04-Primaries\Optimization","exact time")</f>
        <v>95</v>
      </c>
      <c r="J366" s="55">
        <f t="shared" si="56"/>
        <v>0.69453376205787776</v>
      </c>
      <c r="K366" s="19">
        <f t="shared" si="57"/>
        <v>0.71934219645503406</v>
      </c>
      <c r="L366" s="19">
        <f t="shared" si="58"/>
        <v>6.1545841723800775E-4</v>
      </c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x14ac:dyDescent="0.25">
      <c r="A367" s="60">
        <v>43481.333333333336</v>
      </c>
      <c r="B367" s="19">
        <f>_xll.PITimeDat("NPRI Inf TSS",Sheet1!$C367,"\\APPLEPI_AF\MWRD_Production\Hite Treatment Plant\04-Primaries\Optimization","exact time")</f>
        <v>324</v>
      </c>
      <c r="C367" s="60">
        <v>43481.333333333336</v>
      </c>
      <c r="D367">
        <v>82</v>
      </c>
      <c r="E367" s="19">
        <f>1-D367/B367</f>
        <v>0.74691358024691357</v>
      </c>
      <c r="F367" s="19">
        <f t="shared" si="54"/>
        <v>0.73060315770838136</v>
      </c>
      <c r="G367" s="19">
        <f t="shared" si="55"/>
        <v>2.6602988338545949E-4</v>
      </c>
      <c r="H367" s="19"/>
      <c r="I367" s="19">
        <f>_xll.PITimeDat("NPRI 3 Eff TSS",Sheet1!$C367,"\\APPLEPI_AF\MWRD_Production\Hite Treatment Plant\04-Primaries\Optimization","exact time")</f>
        <v>84</v>
      </c>
      <c r="J367" s="55">
        <f t="shared" si="56"/>
        <v>0.7407407407407407</v>
      </c>
      <c r="K367" s="19">
        <f t="shared" si="57"/>
        <v>0.73060315770838136</v>
      </c>
      <c r="L367" s="19">
        <f t="shared" si="58"/>
        <v>1.0277058973798006E-4</v>
      </c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x14ac:dyDescent="0.25">
      <c r="A368" s="60">
        <v>43482.333333333336</v>
      </c>
      <c r="B368" s="19">
        <f>_xll.PITimeDat("NPRI Inf TSS",Sheet1!$C368,"\\APPLEPI_AF\MWRD_Production\Hite Treatment Plant\04-Primaries\Optimization","exact time")</f>
        <v>338</v>
      </c>
      <c r="C368" s="60">
        <v>43482.333333333336</v>
      </c>
      <c r="D368">
        <v>88</v>
      </c>
      <c r="E368" s="19">
        <f>1-D368/B368</f>
        <v>0.73964497041420119</v>
      </c>
      <c r="F368" s="19">
        <f t="shared" si="54"/>
        <v>0.74176160679738334</v>
      </c>
      <c r="G368" s="19">
        <f t="shared" si="55"/>
        <v>4.4801495786104462E-6</v>
      </c>
      <c r="H368" s="19"/>
      <c r="I368" s="19">
        <f>_xll.PITimeDat("NPRI 3 Eff TSS",Sheet1!$C368,"\\APPLEPI_AF\MWRD_Production\Hite Treatment Plant\04-Primaries\Optimization","exact time")</f>
        <v>92</v>
      </c>
      <c r="J368" s="55">
        <f t="shared" si="56"/>
        <v>0.72781065088757391</v>
      </c>
      <c r="K368" s="19">
        <f t="shared" si="57"/>
        <v>0.74176160679738334</v>
      </c>
      <c r="L368" s="19">
        <f t="shared" si="58"/>
        <v>1.9462917079744686E-4</v>
      </c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x14ac:dyDescent="0.25">
      <c r="A369" s="60">
        <v>43483.333333333336</v>
      </c>
      <c r="B369" s="19">
        <f>_xll.PITimeDat("NPRI Inf TSS",Sheet1!$C369,"\\APPLEPI_AF\MWRD_Production\Hite Treatment Plant\04-Primaries\Optimization","exact time")</f>
        <v>326</v>
      </c>
      <c r="C369" s="60">
        <v>43483.333333333336</v>
      </c>
      <c r="D369">
        <v>70.5</v>
      </c>
      <c r="E369" s="19">
        <f>1-D369/B369</f>
        <v>0.78374233128834359</v>
      </c>
      <c r="F369" s="19">
        <f t="shared" si="54"/>
        <v>0.73225589907213373</v>
      </c>
      <c r="G369" s="19">
        <f t="shared" si="55"/>
        <v>2.6508527023543721E-3</v>
      </c>
      <c r="H369" s="19"/>
      <c r="I369" s="19">
        <f>_xll.PITimeDat("NPRI 3 Eff TSS",Sheet1!$C369,"\\APPLEPI_AF\MWRD_Production\Hite Treatment Plant\04-Primaries\Optimization","exact time")</f>
        <v>95</v>
      </c>
      <c r="J369" s="55">
        <f t="shared" si="56"/>
        <v>0.70858895705521474</v>
      </c>
      <c r="K369" s="19">
        <f t="shared" si="57"/>
        <v>0.73225589907213373</v>
      </c>
      <c r="L369" s="19">
        <f t="shared" si="58"/>
        <v>5.6012414443220551E-4</v>
      </c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x14ac:dyDescent="0.25">
      <c r="A370" s="60">
        <v>43484.333333333336</v>
      </c>
      <c r="B370" s="19">
        <f>_xll.PITimeDat("NPRI Inf TSS",Sheet1!$C370,"\\APPLEPI_AF\MWRD_Production\Hite Treatment Plant\04-Primaries\Optimization","exact time")</f>
        <v>313</v>
      </c>
      <c r="C370" s="60">
        <v>43484.333333333336</v>
      </c>
      <c r="D370">
        <v>85.5</v>
      </c>
      <c r="E370" s="19">
        <f>1-D370/B370</f>
        <v>0.72683706070287535</v>
      </c>
      <c r="F370" s="19">
        <f t="shared" si="54"/>
        <v>0.72113553705276545</v>
      </c>
      <c r="G370" s="19">
        <f t="shared" si="55"/>
        <v>3.2507371932762481E-5</v>
      </c>
      <c r="H370" s="19"/>
      <c r="I370" s="19">
        <f>_xll.PITimeDat("NPRI 3 Eff TSS",Sheet1!$C370,"\\APPLEPI_AF\MWRD_Production\Hite Treatment Plant\04-Primaries\Optimization","exact time")</f>
        <v>84</v>
      </c>
      <c r="J370" s="55">
        <f t="shared" si="56"/>
        <v>0.73162939297124607</v>
      </c>
      <c r="K370" s="19">
        <f t="shared" si="57"/>
        <v>0.72113553705276545</v>
      </c>
      <c r="L370" s="19">
        <f t="shared" si="58"/>
        <v>1.1012101203783076E-4</v>
      </c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x14ac:dyDescent="0.25">
      <c r="A371" s="60">
        <v>43485.333333333336</v>
      </c>
      <c r="B371" s="19">
        <f>_xll.PITimeDat("NPRI Inf TSS",Sheet1!$C371,"\\APPLEPI_AF\MWRD_Production\Hite Treatment Plant\04-Primaries\Optimization","exact time")</f>
        <v>288</v>
      </c>
      <c r="C371" s="60">
        <v>43485.333333333336</v>
      </c>
      <c r="D371">
        <v>83</v>
      </c>
      <c r="E371" s="19">
        <f>1-D371/B371</f>
        <v>0.71180555555555558</v>
      </c>
      <c r="F371" s="19">
        <f t="shared" si="54"/>
        <v>0.69692855242192908</v>
      </c>
      <c r="G371" s="19">
        <f t="shared" si="55"/>
        <v>2.2132522223793265E-4</v>
      </c>
      <c r="H371" s="19"/>
      <c r="I371" s="19">
        <f>_xll.PITimeDat("NPRI 3 Eff TSS",Sheet1!$C371,"\\APPLEPI_AF\MWRD_Production\Hite Treatment Plant\04-Primaries\Optimization","exact time")</f>
        <v>95</v>
      </c>
      <c r="J371" s="55">
        <f t="shared" si="56"/>
        <v>0.67013888888888884</v>
      </c>
      <c r="K371" s="19">
        <f t="shared" si="57"/>
        <v>0.69692855242192908</v>
      </c>
      <c r="L371" s="19">
        <f t="shared" si="58"/>
        <v>7.1768607221350616E-4</v>
      </c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x14ac:dyDescent="0.25">
      <c r="A372" s="60">
        <v>43486.333333333336</v>
      </c>
      <c r="B372" s="19">
        <f>_xll.PITimeDat("NPRI Inf TSS",Sheet1!$C372,"\\APPLEPI_AF\MWRD_Production\Hite Treatment Plant\04-Primaries\Optimization","exact time")</f>
        <v>273</v>
      </c>
      <c r="C372" s="60">
        <v>43486.333333333336</v>
      </c>
      <c r="D372">
        <v>76</v>
      </c>
      <c r="E372" s="19">
        <f>1-D372/B372</f>
        <v>0.7216117216117216</v>
      </c>
      <c r="F372" s="19">
        <f t="shared" si="54"/>
        <v>0.68027627508247468</v>
      </c>
      <c r="G372" s="19">
        <f t="shared" si="55"/>
        <v>1.7086191397722313E-3</v>
      </c>
      <c r="H372" s="19"/>
      <c r="I372" s="19">
        <f>_xll.PITimeDat("NPRI 3 Eff TSS",Sheet1!$C372,"\\APPLEPI_AF\MWRD_Production\Hite Treatment Plant\04-Primaries\Optimization","exact time")</f>
        <v>96</v>
      </c>
      <c r="J372" s="55">
        <f t="shared" si="56"/>
        <v>0.64835164835164827</v>
      </c>
      <c r="K372" s="19">
        <f t="shared" si="57"/>
        <v>0.68027627508247468</v>
      </c>
      <c r="L372" s="19">
        <f t="shared" si="58"/>
        <v>1.0191817919025963E-3</v>
      </c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x14ac:dyDescent="0.25">
      <c r="A373" s="60">
        <v>43487.333333333336</v>
      </c>
      <c r="B373" s="19">
        <f>_xll.PITimeDat("NPRI Inf TSS",Sheet1!$C373,"\\APPLEPI_AF\MWRD_Production\Hite Treatment Plant\04-Primaries\Optimization","exact time")</f>
        <v>274</v>
      </c>
      <c r="C373" s="60">
        <v>43487.333333333336</v>
      </c>
      <c r="D373">
        <v>81.5</v>
      </c>
      <c r="E373" s="19">
        <f>1-D373/B373</f>
        <v>0.70255474452554745</v>
      </c>
      <c r="F373" s="19">
        <f t="shared" si="54"/>
        <v>0.68144314999093281</v>
      </c>
      <c r="G373" s="19">
        <f t="shared" si="55"/>
        <v>4.4569942379397081E-4</v>
      </c>
      <c r="H373" s="19"/>
      <c r="I373" s="19">
        <f>_xll.PITimeDat("NPRI 3 Eff TSS",Sheet1!$C373,"\\APPLEPI_AF\MWRD_Production\Hite Treatment Plant\04-Primaries\Optimization","exact time")</f>
        <v>99</v>
      </c>
      <c r="J373" s="55">
        <f t="shared" si="56"/>
        <v>0.63868613138686126</v>
      </c>
      <c r="K373" s="19">
        <f t="shared" si="57"/>
        <v>0.68144314999093281</v>
      </c>
      <c r="L373" s="19">
        <f t="shared" si="58"/>
        <v>1.8281626399089207E-3</v>
      </c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x14ac:dyDescent="0.25">
      <c r="A374" s="60">
        <v>43488.333333333336</v>
      </c>
      <c r="B374" s="19">
        <f>_xll.PITimeDat("NPRI Inf TSS",Sheet1!$C374,"\\APPLEPI_AF\MWRD_Production\Hite Treatment Plant\04-Primaries\Optimization","exact time")</f>
        <v>305</v>
      </c>
      <c r="C374" s="60">
        <v>43488.333333333336</v>
      </c>
      <c r="D374">
        <v>78.5</v>
      </c>
      <c r="E374" s="19">
        <f>1-D374/B374</f>
        <v>0.74262295081967211</v>
      </c>
      <c r="F374" s="19">
        <f t="shared" si="54"/>
        <v>0.71382105933611673</v>
      </c>
      <c r="G374" s="19">
        <f t="shared" si="55"/>
        <v>8.2954895303050027E-4</v>
      </c>
      <c r="H374" s="19"/>
      <c r="I374" s="19">
        <f>_xll.PITimeDat("NPRI 3 Eff TSS",Sheet1!$C374,"\\APPLEPI_AF\MWRD_Production\Hite Treatment Plant\04-Primaries\Optimization","exact time")</f>
        <v>94</v>
      </c>
      <c r="J374" s="55">
        <f t="shared" si="56"/>
        <v>0.69180327868852465</v>
      </c>
      <c r="K374" s="19">
        <f t="shared" si="57"/>
        <v>0.71382105933611673</v>
      </c>
      <c r="L374" s="19">
        <f t="shared" si="58"/>
        <v>4.8478266464548021E-4</v>
      </c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x14ac:dyDescent="0.25">
      <c r="A375" s="60">
        <v>43489.333333333336</v>
      </c>
      <c r="B375" s="19">
        <f>_xll.PITimeDat("NPRI Inf TSS",Sheet1!$C375,"\\APPLEPI_AF\MWRD_Production\Hite Treatment Plant\04-Primaries\Optimization","exact time")</f>
        <v>346</v>
      </c>
      <c r="C375" s="60">
        <v>43489.333333333336</v>
      </c>
      <c r="D375">
        <v>68</v>
      </c>
      <c r="E375" s="19">
        <f>1-D375/B375</f>
        <v>0.80346820809248554</v>
      </c>
      <c r="F375" s="19">
        <f t="shared" si="54"/>
        <v>0.74773243669802192</v>
      </c>
      <c r="G375" s="19">
        <f t="shared" si="55"/>
        <v>3.1064762129359089E-3</v>
      </c>
      <c r="H375" s="19"/>
      <c r="I375" s="19">
        <f>_xll.PITimeDat("NPRI 3 Eff TSS",Sheet1!$C375,"\\APPLEPI_AF\MWRD_Production\Hite Treatment Plant\04-Primaries\Optimization","exact time")</f>
        <v>92</v>
      </c>
      <c r="J375" s="55">
        <f t="shared" si="56"/>
        <v>0.73410404624277459</v>
      </c>
      <c r="K375" s="19">
        <f t="shared" si="57"/>
        <v>0.74773243669802192</v>
      </c>
      <c r="L375" s="19">
        <f t="shared" si="58"/>
        <v>1.8573302640067653E-4</v>
      </c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x14ac:dyDescent="0.25">
      <c r="A376" s="60">
        <v>43490.333333333336</v>
      </c>
      <c r="B376" s="19">
        <f>_xll.PITimeDat("NPRI Inf TSS",Sheet1!$C376,"\\APPLEPI_AF\MWRD_Production\Hite Treatment Plant\04-Primaries\Optimization","exact time")</f>
        <v>284</v>
      </c>
      <c r="C376" s="60">
        <v>43490.333333333336</v>
      </c>
      <c r="D376">
        <v>77.5</v>
      </c>
      <c r="E376" s="19">
        <f>1-D376/B376</f>
        <v>0.727112676056338</v>
      </c>
      <c r="F376" s="19">
        <f t="shared" si="54"/>
        <v>0.69265994048420976</v>
      </c>
      <c r="G376" s="19">
        <f t="shared" si="55"/>
        <v>1.1869909884029909E-3</v>
      </c>
      <c r="H376" s="19"/>
      <c r="I376" s="19">
        <f>_xll.PITimeDat("NPRI 3 Eff TSS",Sheet1!$C376,"\\APPLEPI_AF\MWRD_Production\Hite Treatment Plant\04-Primaries\Optimization","exact time")</f>
        <v>88</v>
      </c>
      <c r="J376" s="55">
        <f t="shared" si="56"/>
        <v>0.6901408450704225</v>
      </c>
      <c r="K376" s="19">
        <f t="shared" si="57"/>
        <v>0.69265994048420976</v>
      </c>
      <c r="L376" s="19">
        <f t="shared" si="58"/>
        <v>6.3458417037639734E-6</v>
      </c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x14ac:dyDescent="0.25">
      <c r="A377" s="60">
        <v>43491.333333333336</v>
      </c>
      <c r="B377" s="19">
        <f>_xll.PITimeDat("NPRI Inf TSS",Sheet1!$C377,"\\APPLEPI_AF\MWRD_Production\Hite Treatment Plant\04-Primaries\Optimization","exact time")</f>
        <v>288</v>
      </c>
      <c r="C377" s="60">
        <v>43491.333333333336</v>
      </c>
      <c r="D377">
        <v>87</v>
      </c>
      <c r="E377" s="19">
        <f>1-D377/B377</f>
        <v>0.69791666666666674</v>
      </c>
      <c r="F377" s="19">
        <f t="shared" si="54"/>
        <v>0.69692855242192908</v>
      </c>
      <c r="G377" s="19">
        <f t="shared" si="55"/>
        <v>9.7636976065347414E-7</v>
      </c>
      <c r="H377" s="19"/>
      <c r="I377" s="19">
        <f>_xll.PITimeDat("NPRI 3 Eff TSS",Sheet1!$C377,"\\APPLEPI_AF\MWRD_Production\Hite Treatment Plant\04-Primaries\Optimization","exact time")</f>
        <v>86</v>
      </c>
      <c r="J377" s="55">
        <f t="shared" si="56"/>
        <v>0.70138888888888884</v>
      </c>
      <c r="K377" s="19">
        <f t="shared" si="57"/>
        <v>0.69692855242192908</v>
      </c>
      <c r="L377" s="19">
        <f t="shared" si="58"/>
        <v>1.9894601398491055E-5</v>
      </c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x14ac:dyDescent="0.25">
      <c r="A378" s="60">
        <v>43492.333333333336</v>
      </c>
      <c r="B378" s="19">
        <f>_xll.PITimeDat("NPRI Inf TSS",Sheet1!$C378,"\\APPLEPI_AF\MWRD_Production\Hite Treatment Plant\04-Primaries\Optimization","exact time")</f>
        <v>315</v>
      </c>
      <c r="C378" s="60">
        <v>43492.333333333336</v>
      </c>
      <c r="D378">
        <v>86</v>
      </c>
      <c r="E378" s="19">
        <f>1-D378/B378</f>
        <v>0.72698412698412707</v>
      </c>
      <c r="F378" s="19">
        <f t="shared" si="54"/>
        <v>0.72290610507147801</v>
      </c>
      <c r="G378" s="19">
        <f t="shared" si="55"/>
        <v>1.6630262720045854E-5</v>
      </c>
      <c r="H378" s="19"/>
      <c r="I378" s="19">
        <f>_xll.PITimeDat("NPRI 3 Eff TSS",Sheet1!$C378,"\\APPLEPI_AF\MWRD_Production\Hite Treatment Plant\04-Primaries\Optimization","exact time")</f>
        <v>99</v>
      </c>
      <c r="J378" s="55">
        <f t="shared" si="56"/>
        <v>0.68571428571428572</v>
      </c>
      <c r="K378" s="19">
        <f t="shared" si="57"/>
        <v>0.72290610507147801</v>
      </c>
      <c r="L378" s="19">
        <f t="shared" si="58"/>
        <v>1.3832314270980231E-3</v>
      </c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x14ac:dyDescent="0.25">
      <c r="A379" s="60">
        <v>43493.333333333336</v>
      </c>
      <c r="B379" s="19">
        <f>_xll.PITimeDat("NPRI Inf TSS",Sheet1!$C379,"\\APPLEPI_AF\MWRD_Production\Hite Treatment Plant\04-Primaries\Optimization","exact time")</f>
        <v>406</v>
      </c>
      <c r="C379" s="60">
        <v>43493.333333333336</v>
      </c>
      <c r="D379">
        <v>78</v>
      </c>
      <c r="E379" s="19">
        <f>1-D379/B379</f>
        <v>0.80788177339901479</v>
      </c>
      <c r="F379" s="19">
        <f t="shared" si="54"/>
        <v>0.78501335738304334</v>
      </c>
      <c r="G379" s="19">
        <f t="shared" si="55"/>
        <v>5.229644510795395E-4</v>
      </c>
      <c r="H379" s="19"/>
      <c r="I379" s="19">
        <f>_xll.PITimeDat("NPRI 3 Eff TSS",Sheet1!$C379,"\\APPLEPI_AF\MWRD_Production\Hite Treatment Plant\04-Primaries\Optimization","exact time")</f>
        <v>104</v>
      </c>
      <c r="J379" s="55">
        <f t="shared" si="56"/>
        <v>0.74384236453201968</v>
      </c>
      <c r="K379" s="19">
        <f t="shared" si="57"/>
        <v>0.78501335738304334</v>
      </c>
      <c r="L379" s="19">
        <f t="shared" si="58"/>
        <v>1.6950506523390411E-3</v>
      </c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x14ac:dyDescent="0.25">
      <c r="A380" s="60">
        <v>43494.333333333336</v>
      </c>
      <c r="B380" s="19">
        <f>_xll.PITimeDat("NPRI Inf TSS",Sheet1!$C380,"\\APPLEPI_AF\MWRD_Production\Hite Treatment Plant\04-Primaries\Optimization","exact time")</f>
        <v>359</v>
      </c>
      <c r="C380" s="60">
        <v>43494.333333333336</v>
      </c>
      <c r="D380">
        <v>84.5</v>
      </c>
      <c r="E380" s="19">
        <f>1-D380/B380</f>
        <v>0.76462395543175488</v>
      </c>
      <c r="F380" s="19">
        <f t="shared" si="54"/>
        <v>0.75686747380923558</v>
      </c>
      <c r="G380" s="19">
        <f t="shared" si="55"/>
        <v>6.0163007160479566E-5</v>
      </c>
      <c r="H380" s="19"/>
      <c r="I380" s="19">
        <f>_xll.PITimeDat("NPRI 3 Eff TSS",Sheet1!$C380,"\\APPLEPI_AF\MWRD_Production\Hite Treatment Plant\04-Primaries\Optimization","exact time")</f>
        <v>102</v>
      </c>
      <c r="J380" s="55">
        <f t="shared" si="56"/>
        <v>0.71587743732590536</v>
      </c>
      <c r="K380" s="19">
        <f t="shared" si="57"/>
        <v>0.75686747380923558</v>
      </c>
      <c r="L380" s="19">
        <f t="shared" si="58"/>
        <v>1.6801830909047421E-3</v>
      </c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x14ac:dyDescent="0.25">
      <c r="A381" s="60">
        <v>43495.333333333336</v>
      </c>
      <c r="B381" s="19">
        <f>_xll.PITimeDat("NPRI Inf TSS",Sheet1!$C381,"\\APPLEPI_AF\MWRD_Production\Hite Treatment Plant\04-Primaries\Optimization","exact time")</f>
        <v>304</v>
      </c>
      <c r="C381" s="60">
        <v>43495.333333333336</v>
      </c>
      <c r="D381">
        <v>87</v>
      </c>
      <c r="E381" s="19">
        <f>1-D381/B381</f>
        <v>0.71381578947368429</v>
      </c>
      <c r="F381" s="19">
        <f t="shared" si="54"/>
        <v>0.71287968124182766</v>
      </c>
      <c r="G381" s="19">
        <f t="shared" si="55"/>
        <v>8.7629862174975752E-7</v>
      </c>
      <c r="H381" s="19"/>
      <c r="I381" s="19">
        <f>_xll.PITimeDat("NPRI 3 Eff TSS",Sheet1!$C381,"\\APPLEPI_AF\MWRD_Production\Hite Treatment Plant\04-Primaries\Optimization","exact time")</f>
        <v>98</v>
      </c>
      <c r="J381" s="55">
        <f t="shared" si="56"/>
        <v>0.67763157894736836</v>
      </c>
      <c r="K381" s="19">
        <f t="shared" si="57"/>
        <v>0.71287968124182766</v>
      </c>
      <c r="L381" s="19">
        <f t="shared" si="58"/>
        <v>1.2424287153606666E-3</v>
      </c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x14ac:dyDescent="0.25">
      <c r="A382" s="60">
        <v>43496.333333333336</v>
      </c>
      <c r="B382" s="19">
        <f>_xll.PITimeDat("NPRI Inf TSS",Sheet1!$C382,"\\APPLEPI_AF\MWRD_Production\Hite Treatment Plant\04-Primaries\Optimization","exact time")</f>
        <v>358</v>
      </c>
      <c r="C382" s="60">
        <v>43496.333333333336</v>
      </c>
      <c r="D382">
        <v>82</v>
      </c>
      <c r="E382" s="19">
        <f>1-D382/B382</f>
        <v>0.77094972067039103</v>
      </c>
      <c r="F382" s="19">
        <f t="shared" si="54"/>
        <v>0.7561883326746246</v>
      </c>
      <c r="G382" s="19">
        <f t="shared" si="55"/>
        <v>2.1789857556155722E-4</v>
      </c>
      <c r="H382" s="19"/>
      <c r="I382" s="19">
        <f>_xll.PITimeDat("NPRI 3 Eff TSS",Sheet1!$C382,"\\APPLEPI_AF\MWRD_Production\Hite Treatment Plant\04-Primaries\Optimization","exact time")</f>
        <v>104</v>
      </c>
      <c r="J382" s="55">
        <f t="shared" si="56"/>
        <v>0.70949720670391059</v>
      </c>
      <c r="K382" s="19">
        <f t="shared" si="57"/>
        <v>0.7561883326746246</v>
      </c>
      <c r="L382" s="19">
        <f t="shared" si="58"/>
        <v>2.180061244413084E-3</v>
      </c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x14ac:dyDescent="0.25">
      <c r="A383" s="60">
        <v>43497.333333333336</v>
      </c>
      <c r="B383" s="19">
        <f>_xll.PITimeDat("NPRI Inf TSS",Sheet1!$C383,"\\APPLEPI_AF\MWRD_Production\Hite Treatment Plant\04-Primaries\Optimization","exact time")</f>
        <v>328</v>
      </c>
      <c r="C383" s="60">
        <v>43497.333333333336</v>
      </c>
      <c r="D383">
        <v>74</v>
      </c>
      <c r="E383" s="19">
        <f>1-D383/B383</f>
        <v>0.77439024390243905</v>
      </c>
      <c r="F383" s="19">
        <f t="shared" si="54"/>
        <v>0.7338884850534011</v>
      </c>
      <c r="G383" s="19">
        <f t="shared" si="55"/>
        <v>1.6403924698656239E-3</v>
      </c>
      <c r="H383" s="19"/>
      <c r="I383" s="19">
        <f>_xll.PITimeDat("NPRI 3 Eff TSS",Sheet1!$C383,"\\APPLEPI_AF\MWRD_Production\Hite Treatment Plant\04-Primaries\Optimization","exact time")</f>
        <v>93</v>
      </c>
      <c r="J383" s="55">
        <f t="shared" si="56"/>
        <v>0.71646341463414642</v>
      </c>
      <c r="K383" s="19">
        <f t="shared" si="57"/>
        <v>0.7338884850534011</v>
      </c>
      <c r="L383" s="19">
        <f t="shared" si="58"/>
        <v>3.0363307911598426E-4</v>
      </c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x14ac:dyDescent="0.25">
      <c r="A384" s="60">
        <v>43498.333333333336</v>
      </c>
      <c r="B384" s="19">
        <f>_xll.PITimeDat("NPRI Inf TSS",Sheet1!$C384,"\\APPLEPI_AF\MWRD_Production\Hite Treatment Plant\04-Primaries\Optimization","exact time")</f>
        <v>334</v>
      </c>
      <c r="C384" s="60">
        <v>43498.333333333336</v>
      </c>
      <c r="D384">
        <v>82</v>
      </c>
      <c r="E384" s="19">
        <f>1-D384/B384</f>
        <v>0.75449101796407181</v>
      </c>
      <c r="F384" s="19">
        <f t="shared" si="54"/>
        <v>0.73866893142968737</v>
      </c>
      <c r="G384" s="19">
        <f t="shared" si="55"/>
        <v>2.5033842230154938E-4</v>
      </c>
      <c r="H384" s="19"/>
      <c r="I384" s="19">
        <f>_xll.PITimeDat("NPRI 3 Eff TSS",Sheet1!$C384,"\\APPLEPI_AF\MWRD_Production\Hite Treatment Plant\04-Primaries\Optimization","exact time")</f>
        <v>99</v>
      </c>
      <c r="J384" s="55">
        <f t="shared" si="56"/>
        <v>0.70359281437125754</v>
      </c>
      <c r="K384" s="19">
        <f t="shared" si="57"/>
        <v>0.73866893142968737</v>
      </c>
      <c r="L384" s="19">
        <f t="shared" si="58"/>
        <v>1.2303339878966724E-3</v>
      </c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x14ac:dyDescent="0.25">
      <c r="A385" s="60">
        <v>43499.333333333336</v>
      </c>
      <c r="B385" s="19">
        <f>_xll.PITimeDat("NPRI Inf TSS",Sheet1!$C385,"\\APPLEPI_AF\MWRD_Production\Hite Treatment Plant\04-Primaries\Optimization","exact time")</f>
        <v>294</v>
      </c>
      <c r="C385" s="60">
        <v>43499.333333333336</v>
      </c>
      <c r="D385">
        <v>76</v>
      </c>
      <c r="E385" s="19">
        <f>1-D385/B385</f>
        <v>0.74149659863945572</v>
      </c>
      <c r="F385" s="19">
        <f t="shared" si="54"/>
        <v>0.70311368400515506</v>
      </c>
      <c r="G385" s="19">
        <f t="shared" si="55"/>
        <v>1.4732481358240117E-3</v>
      </c>
      <c r="H385" s="19"/>
      <c r="I385" s="19">
        <f>_xll.PITimeDat("NPRI 3 Eff TSS",Sheet1!$C385,"\\APPLEPI_AF\MWRD_Production\Hite Treatment Plant\04-Primaries\Optimization","exact time")</f>
        <v>91</v>
      </c>
      <c r="J385" s="55">
        <f t="shared" si="56"/>
        <v>0.69047619047619047</v>
      </c>
      <c r="K385" s="19">
        <f t="shared" si="57"/>
        <v>0.70311368400515506</v>
      </c>
      <c r="L385" s="19">
        <f t="shared" si="58"/>
        <v>1.5970624269462199E-4</v>
      </c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x14ac:dyDescent="0.25">
      <c r="A386" s="60">
        <v>43500.333333333336</v>
      </c>
      <c r="B386" s="19">
        <f>_xll.PITimeDat("NPRI Inf TSS",Sheet1!$C386,"\\APPLEPI_AF\MWRD_Production\Hite Treatment Plant\04-Primaries\Optimization","exact time")</f>
        <v>304</v>
      </c>
      <c r="C386" s="60">
        <v>43500.333333333336</v>
      </c>
      <c r="D386">
        <v>85</v>
      </c>
      <c r="E386" s="19">
        <f>1-D386/B386</f>
        <v>0.72039473684210531</v>
      </c>
      <c r="F386" s="19">
        <f t="shared" si="54"/>
        <v>0.71287968124182766</v>
      </c>
      <c r="G386" s="19">
        <f t="shared" si="55"/>
        <v>5.6476060675264522E-5</v>
      </c>
      <c r="H386" s="19"/>
      <c r="I386" s="19">
        <f>_xll.PITimeDat("NPRI 3 Eff TSS",Sheet1!$C386,"\\APPLEPI_AF\MWRD_Production\Hite Treatment Plant\04-Primaries\Optimization","exact time")</f>
        <v>97</v>
      </c>
      <c r="J386" s="55">
        <f t="shared" si="56"/>
        <v>0.68092105263157898</v>
      </c>
      <c r="K386" s="19">
        <f t="shared" si="57"/>
        <v>0.71287968124182766</v>
      </c>
      <c r="L386" s="19">
        <f t="shared" si="58"/>
        <v>1.0213539426478051E-3</v>
      </c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x14ac:dyDescent="0.25">
      <c r="A387" s="60">
        <v>43501.333333333336</v>
      </c>
      <c r="B387" s="19">
        <f>_xll.PITimeDat("NPRI Inf TSS",Sheet1!$C387,"\\APPLEPI_AF\MWRD_Production\Hite Treatment Plant\04-Primaries\Optimization","exact time")</f>
        <v>308</v>
      </c>
      <c r="C387" s="60">
        <v>43501.333333333336</v>
      </c>
      <c r="D387">
        <v>81.5</v>
      </c>
      <c r="E387" s="19">
        <f>1-D387/B387</f>
        <v>0.73538961038961037</v>
      </c>
      <c r="F387" s="19">
        <f t="shared" si="54"/>
        <v>0.71660851655037527</v>
      </c>
      <c r="G387" s="19">
        <f t="shared" si="55"/>
        <v>3.527294857981545E-4</v>
      </c>
      <c r="H387" s="19"/>
      <c r="I387" s="19">
        <f>_xll.PITimeDat("NPRI 3 Eff TSS",Sheet1!$C387,"\\APPLEPI_AF\MWRD_Production\Hite Treatment Plant\04-Primaries\Optimization","exact time")</f>
        <v>106</v>
      </c>
      <c r="J387" s="55">
        <f t="shared" si="56"/>
        <v>0.6558441558441559</v>
      </c>
      <c r="K387" s="19">
        <f t="shared" si="57"/>
        <v>0.71660851655037527</v>
      </c>
      <c r="L387" s="19">
        <f t="shared" si="58"/>
        <v>3.6923075320355377E-3</v>
      </c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x14ac:dyDescent="0.25">
      <c r="A388" s="60">
        <v>43502.333333333336</v>
      </c>
      <c r="B388" s="19">
        <f>_xll.PITimeDat("NPRI Inf TSS",Sheet1!$C388,"\\APPLEPI_AF\MWRD_Production\Hite Treatment Plant\04-Primaries\Optimization","exact time")</f>
        <v>328</v>
      </c>
      <c r="C388" s="60">
        <v>43502.333333333336</v>
      </c>
      <c r="D388">
        <v>88.5</v>
      </c>
      <c r="E388" s="19">
        <f>1-D388/B388</f>
        <v>0.73018292682926833</v>
      </c>
      <c r="F388" s="19">
        <f t="shared" si="54"/>
        <v>0.7338884850534011</v>
      </c>
      <c r="G388" s="19">
        <f t="shared" si="55"/>
        <v>1.3731161752437975E-5</v>
      </c>
      <c r="H388" s="19"/>
      <c r="I388" s="19">
        <f>_xll.PITimeDat("NPRI 3 Eff TSS",Sheet1!$C388,"\\APPLEPI_AF\MWRD_Production\Hite Treatment Plant\04-Primaries\Optimization","exact time")</f>
        <v>96</v>
      </c>
      <c r="J388" s="55">
        <f t="shared" si="56"/>
        <v>0.70731707317073167</v>
      </c>
      <c r="K388" s="19">
        <f t="shared" si="57"/>
        <v>0.7338884850534011</v>
      </c>
      <c r="L388" s="19">
        <f t="shared" si="58"/>
        <v>7.0603992943846596E-4</v>
      </c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x14ac:dyDescent="0.25">
      <c r="A389" s="60">
        <v>43504.333333333336</v>
      </c>
      <c r="B389" s="19">
        <f>_xll.PITimeDat("NPRI Inf TSS",Sheet1!$C389,"\\APPLEPI_AF\MWRD_Production\Hite Treatment Plant\04-Primaries\Optimization","exact time")</f>
        <v>354</v>
      </c>
      <c r="C389" s="60">
        <v>43504.333333333336</v>
      </c>
      <c r="D389">
        <v>103</v>
      </c>
      <c r="E389" s="19">
        <f>1-D389/B389</f>
        <v>0.70903954802259883</v>
      </c>
      <c r="F389" s="19">
        <f t="shared" ref="F389:F452" si="59">1-$F$1/B389</f>
        <v>0.75343339858055247</v>
      </c>
      <c r="G389" s="19">
        <f t="shared" ref="G389:G452" si="60">IF(ISBLANK(E389),"",(E389-F389)^2)</f>
        <v>1.9708139673619207E-3</v>
      </c>
      <c r="H389" s="19"/>
      <c r="I389" s="19">
        <f>_xll.PITimeDat("NPRI 3 Eff TSS",Sheet1!$C389,"\\APPLEPI_AF\MWRD_Production\Hite Treatment Plant\04-Primaries\Optimization","exact time")</f>
        <v>129</v>
      </c>
      <c r="J389" s="55">
        <f t="shared" ref="J389:J452" si="61">1-I389/B389</f>
        <v>0.63559322033898313</v>
      </c>
      <c r="K389" s="19">
        <f t="shared" si="57"/>
        <v>0.75343339858055247</v>
      </c>
      <c r="L389" s="19">
        <f t="shared" si="58"/>
        <v>1.3886307608004831E-2</v>
      </c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x14ac:dyDescent="0.25">
      <c r="A390" s="60">
        <v>43505.333333333336</v>
      </c>
      <c r="B390" s="19">
        <f>_xll.PITimeDat("NPRI Inf TSS",Sheet1!$C390,"\\APPLEPI_AF\MWRD_Production\Hite Treatment Plant\04-Primaries\Optimization","exact time")</f>
        <v>373</v>
      </c>
      <c r="C390" s="60">
        <v>43505.333333333336</v>
      </c>
      <c r="D390">
        <v>93.5</v>
      </c>
      <c r="E390" s="19">
        <f>1-D390/B390</f>
        <v>0.74932975871313667</v>
      </c>
      <c r="F390" s="19">
        <f t="shared" si="59"/>
        <v>0.76599309141425087</v>
      </c>
      <c r="G390" s="19">
        <f t="shared" si="60"/>
        <v>2.7766665670802176E-4</v>
      </c>
      <c r="H390" s="19"/>
      <c r="I390" s="19">
        <f>_xll.PITimeDat("NPRI 3 Eff TSS",Sheet1!$C390,"\\APPLEPI_AF\MWRD_Production\Hite Treatment Plant\04-Primaries\Optimization","exact time")</f>
        <v>116</v>
      </c>
      <c r="J390" s="55">
        <f t="shared" si="61"/>
        <v>0.68900804289544237</v>
      </c>
      <c r="K390" s="19">
        <f t="shared" ref="K390:K453" si="62">1-$K$1/B390</f>
        <v>0.76599309141425087</v>
      </c>
      <c r="L390" s="19">
        <f t="shared" ref="L390:L453" si="63">IF(ISNUMBER(J390),(J390-K390)^2,"")</f>
        <v>5.9266976954432983E-3</v>
      </c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x14ac:dyDescent="0.25">
      <c r="A391" s="60">
        <v>43506.333333333336</v>
      </c>
      <c r="B391" s="19">
        <f>_xll.PITimeDat("NPRI Inf TSS",Sheet1!$C391,"\\APPLEPI_AF\MWRD_Production\Hite Treatment Plant\04-Primaries\Optimization","exact time")</f>
        <v>312</v>
      </c>
      <c r="C391" s="60">
        <v>43506.333333333336</v>
      </c>
      <c r="D391">
        <v>99</v>
      </c>
      <c r="E391" s="19">
        <f>1-D391/B391</f>
        <v>0.68269230769230771</v>
      </c>
      <c r="F391" s="19">
        <f t="shared" si="59"/>
        <v>0.72024174069716529</v>
      </c>
      <c r="G391" s="19">
        <f t="shared" si="60"/>
        <v>1.4099599189862878E-3</v>
      </c>
      <c r="H391" s="19"/>
      <c r="I391" s="19">
        <f>_xll.PITimeDat("NPRI 3 Eff TSS",Sheet1!$C391,"\\APPLEPI_AF\MWRD_Production\Hite Treatment Plant\04-Primaries\Optimization","exact time")</f>
        <v>112</v>
      </c>
      <c r="J391" s="55">
        <f t="shared" si="61"/>
        <v>0.64102564102564097</v>
      </c>
      <c r="K391" s="19">
        <f t="shared" si="62"/>
        <v>0.72024174069716529</v>
      </c>
      <c r="L391" s="19">
        <f t="shared" si="63"/>
        <v>6.2751904471688756E-3</v>
      </c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x14ac:dyDescent="0.25">
      <c r="A392" s="60">
        <v>43507.333333333336</v>
      </c>
      <c r="B392" s="19">
        <f>_xll.PITimeDat("NPRI Inf TSS",Sheet1!$C392,"\\APPLEPI_AF\MWRD_Production\Hite Treatment Plant\04-Primaries\Optimization","exact time")</f>
        <v>326</v>
      </c>
      <c r="C392" s="60">
        <v>43507.333333333336</v>
      </c>
      <c r="D392">
        <v>86</v>
      </c>
      <c r="E392" s="19">
        <f>1-D392/B392</f>
        <v>0.73619631901840488</v>
      </c>
      <c r="F392" s="19">
        <f t="shared" si="59"/>
        <v>0.73225589907213373</v>
      </c>
      <c r="G392" s="19">
        <f t="shared" si="60"/>
        <v>1.5526909352971497E-5</v>
      </c>
      <c r="H392" s="19"/>
      <c r="I392" s="19">
        <f>_xll.PITimeDat("NPRI 3 Eff TSS",Sheet1!$C392,"\\APPLEPI_AF\MWRD_Production\Hite Treatment Plant\04-Primaries\Optimization","exact time")</f>
        <v>111</v>
      </c>
      <c r="J392" s="55">
        <f t="shared" si="61"/>
        <v>0.6595092024539877</v>
      </c>
      <c r="K392" s="19">
        <f t="shared" si="62"/>
        <v>0.73225589907213373</v>
      </c>
      <c r="L392" s="19">
        <f t="shared" si="63"/>
        <v>5.2920818688525799E-3</v>
      </c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x14ac:dyDescent="0.25">
      <c r="A393" s="60">
        <v>43508.333333333336</v>
      </c>
      <c r="B393" s="19">
        <f>_xll.PITimeDat("NPRI Inf TSS",Sheet1!$C393,"\\APPLEPI_AF\MWRD_Production\Hite Treatment Plant\04-Primaries\Optimization","exact time")</f>
        <v>316</v>
      </c>
      <c r="C393" s="60">
        <v>43508.333333333336</v>
      </c>
      <c r="D393">
        <v>96</v>
      </c>
      <c r="E393" s="19">
        <f>1-D393/B393</f>
        <v>0.69620253164556956</v>
      </c>
      <c r="F393" s="19">
        <f t="shared" si="59"/>
        <v>0.7237829844858088</v>
      </c>
      <c r="G393" s="19">
        <f t="shared" si="60"/>
        <v>7.6068137887266103E-4</v>
      </c>
      <c r="H393" s="19"/>
      <c r="I393" s="19">
        <f>_xll.PITimeDat("NPRI 3 Eff TSS",Sheet1!$C393,"\\APPLEPI_AF\MWRD_Production\Hite Treatment Plant\04-Primaries\Optimization","exact time")</f>
        <v>115</v>
      </c>
      <c r="J393" s="55">
        <f t="shared" si="61"/>
        <v>0.63607594936708867</v>
      </c>
      <c r="K393" s="19">
        <f t="shared" si="62"/>
        <v>0.7237829844858088</v>
      </c>
      <c r="L393" s="19">
        <f t="shared" si="63"/>
        <v>7.6925240093164071E-3</v>
      </c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x14ac:dyDescent="0.25">
      <c r="A394" s="60">
        <v>43509.333333333336</v>
      </c>
      <c r="B394" s="19">
        <f>_xll.PITimeDat("NPRI Inf TSS",Sheet1!$C394,"\\APPLEPI_AF\MWRD_Production\Hite Treatment Plant\04-Primaries\Optimization","exact time")</f>
        <v>328</v>
      </c>
      <c r="C394" s="60">
        <v>43509.333333333336</v>
      </c>
      <c r="D394">
        <v>72.5</v>
      </c>
      <c r="E394" s="19">
        <f>1-D394/B394</f>
        <v>0.77896341463414631</v>
      </c>
      <c r="F394" s="19">
        <f t="shared" si="59"/>
        <v>0.7338884850534011</v>
      </c>
      <c r="G394" s="19">
        <f t="shared" si="60"/>
        <v>2.0317492767091402E-3</v>
      </c>
      <c r="H394" s="19"/>
      <c r="I394" s="19">
        <f>_xll.PITimeDat("NPRI 3 Eff TSS",Sheet1!$C394,"\\APPLEPI_AF\MWRD_Production\Hite Treatment Plant\04-Primaries\Optimization","exact time")</f>
        <v>114</v>
      </c>
      <c r="J394" s="55">
        <f t="shared" si="61"/>
        <v>0.65243902439024393</v>
      </c>
      <c r="K394" s="19">
        <f t="shared" si="62"/>
        <v>0.7338884850534011</v>
      </c>
      <c r="L394" s="19">
        <f t="shared" si="63"/>
        <v>6.6340146423191871E-3</v>
      </c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x14ac:dyDescent="0.25">
      <c r="A395" s="60">
        <v>43510.333333333336</v>
      </c>
      <c r="B395" s="19">
        <f>_xll.PITimeDat("NPRI Inf TSS",Sheet1!$C395,"\\APPLEPI_AF\MWRD_Production\Hite Treatment Plant\04-Primaries\Optimization","exact time")</f>
        <v>318</v>
      </c>
      <c r="C395" s="60">
        <v>43510.333333333336</v>
      </c>
      <c r="D395">
        <v>80</v>
      </c>
      <c r="E395" s="19">
        <f>1-D395/B395</f>
        <v>0.7484276729559749</v>
      </c>
      <c r="F395" s="19">
        <f t="shared" si="59"/>
        <v>0.72552019841986026</v>
      </c>
      <c r="G395" s="19">
        <f t="shared" si="60"/>
        <v>5.247523896227405E-4</v>
      </c>
      <c r="H395" s="19"/>
      <c r="I395" s="19">
        <f>_xll.PITimeDat("NPRI 3 Eff TSS",Sheet1!$C395,"\\APPLEPI_AF\MWRD_Production\Hite Treatment Plant\04-Primaries\Optimization","exact time")</f>
        <v>98</v>
      </c>
      <c r="J395" s="55">
        <f t="shared" si="61"/>
        <v>0.69182389937106925</v>
      </c>
      <c r="K395" s="19">
        <f t="shared" si="62"/>
        <v>0.72552019841986026</v>
      </c>
      <c r="L395" s="19">
        <f t="shared" si="63"/>
        <v>1.135440569585554E-3</v>
      </c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x14ac:dyDescent="0.25">
      <c r="A396" s="60">
        <v>43511.333333333336</v>
      </c>
      <c r="B396" s="19">
        <f>_xll.PITimeDat("NPRI Inf TSS",Sheet1!$C396,"\\APPLEPI_AF\MWRD_Production\Hite Treatment Plant\04-Primaries\Optimization","exact time")</f>
        <v>296</v>
      </c>
      <c r="C396" s="60">
        <v>43511.333333333336</v>
      </c>
      <c r="D396">
        <v>69</v>
      </c>
      <c r="E396" s="19">
        <f>1-D396/B396</f>
        <v>0.76689189189189189</v>
      </c>
      <c r="F396" s="19">
        <f t="shared" si="59"/>
        <v>0.70511967262674191</v>
      </c>
      <c r="G396" s="19">
        <f t="shared" si="60"/>
        <v>3.8158070729417655E-3</v>
      </c>
      <c r="H396" s="19"/>
      <c r="I396" s="19">
        <f>_xll.PITimeDat("NPRI 3 Eff TSS",Sheet1!$C396,"\\APPLEPI_AF\MWRD_Production\Hite Treatment Plant\04-Primaries\Optimization","exact time")</f>
        <v>112</v>
      </c>
      <c r="J396" s="55">
        <f t="shared" si="61"/>
        <v>0.6216216216216216</v>
      </c>
      <c r="K396" s="19">
        <f t="shared" si="62"/>
        <v>0.70511967262674191</v>
      </c>
      <c r="L396" s="19">
        <f t="shared" si="63"/>
        <v>6.9719245216536725E-3</v>
      </c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x14ac:dyDescent="0.25">
      <c r="A397" s="60">
        <v>43512.333333333336</v>
      </c>
      <c r="B397" s="19">
        <f>_xll.PITimeDat("NPRI Inf TSS",Sheet1!$C397,"\\APPLEPI_AF\MWRD_Production\Hite Treatment Plant\04-Primaries\Optimization","exact time")</f>
        <v>334</v>
      </c>
      <c r="C397" s="60">
        <v>43512.333333333336</v>
      </c>
      <c r="D397">
        <v>86</v>
      </c>
      <c r="E397" s="19">
        <f>1-D397/B397</f>
        <v>0.74251497005988032</v>
      </c>
      <c r="F397" s="19">
        <f t="shared" si="59"/>
        <v>0.73866893142968737</v>
      </c>
      <c r="G397" s="19">
        <f t="shared" si="60"/>
        <v>1.4792013144936459E-5</v>
      </c>
      <c r="H397" s="19"/>
      <c r="I397" s="19">
        <f>_xll.PITimeDat("NPRI 3 Eff TSS",Sheet1!$C397,"\\APPLEPI_AF\MWRD_Production\Hite Treatment Plant\04-Primaries\Optimization","exact time")</f>
        <v>92</v>
      </c>
      <c r="J397" s="55">
        <f t="shared" si="61"/>
        <v>0.72455089820359286</v>
      </c>
      <c r="K397" s="19">
        <f t="shared" si="62"/>
        <v>0.73866893142968737</v>
      </c>
      <c r="L397" s="19">
        <f t="shared" si="63"/>
        <v>1.9931886217310847E-4</v>
      </c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x14ac:dyDescent="0.25">
      <c r="A398" s="60">
        <v>43514.333333333336</v>
      </c>
      <c r="B398" s="19">
        <f>_xll.PITimeDat("NPRI Inf TSS",Sheet1!$C398,"\\APPLEPI_AF\MWRD_Production\Hite Treatment Plant\04-Primaries\Optimization","exact time")</f>
        <v>283</v>
      </c>
      <c r="C398" s="60">
        <v>43514.333333333336</v>
      </c>
      <c r="D398">
        <v>93</v>
      </c>
      <c r="E398" s="19">
        <f>1-D398/B398</f>
        <v>0.67137809187279152</v>
      </c>
      <c r="F398" s="19">
        <f t="shared" si="59"/>
        <v>0.69157393320676885</v>
      </c>
      <c r="G398" s="19">
        <f t="shared" si="60"/>
        <v>4.0787200718718752E-4</v>
      </c>
      <c r="H398" s="19"/>
      <c r="I398" s="19" t="str">
        <f>_xll.PITimeDat("NPRI 3 Eff TSS",Sheet1!$C398,"\\APPLEPI_AF\MWRD_Production\Hite Treatment Plant\04-Primaries\Optimization","exact time")</f>
        <v>No events found.</v>
      </c>
      <c r="J398" s="55" t="e">
        <f t="shared" si="61"/>
        <v>#VALUE!</v>
      </c>
      <c r="K398" s="19">
        <f t="shared" si="62"/>
        <v>0.69157393320676885</v>
      </c>
      <c r="L398" s="19" t="str">
        <f t="shared" si="63"/>
        <v/>
      </c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x14ac:dyDescent="0.25">
      <c r="A399" s="60">
        <v>43515.333333333336</v>
      </c>
      <c r="B399" s="19">
        <f>_xll.PITimeDat("NPRI Inf TSS",Sheet1!$C399,"\\APPLEPI_AF\MWRD_Production\Hite Treatment Plant\04-Primaries\Optimization","exact time")</f>
        <v>310</v>
      </c>
      <c r="C399" s="60">
        <v>43515.333333333336</v>
      </c>
      <c r="D399">
        <v>84</v>
      </c>
      <c r="E399" s="19">
        <f>1-D399/B399</f>
        <v>0.7290322580645161</v>
      </c>
      <c r="F399" s="19">
        <f t="shared" si="59"/>
        <v>0.71843684870166324</v>
      </c>
      <c r="G399" s="19">
        <f t="shared" si="60"/>
        <v>1.1226269956643003E-4</v>
      </c>
      <c r="H399" s="19"/>
      <c r="I399" s="19">
        <f>_xll.PITimeDat("NPRI 3 Eff TSS",Sheet1!$C399,"\\APPLEPI_AF\MWRD_Production\Hite Treatment Plant\04-Primaries\Optimization","exact time")</f>
        <v>112</v>
      </c>
      <c r="J399" s="55">
        <f t="shared" si="61"/>
        <v>0.6387096774193548</v>
      </c>
      <c r="K399" s="19">
        <f t="shared" si="62"/>
        <v>0.71843684870166324</v>
      </c>
      <c r="L399" s="19">
        <f t="shared" si="63"/>
        <v>6.3564218406785477E-3</v>
      </c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x14ac:dyDescent="0.25">
      <c r="A400" s="60">
        <v>43516.333333333336</v>
      </c>
      <c r="B400" s="19">
        <f>_xll.PITimeDat("NPRI Inf TSS",Sheet1!$C400,"\\APPLEPI_AF\MWRD_Production\Hite Treatment Plant\04-Primaries\Optimization","exact time")</f>
        <v>326</v>
      </c>
      <c r="C400" s="60">
        <v>43516.333333333336</v>
      </c>
      <c r="D400">
        <v>93</v>
      </c>
      <c r="E400" s="19">
        <f>1-D400/B400</f>
        <v>0.71472392638036808</v>
      </c>
      <c r="F400" s="19">
        <f t="shared" si="59"/>
        <v>0.73225589907213373</v>
      </c>
      <c r="G400" s="19">
        <f t="shared" si="60"/>
        <v>3.0737006646481657E-4</v>
      </c>
      <c r="H400" s="19"/>
      <c r="I400" s="19">
        <f>_xll.PITimeDat("NPRI 3 Eff TSS",Sheet1!$C400,"\\APPLEPI_AF\MWRD_Production\Hite Treatment Plant\04-Primaries\Optimization","exact time")</f>
        <v>110</v>
      </c>
      <c r="J400" s="55">
        <f t="shared" si="61"/>
        <v>0.66257668711656437</v>
      </c>
      <c r="K400" s="19">
        <f t="shared" si="62"/>
        <v>0.73225589907213373</v>
      </c>
      <c r="L400" s="19">
        <f t="shared" si="63"/>
        <v>4.8551925787491609E-3</v>
      </c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x14ac:dyDescent="0.25">
      <c r="A401" s="60">
        <v>43517.333333333336</v>
      </c>
      <c r="B401" s="19">
        <f>_xll.PITimeDat("NPRI Inf TSS",Sheet1!$C401,"\\APPLEPI_AF\MWRD_Production\Hite Treatment Plant\04-Primaries\Optimization","exact time")</f>
        <v>342</v>
      </c>
      <c r="C401" s="60">
        <v>43517.333333333336</v>
      </c>
      <c r="D401">
        <v>74.5</v>
      </c>
      <c r="E401" s="19">
        <f>1-D401/B401</f>
        <v>0.78216374269005851</v>
      </c>
      <c r="F401" s="19">
        <f t="shared" si="59"/>
        <v>0.74478193888162458</v>
      </c>
      <c r="G401" s="19">
        <f t="shared" si="60"/>
        <v>1.3973992559722448E-3</v>
      </c>
      <c r="H401" s="19"/>
      <c r="I401" s="19">
        <f>_xll.PITimeDat("NPRI 3 Eff TSS",Sheet1!$C401,"\\APPLEPI_AF\MWRD_Production\Hite Treatment Plant\04-Primaries\Optimization","exact time")</f>
        <v>115</v>
      </c>
      <c r="J401" s="55">
        <f t="shared" si="61"/>
        <v>0.66374269005847952</v>
      </c>
      <c r="K401" s="19">
        <f t="shared" si="62"/>
        <v>0.74478193888162458</v>
      </c>
      <c r="L401" s="19">
        <f t="shared" si="63"/>
        <v>6.5673598498196184E-3</v>
      </c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x14ac:dyDescent="0.25">
      <c r="A402" s="60">
        <v>43518.333333333336</v>
      </c>
      <c r="B402" s="19">
        <f>_xll.PITimeDat("NPRI Inf TSS",Sheet1!$C402,"\\APPLEPI_AF\MWRD_Production\Hite Treatment Plant\04-Primaries\Optimization","exact time")</f>
        <v>392</v>
      </c>
      <c r="C402" s="60">
        <v>43518.333333333336</v>
      </c>
      <c r="D402">
        <v>85</v>
      </c>
      <c r="E402" s="19">
        <f>1-D402/B402</f>
        <v>0.78316326530612246</v>
      </c>
      <c r="F402" s="19">
        <f t="shared" si="59"/>
        <v>0.77733526300386635</v>
      </c>
      <c r="G402" s="19">
        <f t="shared" si="60"/>
        <v>3.3965610835102495E-5</v>
      </c>
      <c r="H402" s="19"/>
      <c r="I402" s="19">
        <f>_xll.PITimeDat("NPRI 3 Eff TSS",Sheet1!$C402,"\\APPLEPI_AF\MWRD_Production\Hite Treatment Plant\04-Primaries\Optimization","exact time")</f>
        <v>90</v>
      </c>
      <c r="J402" s="55">
        <f t="shared" si="61"/>
        <v>0.77040816326530615</v>
      </c>
      <c r="K402" s="19">
        <f t="shared" si="62"/>
        <v>0.77733526300386635</v>
      </c>
      <c r="L402" s="19">
        <f t="shared" si="63"/>
        <v>4.7984710787960865E-5</v>
      </c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x14ac:dyDescent="0.25">
      <c r="A403" s="60">
        <v>43519.333333333336</v>
      </c>
      <c r="B403" s="19">
        <f>_xll.PITimeDat("NPRI Inf TSS",Sheet1!$C403,"\\APPLEPI_AF\MWRD_Production\Hite Treatment Plant\04-Primaries\Optimization","exact time")</f>
        <v>310</v>
      </c>
      <c r="C403" s="60">
        <v>43519.333333333336</v>
      </c>
      <c r="D403">
        <v>77</v>
      </c>
      <c r="E403" s="19">
        <f>1-D403/B403</f>
        <v>0.75161290322580643</v>
      </c>
      <c r="F403" s="19">
        <f t="shared" si="59"/>
        <v>0.71843684870166324</v>
      </c>
      <c r="G403" s="19">
        <f t="shared" si="60"/>
        <v>1.1006505937889214E-3</v>
      </c>
      <c r="H403" s="19"/>
      <c r="I403" s="19">
        <f>_xll.PITimeDat("NPRI 3 Eff TSS",Sheet1!$C403,"\\APPLEPI_AF\MWRD_Production\Hite Treatment Plant\04-Primaries\Optimization","exact time")</f>
        <v>114</v>
      </c>
      <c r="J403" s="55">
        <f t="shared" si="61"/>
        <v>0.63225806451612909</v>
      </c>
      <c r="K403" s="19">
        <f t="shared" si="62"/>
        <v>0.71843684870166324</v>
      </c>
      <c r="L403" s="19">
        <f t="shared" si="63"/>
        <v>7.4267828436968709E-3</v>
      </c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x14ac:dyDescent="0.25">
      <c r="A404" s="60">
        <v>43520.333333333336</v>
      </c>
      <c r="B404" s="19">
        <f>_xll.PITimeDat("NPRI Inf TSS",Sheet1!$C404,"\\APPLEPI_AF\MWRD_Production\Hite Treatment Plant\04-Primaries\Optimization","exact time")</f>
        <v>318</v>
      </c>
      <c r="C404" s="60">
        <v>43520.333333333336</v>
      </c>
      <c r="D404">
        <v>89</v>
      </c>
      <c r="E404" s="19">
        <f>1-D404/B404</f>
        <v>0.72012578616352196</v>
      </c>
      <c r="F404" s="19">
        <f t="shared" si="59"/>
        <v>0.72552019841986026</v>
      </c>
      <c r="G404" s="19">
        <f t="shared" si="60"/>
        <v>2.9099683591332859E-5</v>
      </c>
      <c r="H404" s="19"/>
      <c r="I404" s="19">
        <f>_xll.PITimeDat("NPRI 3 Eff TSS",Sheet1!$C404,"\\APPLEPI_AF\MWRD_Production\Hite Treatment Plant\04-Primaries\Optimization","exact time")</f>
        <v>96</v>
      </c>
      <c r="J404" s="55">
        <f t="shared" si="61"/>
        <v>0.69811320754716988</v>
      </c>
      <c r="K404" s="19">
        <f t="shared" si="62"/>
        <v>0.72552019841986026</v>
      </c>
      <c r="L404" s="19">
        <f t="shared" si="63"/>
        <v>7.5114314869573402E-4</v>
      </c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x14ac:dyDescent="0.25">
      <c r="A405" s="60">
        <v>43521.333333333336</v>
      </c>
      <c r="B405" s="19">
        <f>_xll.PITimeDat("NPRI Inf TSS",Sheet1!$C405,"\\APPLEPI_AF\MWRD_Production\Hite Treatment Plant\04-Primaries\Optimization","exact time")</f>
        <v>424</v>
      </c>
      <c r="C405" s="60">
        <v>43521.333333333336</v>
      </c>
      <c r="D405">
        <v>91.5</v>
      </c>
      <c r="E405" s="19">
        <f>1-D405/B405</f>
        <v>0.78419811320754718</v>
      </c>
      <c r="F405" s="19">
        <f t="shared" si="59"/>
        <v>0.79414014881489525</v>
      </c>
      <c r="G405" s="19">
        <f t="shared" si="60"/>
        <v>9.8844072017777041E-5</v>
      </c>
      <c r="H405" s="19"/>
      <c r="I405" s="19">
        <f>_xll.PITimeDat("NPRI 3 Eff TSS",Sheet1!$C405,"\\APPLEPI_AF\MWRD_Production\Hite Treatment Plant\04-Primaries\Optimization","exact time")</f>
        <v>100</v>
      </c>
      <c r="J405" s="55">
        <f t="shared" si="61"/>
        <v>0.76415094339622636</v>
      </c>
      <c r="K405" s="19">
        <f t="shared" si="62"/>
        <v>0.79414014881489525</v>
      </c>
      <c r="L405" s="19">
        <f t="shared" si="63"/>
        <v>8.9935244164311993E-4</v>
      </c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x14ac:dyDescent="0.25">
      <c r="A406" s="60">
        <v>43522.333333333336</v>
      </c>
      <c r="B406" s="19">
        <f>_xll.PITimeDat("NPRI Inf TSS",Sheet1!$C406,"\\APPLEPI_AF\MWRD_Production\Hite Treatment Plant\04-Primaries\Optimization","exact time")</f>
        <v>318</v>
      </c>
      <c r="C406" s="60">
        <v>43522.333333333336</v>
      </c>
      <c r="D406">
        <v>78</v>
      </c>
      <c r="E406" s="19">
        <f>1-D406/B406</f>
        <v>0.75471698113207553</v>
      </c>
      <c r="F406" s="19">
        <f t="shared" si="59"/>
        <v>0.72552019841986026</v>
      </c>
      <c r="G406" s="19">
        <f t="shared" si="60"/>
        <v>8.5245212074431208E-4</v>
      </c>
      <c r="H406" s="19"/>
      <c r="I406" s="19">
        <f>_xll.PITimeDat("NPRI 3 Eff TSS",Sheet1!$C406,"\\APPLEPI_AF\MWRD_Production\Hite Treatment Plant\04-Primaries\Optimization","exact time")</f>
        <v>126</v>
      </c>
      <c r="J406" s="55">
        <f t="shared" si="61"/>
        <v>0.60377358490566035</v>
      </c>
      <c r="K406" s="19">
        <f t="shared" si="62"/>
        <v>0.72552019841986026</v>
      </c>
      <c r="L406" s="19">
        <f t="shared" si="63"/>
        <v>1.4822237902175964E-2</v>
      </c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x14ac:dyDescent="0.25">
      <c r="A407" s="60">
        <v>43523.333333333336</v>
      </c>
      <c r="B407" s="19" t="str">
        <f>_xll.PITimeDat("NPRI Inf TSS",Sheet1!$C407,"\\APPLEPI_AF\MWRD_Production\Hite Treatment Plant\04-Primaries\Optimization","exact time")</f>
        <v>No events found.</v>
      </c>
      <c r="C407" s="60">
        <v>43523.333333333336</v>
      </c>
      <c r="D407">
        <v>82</v>
      </c>
      <c r="E407" s="19"/>
      <c r="F407" s="19" t="e">
        <f t="shared" si="59"/>
        <v>#VALUE!</v>
      </c>
      <c r="G407" s="19" t="str">
        <f t="shared" si="60"/>
        <v/>
      </c>
      <c r="H407" s="19"/>
      <c r="I407" s="19">
        <f>_xll.PITimeDat("NPRI 3 Eff TSS",Sheet1!$C407,"\\APPLEPI_AF\MWRD_Production\Hite Treatment Plant\04-Primaries\Optimization","exact time")</f>
        <v>109</v>
      </c>
      <c r="J407" s="55" t="e">
        <f t="shared" si="61"/>
        <v>#VALUE!</v>
      </c>
      <c r="K407" s="19" t="e">
        <f t="shared" si="62"/>
        <v>#VALUE!</v>
      </c>
      <c r="L407" s="19" t="str">
        <f t="shared" si="63"/>
        <v/>
      </c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x14ac:dyDescent="0.25">
      <c r="A408" s="60">
        <v>43524.333333333336</v>
      </c>
      <c r="B408" s="19" t="str">
        <f>_xll.PITimeDat("NPRI Inf TSS",Sheet1!$C408,"\\APPLEPI_AF\MWRD_Production\Hite Treatment Plant\04-Primaries\Optimization","exact time")</f>
        <v>No events found.</v>
      </c>
      <c r="C408" s="60">
        <v>43524.333333333336</v>
      </c>
      <c r="D408">
        <v>83</v>
      </c>
      <c r="E408" s="19"/>
      <c r="F408" s="19" t="e">
        <f t="shared" si="59"/>
        <v>#VALUE!</v>
      </c>
      <c r="G408" s="19" t="str">
        <f t="shared" si="60"/>
        <v/>
      </c>
      <c r="H408" s="19"/>
      <c r="I408" s="19">
        <f>_xll.PITimeDat("NPRI 3 Eff TSS",Sheet1!$C408,"\\APPLEPI_AF\MWRD_Production\Hite Treatment Plant\04-Primaries\Optimization","exact time")</f>
        <v>114</v>
      </c>
      <c r="J408" s="55" t="e">
        <f t="shared" si="61"/>
        <v>#VALUE!</v>
      </c>
      <c r="K408" s="19" t="e">
        <f t="shared" si="62"/>
        <v>#VALUE!</v>
      </c>
      <c r="L408" s="19" t="str">
        <f t="shared" si="63"/>
        <v/>
      </c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x14ac:dyDescent="0.25">
      <c r="A409" s="60">
        <v>43525.333333333336</v>
      </c>
      <c r="B409" s="19" t="str">
        <f>_xll.PITimeDat("NPRI Inf TSS",Sheet1!$C409,"\\APPLEPI_AF\MWRD_Production\Hite Treatment Plant\04-Primaries\Optimization","exact time")</f>
        <v>No events found.</v>
      </c>
      <c r="C409" s="60">
        <v>43525.333333333336</v>
      </c>
      <c r="D409">
        <v>69.5</v>
      </c>
      <c r="E409" s="19"/>
      <c r="F409" s="19" t="e">
        <f t="shared" si="59"/>
        <v>#VALUE!</v>
      </c>
      <c r="G409" s="19" t="str">
        <f t="shared" si="60"/>
        <v/>
      </c>
      <c r="H409" s="19"/>
      <c r="I409" s="19">
        <f>_xll.PITimeDat("NPRI 3 Eff TSS",Sheet1!$C409,"\\APPLEPI_AF\MWRD_Production\Hite Treatment Plant\04-Primaries\Optimization","exact time")</f>
        <v>101</v>
      </c>
      <c r="J409" s="55" t="e">
        <f t="shared" si="61"/>
        <v>#VALUE!</v>
      </c>
      <c r="K409" s="19" t="e">
        <f t="shared" si="62"/>
        <v>#VALUE!</v>
      </c>
      <c r="L409" s="19" t="str">
        <f t="shared" si="63"/>
        <v/>
      </c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x14ac:dyDescent="0.25">
      <c r="A410" s="60">
        <v>43526.333333333336</v>
      </c>
      <c r="B410" s="19">
        <f>_xll.PITimeDat("NPRI Inf TSS",Sheet1!$C410,"\\APPLEPI_AF\MWRD_Production\Hite Treatment Plant\04-Primaries\Optimization","exact time")</f>
        <v>332</v>
      </c>
      <c r="C410" s="60">
        <v>43526.333333333336</v>
      </c>
      <c r="D410">
        <v>81</v>
      </c>
      <c r="E410" s="19">
        <f>1-D410/B410</f>
        <v>0.75602409638554213</v>
      </c>
      <c r="F410" s="19">
        <f t="shared" si="59"/>
        <v>0.73709464788408308</v>
      </c>
      <c r="G410" s="19">
        <f t="shared" si="60"/>
        <v>3.5832402056939052E-4</v>
      </c>
      <c r="H410" s="19"/>
      <c r="I410" s="19">
        <f>_xll.PITimeDat("NPRI 3 Eff TSS",Sheet1!$C410,"\\APPLEPI_AF\MWRD_Production\Hite Treatment Plant\04-Primaries\Optimization","exact time")</f>
        <v>100</v>
      </c>
      <c r="J410" s="55">
        <f t="shared" si="61"/>
        <v>0.6987951807228916</v>
      </c>
      <c r="K410" s="19">
        <f t="shared" si="62"/>
        <v>0.73709464788408308</v>
      </c>
      <c r="L410" s="19">
        <f t="shared" si="63"/>
        <v>1.4668491848311845E-3</v>
      </c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x14ac:dyDescent="0.25">
      <c r="A411" s="60">
        <v>43527.333333333336</v>
      </c>
      <c r="B411" s="19" t="str">
        <f>_xll.PITimeDat("NPRI Inf TSS",Sheet1!$C411,"\\APPLEPI_AF\MWRD_Production\Hite Treatment Plant\04-Primaries\Optimization","exact time")</f>
        <v>No events found.</v>
      </c>
      <c r="C411" s="60">
        <v>43527.333333333336</v>
      </c>
      <c r="D411">
        <v>83.5</v>
      </c>
      <c r="E411" s="19"/>
      <c r="F411" s="19" t="e">
        <f t="shared" si="59"/>
        <v>#VALUE!</v>
      </c>
      <c r="G411" s="19" t="str">
        <f t="shared" si="60"/>
        <v/>
      </c>
      <c r="H411" s="19"/>
      <c r="I411" s="19">
        <f>_xll.PITimeDat("NPRI 3 Eff TSS",Sheet1!$C411,"\\APPLEPI_AF\MWRD_Production\Hite Treatment Plant\04-Primaries\Optimization","exact time")</f>
        <v>96</v>
      </c>
      <c r="J411" s="55" t="e">
        <f t="shared" si="61"/>
        <v>#VALUE!</v>
      </c>
      <c r="K411" s="19" t="e">
        <f t="shared" si="62"/>
        <v>#VALUE!</v>
      </c>
      <c r="L411" s="19" t="str">
        <f t="shared" si="63"/>
        <v/>
      </c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x14ac:dyDescent="0.25">
      <c r="A412" s="60">
        <v>43528.333333333336</v>
      </c>
      <c r="B412" s="19" t="str">
        <f>_xll.PITimeDat("NPRI Inf TSS",Sheet1!$C412,"\\APPLEPI_AF\MWRD_Production\Hite Treatment Plant\04-Primaries\Optimization","exact time")</f>
        <v>No events found.</v>
      </c>
      <c r="C412" s="60">
        <v>43528.333333333336</v>
      </c>
      <c r="D412">
        <v>90</v>
      </c>
      <c r="E412" s="19"/>
      <c r="F412" s="19" t="e">
        <f t="shared" si="59"/>
        <v>#VALUE!</v>
      </c>
      <c r="G412" s="19" t="str">
        <f t="shared" si="60"/>
        <v/>
      </c>
      <c r="H412" s="19"/>
      <c r="I412" s="19">
        <f>_xll.PITimeDat("NPRI 3 Eff TSS",Sheet1!$C412,"\\APPLEPI_AF\MWRD_Production\Hite Treatment Plant\04-Primaries\Optimization","exact time")</f>
        <v>106</v>
      </c>
      <c r="J412" s="55" t="e">
        <f t="shared" si="61"/>
        <v>#VALUE!</v>
      </c>
      <c r="K412" s="19" t="e">
        <f t="shared" si="62"/>
        <v>#VALUE!</v>
      </c>
      <c r="L412" s="19" t="str">
        <f t="shared" si="63"/>
        <v/>
      </c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x14ac:dyDescent="0.25">
      <c r="A413" s="60">
        <v>43529.333333333336</v>
      </c>
      <c r="B413" s="19">
        <f>_xll.PITimeDat("NPRI Inf TSS",Sheet1!$C413,"\\APPLEPI_AF\MWRD_Production\Hite Treatment Plant\04-Primaries\Optimization","exact time")</f>
        <v>318</v>
      </c>
      <c r="C413" s="60">
        <v>43529.333333333336</v>
      </c>
      <c r="D413">
        <v>83</v>
      </c>
      <c r="E413" s="19">
        <f>1-D413/B413</f>
        <v>0.73899371069182385</v>
      </c>
      <c r="F413" s="19">
        <f t="shared" si="59"/>
        <v>0.72552019841986026</v>
      </c>
      <c r="G413" s="19">
        <f t="shared" si="60"/>
        <v>1.815355329427533E-4</v>
      </c>
      <c r="H413" s="19"/>
      <c r="I413" s="19">
        <f>_xll.PITimeDat("NPRI 3 Eff TSS",Sheet1!$C413,"\\APPLEPI_AF\MWRD_Production\Hite Treatment Plant\04-Primaries\Optimization","exact time")</f>
        <v>108</v>
      </c>
      <c r="J413" s="55">
        <f t="shared" si="61"/>
        <v>0.66037735849056611</v>
      </c>
      <c r="K413" s="19">
        <f t="shared" si="62"/>
        <v>0.72552019841986026</v>
      </c>
      <c r="L413" s="19">
        <f t="shared" si="63"/>
        <v>4.2435895940536403E-3</v>
      </c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x14ac:dyDescent="0.25">
      <c r="A414" s="60">
        <v>43530.333333333336</v>
      </c>
      <c r="B414" s="19">
        <f>_xll.PITimeDat("NPRI Inf TSS",Sheet1!$C414,"\\APPLEPI_AF\MWRD_Production\Hite Treatment Plant\04-Primaries\Optimization","exact time")</f>
        <v>320</v>
      </c>
      <c r="C414" s="60">
        <v>43530.333333333336</v>
      </c>
      <c r="D414">
        <v>92.5</v>
      </c>
      <c r="E414" s="19">
        <f>1-D414/B414</f>
        <v>0.7109375</v>
      </c>
      <c r="F414" s="19">
        <f t="shared" si="59"/>
        <v>0.72723569717973624</v>
      </c>
      <c r="G414" s="19">
        <f t="shared" si="60"/>
        <v>2.6563123130956233E-4</v>
      </c>
      <c r="H414" s="19"/>
      <c r="I414" s="19">
        <f>_xll.PITimeDat("NPRI 3 Eff TSS",Sheet1!$C414,"\\APPLEPI_AF\MWRD_Production\Hite Treatment Plant\04-Primaries\Optimization","exact time")</f>
        <v>117</v>
      </c>
      <c r="J414" s="55">
        <f t="shared" si="61"/>
        <v>0.63437500000000002</v>
      </c>
      <c r="K414" s="19">
        <f t="shared" si="62"/>
        <v>0.72723569717973624</v>
      </c>
      <c r="L414" s="19">
        <f t="shared" si="63"/>
        <v>8.6231090807066708E-3</v>
      </c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x14ac:dyDescent="0.25">
      <c r="A415" s="60">
        <v>43531.333333333336</v>
      </c>
      <c r="B415" s="19" t="str">
        <f>_xll.PITimeDat("NPRI Inf TSS",Sheet1!$C415,"\\APPLEPI_AF\MWRD_Production\Hite Treatment Plant\04-Primaries\Optimization","exact time")</f>
        <v>No events found.</v>
      </c>
      <c r="C415" s="60">
        <v>43531.333333333336</v>
      </c>
      <c r="D415">
        <v>74</v>
      </c>
      <c r="E415" s="19"/>
      <c r="F415" s="19" t="e">
        <f t="shared" si="59"/>
        <v>#VALUE!</v>
      </c>
      <c r="G415" s="19" t="str">
        <f t="shared" si="60"/>
        <v/>
      </c>
      <c r="H415" s="19"/>
      <c r="I415" s="19">
        <f>_xll.PITimeDat("NPRI 3 Eff TSS",Sheet1!$C415,"\\APPLEPI_AF\MWRD_Production\Hite Treatment Plant\04-Primaries\Optimization","exact time")</f>
        <v>112</v>
      </c>
      <c r="J415" s="55" t="e">
        <f t="shared" si="61"/>
        <v>#VALUE!</v>
      </c>
      <c r="K415" s="19" t="e">
        <f t="shared" si="62"/>
        <v>#VALUE!</v>
      </c>
      <c r="L415" s="19" t="str">
        <f t="shared" si="63"/>
        <v/>
      </c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x14ac:dyDescent="0.25">
      <c r="A416" s="60">
        <v>43532.333333333336</v>
      </c>
      <c r="B416" s="19" t="str">
        <f>_xll.PITimeDat("NPRI Inf TSS",Sheet1!$C416,"\\APPLEPI_AF\MWRD_Production\Hite Treatment Plant\04-Primaries\Optimization","exact time")</f>
        <v>No events found.</v>
      </c>
      <c r="C416" s="60">
        <v>43532.333333333336</v>
      </c>
      <c r="D416">
        <v>84.5</v>
      </c>
      <c r="E416" s="19"/>
      <c r="F416" s="19" t="e">
        <f t="shared" si="59"/>
        <v>#VALUE!</v>
      </c>
      <c r="G416" s="19" t="str">
        <f t="shared" si="60"/>
        <v/>
      </c>
      <c r="H416" s="19"/>
      <c r="I416" s="19">
        <f>_xll.PITimeDat("NPRI 3 Eff TSS",Sheet1!$C416,"\\APPLEPI_AF\MWRD_Production\Hite Treatment Plant\04-Primaries\Optimization","exact time")</f>
        <v>119</v>
      </c>
      <c r="J416" s="55" t="e">
        <f t="shared" si="61"/>
        <v>#VALUE!</v>
      </c>
      <c r="K416" s="19" t="e">
        <f t="shared" si="62"/>
        <v>#VALUE!</v>
      </c>
      <c r="L416" s="19" t="str">
        <f t="shared" si="63"/>
        <v/>
      </c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x14ac:dyDescent="0.25">
      <c r="A417" s="60">
        <v>43533.333333333336</v>
      </c>
      <c r="B417" s="19" t="str">
        <f>_xll.PITimeDat("NPRI Inf TSS",Sheet1!$C417,"\\APPLEPI_AF\MWRD_Production\Hite Treatment Plant\04-Primaries\Optimization","exact time")</f>
        <v>No events found.</v>
      </c>
      <c r="C417" s="60">
        <v>43533.333333333336</v>
      </c>
      <c r="D417">
        <v>80</v>
      </c>
      <c r="E417" s="19"/>
      <c r="F417" s="19" t="e">
        <f t="shared" si="59"/>
        <v>#VALUE!</v>
      </c>
      <c r="G417" s="19" t="str">
        <f t="shared" si="60"/>
        <v/>
      </c>
      <c r="H417" s="19"/>
      <c r="I417" s="19">
        <f>_xll.PITimeDat("NPRI 3 Eff TSS",Sheet1!$C417,"\\APPLEPI_AF\MWRD_Production\Hite Treatment Plant\04-Primaries\Optimization","exact time")</f>
        <v>107</v>
      </c>
      <c r="J417" s="55" t="e">
        <f t="shared" si="61"/>
        <v>#VALUE!</v>
      </c>
      <c r="K417" s="19" t="e">
        <f t="shared" si="62"/>
        <v>#VALUE!</v>
      </c>
      <c r="L417" s="19" t="str">
        <f t="shared" si="63"/>
        <v/>
      </c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x14ac:dyDescent="0.25">
      <c r="A418" s="60">
        <v>43534.333333333336</v>
      </c>
      <c r="B418" s="19">
        <f>_xll.PITimeDat("NPRI Inf TSS",Sheet1!$C418,"\\APPLEPI_AF\MWRD_Production\Hite Treatment Plant\04-Primaries\Optimization","exact time")</f>
        <v>322</v>
      </c>
      <c r="C418" s="60">
        <v>43534.333333333336</v>
      </c>
      <c r="D418">
        <v>90</v>
      </c>
      <c r="E418" s="19">
        <f>1-D418/B418</f>
        <v>0.72049689440993792</v>
      </c>
      <c r="F418" s="19">
        <f t="shared" si="59"/>
        <v>0.72892988539601111</v>
      </c>
      <c r="G418" s="19">
        <f t="shared" si="60"/>
        <v>7.111533697119178E-5</v>
      </c>
      <c r="H418" s="19"/>
      <c r="I418" s="19">
        <f>_xll.PITimeDat("NPRI 3 Eff TSS",Sheet1!$C418,"\\APPLEPI_AF\MWRD_Production\Hite Treatment Plant\04-Primaries\Optimization","exact time")</f>
        <v>91</v>
      </c>
      <c r="J418" s="55">
        <f t="shared" si="61"/>
        <v>0.71739130434782616</v>
      </c>
      <c r="K418" s="19">
        <f t="shared" si="62"/>
        <v>0.72892988539601111</v>
      </c>
      <c r="L418" s="19">
        <f t="shared" si="63"/>
        <v>1.3313885260553287E-4</v>
      </c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x14ac:dyDescent="0.25">
      <c r="A419" s="60">
        <v>43535.333333333336</v>
      </c>
      <c r="B419" s="19">
        <f>_xll.PITimeDat("NPRI Inf TSS",Sheet1!$C419,"\\APPLEPI_AF\MWRD_Production\Hite Treatment Plant\04-Primaries\Optimization","exact time")</f>
        <v>308</v>
      </c>
      <c r="C419" s="60">
        <v>43535.333333333336</v>
      </c>
      <c r="D419">
        <v>80.5</v>
      </c>
      <c r="E419" s="19">
        <f>1-D419/B419</f>
        <v>0.73863636363636365</v>
      </c>
      <c r="F419" s="19">
        <f t="shared" si="59"/>
        <v>0.71660851655037527</v>
      </c>
      <c r="G419" s="19">
        <f t="shared" si="60"/>
        <v>4.8522604724368645E-4</v>
      </c>
      <c r="H419" s="19"/>
      <c r="I419" s="19">
        <f>_xll.PITimeDat("NPRI 3 Eff TSS",Sheet1!$C419,"\\APPLEPI_AF\MWRD_Production\Hite Treatment Plant\04-Primaries\Optimization","exact time")</f>
        <v>110</v>
      </c>
      <c r="J419" s="55">
        <f t="shared" si="61"/>
        <v>0.64285714285714279</v>
      </c>
      <c r="K419" s="19">
        <f t="shared" si="62"/>
        <v>0.71660851655037527</v>
      </c>
      <c r="L419" s="19">
        <f t="shared" si="63"/>
        <v>5.4392651216388236E-3</v>
      </c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x14ac:dyDescent="0.25">
      <c r="A420" s="60">
        <v>43536.333333333336</v>
      </c>
      <c r="B420" s="19">
        <f>_xll.PITimeDat("NPRI Inf TSS",Sheet1!$C420,"\\APPLEPI_AF\MWRD_Production\Hite Treatment Plant\04-Primaries\Optimization","exact time")</f>
        <v>370</v>
      </c>
      <c r="C420" s="60">
        <v>43536.333333333336</v>
      </c>
      <c r="D420">
        <v>31</v>
      </c>
      <c r="E420" s="19">
        <f>1-D420/B420</f>
        <v>0.91621621621621618</v>
      </c>
      <c r="F420" s="19">
        <f t="shared" si="59"/>
        <v>0.76409573810139353</v>
      </c>
      <c r="G420" s="19">
        <f t="shared" si="60"/>
        <v>2.3140639861882237E-2</v>
      </c>
      <c r="H420" s="19"/>
      <c r="I420" s="19">
        <f>_xll.PITimeDat("NPRI 3 Eff TSS",Sheet1!$C420,"\\APPLEPI_AF\MWRD_Production\Hite Treatment Plant\04-Primaries\Optimization","exact time")</f>
        <v>100</v>
      </c>
      <c r="J420" s="55">
        <f t="shared" si="61"/>
        <v>0.72972972972972971</v>
      </c>
      <c r="K420" s="19">
        <f t="shared" si="62"/>
        <v>0.76409573810139353</v>
      </c>
      <c r="L420" s="19">
        <f t="shared" si="63"/>
        <v>1.1810225314012673E-3</v>
      </c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x14ac:dyDescent="0.25">
      <c r="A421" s="60">
        <v>43537.333333333336</v>
      </c>
      <c r="B421" s="19" t="str">
        <f>_xll.PITimeDat("NPRI Inf TSS",Sheet1!$C421,"\\APPLEPI_AF\MWRD_Production\Hite Treatment Plant\04-Primaries\Optimization","exact time")</f>
        <v>No events found.</v>
      </c>
      <c r="C421" s="60">
        <v>43537.333333333336</v>
      </c>
      <c r="D421">
        <v>85</v>
      </c>
      <c r="E421" s="19"/>
      <c r="F421" s="19" t="e">
        <f t="shared" si="59"/>
        <v>#VALUE!</v>
      </c>
      <c r="G421" s="19" t="str">
        <f t="shared" si="60"/>
        <v/>
      </c>
      <c r="H421" s="19"/>
      <c r="I421" s="19">
        <f>_xll.PITimeDat("NPRI 3 Eff TSS",Sheet1!$C421,"\\APPLEPI_AF\MWRD_Production\Hite Treatment Plant\04-Primaries\Optimization","exact time")</f>
        <v>40</v>
      </c>
      <c r="J421" s="55" t="e">
        <f t="shared" si="61"/>
        <v>#VALUE!</v>
      </c>
      <c r="K421" s="19" t="e">
        <f t="shared" si="62"/>
        <v>#VALUE!</v>
      </c>
      <c r="L421" s="19" t="str">
        <f t="shared" si="63"/>
        <v/>
      </c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x14ac:dyDescent="0.25">
      <c r="A422" s="60">
        <v>43538.333333333336</v>
      </c>
      <c r="B422" s="19">
        <f>_xll.PITimeDat("NPRI Inf TSS",Sheet1!$C422,"\\APPLEPI_AF\MWRD_Production\Hite Treatment Plant\04-Primaries\Optimization","exact time")</f>
        <v>368</v>
      </c>
      <c r="C422" s="60">
        <v>43538.333333333336</v>
      </c>
      <c r="D422">
        <v>89</v>
      </c>
      <c r="E422" s="19">
        <f>1-D422/B422</f>
        <v>0.75815217391304346</v>
      </c>
      <c r="F422" s="19">
        <f t="shared" si="59"/>
        <v>0.76281364972150967</v>
      </c>
      <c r="G422" s="19">
        <f t="shared" si="60"/>
        <v>2.1729356712915697E-5</v>
      </c>
      <c r="H422" s="19"/>
      <c r="I422" s="19" t="str">
        <f>_xll.PITimeDat("NPRI 3 Eff TSS",Sheet1!$C422,"\\APPLEPI_AF\MWRD_Production\Hite Treatment Plant\04-Primaries\Optimization","exact time")</f>
        <v>No events found.</v>
      </c>
      <c r="J422" s="55" t="e">
        <f t="shared" si="61"/>
        <v>#VALUE!</v>
      </c>
      <c r="K422" s="19">
        <f t="shared" si="62"/>
        <v>0.76281364972150967</v>
      </c>
      <c r="L422" s="19" t="str">
        <f t="shared" si="63"/>
        <v/>
      </c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x14ac:dyDescent="0.25">
      <c r="A423" s="60">
        <v>43539.333333333336</v>
      </c>
      <c r="B423" s="19" t="str">
        <f>_xll.PITimeDat("NPRI Inf TSS",Sheet1!$C423,"\\APPLEPI_AF\MWRD_Production\Hite Treatment Plant\04-Primaries\Optimization","exact time")</f>
        <v>No events found.</v>
      </c>
      <c r="C423" s="60">
        <v>43539.333333333336</v>
      </c>
      <c r="D423">
        <v>81.5</v>
      </c>
      <c r="E423" s="19"/>
      <c r="F423" s="19" t="e">
        <f t="shared" si="59"/>
        <v>#VALUE!</v>
      </c>
      <c r="G423" s="19" t="str">
        <f t="shared" si="60"/>
        <v/>
      </c>
      <c r="H423" s="19"/>
      <c r="I423" s="19">
        <f>_xll.PITimeDat("NPRI 3 Eff TSS",Sheet1!$C423,"\\APPLEPI_AF\MWRD_Production\Hite Treatment Plant\04-Primaries\Optimization","exact time")</f>
        <v>122</v>
      </c>
      <c r="J423" s="55" t="e">
        <f t="shared" si="61"/>
        <v>#VALUE!</v>
      </c>
      <c r="K423" s="19" t="e">
        <f t="shared" si="62"/>
        <v>#VALUE!</v>
      </c>
      <c r="L423" s="19" t="str">
        <f t="shared" si="63"/>
        <v/>
      </c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x14ac:dyDescent="0.25">
      <c r="A424" s="60">
        <v>43540.333333333336</v>
      </c>
      <c r="B424" s="19">
        <f>_xll.PITimeDat("NPRI Inf TSS",Sheet1!$C424,"\\APPLEPI_AF\MWRD_Production\Hite Treatment Plant\04-Primaries\Optimization","exact time")</f>
        <v>274</v>
      </c>
      <c r="C424" s="60">
        <v>43540.333333333336</v>
      </c>
      <c r="D424">
        <v>81.5</v>
      </c>
      <c r="E424" s="19">
        <f>1-D424/B424</f>
        <v>0.70255474452554745</v>
      </c>
      <c r="F424" s="19">
        <f t="shared" si="59"/>
        <v>0.68144314999093281</v>
      </c>
      <c r="G424" s="19">
        <f t="shared" si="60"/>
        <v>4.4569942379397081E-4</v>
      </c>
      <c r="H424" s="19"/>
      <c r="I424" s="19">
        <f>_xll.PITimeDat("NPRI 3 Eff TSS",Sheet1!$C424,"\\APPLEPI_AF\MWRD_Production\Hite Treatment Plant\04-Primaries\Optimization","exact time")</f>
        <v>104</v>
      </c>
      <c r="J424" s="55">
        <f t="shared" si="61"/>
        <v>0.62043795620437958</v>
      </c>
      <c r="K424" s="19">
        <f t="shared" si="62"/>
        <v>0.68144314999093281</v>
      </c>
      <c r="L424" s="19">
        <f t="shared" si="63"/>
        <v>3.721633668934912E-3</v>
      </c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x14ac:dyDescent="0.25">
      <c r="A425" s="60">
        <v>43541.333333333336</v>
      </c>
      <c r="B425" s="19">
        <f>_xll.PITimeDat("NPRI Inf TSS",Sheet1!$C425,"\\APPLEPI_AF\MWRD_Production\Hite Treatment Plant\04-Primaries\Optimization","exact time")</f>
        <v>384</v>
      </c>
      <c r="C425" s="60">
        <v>43541.333333333336</v>
      </c>
      <c r="D425">
        <v>79.5</v>
      </c>
      <c r="E425" s="19">
        <f>1-D425/B425</f>
        <v>0.79296875</v>
      </c>
      <c r="F425" s="19">
        <f t="shared" si="59"/>
        <v>0.77269641431644687</v>
      </c>
      <c r="G425" s="19">
        <f t="shared" si="60"/>
        <v>4.1096759406666168E-4</v>
      </c>
      <c r="H425" s="19"/>
      <c r="I425" s="19">
        <f>_xll.PITimeDat("NPRI 3 Eff TSS",Sheet1!$C425,"\\APPLEPI_AF\MWRD_Production\Hite Treatment Plant\04-Primaries\Optimization","exact time")</f>
        <v>105</v>
      </c>
      <c r="J425" s="55">
        <f t="shared" si="61"/>
        <v>0.7265625</v>
      </c>
      <c r="K425" s="19">
        <f t="shared" si="62"/>
        <v>0.77269641431644687</v>
      </c>
      <c r="L425" s="19">
        <f t="shared" si="63"/>
        <v>2.1283380501572612E-3</v>
      </c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x14ac:dyDescent="0.25">
      <c r="A426" s="60">
        <v>43542.333333333336</v>
      </c>
      <c r="B426" s="19">
        <f>_xll.PITimeDat("NPRI Inf TSS",Sheet1!$C426,"\\APPLEPI_AF\MWRD_Production\Hite Treatment Plant\04-Primaries\Optimization","exact time")</f>
        <v>276</v>
      </c>
      <c r="C426" s="60">
        <v>43542.333333333336</v>
      </c>
      <c r="D426">
        <v>81</v>
      </c>
      <c r="E426" s="19">
        <f>1-D426/B426</f>
        <v>0.70652173913043481</v>
      </c>
      <c r="F426" s="19">
        <f t="shared" si="59"/>
        <v>0.68375153296201296</v>
      </c>
      <c r="G426" s="19">
        <f t="shared" si="60"/>
        <v>5.1848228895243632E-4</v>
      </c>
      <c r="H426" s="19"/>
      <c r="I426" s="19">
        <f>_xll.PITimeDat("NPRI 3 Eff TSS",Sheet1!$C426,"\\APPLEPI_AF\MWRD_Production\Hite Treatment Plant\04-Primaries\Optimization","exact time")</f>
        <v>101</v>
      </c>
      <c r="J426" s="55">
        <f t="shared" si="61"/>
        <v>0.63405797101449268</v>
      </c>
      <c r="K426" s="19">
        <f t="shared" si="62"/>
        <v>0.68375153296201296</v>
      </c>
      <c r="L426" s="19">
        <f t="shared" si="63"/>
        <v>2.4694500990320358E-3</v>
      </c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x14ac:dyDescent="0.25">
      <c r="A427" s="60">
        <v>43543.333333333336</v>
      </c>
      <c r="B427" s="19" t="str">
        <f>_xll.PITimeDat("NPRI Inf TSS",Sheet1!$C427,"\\APPLEPI_AF\MWRD_Production\Hite Treatment Plant\04-Primaries\Optimization","exact time")</f>
        <v>No events found.</v>
      </c>
      <c r="C427" s="60">
        <v>43543.333333333336</v>
      </c>
      <c r="D427">
        <v>86.5</v>
      </c>
      <c r="E427" s="19"/>
      <c r="F427" s="19" t="e">
        <f t="shared" si="59"/>
        <v>#VALUE!</v>
      </c>
      <c r="G427" s="19" t="str">
        <f t="shared" si="60"/>
        <v/>
      </c>
      <c r="H427" s="19"/>
      <c r="I427" s="19">
        <f>_xll.PITimeDat("NPRI 3 Eff TSS",Sheet1!$C427,"\\APPLEPI_AF\MWRD_Production\Hite Treatment Plant\04-Primaries\Optimization","exact time")</f>
        <v>95</v>
      </c>
      <c r="J427" s="55" t="e">
        <f t="shared" si="61"/>
        <v>#VALUE!</v>
      </c>
      <c r="K427" s="19" t="e">
        <f t="shared" si="62"/>
        <v>#VALUE!</v>
      </c>
      <c r="L427" s="19" t="str">
        <f t="shared" si="63"/>
        <v/>
      </c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x14ac:dyDescent="0.25">
      <c r="A428" s="60">
        <v>43544.333333333336</v>
      </c>
      <c r="B428" s="19">
        <f>_xll.PITimeDat("NPRI Inf TSS",Sheet1!$C428,"\\APPLEPI_AF\MWRD_Production\Hite Treatment Plant\04-Primaries\Optimization","exact time")</f>
        <v>282</v>
      </c>
      <c r="C428" s="60">
        <v>43544.333333333336</v>
      </c>
      <c r="D428">
        <v>83</v>
      </c>
      <c r="E428" s="19">
        <f>1-D428/B428</f>
        <v>0.70567375886524819</v>
      </c>
      <c r="F428" s="19">
        <f t="shared" si="59"/>
        <v>0.69048022375005524</v>
      </c>
      <c r="G428" s="19">
        <f t="shared" si="60"/>
        <v>2.3084350929660115E-4</v>
      </c>
      <c r="H428" s="19"/>
      <c r="I428" s="19">
        <f>_xll.PITimeDat("NPRI 3 Eff TSS",Sheet1!$C428,"\\APPLEPI_AF\MWRD_Production\Hite Treatment Plant\04-Primaries\Optimization","exact time")</f>
        <v>108</v>
      </c>
      <c r="J428" s="55">
        <f t="shared" si="61"/>
        <v>0.61702127659574468</v>
      </c>
      <c r="K428" s="19">
        <f t="shared" si="62"/>
        <v>0.69048022375005524</v>
      </c>
      <c r="L428" s="19">
        <f t="shared" si="63"/>
        <v>5.3962169170197914E-3</v>
      </c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x14ac:dyDescent="0.25">
      <c r="A429" s="60">
        <v>43545.333333333336</v>
      </c>
      <c r="B429" s="19">
        <f>_xll.PITimeDat("NPRI Inf TSS",Sheet1!$C429,"\\APPLEPI_AF\MWRD_Production\Hite Treatment Plant\04-Primaries\Optimization","exact time")</f>
        <v>310</v>
      </c>
      <c r="C429" s="60">
        <v>43545.333333333336</v>
      </c>
      <c r="D429">
        <v>82.5</v>
      </c>
      <c r="E429" s="19">
        <f>1-D429/B429</f>
        <v>0.7338709677419355</v>
      </c>
      <c r="F429" s="19">
        <f t="shared" si="59"/>
        <v>0.71843684870166324</v>
      </c>
      <c r="G429" s="19">
        <f t="shared" si="60"/>
        <v>2.3821203054929453E-4</v>
      </c>
      <c r="H429" s="19"/>
      <c r="I429" s="19">
        <f>_xll.PITimeDat("NPRI 3 Eff TSS",Sheet1!$C429,"\\APPLEPI_AF\MWRD_Production\Hite Treatment Plant\04-Primaries\Optimization","exact time")</f>
        <v>108</v>
      </c>
      <c r="J429" s="55">
        <f t="shared" si="61"/>
        <v>0.65161290322580645</v>
      </c>
      <c r="K429" s="19">
        <f t="shared" si="62"/>
        <v>0.71843684870166324</v>
      </c>
      <c r="L429" s="19">
        <f t="shared" si="63"/>
        <v>4.4654396889602819E-3</v>
      </c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x14ac:dyDescent="0.25">
      <c r="A430" s="60">
        <v>43546.333333333336</v>
      </c>
      <c r="B430" s="19">
        <f>_xll.PITimeDat("NPRI Inf TSS",Sheet1!$C430,"\\APPLEPI_AF\MWRD_Production\Hite Treatment Plant\04-Primaries\Optimization","exact time")</f>
        <v>306</v>
      </c>
      <c r="C430" s="60">
        <v>43546.333333333336</v>
      </c>
      <c r="D430">
        <v>65.5</v>
      </c>
      <c r="E430" s="19">
        <f>1-D430/B430</f>
        <v>0.78594771241830064</v>
      </c>
      <c r="F430" s="19">
        <f t="shared" si="59"/>
        <v>0.71475628463240382</v>
      </c>
      <c r="G430" s="19">
        <f t="shared" si="60"/>
        <v>5.0682193901945621E-3</v>
      </c>
      <c r="H430" s="19"/>
      <c r="I430" s="19" t="str">
        <f>_xll.PITimeDat("NPRI 3 Eff TSS",Sheet1!$C430,"\\APPLEPI_AF\MWRD_Production\Hite Treatment Plant\04-Primaries\Optimization","exact time")</f>
        <v>No events found.</v>
      </c>
      <c r="J430" s="55" t="e">
        <f t="shared" si="61"/>
        <v>#VALUE!</v>
      </c>
      <c r="K430" s="19">
        <f t="shared" si="62"/>
        <v>0.71475628463240382</v>
      </c>
      <c r="L430" s="19" t="str">
        <f t="shared" si="63"/>
        <v/>
      </c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x14ac:dyDescent="0.25">
      <c r="A431" s="60">
        <v>43547.333333333336</v>
      </c>
      <c r="B431" s="19">
        <f>_xll.PITimeDat("NPRI Inf TSS",Sheet1!$C431,"\\APPLEPI_AF\MWRD_Production\Hite Treatment Plant\04-Primaries\Optimization","exact time")</f>
        <v>308</v>
      </c>
      <c r="C431" s="60">
        <v>43547.333333333336</v>
      </c>
      <c r="D431">
        <v>70</v>
      </c>
      <c r="E431" s="19">
        <f>1-D431/B431</f>
        <v>0.77272727272727271</v>
      </c>
      <c r="F431" s="19">
        <f t="shared" si="59"/>
        <v>0.71660851655037527</v>
      </c>
      <c r="G431" s="19">
        <f t="shared" si="60"/>
        <v>3.149314794842064E-3</v>
      </c>
      <c r="H431" s="19"/>
      <c r="I431" s="19" t="str">
        <f>_xll.PITimeDat("NPRI 3 Eff TSS",Sheet1!$C431,"\\APPLEPI_AF\MWRD_Production\Hite Treatment Plant\04-Primaries\Optimization","exact time")</f>
        <v>No events found.</v>
      </c>
      <c r="J431" s="55" t="e">
        <f t="shared" si="61"/>
        <v>#VALUE!</v>
      </c>
      <c r="K431" s="19">
        <f t="shared" si="62"/>
        <v>0.71660851655037527</v>
      </c>
      <c r="L431" s="19" t="str">
        <f t="shared" si="63"/>
        <v/>
      </c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x14ac:dyDescent="0.25">
      <c r="A432" s="60">
        <v>43548.333333333336</v>
      </c>
      <c r="B432" s="19">
        <f>_xll.PITimeDat("NPRI Inf TSS",Sheet1!$C432,"\\APPLEPI_AF\MWRD_Production\Hite Treatment Plant\04-Primaries\Optimization","exact time")</f>
        <v>332</v>
      </c>
      <c r="C432" s="60">
        <v>43548.333333333336</v>
      </c>
      <c r="D432">
        <v>84</v>
      </c>
      <c r="E432" s="19">
        <f>1-D432/B432</f>
        <v>0.74698795180722888</v>
      </c>
      <c r="F432" s="19">
        <f t="shared" si="59"/>
        <v>0.73709464788408308</v>
      </c>
      <c r="G432" s="19">
        <f t="shared" si="60"/>
        <v>9.7877462515732119E-5</v>
      </c>
      <c r="H432" s="19"/>
      <c r="I432" s="19" t="str">
        <f>_xll.PITimeDat("NPRI 3 Eff TSS",Sheet1!$C432,"\\APPLEPI_AF\MWRD_Production\Hite Treatment Plant\04-Primaries\Optimization","exact time")</f>
        <v>No events found.</v>
      </c>
      <c r="J432" s="55" t="e">
        <f t="shared" si="61"/>
        <v>#VALUE!</v>
      </c>
      <c r="K432" s="19">
        <f t="shared" si="62"/>
        <v>0.73709464788408308</v>
      </c>
      <c r="L432" s="19" t="str">
        <f t="shared" si="63"/>
        <v/>
      </c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x14ac:dyDescent="0.25">
      <c r="A433" s="60">
        <v>43549.333333333336</v>
      </c>
      <c r="B433" s="19">
        <f>_xll.PITimeDat("NPRI Inf TSS",Sheet1!$C433,"\\APPLEPI_AF\MWRD_Production\Hite Treatment Plant\04-Primaries\Optimization","exact time")</f>
        <v>274</v>
      </c>
      <c r="C433" s="60">
        <v>43549.333333333336</v>
      </c>
      <c r="D433">
        <v>72.5</v>
      </c>
      <c r="E433" s="19">
        <f>1-D433/B433</f>
        <v>0.73540145985401462</v>
      </c>
      <c r="F433" s="19">
        <f t="shared" si="59"/>
        <v>0.68144314999093281</v>
      </c>
      <c r="G433" s="19">
        <f t="shared" si="60"/>
        <v>2.9114992032803519E-3</v>
      </c>
      <c r="H433" s="19"/>
      <c r="I433" s="19" t="str">
        <f>_xll.PITimeDat("NPRI 3 Eff TSS",Sheet1!$C433,"\\APPLEPI_AF\MWRD_Production\Hite Treatment Plant\04-Primaries\Optimization","exact time")</f>
        <v>No events found.</v>
      </c>
      <c r="J433" s="55" t="e">
        <f t="shared" si="61"/>
        <v>#VALUE!</v>
      </c>
      <c r="K433" s="19">
        <f t="shared" si="62"/>
        <v>0.68144314999093281</v>
      </c>
      <c r="L433" s="19" t="str">
        <f t="shared" si="63"/>
        <v/>
      </c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x14ac:dyDescent="0.25">
      <c r="A434" s="60">
        <v>43550.333333333336</v>
      </c>
      <c r="B434" s="19">
        <f>_xll.PITimeDat("NPRI Inf TSS",Sheet1!$C434,"\\APPLEPI_AF\MWRD_Production\Hite Treatment Plant\04-Primaries\Optimization","exact time")</f>
        <v>309</v>
      </c>
      <c r="C434" s="60">
        <v>43550.333333333336</v>
      </c>
      <c r="D434">
        <v>82.5</v>
      </c>
      <c r="E434" s="19">
        <f>1-D434/B434</f>
        <v>0.73300970873786409</v>
      </c>
      <c r="F434" s="19">
        <f t="shared" si="59"/>
        <v>0.71752564109228345</v>
      </c>
      <c r="G434" s="19">
        <f t="shared" si="60"/>
        <v>2.3975635085291702E-4</v>
      </c>
      <c r="H434" s="19"/>
      <c r="I434" s="19">
        <f>_xll.PITimeDat("NPRI 3 Eff TSS",Sheet1!$C434,"\\APPLEPI_AF\MWRD_Production\Hite Treatment Plant\04-Primaries\Optimization","exact time")</f>
        <v>66</v>
      </c>
      <c r="J434" s="55">
        <f t="shared" si="61"/>
        <v>0.78640776699029125</v>
      </c>
      <c r="K434" s="19">
        <f t="shared" si="62"/>
        <v>0.71752564109228345</v>
      </c>
      <c r="L434" s="19">
        <f t="shared" si="63"/>
        <v>4.744747268228996E-3</v>
      </c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x14ac:dyDescent="0.25">
      <c r="A435" s="60">
        <v>43551.333333333336</v>
      </c>
      <c r="B435" s="19">
        <f>_xll.PITimeDat("NPRI Inf TSS",Sheet1!$C435,"\\APPLEPI_AF\MWRD_Production\Hite Treatment Plant\04-Primaries\Optimization","exact time")</f>
        <v>324</v>
      </c>
      <c r="C435" s="60">
        <v>43551.333333333336</v>
      </c>
      <c r="D435">
        <v>81</v>
      </c>
      <c r="E435" s="19">
        <f>1-D435/B435</f>
        <v>0.75</v>
      </c>
      <c r="F435" s="19">
        <f t="shared" si="59"/>
        <v>0.73060315770838136</v>
      </c>
      <c r="G435" s="19">
        <f t="shared" si="60"/>
        <v>3.7623749088592557E-4</v>
      </c>
      <c r="H435" s="19"/>
      <c r="I435" s="19">
        <f>_xll.PITimeDat("NPRI 3 Eff TSS",Sheet1!$C435,"\\APPLEPI_AF\MWRD_Production\Hite Treatment Plant\04-Primaries\Optimization","exact time")</f>
        <v>92</v>
      </c>
      <c r="J435" s="55">
        <f t="shared" si="61"/>
        <v>0.71604938271604945</v>
      </c>
      <c r="K435" s="19">
        <f t="shared" si="62"/>
        <v>0.73060315770838136</v>
      </c>
      <c r="L435" s="19">
        <f t="shared" si="63"/>
        <v>2.1181236652742546E-4</v>
      </c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x14ac:dyDescent="0.25">
      <c r="A436" s="60">
        <v>43552.333333333336</v>
      </c>
      <c r="B436" s="19">
        <f>_xll.PITimeDat("NPRI Inf TSS",Sheet1!$C436,"\\APPLEPI_AF\MWRD_Production\Hite Treatment Plant\04-Primaries\Optimization","exact time")</f>
        <v>281</v>
      </c>
      <c r="C436" s="60">
        <v>43552.333333333336</v>
      </c>
      <c r="D436">
        <v>76.5</v>
      </c>
      <c r="E436" s="19">
        <f>1-D436/B436</f>
        <v>0.72775800711743766</v>
      </c>
      <c r="F436" s="19">
        <f t="shared" si="59"/>
        <v>0.68937872988439708</v>
      </c>
      <c r="G436" s="19">
        <f t="shared" si="60"/>
        <v>1.4729689209305866E-3</v>
      </c>
      <c r="H436" s="19"/>
      <c r="I436" s="19">
        <f>_xll.PITimeDat("NPRI 3 Eff TSS",Sheet1!$C436,"\\APPLEPI_AF\MWRD_Production\Hite Treatment Plant\04-Primaries\Optimization","exact time")</f>
        <v>92</v>
      </c>
      <c r="J436" s="55">
        <f t="shared" si="61"/>
        <v>0.67259786476868322</v>
      </c>
      <c r="K436" s="19">
        <f t="shared" si="62"/>
        <v>0.68937872988439708</v>
      </c>
      <c r="L436" s="19">
        <f t="shared" si="63"/>
        <v>2.8159743403178238E-4</v>
      </c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x14ac:dyDescent="0.25">
      <c r="A437" s="60">
        <v>43553.333333333336</v>
      </c>
      <c r="B437" s="19">
        <f>_xll.PITimeDat("NPRI Inf TSS",Sheet1!$C437,"\\APPLEPI_AF\MWRD_Production\Hite Treatment Plant\04-Primaries\Optimization","exact time")</f>
        <v>278</v>
      </c>
      <c r="C437" s="60">
        <v>43553.333333333336</v>
      </c>
      <c r="D437">
        <v>85.5</v>
      </c>
      <c r="E437" s="19">
        <f>1-D437/B437</f>
        <v>0.69244604316546765</v>
      </c>
      <c r="F437" s="19">
        <f t="shared" si="59"/>
        <v>0.68602670178962444</v>
      </c>
      <c r="G437" s="19">
        <f t="shared" si="60"/>
        <v>4.1207943699612629E-5</v>
      </c>
      <c r="H437" s="19"/>
      <c r="I437" s="19">
        <f>_xll.PITimeDat("NPRI 3 Eff TSS",Sheet1!$C437,"\\APPLEPI_AF\MWRD_Production\Hite Treatment Plant\04-Primaries\Optimization","exact time")</f>
        <v>99</v>
      </c>
      <c r="J437" s="55">
        <f t="shared" si="61"/>
        <v>0.64388489208633093</v>
      </c>
      <c r="K437" s="19">
        <f t="shared" si="62"/>
        <v>0.68602670178962444</v>
      </c>
      <c r="L437" s="19">
        <f t="shared" si="63"/>
        <v>1.7759321250686029E-3</v>
      </c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x14ac:dyDescent="0.25">
      <c r="A438" s="60">
        <v>43554.333333333336</v>
      </c>
      <c r="B438" s="19">
        <f>_xll.PITimeDat("NPRI Inf TSS",Sheet1!$C438,"\\APPLEPI_AF\MWRD_Production\Hite Treatment Plant\04-Primaries\Optimization","exact time")</f>
        <v>302</v>
      </c>
      <c r="C438" s="60">
        <v>43554.333333333336</v>
      </c>
      <c r="D438">
        <v>88.5</v>
      </c>
      <c r="E438" s="19">
        <f>1-D438/B438</f>
        <v>0.70695364238410596</v>
      </c>
      <c r="F438" s="19">
        <f t="shared" si="59"/>
        <v>0.71097822217720386</v>
      </c>
      <c r="G438" s="19">
        <f t="shared" si="60"/>
        <v>1.619724251101188E-5</v>
      </c>
      <c r="H438" s="19"/>
      <c r="I438" s="19">
        <f>_xll.PITimeDat("NPRI 3 Eff TSS",Sheet1!$C438,"\\APPLEPI_AF\MWRD_Production\Hite Treatment Plant\04-Primaries\Optimization","exact time")</f>
        <v>104</v>
      </c>
      <c r="J438" s="55">
        <f t="shared" si="61"/>
        <v>0.6556291390728477</v>
      </c>
      <c r="K438" s="19">
        <f t="shared" si="62"/>
        <v>0.71097822217720386</v>
      </c>
      <c r="L438" s="19">
        <f t="shared" si="63"/>
        <v>3.0635210004929239E-3</v>
      </c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x14ac:dyDescent="0.25">
      <c r="A439" s="60">
        <v>43555.333333333336</v>
      </c>
      <c r="B439" s="19">
        <f>_xll.PITimeDat("NPRI Inf TSS",Sheet1!$C439,"\\APPLEPI_AF\MWRD_Production\Hite Treatment Plant\04-Primaries\Optimization","exact time")</f>
        <v>299</v>
      </c>
      <c r="C439" s="60">
        <v>43555.333333333336</v>
      </c>
      <c r="D439">
        <v>85</v>
      </c>
      <c r="E439" s="19">
        <f>1-D439/B439</f>
        <v>0.71571906354515047</v>
      </c>
      <c r="F439" s="19">
        <f t="shared" si="59"/>
        <v>0.70807833811878118</v>
      </c>
      <c r="G439" s="19">
        <f t="shared" si="60"/>
        <v>5.8380685041166141E-5</v>
      </c>
      <c r="H439" s="19"/>
      <c r="I439" s="19">
        <f>_xll.PITimeDat("NPRI 3 Eff TSS",Sheet1!$C439,"\\APPLEPI_AF\MWRD_Production\Hite Treatment Plant\04-Primaries\Optimization","exact time")</f>
        <v>98</v>
      </c>
      <c r="J439" s="55">
        <f t="shared" si="61"/>
        <v>0.67224080267558528</v>
      </c>
      <c r="K439" s="19">
        <f t="shared" si="62"/>
        <v>0.70807833811878118</v>
      </c>
      <c r="L439" s="19">
        <f t="shared" si="63"/>
        <v>1.2843289466423224E-3</v>
      </c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x14ac:dyDescent="0.25">
      <c r="A440" s="60">
        <v>43556.333333333336</v>
      </c>
      <c r="B440" s="19">
        <f>_xll.PITimeDat("NPRI Inf TSS",Sheet1!$C440,"\\APPLEPI_AF\MWRD_Production\Hite Treatment Plant\04-Primaries\Optimization","exact time")</f>
        <v>362</v>
      </c>
      <c r="C440" s="60">
        <v>43556.333333333336</v>
      </c>
      <c r="D440">
        <v>74.5</v>
      </c>
      <c r="E440" s="19">
        <f>1-D440/B440</f>
        <v>0.79419889502762431</v>
      </c>
      <c r="F440" s="19">
        <f t="shared" si="59"/>
        <v>0.75888238424728061</v>
      </c>
      <c r="G440" s="19">
        <f t="shared" si="60"/>
        <v>1.247255933698133E-3</v>
      </c>
      <c r="H440" s="19"/>
      <c r="I440" s="19">
        <f>_xll.PITimeDat("NPRI 3 Eff TSS",Sheet1!$C440,"\\APPLEPI_AF\MWRD_Production\Hite Treatment Plant\04-Primaries\Optimization","exact time")</f>
        <v>94</v>
      </c>
      <c r="J440" s="55">
        <f t="shared" si="61"/>
        <v>0.74033149171270718</v>
      </c>
      <c r="K440" s="19">
        <f t="shared" si="62"/>
        <v>0.75888238424728061</v>
      </c>
      <c r="L440" s="19">
        <f t="shared" si="63"/>
        <v>3.4413561382929211E-4</v>
      </c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x14ac:dyDescent="0.25">
      <c r="A441" s="60">
        <v>43557.333333333336</v>
      </c>
      <c r="B441" s="19">
        <f>_xll.PITimeDat("NPRI Inf TSS",Sheet1!$C441,"\\APPLEPI_AF\MWRD_Production\Hite Treatment Plant\04-Primaries\Optimization","exact time")</f>
        <v>362</v>
      </c>
      <c r="C441" s="60">
        <v>43557.333333333336</v>
      </c>
      <c r="D441">
        <v>82.5</v>
      </c>
      <c r="E441" s="19">
        <f>1-D441/B441</f>
        <v>0.7720994475138121</v>
      </c>
      <c r="F441" s="19">
        <f t="shared" si="59"/>
        <v>0.75888238424728061</v>
      </c>
      <c r="G441" s="19">
        <f t="shared" si="60"/>
        <v>1.7469076139149613E-4</v>
      </c>
      <c r="H441" s="19"/>
      <c r="I441" s="19">
        <f>_xll.PITimeDat("NPRI 3 Eff TSS",Sheet1!$C441,"\\APPLEPI_AF\MWRD_Production\Hite Treatment Plant\04-Primaries\Optimization","exact time")</f>
        <v>92</v>
      </c>
      <c r="J441" s="55">
        <f t="shared" si="61"/>
        <v>0.7458563535911602</v>
      </c>
      <c r="K441" s="19">
        <f t="shared" si="62"/>
        <v>0.75888238424728061</v>
      </c>
      <c r="L441" s="19">
        <f t="shared" si="63"/>
        <v>1.6967747465418851E-4</v>
      </c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x14ac:dyDescent="0.25">
      <c r="A442" s="60">
        <v>43558.333333333336</v>
      </c>
      <c r="B442" s="19">
        <f>_xll.PITimeDat("NPRI Inf TSS",Sheet1!$C442,"\\APPLEPI_AF\MWRD_Production\Hite Treatment Plant\04-Primaries\Optimization","exact time")</f>
        <v>338</v>
      </c>
      <c r="C442" s="60">
        <v>43558.333333333336</v>
      </c>
      <c r="D442">
        <v>87.5</v>
      </c>
      <c r="E442" s="19">
        <f>1-D442/B442</f>
        <v>0.74112426035502965</v>
      </c>
      <c r="F442" s="19">
        <f t="shared" si="59"/>
        <v>0.74176160679738334</v>
      </c>
      <c r="G442" s="19">
        <f t="shared" si="60"/>
        <v>4.0621048758090843E-7</v>
      </c>
      <c r="H442" s="19"/>
      <c r="I442" s="19">
        <f>_xll.PITimeDat("NPRI 3 Eff TSS",Sheet1!$C442,"\\APPLEPI_AF\MWRD_Production\Hite Treatment Plant\04-Primaries\Optimization","exact time")</f>
        <v>96</v>
      </c>
      <c r="J442" s="55">
        <f t="shared" si="61"/>
        <v>0.71597633136094674</v>
      </c>
      <c r="K442" s="19">
        <f t="shared" si="62"/>
        <v>0.74176160679738334</v>
      </c>
      <c r="L442" s="19">
        <f t="shared" si="63"/>
        <v>6.6488042933290101E-4</v>
      </c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x14ac:dyDescent="0.25">
      <c r="A443" s="60">
        <v>43559.333333333336</v>
      </c>
      <c r="B443" s="19">
        <f>_xll.PITimeDat("NPRI Inf TSS",Sheet1!$C443,"\\APPLEPI_AF\MWRD_Production\Hite Treatment Plant\04-Primaries\Optimization","exact time")</f>
        <v>326</v>
      </c>
      <c r="C443" s="60">
        <v>43559.333333333336</v>
      </c>
      <c r="D443">
        <v>82</v>
      </c>
      <c r="E443" s="19">
        <f>1-D443/B443</f>
        <v>0.74846625766871167</v>
      </c>
      <c r="F443" s="19">
        <f t="shared" si="59"/>
        <v>0.73225589907213373</v>
      </c>
      <c r="G443" s="19">
        <f t="shared" si="60"/>
        <v>2.6277572582964815E-4</v>
      </c>
      <c r="H443" s="19"/>
      <c r="I443" s="19">
        <f>_xll.PITimeDat("NPRI 3 Eff TSS",Sheet1!$C443,"\\APPLEPI_AF\MWRD_Production\Hite Treatment Plant\04-Primaries\Optimization","exact time")</f>
        <v>114</v>
      </c>
      <c r="J443" s="55">
        <f t="shared" si="61"/>
        <v>0.65030674846625769</v>
      </c>
      <c r="K443" s="19">
        <f t="shared" si="62"/>
        <v>0.73225589907213373</v>
      </c>
      <c r="L443" s="19">
        <f t="shared" si="63"/>
        <v>6.7156632850245536E-3</v>
      </c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x14ac:dyDescent="0.25">
      <c r="A444" s="60">
        <v>43560.333333333336</v>
      </c>
      <c r="B444" s="19">
        <f>_xll.PITimeDat("NPRI Inf TSS",Sheet1!$C444,"\\APPLEPI_AF\MWRD_Production\Hite Treatment Plant\04-Primaries\Optimization","exact time")</f>
        <v>287</v>
      </c>
      <c r="C444" s="60">
        <v>43560.333333333336</v>
      </c>
      <c r="D444">
        <v>74</v>
      </c>
      <c r="E444" s="19">
        <f>1-D444/B444</f>
        <v>0.74216027874564461</v>
      </c>
      <c r="F444" s="19">
        <f t="shared" si="59"/>
        <v>0.69587255434674411</v>
      </c>
      <c r="G444" s="19">
        <f t="shared" si="60"/>
        <v>2.1425534300285685E-3</v>
      </c>
      <c r="H444" s="19"/>
      <c r="I444" s="19">
        <f>_xll.PITimeDat("NPRI 3 Eff TSS",Sheet1!$C444,"\\APPLEPI_AF\MWRD_Production\Hite Treatment Plant\04-Primaries\Optimization","exact time")</f>
        <v>104</v>
      </c>
      <c r="J444" s="55">
        <f t="shared" si="61"/>
        <v>0.6376306620209059</v>
      </c>
      <c r="K444" s="19">
        <f t="shared" si="62"/>
        <v>0.69587255434674411</v>
      </c>
      <c r="L444" s="19">
        <f t="shared" si="63"/>
        <v>3.3921180216945315E-3</v>
      </c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x14ac:dyDescent="0.25">
      <c r="A445" s="60">
        <v>43561.333333333336</v>
      </c>
      <c r="B445" s="19">
        <f>_xll.PITimeDat("NPRI Inf TSS",Sheet1!$C445,"\\APPLEPI_AF\MWRD_Production\Hite Treatment Plant\04-Primaries\Optimization","exact time")</f>
        <v>360</v>
      </c>
      <c r="C445" s="60">
        <v>43561.333333333336</v>
      </c>
      <c r="D445">
        <v>68</v>
      </c>
      <c r="E445" s="19">
        <f>1-D445/B445</f>
        <v>0.81111111111111112</v>
      </c>
      <c r="F445" s="19">
        <f t="shared" si="59"/>
        <v>0.75754284193754329</v>
      </c>
      <c r="G445" s="19">
        <f t="shared" si="60"/>
        <v>2.8695594622518174E-3</v>
      </c>
      <c r="H445" s="19"/>
      <c r="I445" s="19">
        <f>_xll.PITimeDat("NPRI 3 Eff TSS",Sheet1!$C445,"\\APPLEPI_AF\MWRD_Production\Hite Treatment Plant\04-Primaries\Optimization","exact time")</f>
        <v>95</v>
      </c>
      <c r="J445" s="55">
        <f t="shared" si="61"/>
        <v>0.73611111111111116</v>
      </c>
      <c r="K445" s="19">
        <f t="shared" si="62"/>
        <v>0.75754284193754329</v>
      </c>
      <c r="L445" s="19">
        <f t="shared" si="63"/>
        <v>4.5931908621664111E-4</v>
      </c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x14ac:dyDescent="0.25">
      <c r="A446" s="60">
        <v>43562.333333333336</v>
      </c>
      <c r="B446" s="19" t="str">
        <f>_xll.PITimeDat("NPRI Inf TSS",Sheet1!$C446,"\\APPLEPI_AF\MWRD_Production\Hite Treatment Plant\04-Primaries\Optimization","exact time")</f>
        <v>No events found.</v>
      </c>
      <c r="C446" s="60">
        <v>43562.333333333336</v>
      </c>
      <c r="D446">
        <v>81</v>
      </c>
      <c r="E446" s="19"/>
      <c r="F446" s="19" t="e">
        <f t="shared" si="59"/>
        <v>#VALUE!</v>
      </c>
      <c r="G446" s="19" t="str">
        <f t="shared" si="60"/>
        <v/>
      </c>
      <c r="H446" s="19"/>
      <c r="I446" s="19">
        <f>_xll.PITimeDat("NPRI 3 Eff TSS",Sheet1!$C446,"\\APPLEPI_AF\MWRD_Production\Hite Treatment Plant\04-Primaries\Optimization","exact time")</f>
        <v>84</v>
      </c>
      <c r="J446" s="55" t="e">
        <f t="shared" si="61"/>
        <v>#VALUE!</v>
      </c>
      <c r="K446" s="19" t="e">
        <f t="shared" si="62"/>
        <v>#VALUE!</v>
      </c>
      <c r="L446" s="19" t="str">
        <f t="shared" si="63"/>
        <v/>
      </c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x14ac:dyDescent="0.25">
      <c r="A447" s="60">
        <v>43563.333333333336</v>
      </c>
      <c r="B447" s="19">
        <f>_xll.PITimeDat("NPRI Inf TSS",Sheet1!$C447,"\\APPLEPI_AF\MWRD_Production\Hite Treatment Plant\04-Primaries\Optimization","exact time")</f>
        <v>398</v>
      </c>
      <c r="C447" s="60">
        <v>43563.333333333336</v>
      </c>
      <c r="D447">
        <v>82</v>
      </c>
      <c r="E447" s="19">
        <f>1-D447/B447</f>
        <v>0.79396984924623115</v>
      </c>
      <c r="F447" s="19">
        <f t="shared" si="59"/>
        <v>0.78069201783295372</v>
      </c>
      <c r="G447" s="19">
        <f t="shared" si="60"/>
        <v>1.7630080703941691E-4</v>
      </c>
      <c r="H447" s="19"/>
      <c r="I447" s="19">
        <f>_xll.PITimeDat("NPRI 3 Eff TSS",Sheet1!$C447,"\\APPLEPI_AF\MWRD_Production\Hite Treatment Plant\04-Primaries\Optimization","exact time")</f>
        <v>89</v>
      </c>
      <c r="J447" s="55">
        <f t="shared" si="61"/>
        <v>0.77638190954773867</v>
      </c>
      <c r="K447" s="19">
        <f t="shared" si="62"/>
        <v>0.78069201783295372</v>
      </c>
      <c r="L447" s="19">
        <f t="shared" si="63"/>
        <v>1.8577033430279444E-5</v>
      </c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x14ac:dyDescent="0.25">
      <c r="A448" s="60">
        <v>43564.333333333336</v>
      </c>
      <c r="B448" s="19">
        <f>_xll.PITimeDat("NPRI Inf TSS",Sheet1!$C448,"\\APPLEPI_AF\MWRD_Production\Hite Treatment Plant\04-Primaries\Optimization","exact time")</f>
        <v>293</v>
      </c>
      <c r="C448" s="60">
        <v>43564.333333333336</v>
      </c>
      <c r="D448">
        <v>86.5</v>
      </c>
      <c r="E448" s="19">
        <f>1-D448/B448</f>
        <v>0.70477815699658697</v>
      </c>
      <c r="F448" s="19">
        <f t="shared" si="59"/>
        <v>0.70210042012803953</v>
      </c>
      <c r="G448" s="19">
        <f t="shared" si="60"/>
        <v>7.1702747371782622E-6</v>
      </c>
      <c r="H448" s="19"/>
      <c r="I448" s="19">
        <f>_xll.PITimeDat("NPRI 3 Eff TSS",Sheet1!$C448,"\\APPLEPI_AF\MWRD_Production\Hite Treatment Plant\04-Primaries\Optimization","exact time")</f>
        <v>94</v>
      </c>
      <c r="J448" s="55">
        <f t="shared" si="61"/>
        <v>0.67918088737201365</v>
      </c>
      <c r="K448" s="19">
        <f t="shared" si="62"/>
        <v>0.70210042012803953</v>
      </c>
      <c r="L448" s="19">
        <f t="shared" si="63"/>
        <v>5.2530498175454299E-4</v>
      </c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x14ac:dyDescent="0.25">
      <c r="A449" s="60">
        <v>43567.333333333336</v>
      </c>
      <c r="B449" s="19">
        <f>_xll.PITimeDat("NPRI Inf TSS",Sheet1!$C449,"\\APPLEPI_AF\MWRD_Production\Hite Treatment Plant\04-Primaries\Optimization","exact time")</f>
        <v>306</v>
      </c>
      <c r="C449" s="60">
        <v>43567.333333333336</v>
      </c>
      <c r="D449">
        <v>78</v>
      </c>
      <c r="E449" s="19">
        <f>1-D449/B449</f>
        <v>0.74509803921568629</v>
      </c>
      <c r="F449" s="19">
        <f t="shared" si="59"/>
        <v>0.71475628463240382</v>
      </c>
      <c r="G449" s="19">
        <f t="shared" si="60"/>
        <v>9.2062207119214317E-4</v>
      </c>
      <c r="H449" s="19"/>
      <c r="I449" s="19">
        <f>_xll.PITimeDat("NPRI 3 Eff TSS",Sheet1!$C449,"\\APPLEPI_AF\MWRD_Production\Hite Treatment Plant\04-Primaries\Optimization","exact time")</f>
        <v>104</v>
      </c>
      <c r="J449" s="55">
        <f t="shared" si="61"/>
        <v>0.66013071895424835</v>
      </c>
      <c r="K449" s="19">
        <f t="shared" si="62"/>
        <v>0.71475628463240382</v>
      </c>
      <c r="L449" s="19">
        <f t="shared" si="63"/>
        <v>2.9839524256584761E-3</v>
      </c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x14ac:dyDescent="0.25">
      <c r="A450" s="60">
        <v>43568.333333333336</v>
      </c>
      <c r="B450" s="19">
        <f>_xll.PITimeDat("NPRI Inf TSS",Sheet1!$C450,"\\APPLEPI_AF\MWRD_Production\Hite Treatment Plant\04-Primaries\Optimization","exact time")</f>
        <v>310</v>
      </c>
      <c r="C450" s="60">
        <v>43568.333333333336</v>
      </c>
      <c r="D450">
        <v>86</v>
      </c>
      <c r="E450" s="19">
        <f>1-D450/B450</f>
        <v>0.72258064516129039</v>
      </c>
      <c r="F450" s="19">
        <f t="shared" si="59"/>
        <v>0.71843684870166324</v>
      </c>
      <c r="G450" s="19">
        <f t="shared" si="60"/>
        <v>1.7171049098818478E-5</v>
      </c>
      <c r="H450" s="19"/>
      <c r="I450" s="19">
        <f>_xll.PITimeDat("NPRI 3 Eff TSS",Sheet1!$C450,"\\APPLEPI_AF\MWRD_Production\Hite Treatment Plant\04-Primaries\Optimization","exact time")</f>
        <v>98</v>
      </c>
      <c r="J450" s="55">
        <f t="shared" si="61"/>
        <v>0.68387096774193545</v>
      </c>
      <c r="K450" s="19">
        <f t="shared" si="62"/>
        <v>0.71843684870166324</v>
      </c>
      <c r="L450" s="19">
        <f t="shared" si="63"/>
        <v>1.1948001265220721E-3</v>
      </c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x14ac:dyDescent="0.25">
      <c r="A451" s="60">
        <v>43569.333333333336</v>
      </c>
      <c r="B451" s="19">
        <f>_xll.PITimeDat("NPRI Inf TSS",Sheet1!$C451,"\\APPLEPI_AF\MWRD_Production\Hite Treatment Plant\04-Primaries\Optimization","exact time")</f>
        <v>278</v>
      </c>
      <c r="C451" s="60">
        <v>43569.333333333336</v>
      </c>
      <c r="D451">
        <v>86</v>
      </c>
      <c r="E451" s="19">
        <f>1-D451/B451</f>
        <v>0.69064748201438841</v>
      </c>
      <c r="F451" s="19">
        <f t="shared" si="59"/>
        <v>0.68602670178962444</v>
      </c>
      <c r="G451" s="19">
        <f t="shared" si="60"/>
        <v>2.1351609885569821E-5</v>
      </c>
      <c r="H451" s="19"/>
      <c r="I451" s="19">
        <f>_xll.PITimeDat("NPRI 3 Eff TSS",Sheet1!$C451,"\\APPLEPI_AF\MWRD_Production\Hite Treatment Plant\04-Primaries\Optimization","exact time")</f>
        <v>102</v>
      </c>
      <c r="J451" s="55">
        <f t="shared" si="61"/>
        <v>0.63309352517985618</v>
      </c>
      <c r="K451" s="19">
        <f t="shared" si="62"/>
        <v>0.68602670178962444</v>
      </c>
      <c r="L451" s="19">
        <f t="shared" si="63"/>
        <v>2.801921186000918E-3</v>
      </c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x14ac:dyDescent="0.25">
      <c r="A452" s="60">
        <v>43570.333333333336</v>
      </c>
      <c r="B452" s="19" t="str">
        <f>_xll.PITimeDat("NPRI Inf TSS",Sheet1!$C452,"\\APPLEPI_AF\MWRD_Production\Hite Treatment Plant\04-Primaries\Optimization","exact time")</f>
        <v>No events found.</v>
      </c>
      <c r="C452" s="60">
        <v>43570.333333333336</v>
      </c>
      <c r="D452">
        <v>99</v>
      </c>
      <c r="E452" s="19"/>
      <c r="F452" s="19" t="e">
        <f t="shared" si="59"/>
        <v>#VALUE!</v>
      </c>
      <c r="G452" s="19" t="str">
        <f t="shared" si="60"/>
        <v/>
      </c>
      <c r="H452" s="19"/>
      <c r="I452" s="19">
        <f>_xll.PITimeDat("NPRI 3 Eff TSS",Sheet1!$C452,"\\APPLEPI_AF\MWRD_Production\Hite Treatment Plant\04-Primaries\Optimization","exact time")</f>
        <v>95</v>
      </c>
      <c r="J452" s="55" t="e">
        <f t="shared" si="61"/>
        <v>#VALUE!</v>
      </c>
      <c r="K452" s="19" t="e">
        <f t="shared" si="62"/>
        <v>#VALUE!</v>
      </c>
      <c r="L452" s="19" t="str">
        <f t="shared" si="63"/>
        <v/>
      </c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x14ac:dyDescent="0.25">
      <c r="A453" s="60">
        <v>43571.333333333336</v>
      </c>
      <c r="B453" s="19">
        <f>_xll.PITimeDat("NPRI Inf TSS",Sheet1!$C453,"\\APPLEPI_AF\MWRD_Production\Hite Treatment Plant\04-Primaries\Optimization","exact time")</f>
        <v>311</v>
      </c>
      <c r="C453" s="60">
        <v>43571.333333333336</v>
      </c>
      <c r="D453">
        <v>96</v>
      </c>
      <c r="E453" s="19">
        <f>1-D453/B453</f>
        <v>0.6913183279742765</v>
      </c>
      <c r="F453" s="19">
        <f t="shared" ref="F453:F516" si="64">1-$F$1/B453</f>
        <v>0.71934219645503406</v>
      </c>
      <c r="G453" s="19">
        <f t="shared" ref="G453:G516" si="65">IF(ISBLANK(E453),"",(E453-F453)^2)</f>
        <v>7.8533720462679662E-4</v>
      </c>
      <c r="H453" s="19"/>
      <c r="I453" s="19">
        <f>_xll.PITimeDat("NPRI 3 Eff TSS",Sheet1!$C453,"\\APPLEPI_AF\MWRD_Production\Hite Treatment Plant\04-Primaries\Optimization","exact time")</f>
        <v>152</v>
      </c>
      <c r="J453" s="55">
        <f t="shared" ref="J453:J516" si="66">1-I453/B453</f>
        <v>0.5112540192926045</v>
      </c>
      <c r="K453" s="19">
        <f t="shared" si="62"/>
        <v>0.71934219645503406</v>
      </c>
      <c r="L453" s="19">
        <f t="shared" si="63"/>
        <v>4.3300689474782668E-2</v>
      </c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x14ac:dyDescent="0.25">
      <c r="A454" s="60">
        <v>43572.333333333336</v>
      </c>
      <c r="B454" s="19">
        <f>_xll.PITimeDat("NPRI Inf TSS",Sheet1!$C454,"\\APPLEPI_AF\MWRD_Production\Hite Treatment Plant\04-Primaries\Optimization","exact time")</f>
        <v>348</v>
      </c>
      <c r="C454" s="60">
        <v>43572.333333333336</v>
      </c>
      <c r="D454">
        <v>77.5</v>
      </c>
      <c r="E454" s="19">
        <f>1-D454/B454</f>
        <v>0.77729885057471271</v>
      </c>
      <c r="F454" s="19">
        <f t="shared" si="64"/>
        <v>0.74918225028021723</v>
      </c>
      <c r="G454" s="19">
        <f t="shared" si="65"/>
        <v>7.90543212120423E-4</v>
      </c>
      <c r="H454" s="19"/>
      <c r="I454" s="19">
        <f>_xll.PITimeDat("NPRI 3 Eff TSS",Sheet1!$C454,"\\APPLEPI_AF\MWRD_Production\Hite Treatment Plant\04-Primaries\Optimization","exact time")</f>
        <v>98</v>
      </c>
      <c r="J454" s="55">
        <f t="shared" si="66"/>
        <v>0.71839080459770122</v>
      </c>
      <c r="K454" s="19">
        <f t="shared" ref="K454:K517" si="67">1-$K$1/B454</f>
        <v>0.74918225028021723</v>
      </c>
      <c r="L454" s="19">
        <f t="shared" ref="L454:L517" si="68">IF(ISNUMBER(J454),(J454-K454)^2,"")</f>
        <v>9.4811312721933424E-4</v>
      </c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x14ac:dyDescent="0.25">
      <c r="A455" s="60">
        <v>43573.333333333336</v>
      </c>
      <c r="B455" s="19" t="str">
        <f>_xll.PITimeDat("NPRI Inf TSS",Sheet1!$C455,"\\APPLEPI_AF\MWRD_Production\Hite Treatment Plant\04-Primaries\Optimization","exact time")</f>
        <v>No events found.</v>
      </c>
      <c r="C455" s="60">
        <v>43573.333333333336</v>
      </c>
      <c r="D455">
        <v>76.5</v>
      </c>
      <c r="E455" s="19"/>
      <c r="F455" s="19" t="e">
        <f t="shared" si="64"/>
        <v>#VALUE!</v>
      </c>
      <c r="G455" s="19" t="str">
        <f t="shared" si="65"/>
        <v/>
      </c>
      <c r="H455" s="19"/>
      <c r="I455" s="19">
        <f>_xll.PITimeDat("NPRI 3 Eff TSS",Sheet1!$C455,"\\APPLEPI_AF\MWRD_Production\Hite Treatment Plant\04-Primaries\Optimization","exact time")</f>
        <v>96</v>
      </c>
      <c r="J455" s="55" t="e">
        <f t="shared" si="66"/>
        <v>#VALUE!</v>
      </c>
      <c r="K455" s="19" t="e">
        <f t="shared" si="67"/>
        <v>#VALUE!</v>
      </c>
      <c r="L455" s="19" t="str">
        <f t="shared" si="68"/>
        <v/>
      </c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x14ac:dyDescent="0.25">
      <c r="A456" s="60">
        <v>43574.333333333336</v>
      </c>
      <c r="B456" s="19">
        <f>_xll.PITimeDat("NPRI Inf TSS",Sheet1!$C456,"\\APPLEPI_AF\MWRD_Production\Hite Treatment Plant\04-Primaries\Optimization","exact time")</f>
        <v>340</v>
      </c>
      <c r="C456" s="60">
        <v>43574.333333333336</v>
      </c>
      <c r="D456">
        <v>72</v>
      </c>
      <c r="E456" s="19">
        <f>1-D456/B456</f>
        <v>0.78823529411764703</v>
      </c>
      <c r="F456" s="19">
        <f t="shared" si="64"/>
        <v>0.7432806561691635</v>
      </c>
      <c r="G456" s="19">
        <f t="shared" si="65"/>
        <v>2.0209194730792359E-3</v>
      </c>
      <c r="H456" s="19"/>
      <c r="I456" s="19">
        <f>_xll.PITimeDat("NPRI 3 Eff TSS",Sheet1!$C456,"\\APPLEPI_AF\MWRD_Production\Hite Treatment Plant\04-Primaries\Optimization","exact time")</f>
        <v>98</v>
      </c>
      <c r="J456" s="55">
        <f t="shared" si="66"/>
        <v>0.71176470588235297</v>
      </c>
      <c r="K456" s="19">
        <f t="shared" si="67"/>
        <v>0.7432806561691635</v>
      </c>
      <c r="L456" s="19">
        <f t="shared" si="68"/>
        <v>9.9325512248071303E-4</v>
      </c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x14ac:dyDescent="0.25">
      <c r="A457" s="60">
        <v>43575.333333333336</v>
      </c>
      <c r="B457" s="19">
        <f>_xll.PITimeDat("NPRI Inf TSS",Sheet1!$C457,"\\APPLEPI_AF\MWRD_Production\Hite Treatment Plant\04-Primaries\Optimization","exact time")</f>
        <v>381</v>
      </c>
      <c r="C457" s="60">
        <v>43575.333333333336</v>
      </c>
      <c r="D457">
        <v>85</v>
      </c>
      <c r="E457" s="19">
        <f>1-D457/B457</f>
        <v>0.7769028871391076</v>
      </c>
      <c r="F457" s="19">
        <f t="shared" si="64"/>
        <v>0.77090662230319051</v>
      </c>
      <c r="G457" s="19">
        <f t="shared" si="65"/>
        <v>3.5955191982455768E-5</v>
      </c>
      <c r="H457" s="19"/>
      <c r="I457" s="19">
        <f>_xll.PITimeDat("NPRI 3 Eff TSS",Sheet1!$C457,"\\APPLEPI_AF\MWRD_Production\Hite Treatment Plant\04-Primaries\Optimization","exact time")</f>
        <v>85</v>
      </c>
      <c r="J457" s="55">
        <f t="shared" si="66"/>
        <v>0.7769028871391076</v>
      </c>
      <c r="K457" s="19">
        <f t="shared" si="67"/>
        <v>0.77090662230319051</v>
      </c>
      <c r="L457" s="19">
        <f t="shared" si="68"/>
        <v>3.5955191982455768E-5</v>
      </c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x14ac:dyDescent="0.25">
      <c r="A458" s="60">
        <v>43576.333333333336</v>
      </c>
      <c r="B458" s="19">
        <f>_xll.PITimeDat("NPRI Inf TSS",Sheet1!$C458,"\\APPLEPI_AF\MWRD_Production\Hite Treatment Plant\04-Primaries\Optimization","exact time")</f>
        <v>319</v>
      </c>
      <c r="C458" s="60">
        <v>43576.333333333336</v>
      </c>
      <c r="D458">
        <v>77.5</v>
      </c>
      <c r="E458" s="19">
        <f>1-D458/B458</f>
        <v>0.75705329153605017</v>
      </c>
      <c r="F458" s="19">
        <f t="shared" si="64"/>
        <v>0.72638063666932784</v>
      </c>
      <c r="G458" s="19">
        <f t="shared" si="65"/>
        <v>9.4081175657306478E-4</v>
      </c>
      <c r="H458" s="19"/>
      <c r="I458" s="19">
        <f>_xll.PITimeDat("NPRI 3 Eff TSS",Sheet1!$C458,"\\APPLEPI_AF\MWRD_Production\Hite Treatment Plant\04-Primaries\Optimization","exact time")</f>
        <v>97</v>
      </c>
      <c r="J458" s="55">
        <f t="shared" si="66"/>
        <v>0.69592476489028221</v>
      </c>
      <c r="K458" s="19">
        <f t="shared" si="67"/>
        <v>0.72638063666932784</v>
      </c>
      <c r="L458" s="19">
        <f t="shared" si="68"/>
        <v>9.2756012582166799E-4</v>
      </c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x14ac:dyDescent="0.25">
      <c r="A459" s="60">
        <v>43577.333333333336</v>
      </c>
      <c r="B459" s="19">
        <f>_xll.PITimeDat("NPRI Inf TSS",Sheet1!$C459,"\\APPLEPI_AF\MWRD_Production\Hite Treatment Plant\04-Primaries\Optimization","exact time")</f>
        <v>324</v>
      </c>
      <c r="C459" s="60">
        <v>43577.333333333336</v>
      </c>
      <c r="D459">
        <v>85.5</v>
      </c>
      <c r="E459" s="19">
        <f>1-D459/B459</f>
        <v>0.73611111111111116</v>
      </c>
      <c r="F459" s="19">
        <f t="shared" si="64"/>
        <v>0.73060315770838136</v>
      </c>
      <c r="G459" s="19">
        <f t="shared" si="65"/>
        <v>3.0337550686642826E-5</v>
      </c>
      <c r="H459" s="19"/>
      <c r="I459" s="19">
        <f>_xll.PITimeDat("NPRI 3 Eff TSS",Sheet1!$C459,"\\APPLEPI_AF\MWRD_Production\Hite Treatment Plant\04-Primaries\Optimization","exact time")</f>
        <v>104</v>
      </c>
      <c r="J459" s="55">
        <f t="shared" si="66"/>
        <v>0.67901234567901236</v>
      </c>
      <c r="K459" s="19">
        <f t="shared" si="67"/>
        <v>0.73060315770838136</v>
      </c>
      <c r="L459" s="19">
        <f t="shared" si="68"/>
        <v>2.6616118858496843E-3</v>
      </c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x14ac:dyDescent="0.25">
      <c r="A460" s="60">
        <v>43578.333333333336</v>
      </c>
      <c r="B460" s="19">
        <f>_xll.PITimeDat("NPRI Inf TSS",Sheet1!$C460,"\\APPLEPI_AF\MWRD_Production\Hite Treatment Plant\04-Primaries\Optimization","exact time")</f>
        <v>318</v>
      </c>
      <c r="C460" s="60">
        <v>43578.333333333336</v>
      </c>
      <c r="D460">
        <v>81.5</v>
      </c>
      <c r="E460" s="19">
        <f>1-D460/B460</f>
        <v>0.74371069182389937</v>
      </c>
      <c r="F460" s="19">
        <f t="shared" si="64"/>
        <v>0.72552019841986026</v>
      </c>
      <c r="G460" s="19">
        <f t="shared" si="65"/>
        <v>3.3089405028239037E-4</v>
      </c>
      <c r="H460" s="19"/>
      <c r="I460" s="19">
        <f>_xll.PITimeDat("NPRI 3 Eff TSS",Sheet1!$C460,"\\APPLEPI_AF\MWRD_Production\Hite Treatment Plant\04-Primaries\Optimization","exact time")</f>
        <v>107</v>
      </c>
      <c r="J460" s="55">
        <f t="shared" si="66"/>
        <v>0.66352201257861632</v>
      </c>
      <c r="K460" s="19">
        <f t="shared" si="67"/>
        <v>0.72552019841986026</v>
      </c>
      <c r="L460" s="19">
        <f t="shared" si="68"/>
        <v>3.8437750476054216E-3</v>
      </c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x14ac:dyDescent="0.25">
      <c r="A461" s="60">
        <v>43579.333333333336</v>
      </c>
      <c r="B461" s="19">
        <f>_xll.PITimeDat("NPRI Inf TSS",Sheet1!$C461,"\\APPLEPI_AF\MWRD_Production\Hite Treatment Plant\04-Primaries\Optimization","exact time")</f>
        <v>330</v>
      </c>
      <c r="C461" s="60">
        <v>43579.333333333336</v>
      </c>
      <c r="D461">
        <v>77</v>
      </c>
      <c r="E461" s="19">
        <f>1-D461/B461</f>
        <v>0.76666666666666661</v>
      </c>
      <c r="F461" s="19">
        <f t="shared" si="64"/>
        <v>0.7355012821136836</v>
      </c>
      <c r="G461" s="19">
        <f t="shared" si="65"/>
        <v>9.7128119433531211E-4</v>
      </c>
      <c r="H461" s="19"/>
      <c r="I461" s="19">
        <f>_xll.PITimeDat("NPRI 3 Eff TSS",Sheet1!$C461,"\\APPLEPI_AF\MWRD_Production\Hite Treatment Plant\04-Primaries\Optimization","exact time")</f>
        <v>87</v>
      </c>
      <c r="J461" s="55">
        <f t="shared" si="66"/>
        <v>0.73636363636363633</v>
      </c>
      <c r="K461" s="19">
        <f t="shared" si="67"/>
        <v>0.7355012821136836</v>
      </c>
      <c r="L461" s="19">
        <f t="shared" si="68"/>
        <v>7.4365485241154376E-7</v>
      </c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x14ac:dyDescent="0.25">
      <c r="A462" s="60">
        <v>43580.333333333336</v>
      </c>
      <c r="B462" s="19">
        <f>_xll.PITimeDat("NPRI Inf TSS",Sheet1!$C462,"\\APPLEPI_AF\MWRD_Production\Hite Treatment Plant\04-Primaries\Optimization","exact time")</f>
        <v>332</v>
      </c>
      <c r="C462" s="60">
        <v>43580.333333333336</v>
      </c>
      <c r="D462">
        <v>85</v>
      </c>
      <c r="E462" s="19">
        <f>1-D462/B462</f>
        <v>0.74397590361445776</v>
      </c>
      <c r="F462" s="19">
        <f t="shared" si="64"/>
        <v>0.73709464788408308</v>
      </c>
      <c r="G462" s="19">
        <f t="shared" si="65"/>
        <v>4.7351680426814374E-5</v>
      </c>
      <c r="H462" s="19"/>
      <c r="I462" s="19">
        <f>_xll.PITimeDat("NPRI 3 Eff TSS",Sheet1!$C462,"\\APPLEPI_AF\MWRD_Production\Hite Treatment Plant\04-Primaries\Optimization","exact time")</f>
        <v>100</v>
      </c>
      <c r="J462" s="55">
        <f t="shared" si="66"/>
        <v>0.6987951807228916</v>
      </c>
      <c r="K462" s="19">
        <f t="shared" si="67"/>
        <v>0.73709464788408308</v>
      </c>
      <c r="L462" s="19">
        <f t="shared" si="68"/>
        <v>1.4668491848311845E-3</v>
      </c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x14ac:dyDescent="0.25">
      <c r="A463" s="60">
        <v>43581.333333333336</v>
      </c>
      <c r="B463" s="19">
        <f>_xll.PITimeDat("NPRI Inf TSS",Sheet1!$C463,"\\APPLEPI_AF\MWRD_Production\Hite Treatment Plant\04-Primaries\Optimization","exact time")</f>
        <v>366</v>
      </c>
      <c r="C463" s="60">
        <v>43581.333333333336</v>
      </c>
      <c r="D463">
        <v>66</v>
      </c>
      <c r="E463" s="19">
        <f>1-D463/B463</f>
        <v>0.81967213114754101</v>
      </c>
      <c r="F463" s="19">
        <f t="shared" si="64"/>
        <v>0.76151754944676386</v>
      </c>
      <c r="G463" s="19">
        <f t="shared" si="65"/>
        <v>3.3819553727923637E-3</v>
      </c>
      <c r="H463" s="19"/>
      <c r="I463" s="19">
        <f>_xll.PITimeDat("NPRI 3 Eff TSS",Sheet1!$C463,"\\APPLEPI_AF\MWRD_Production\Hite Treatment Plant\04-Primaries\Optimization","exact time")</f>
        <v>94</v>
      </c>
      <c r="J463" s="55">
        <f t="shared" si="66"/>
        <v>0.74316939890710376</v>
      </c>
      <c r="K463" s="19">
        <f t="shared" si="67"/>
        <v>0.76151754944676386</v>
      </c>
      <c r="L463" s="19">
        <f t="shared" si="68"/>
        <v>3.3665462822602928E-4</v>
      </c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x14ac:dyDescent="0.25">
      <c r="A464" s="60">
        <v>43582.333333333336</v>
      </c>
      <c r="B464" s="19" t="str">
        <f>_xll.PITimeDat("NPRI Inf TSS",Sheet1!$C464,"\\APPLEPI_AF\MWRD_Production\Hite Treatment Plant\04-Primaries\Optimization","exact time")</f>
        <v>No events found.</v>
      </c>
      <c r="C464" s="60">
        <v>43582.333333333336</v>
      </c>
      <c r="D464">
        <v>139</v>
      </c>
      <c r="E464" s="19"/>
      <c r="F464" s="19" t="e">
        <f t="shared" si="64"/>
        <v>#VALUE!</v>
      </c>
      <c r="G464" s="19" t="str">
        <f t="shared" si="65"/>
        <v/>
      </c>
      <c r="H464" s="19"/>
      <c r="I464" s="19">
        <f>_xll.PITimeDat("NPRI 3 Eff TSS",Sheet1!$C464,"\\APPLEPI_AF\MWRD_Production\Hite Treatment Plant\04-Primaries\Optimization","exact time")</f>
        <v>86</v>
      </c>
      <c r="J464" s="55" t="e">
        <f t="shared" si="66"/>
        <v>#VALUE!</v>
      </c>
      <c r="K464" s="19" t="e">
        <f t="shared" si="67"/>
        <v>#VALUE!</v>
      </c>
      <c r="L464" s="19" t="str">
        <f t="shared" si="68"/>
        <v/>
      </c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x14ac:dyDescent="0.25">
      <c r="A465" s="60">
        <v>43583.333333333336</v>
      </c>
      <c r="B465" s="19">
        <f>_xll.PITimeDat("NPRI Inf TSS",Sheet1!$C465,"\\APPLEPI_AF\MWRD_Production\Hite Treatment Plant\04-Primaries\Optimization","exact time")</f>
        <v>314</v>
      </c>
      <c r="C465" s="60">
        <v>43583.333333333336</v>
      </c>
      <c r="D465">
        <v>77</v>
      </c>
      <c r="E465" s="19">
        <f>1-D465/B465</f>
        <v>0.75477707006369421</v>
      </c>
      <c r="F465" s="19">
        <f t="shared" si="64"/>
        <v>0.72202364043794764</v>
      </c>
      <c r="G465" s="19">
        <f t="shared" si="65"/>
        <v>1.0727871522487329E-3</v>
      </c>
      <c r="H465" s="19"/>
      <c r="I465" s="19">
        <f>_xll.PITimeDat("NPRI 3 Eff TSS",Sheet1!$C465,"\\APPLEPI_AF\MWRD_Production\Hite Treatment Plant\04-Primaries\Optimization","exact time")</f>
        <v>93</v>
      </c>
      <c r="J465" s="55">
        <f t="shared" si="66"/>
        <v>0.70382165605095537</v>
      </c>
      <c r="K465" s="19">
        <f t="shared" si="67"/>
        <v>0.72202364043794764</v>
      </c>
      <c r="L465" s="19">
        <f t="shared" si="68"/>
        <v>3.3131223562431059E-4</v>
      </c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x14ac:dyDescent="0.25">
      <c r="A466" s="60">
        <v>43584.333333333336</v>
      </c>
      <c r="B466" s="19">
        <f>_xll.PITimeDat("NPRI Inf TSS",Sheet1!$C466,"\\APPLEPI_AF\MWRD_Production\Hite Treatment Plant\04-Primaries\Optimization","exact time")</f>
        <v>322</v>
      </c>
      <c r="C466" s="60">
        <v>43584.333333333336</v>
      </c>
      <c r="D466">
        <v>108</v>
      </c>
      <c r="E466" s="19">
        <f>1-D466/B466</f>
        <v>0.6645962732919255</v>
      </c>
      <c r="F466" s="19">
        <f t="shared" si="64"/>
        <v>0.72892988539601111</v>
      </c>
      <c r="G466" s="19">
        <f t="shared" si="65"/>
        <v>4.1388136463589506E-3</v>
      </c>
      <c r="H466" s="19"/>
      <c r="I466" s="19">
        <f>_xll.PITimeDat("NPRI 3 Eff TSS",Sheet1!$C466,"\\APPLEPI_AF\MWRD_Production\Hite Treatment Plant\04-Primaries\Optimization","exact time")</f>
        <v>90</v>
      </c>
      <c r="J466" s="55">
        <f t="shared" si="66"/>
        <v>0.72049689440993792</v>
      </c>
      <c r="K466" s="19">
        <f t="shared" si="67"/>
        <v>0.72892988539601111</v>
      </c>
      <c r="L466" s="19">
        <f t="shared" si="68"/>
        <v>7.111533697119178E-5</v>
      </c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x14ac:dyDescent="0.25">
      <c r="A467" s="60">
        <v>43585.333333333336</v>
      </c>
      <c r="B467" s="19">
        <f>_xll.PITimeDat("NPRI Inf TSS",Sheet1!$C467,"\\APPLEPI_AF\MWRD_Production\Hite Treatment Plant\04-Primaries\Optimization","exact time")</f>
        <v>350</v>
      </c>
      <c r="C467" s="60">
        <v>43585.333333333336</v>
      </c>
      <c r="D467">
        <v>111</v>
      </c>
      <c r="E467" s="19">
        <f>1-D467/B467</f>
        <v>0.68285714285714283</v>
      </c>
      <c r="F467" s="19">
        <f t="shared" si="64"/>
        <v>0.75061549456433019</v>
      </c>
      <c r="G467" s="19">
        <f t="shared" si="65"/>
        <v>4.5911942260749E-3</v>
      </c>
      <c r="H467" s="19"/>
      <c r="I467" s="19">
        <f>_xll.PITimeDat("NPRI 3 Eff TSS",Sheet1!$C467,"\\APPLEPI_AF\MWRD_Production\Hite Treatment Plant\04-Primaries\Optimization","exact time")</f>
        <v>103</v>
      </c>
      <c r="J467" s="55">
        <f t="shared" si="66"/>
        <v>0.70571428571428574</v>
      </c>
      <c r="K467" s="19">
        <f t="shared" si="67"/>
        <v>0.75061549456433019</v>
      </c>
      <c r="L467" s="19">
        <f t="shared" si="68"/>
        <v>2.0161185561953102E-3</v>
      </c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x14ac:dyDescent="0.25">
      <c r="A468" s="60">
        <v>43586.333333333336</v>
      </c>
      <c r="B468" s="19">
        <f>_xll.PITimeDat("NPRI Inf TSS",Sheet1!$C468,"\\APPLEPI_AF\MWRD_Production\Hite Treatment Plant\04-Primaries\Optimization","exact time")</f>
        <v>318</v>
      </c>
      <c r="C468" s="60">
        <v>43586.333333333336</v>
      </c>
      <c r="D468">
        <v>82</v>
      </c>
      <c r="E468" s="19">
        <f>1-D468/B468</f>
        <v>0.74213836477987427</v>
      </c>
      <c r="F468" s="19">
        <f t="shared" si="64"/>
        <v>0.72552019841986026</v>
      </c>
      <c r="G468" s="19">
        <f t="shared" si="65"/>
        <v>2.7616345316910126E-4</v>
      </c>
      <c r="H468" s="19"/>
      <c r="I468" s="19" t="str">
        <f>_xll.PITimeDat("NPRI 3 Eff TSS",Sheet1!$C468,"\\APPLEPI_AF\MWRD_Production\Hite Treatment Plant\04-Primaries\Optimization","exact time")</f>
        <v>No events found.</v>
      </c>
      <c r="J468" s="55" t="e">
        <f t="shared" si="66"/>
        <v>#VALUE!</v>
      </c>
      <c r="K468" s="19">
        <f t="shared" si="67"/>
        <v>0.72552019841986026</v>
      </c>
      <c r="L468" s="19" t="str">
        <f t="shared" si="68"/>
        <v/>
      </c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x14ac:dyDescent="0.25">
      <c r="A469" s="60">
        <v>43587.333333333336</v>
      </c>
      <c r="B469" s="19">
        <f>_xll.PITimeDat("NPRI Inf TSS",Sheet1!$C469,"\\APPLEPI_AF\MWRD_Production\Hite Treatment Plant\04-Primaries\Optimization","exact time")</f>
        <v>322</v>
      </c>
      <c r="C469" s="60">
        <v>43587.333333333336</v>
      </c>
      <c r="D469">
        <v>60</v>
      </c>
      <c r="E469" s="19">
        <f>1-D469/B469</f>
        <v>0.81366459627329191</v>
      </c>
      <c r="F469" s="19">
        <f t="shared" si="64"/>
        <v>0.72892988539601111</v>
      </c>
      <c r="G469" s="19">
        <f t="shared" si="65"/>
        <v>7.1799712274563682E-3</v>
      </c>
      <c r="H469" s="19"/>
      <c r="I469" s="19" t="str">
        <f>_xll.PITimeDat("NPRI 3 Eff TSS",Sheet1!$C469,"\\APPLEPI_AF\MWRD_Production\Hite Treatment Plant\04-Primaries\Optimization","exact time")</f>
        <v>No events found.</v>
      </c>
      <c r="J469" s="55" t="e">
        <f t="shared" si="66"/>
        <v>#VALUE!</v>
      </c>
      <c r="K469" s="19">
        <f t="shared" si="67"/>
        <v>0.72892988539601111</v>
      </c>
      <c r="L469" s="19" t="str">
        <f t="shared" si="68"/>
        <v/>
      </c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x14ac:dyDescent="0.25">
      <c r="A470" s="60">
        <v>43588.333333333336</v>
      </c>
      <c r="B470" s="19">
        <f>_xll.PITimeDat("NPRI Inf TSS",Sheet1!$C470,"\\APPLEPI_AF\MWRD_Production\Hite Treatment Plant\04-Primaries\Optimization","exact time")</f>
        <v>298</v>
      </c>
      <c r="C470" s="60">
        <v>43588.333333333336</v>
      </c>
      <c r="D470">
        <v>80</v>
      </c>
      <c r="E470" s="19">
        <f>1-D470/B470</f>
        <v>0.73154362416107377</v>
      </c>
      <c r="F470" s="19">
        <f t="shared" si="64"/>
        <v>0.7070987352265623</v>
      </c>
      <c r="G470" s="19">
        <f t="shared" si="65"/>
        <v>5.9755259502060115E-4</v>
      </c>
      <c r="H470" s="19"/>
      <c r="I470" s="19" t="str">
        <f>_xll.PITimeDat("NPRI 3 Eff TSS",Sheet1!$C470,"\\APPLEPI_AF\MWRD_Production\Hite Treatment Plant\04-Primaries\Optimization","exact time")</f>
        <v>No events found.</v>
      </c>
      <c r="J470" s="55" t="e">
        <f t="shared" si="66"/>
        <v>#VALUE!</v>
      </c>
      <c r="K470" s="19">
        <f t="shared" si="67"/>
        <v>0.7070987352265623</v>
      </c>
      <c r="L470" s="19" t="str">
        <f t="shared" si="68"/>
        <v/>
      </c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x14ac:dyDescent="0.25">
      <c r="A471" s="60">
        <v>43589.333333333336</v>
      </c>
      <c r="B471" s="19">
        <f>_xll.PITimeDat("NPRI Inf TSS",Sheet1!$C471,"\\APPLEPI_AF\MWRD_Production\Hite Treatment Plant\04-Primaries\Optimization","exact time")</f>
        <v>280</v>
      </c>
      <c r="C471" s="60">
        <v>43589.333333333336</v>
      </c>
      <c r="D471">
        <v>73</v>
      </c>
      <c r="E471" s="19">
        <f>1-D471/B471</f>
        <v>0.73928571428571432</v>
      </c>
      <c r="F471" s="19">
        <f t="shared" si="64"/>
        <v>0.68826936820541285</v>
      </c>
      <c r="G471" s="19">
        <f t="shared" si="65"/>
        <v>2.6026675673850919E-3</v>
      </c>
      <c r="H471" s="19"/>
      <c r="I471" s="19" t="str">
        <f>_xll.PITimeDat("NPRI 3 Eff TSS",Sheet1!$C471,"\\APPLEPI_AF\MWRD_Production\Hite Treatment Plant\04-Primaries\Optimization","exact time")</f>
        <v>No events found.</v>
      </c>
      <c r="J471" s="55" t="e">
        <f t="shared" si="66"/>
        <v>#VALUE!</v>
      </c>
      <c r="K471" s="19">
        <f t="shared" si="67"/>
        <v>0.68826936820541285</v>
      </c>
      <c r="L471" s="19" t="str">
        <f t="shared" si="68"/>
        <v/>
      </c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x14ac:dyDescent="0.25">
      <c r="A472" s="60">
        <v>43590.333333333336</v>
      </c>
      <c r="B472" s="19">
        <f>_xll.PITimeDat("NPRI Inf TSS",Sheet1!$C472,"\\APPLEPI_AF\MWRD_Production\Hite Treatment Plant\04-Primaries\Optimization","exact time")</f>
        <v>280</v>
      </c>
      <c r="C472" s="60">
        <v>43590.333333333336</v>
      </c>
      <c r="D472">
        <v>62</v>
      </c>
      <c r="E472" s="19">
        <f>1-D472/B472</f>
        <v>0.77857142857142858</v>
      </c>
      <c r="F472" s="19">
        <f t="shared" si="64"/>
        <v>0.68826936820541285</v>
      </c>
      <c r="G472" s="19">
        <f t="shared" si="65"/>
        <v>8.15446210634755E-3</v>
      </c>
      <c r="H472" s="19"/>
      <c r="I472" s="19" t="str">
        <f>_xll.PITimeDat("NPRI 3 Eff TSS",Sheet1!$C472,"\\APPLEPI_AF\MWRD_Production\Hite Treatment Plant\04-Primaries\Optimization","exact time")</f>
        <v>No events found.</v>
      </c>
      <c r="J472" s="55" t="e">
        <f t="shared" si="66"/>
        <v>#VALUE!</v>
      </c>
      <c r="K472" s="19">
        <f t="shared" si="67"/>
        <v>0.68826936820541285</v>
      </c>
      <c r="L472" s="19" t="str">
        <f t="shared" si="68"/>
        <v/>
      </c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x14ac:dyDescent="0.25">
      <c r="A473" s="60">
        <v>43591.333333333336</v>
      </c>
      <c r="B473" s="19">
        <f>_xll.PITimeDat("NPRI Inf TSS",Sheet1!$C473,"\\APPLEPI_AF\MWRD_Production\Hite Treatment Plant\04-Primaries\Optimization","exact time")</f>
        <v>338</v>
      </c>
      <c r="C473" s="60">
        <v>43591.333333333336</v>
      </c>
      <c r="D473">
        <v>80</v>
      </c>
      <c r="E473" s="19">
        <f>1-D473/B473</f>
        <v>0.76331360946745563</v>
      </c>
      <c r="F473" s="19">
        <f t="shared" si="64"/>
        <v>0.74176160679738334</v>
      </c>
      <c r="G473" s="19">
        <f t="shared" si="65"/>
        <v>4.6448881909080309E-4</v>
      </c>
      <c r="H473" s="19"/>
      <c r="I473" s="19" t="str">
        <f>_xll.PITimeDat("NPRI 3 Eff TSS",Sheet1!$C473,"\\APPLEPI_AF\MWRD_Production\Hite Treatment Plant\04-Primaries\Optimization","exact time")</f>
        <v>No events found.</v>
      </c>
      <c r="J473" s="55" t="e">
        <f t="shared" si="66"/>
        <v>#VALUE!</v>
      </c>
      <c r="K473" s="19">
        <f t="shared" si="67"/>
        <v>0.74176160679738334</v>
      </c>
      <c r="L473" s="19" t="str">
        <f t="shared" si="68"/>
        <v/>
      </c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x14ac:dyDescent="0.25">
      <c r="A474" s="60">
        <v>43592.333333333336</v>
      </c>
      <c r="B474" s="19">
        <f>_xll.PITimeDat("NPRI Inf TSS",Sheet1!$C474,"\\APPLEPI_AF\MWRD_Production\Hite Treatment Plant\04-Primaries\Optimization","exact time")</f>
        <v>352</v>
      </c>
      <c r="C474" s="60">
        <v>43592.333333333336</v>
      </c>
      <c r="D474">
        <v>66</v>
      </c>
      <c r="E474" s="19">
        <f>1-D474/B474</f>
        <v>0.8125</v>
      </c>
      <c r="F474" s="19">
        <f t="shared" si="64"/>
        <v>0.75203245198157842</v>
      </c>
      <c r="G474" s="19">
        <f t="shared" si="65"/>
        <v>3.6563243633601196E-3</v>
      </c>
      <c r="H474" s="19"/>
      <c r="I474" s="19">
        <f>_xll.PITimeDat("NPRI 3 Eff TSS",Sheet1!$C474,"\\APPLEPI_AF\MWRD_Production\Hite Treatment Plant\04-Primaries\Optimization","exact time")</f>
        <v>132</v>
      </c>
      <c r="J474" s="55">
        <f t="shared" si="66"/>
        <v>0.625</v>
      </c>
      <c r="K474" s="19">
        <f t="shared" si="67"/>
        <v>0.75203245198157842</v>
      </c>
      <c r="L474" s="19">
        <f t="shared" si="68"/>
        <v>1.6137243856452026E-2</v>
      </c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x14ac:dyDescent="0.25">
      <c r="A475" s="60">
        <v>43593.333333333336</v>
      </c>
      <c r="B475" s="19">
        <f>_xll.PITimeDat("NPRI Inf TSS",Sheet1!$C475,"\\APPLEPI_AF\MWRD_Production\Hite Treatment Plant\04-Primaries\Optimization","exact time")</f>
        <v>326</v>
      </c>
      <c r="C475" s="60">
        <v>43593.333333333336</v>
      </c>
      <c r="D475">
        <v>66</v>
      </c>
      <c r="E475" s="19">
        <f>1-D475/B475</f>
        <v>0.79754601226993871</v>
      </c>
      <c r="F475" s="19">
        <f t="shared" si="64"/>
        <v>0.73225589907213373</v>
      </c>
      <c r="G475" s="19">
        <f t="shared" si="65"/>
        <v>4.2627988813821877E-3</v>
      </c>
      <c r="H475" s="19"/>
      <c r="I475" s="19" t="str">
        <f>_xll.PITimeDat("NPRI 3 Eff TSS",Sheet1!$C475,"\\APPLEPI_AF\MWRD_Production\Hite Treatment Plant\04-Primaries\Optimization","exact time")</f>
        <v>No events found.</v>
      </c>
      <c r="J475" s="55" t="e">
        <f t="shared" si="66"/>
        <v>#VALUE!</v>
      </c>
      <c r="K475" s="19">
        <f t="shared" si="67"/>
        <v>0.73225589907213373</v>
      </c>
      <c r="L475" s="19" t="str">
        <f t="shared" si="68"/>
        <v/>
      </c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x14ac:dyDescent="0.25">
      <c r="A476" s="60">
        <v>43594.333333333336</v>
      </c>
      <c r="B476" s="19">
        <f>_xll.PITimeDat("NPRI Inf TSS",Sheet1!$C476,"\\APPLEPI_AF\MWRD_Production\Hite Treatment Plant\04-Primaries\Optimization","exact time")</f>
        <v>342</v>
      </c>
      <c r="C476" s="60">
        <v>43594.333333333336</v>
      </c>
      <c r="D476">
        <v>78</v>
      </c>
      <c r="E476" s="19">
        <f>1-D476/B476</f>
        <v>0.77192982456140347</v>
      </c>
      <c r="F476" s="19">
        <f t="shared" si="64"/>
        <v>0.74478193888162458</v>
      </c>
      <c r="G476" s="19">
        <f t="shared" si="65"/>
        <v>7.3700769688234331E-4</v>
      </c>
      <c r="H476" s="19"/>
      <c r="I476" s="19">
        <f>_xll.PITimeDat("NPRI 3 Eff TSS",Sheet1!$C476,"\\APPLEPI_AF\MWRD_Production\Hite Treatment Plant\04-Primaries\Optimization","exact time")</f>
        <v>79</v>
      </c>
      <c r="J476" s="55">
        <f t="shared" si="66"/>
        <v>0.76900584795321636</v>
      </c>
      <c r="K476" s="19">
        <f t="shared" si="67"/>
        <v>0.74478193888162458</v>
      </c>
      <c r="L476" s="19">
        <f t="shared" si="68"/>
        <v>5.8679777070874629E-4</v>
      </c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x14ac:dyDescent="0.25">
      <c r="A477" s="60">
        <v>43595.333333333336</v>
      </c>
      <c r="B477" s="19">
        <f>_xll.PITimeDat("NPRI Inf TSS",Sheet1!$C477,"\\APPLEPI_AF\MWRD_Production\Hite Treatment Plant\04-Primaries\Optimization","exact time")</f>
        <v>272</v>
      </c>
      <c r="C477" s="60">
        <v>43595.333333333336</v>
      </c>
      <c r="D477">
        <v>65</v>
      </c>
      <c r="E477" s="19">
        <f>1-D477/B477</f>
        <v>0.76102941176470584</v>
      </c>
      <c r="F477" s="19">
        <f t="shared" si="64"/>
        <v>0.67910082021145435</v>
      </c>
      <c r="G477" s="19">
        <f t="shared" si="65"/>
        <v>6.7122941138995119E-3</v>
      </c>
      <c r="H477" s="19"/>
      <c r="I477" s="19" t="str">
        <f>_xll.PITimeDat("NPRI 3 Eff TSS",Sheet1!$C477,"\\APPLEPI_AF\MWRD_Production\Hite Treatment Plant\04-Primaries\Optimization","exact time")</f>
        <v>No events found.</v>
      </c>
      <c r="J477" s="55" t="e">
        <f t="shared" si="66"/>
        <v>#VALUE!</v>
      </c>
      <c r="K477" s="19">
        <f t="shared" si="67"/>
        <v>0.67910082021145435</v>
      </c>
      <c r="L477" s="19" t="str">
        <f t="shared" si="68"/>
        <v/>
      </c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x14ac:dyDescent="0.25">
      <c r="A478" s="60">
        <v>43596.333333333336</v>
      </c>
      <c r="B478" s="19">
        <f>_xll.PITimeDat("NPRI Inf TSS",Sheet1!$C478,"\\APPLEPI_AF\MWRD_Production\Hite Treatment Plant\04-Primaries\Optimization","exact time")</f>
        <v>262</v>
      </c>
      <c r="C478" s="60">
        <v>43596.333333333336</v>
      </c>
      <c r="D478">
        <v>68</v>
      </c>
      <c r="E478" s="19">
        <f>1-D478/B478</f>
        <v>0.74045801526717558</v>
      </c>
      <c r="F478" s="19">
        <f t="shared" si="64"/>
        <v>0.66685275991418158</v>
      </c>
      <c r="G478" s="19">
        <f t="shared" si="65"/>
        <v>5.4177336155794521E-3</v>
      </c>
      <c r="H478" s="19"/>
      <c r="I478" s="19">
        <f>_xll.PITimeDat("NPRI 3 Eff TSS",Sheet1!$C478,"\\APPLEPI_AF\MWRD_Production\Hite Treatment Plant\04-Primaries\Optimization","exact time")</f>
        <v>69</v>
      </c>
      <c r="J478" s="55">
        <f t="shared" si="66"/>
        <v>0.73664122137404586</v>
      </c>
      <c r="K478" s="19">
        <f t="shared" si="67"/>
        <v>0.66685275991418158</v>
      </c>
      <c r="L478" s="19">
        <f t="shared" si="68"/>
        <v>4.8704293529349624E-3</v>
      </c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x14ac:dyDescent="0.25">
      <c r="A479" s="60">
        <v>43597.333333333336</v>
      </c>
      <c r="B479" s="19">
        <f>_xll.PITimeDat("NPRI Inf TSS",Sheet1!$C479,"\\APPLEPI_AF\MWRD_Production\Hite Treatment Plant\04-Primaries\Optimization","exact time")</f>
        <v>295</v>
      </c>
      <c r="C479" s="60">
        <v>43597.333333333336</v>
      </c>
      <c r="D479">
        <v>72</v>
      </c>
      <c r="E479" s="19">
        <f>1-D479/B479</f>
        <v>0.75593220338983047</v>
      </c>
      <c r="F479" s="19">
        <f t="shared" si="64"/>
        <v>0.70412007829666301</v>
      </c>
      <c r="G479" s="19">
        <f t="shared" si="65"/>
        <v>2.6844963066700333E-3</v>
      </c>
      <c r="H479" s="19"/>
      <c r="I479" s="19">
        <f>_xll.PITimeDat("NPRI 3 Eff TSS",Sheet1!$C479,"\\APPLEPI_AF\MWRD_Production\Hite Treatment Plant\04-Primaries\Optimization","exact time")</f>
        <v>76</v>
      </c>
      <c r="J479" s="55">
        <f t="shared" si="66"/>
        <v>0.74237288135593227</v>
      </c>
      <c r="K479" s="19">
        <f t="shared" si="67"/>
        <v>0.70412007829666301</v>
      </c>
      <c r="L479" s="19">
        <f t="shared" si="68"/>
        <v>1.4632769418912396E-3</v>
      </c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x14ac:dyDescent="0.25">
      <c r="A480" s="60">
        <v>43598.333333333336</v>
      </c>
      <c r="B480" s="19">
        <f>_xll.PITimeDat("NPRI Inf TSS",Sheet1!$C480,"\\APPLEPI_AF\MWRD_Production\Hite Treatment Plant\04-Primaries\Optimization","exact time")</f>
        <v>311</v>
      </c>
      <c r="C480" s="60">
        <v>43598.333333333336</v>
      </c>
      <c r="D480">
        <v>66</v>
      </c>
      <c r="E480" s="19">
        <f>1-D480/B480</f>
        <v>0.78778135048231512</v>
      </c>
      <c r="F480" s="19">
        <f t="shared" si="64"/>
        <v>0.71934219645503406</v>
      </c>
      <c r="G480" s="19">
        <f t="shared" si="65"/>
        <v>4.6839178039699021E-3</v>
      </c>
      <c r="H480" s="19"/>
      <c r="I480" s="19">
        <f>_xll.PITimeDat("NPRI 3 Eff TSS",Sheet1!$C480,"\\APPLEPI_AF\MWRD_Production\Hite Treatment Plant\04-Primaries\Optimization","exact time")</f>
        <v>93</v>
      </c>
      <c r="J480" s="55">
        <f t="shared" si="66"/>
        <v>0.70096463022508038</v>
      </c>
      <c r="K480" s="19">
        <f t="shared" si="67"/>
        <v>0.71934219645503406</v>
      </c>
      <c r="L480" s="19">
        <f t="shared" si="68"/>
        <v>3.3773494053633389E-4</v>
      </c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x14ac:dyDescent="0.25">
      <c r="A481" s="60">
        <v>43599.333333333336</v>
      </c>
      <c r="B481" s="19">
        <f>_xll.PITimeDat("NPRI Inf TSS",Sheet1!$C481,"\\APPLEPI_AF\MWRD_Production\Hite Treatment Plant\04-Primaries\Optimization","exact time")</f>
        <v>290</v>
      </c>
      <c r="C481" s="60">
        <v>43599.333333333336</v>
      </c>
      <c r="D481">
        <v>67</v>
      </c>
      <c r="E481" s="19">
        <f>1-D481/B481</f>
        <v>0.76896551724137929</v>
      </c>
      <c r="F481" s="19">
        <f t="shared" si="64"/>
        <v>0.69901870033626068</v>
      </c>
      <c r="G481" s="19">
        <f t="shared" si="65"/>
        <v>4.892557195158187E-3</v>
      </c>
      <c r="H481" s="19"/>
      <c r="I481" s="19">
        <f>_xll.PITimeDat("NPRI 3 Eff TSS",Sheet1!$C481,"\\APPLEPI_AF\MWRD_Production\Hite Treatment Plant\04-Primaries\Optimization","exact time")</f>
        <v>88</v>
      </c>
      <c r="J481" s="55">
        <f t="shared" si="66"/>
        <v>0.69655172413793109</v>
      </c>
      <c r="K481" s="19">
        <f t="shared" si="67"/>
        <v>0.69901870033626068</v>
      </c>
      <c r="L481" s="19">
        <f t="shared" si="68"/>
        <v>6.0859715631246902E-6</v>
      </c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x14ac:dyDescent="0.25">
      <c r="A482" s="60">
        <v>43600.333333333336</v>
      </c>
      <c r="B482" s="19">
        <f>_xll.PITimeDat("NPRI Inf TSS",Sheet1!$C482,"\\APPLEPI_AF\MWRD_Production\Hite Treatment Plant\04-Primaries\Optimization","exact time")</f>
        <v>292</v>
      </c>
      <c r="C482" s="60">
        <v>43600.333333333336</v>
      </c>
      <c r="D482">
        <v>75</v>
      </c>
      <c r="E482" s="19">
        <f>1-D482/B482</f>
        <v>0.74315068493150682</v>
      </c>
      <c r="F482" s="19">
        <f t="shared" si="64"/>
        <v>0.70108021608738214</v>
      </c>
      <c r="G482" s="19">
        <f t="shared" si="65"/>
        <v>1.7699243487644659E-3</v>
      </c>
      <c r="H482" s="19"/>
      <c r="I482" s="19">
        <f>_xll.PITimeDat("NPRI 3 Eff TSS",Sheet1!$C482,"\\APPLEPI_AF\MWRD_Production\Hite Treatment Plant\04-Primaries\Optimization","exact time")</f>
        <v>90</v>
      </c>
      <c r="J482" s="55">
        <f t="shared" si="66"/>
        <v>0.69178082191780821</v>
      </c>
      <c r="K482" s="19">
        <f t="shared" si="67"/>
        <v>0.70108021608738214</v>
      </c>
      <c r="L482" s="19">
        <f t="shared" si="68"/>
        <v>8.6478731921105546E-5</v>
      </c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x14ac:dyDescent="0.25">
      <c r="A483" s="60">
        <v>43601.333333333336</v>
      </c>
      <c r="B483" s="19">
        <f>_xll.PITimeDat("NPRI Inf TSS",Sheet1!$C483,"\\APPLEPI_AF\MWRD_Production\Hite Treatment Plant\04-Primaries\Optimization","exact time")</f>
        <v>275</v>
      </c>
      <c r="C483" s="60">
        <v>43601.333333333336</v>
      </c>
      <c r="D483">
        <v>62</v>
      </c>
      <c r="E483" s="19">
        <f>1-D483/B483</f>
        <v>0.77454545454545454</v>
      </c>
      <c r="F483" s="19">
        <f t="shared" si="64"/>
        <v>0.68260153853642036</v>
      </c>
      <c r="G483" s="19">
        <f t="shared" si="65"/>
        <v>8.4536836910763316E-3</v>
      </c>
      <c r="H483" s="19"/>
      <c r="I483" s="19">
        <f>_xll.PITimeDat("NPRI 3 Eff TSS",Sheet1!$C483,"\\APPLEPI_AF\MWRD_Production\Hite Treatment Plant\04-Primaries\Optimization","exact time")</f>
        <v>100</v>
      </c>
      <c r="J483" s="55">
        <f t="shared" si="66"/>
        <v>0.63636363636363635</v>
      </c>
      <c r="K483" s="19">
        <f t="shared" si="67"/>
        <v>0.68260153853642036</v>
      </c>
      <c r="L483" s="19">
        <f t="shared" si="68"/>
        <v>2.1379435973399438E-3</v>
      </c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x14ac:dyDescent="0.25">
      <c r="A484" s="60">
        <v>43602.333333333336</v>
      </c>
      <c r="B484" s="19">
        <f>_xll.PITimeDat("NPRI Inf TSS",Sheet1!$C484,"\\APPLEPI_AF\MWRD_Production\Hite Treatment Plant\04-Primaries\Optimization","exact time")</f>
        <v>328</v>
      </c>
      <c r="C484" s="60">
        <v>43602.333333333336</v>
      </c>
      <c r="D484">
        <v>72</v>
      </c>
      <c r="E484" s="19">
        <f>1-D484/B484</f>
        <v>0.78048780487804881</v>
      </c>
      <c r="F484" s="19">
        <f t="shared" si="64"/>
        <v>0.7338884850534011</v>
      </c>
      <c r="G484" s="19">
        <f t="shared" si="65"/>
        <v>2.1714966081198051E-3</v>
      </c>
      <c r="H484" s="19"/>
      <c r="I484" s="19">
        <f>_xll.PITimeDat("NPRI 3 Eff TSS",Sheet1!$C484,"\\APPLEPI_AF\MWRD_Production\Hite Treatment Plant\04-Primaries\Optimization","exact time")</f>
        <v>84</v>
      </c>
      <c r="J484" s="55">
        <f t="shared" si="66"/>
        <v>0.74390243902439024</v>
      </c>
      <c r="K484" s="19">
        <f t="shared" si="67"/>
        <v>0.7338884850534011</v>
      </c>
      <c r="L484" s="19">
        <f t="shared" si="68"/>
        <v>1.0027927413308921E-4</v>
      </c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x14ac:dyDescent="0.25">
      <c r="A485" s="60">
        <v>43603.333333333336</v>
      </c>
      <c r="B485" s="19">
        <f>_xll.PITimeDat("NPRI Inf TSS",Sheet1!$C485,"\\APPLEPI_AF\MWRD_Production\Hite Treatment Plant\04-Primaries\Optimization","exact time")</f>
        <v>339</v>
      </c>
      <c r="C485" s="60">
        <v>43603.333333333336</v>
      </c>
      <c r="D485">
        <v>68</v>
      </c>
      <c r="E485" s="19">
        <f>1-D485/B485</f>
        <v>0.79941002949852513</v>
      </c>
      <c r="F485" s="19">
        <f t="shared" si="64"/>
        <v>0.74252337196907248</v>
      </c>
      <c r="G485" s="19">
        <f t="shared" si="65"/>
        <v>3.2360918048732327E-3</v>
      </c>
      <c r="H485" s="19"/>
      <c r="I485" s="19">
        <f>_xll.PITimeDat("NPRI 3 Eff TSS",Sheet1!$C485,"\\APPLEPI_AF\MWRD_Production\Hite Treatment Plant\04-Primaries\Optimization","exact time")</f>
        <v>85</v>
      </c>
      <c r="J485" s="55">
        <f t="shared" si="66"/>
        <v>0.74926253687315636</v>
      </c>
      <c r="K485" s="19">
        <f t="shared" si="67"/>
        <v>0.74252337196907248</v>
      </c>
      <c r="L485" s="19">
        <f t="shared" si="68"/>
        <v>4.5416343604435933E-5</v>
      </c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x14ac:dyDescent="0.25">
      <c r="A486" s="60">
        <v>43604.333333333336</v>
      </c>
      <c r="B486" s="19">
        <f>_xll.PITimeDat("NPRI Inf TSS",Sheet1!$C486,"\\APPLEPI_AF\MWRD_Production\Hite Treatment Plant\04-Primaries\Optimization","exact time")</f>
        <v>316</v>
      </c>
      <c r="C486" s="60">
        <v>43604.333333333336</v>
      </c>
      <c r="D486">
        <v>68</v>
      </c>
      <c r="E486" s="19">
        <f>1-D486/B486</f>
        <v>0.78481012658227844</v>
      </c>
      <c r="F486" s="19">
        <f t="shared" si="64"/>
        <v>0.7237829844858088</v>
      </c>
      <c r="G486" s="19">
        <f t="shared" si="65"/>
        <v>3.7243120724626973E-3</v>
      </c>
      <c r="H486" s="19"/>
      <c r="I486" s="19">
        <f>_xll.PITimeDat("NPRI 3 Eff TSS",Sheet1!$C486,"\\APPLEPI_AF\MWRD_Production\Hite Treatment Plant\04-Primaries\Optimization","exact time")</f>
        <v>81</v>
      </c>
      <c r="J486" s="55">
        <f t="shared" si="66"/>
        <v>0.74367088607594933</v>
      </c>
      <c r="K486" s="19">
        <f t="shared" si="67"/>
        <v>0.7237829844858088</v>
      </c>
      <c r="L486" s="19">
        <f t="shared" si="68"/>
        <v>3.9552862965911437E-4</v>
      </c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x14ac:dyDescent="0.25">
      <c r="A487" s="60">
        <v>43605.333333333336</v>
      </c>
      <c r="B487" s="19">
        <f>_xll.PITimeDat("NPRI Inf TSS",Sheet1!$C487,"\\APPLEPI_AF\MWRD_Production\Hite Treatment Plant\04-Primaries\Optimization","exact time")</f>
        <v>256</v>
      </c>
      <c r="C487" s="60">
        <v>43605.333333333336</v>
      </c>
      <c r="D487">
        <v>78</v>
      </c>
      <c r="E487" s="19">
        <f>1-D487/B487</f>
        <v>0.6953125</v>
      </c>
      <c r="F487" s="19">
        <f t="shared" si="64"/>
        <v>0.65904462147467024</v>
      </c>
      <c r="G487" s="19">
        <f t="shared" si="65"/>
        <v>1.3153590127280752E-3</v>
      </c>
      <c r="H487" s="19"/>
      <c r="I487" s="19">
        <f>_xll.PITimeDat("NPRI 3 Eff TSS",Sheet1!$C487,"\\APPLEPI_AF\MWRD_Production\Hite Treatment Plant\04-Primaries\Optimization","exact time")</f>
        <v>88</v>
      </c>
      <c r="J487" s="55">
        <f t="shared" si="66"/>
        <v>0.65625</v>
      </c>
      <c r="K487" s="19">
        <f t="shared" si="67"/>
        <v>0.65904462147467024</v>
      </c>
      <c r="L487" s="19">
        <f t="shared" si="68"/>
        <v>7.8099091866880936E-6</v>
      </c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x14ac:dyDescent="0.25">
      <c r="A488" s="60">
        <v>43606.333333333336</v>
      </c>
      <c r="B488" s="19">
        <f>_xll.PITimeDat("NPRI Inf TSS",Sheet1!$C488,"\\APPLEPI_AF\MWRD_Production\Hite Treatment Plant\04-Primaries\Optimization","exact time")</f>
        <v>274</v>
      </c>
      <c r="C488" s="60">
        <v>43606.333333333336</v>
      </c>
      <c r="D488">
        <v>72.5</v>
      </c>
      <c r="E488" s="19">
        <f>1-D488/B488</f>
        <v>0.73540145985401462</v>
      </c>
      <c r="F488" s="19">
        <f t="shared" si="64"/>
        <v>0.68144314999093281</v>
      </c>
      <c r="G488" s="19">
        <f t="shared" si="65"/>
        <v>2.9114992032803519E-3</v>
      </c>
      <c r="H488" s="19"/>
      <c r="I488" s="19">
        <f>_xll.PITimeDat("NPRI 3 Eff TSS",Sheet1!$C488,"\\APPLEPI_AF\MWRD_Production\Hite Treatment Plant\04-Primaries\Optimization","exact time")</f>
        <v>87</v>
      </c>
      <c r="J488" s="55">
        <f t="shared" si="66"/>
        <v>0.68248175182481752</v>
      </c>
      <c r="K488" s="19">
        <f t="shared" si="67"/>
        <v>0.68144314999093281</v>
      </c>
      <c r="L488" s="19">
        <f t="shared" si="68"/>
        <v>1.0786937693486857E-6</v>
      </c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x14ac:dyDescent="0.25">
      <c r="A489" s="60">
        <v>43607.333333333336</v>
      </c>
      <c r="B489" s="19">
        <f>_xll.PITimeDat("NPRI Inf TSS",Sheet1!$C489,"\\APPLEPI_AF\MWRD_Production\Hite Treatment Plant\04-Primaries\Optimization","exact time")</f>
        <v>284</v>
      </c>
      <c r="C489" s="60">
        <v>43607.333333333336</v>
      </c>
      <c r="D489">
        <v>61</v>
      </c>
      <c r="E489" s="19">
        <f>1-D489/B489</f>
        <v>0.78521126760563376</v>
      </c>
      <c r="F489" s="19">
        <f t="shared" si="64"/>
        <v>0.69265994048420976</v>
      </c>
      <c r="G489" s="19">
        <f t="shared" si="65"/>
        <v>8.5657481519368327E-3</v>
      </c>
      <c r="H489" s="19"/>
      <c r="I489" s="19">
        <f>_xll.PITimeDat("NPRI 3 Eff TSS",Sheet1!$C489,"\\APPLEPI_AF\MWRD_Production\Hite Treatment Plant\04-Primaries\Optimization","exact time")</f>
        <v>86</v>
      </c>
      <c r="J489" s="55">
        <f t="shared" si="66"/>
        <v>0.69718309859154926</v>
      </c>
      <c r="K489" s="19">
        <f t="shared" si="67"/>
        <v>0.69265994048420976</v>
      </c>
      <c r="L489" s="19">
        <f t="shared" si="68"/>
        <v>2.0458959263991028E-5</v>
      </c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x14ac:dyDescent="0.25">
      <c r="A490" s="60">
        <v>43608.333333333336</v>
      </c>
      <c r="B490" s="19">
        <f>_xll.PITimeDat("NPRI Inf TSS",Sheet1!$C490,"\\APPLEPI_AF\MWRD_Production\Hite Treatment Plant\04-Primaries\Optimization","exact time")</f>
        <v>298</v>
      </c>
      <c r="C490" s="60">
        <v>43608.333333333336</v>
      </c>
      <c r="D490">
        <v>70</v>
      </c>
      <c r="E490" s="19">
        <f>1-D490/B490</f>
        <v>0.7651006711409396</v>
      </c>
      <c r="F490" s="19">
        <f t="shared" si="64"/>
        <v>0.7070987352265623</v>
      </c>
      <c r="G490" s="19">
        <f t="shared" si="65"/>
        <v>3.3642245698155314E-3</v>
      </c>
      <c r="H490" s="19"/>
      <c r="I490" s="19">
        <f>_xll.PITimeDat("NPRI 3 Eff TSS",Sheet1!$C490,"\\APPLEPI_AF\MWRD_Production\Hite Treatment Plant\04-Primaries\Optimization","exact time")</f>
        <v>86</v>
      </c>
      <c r="J490" s="55">
        <f t="shared" si="66"/>
        <v>0.71140939597315433</v>
      </c>
      <c r="K490" s="19">
        <f t="shared" si="67"/>
        <v>0.7070987352265623</v>
      </c>
      <c r="L490" s="19">
        <f t="shared" si="68"/>
        <v>1.8581796072209377E-5</v>
      </c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x14ac:dyDescent="0.25">
      <c r="A491" s="60">
        <v>43609.333333333336</v>
      </c>
      <c r="B491" s="19">
        <f>_xll.PITimeDat("NPRI Inf TSS",Sheet1!$C491,"\\APPLEPI_AF\MWRD_Production\Hite Treatment Plant\04-Primaries\Optimization","exact time")</f>
        <v>244</v>
      </c>
      <c r="C491" s="60">
        <v>43609.333333333336</v>
      </c>
      <c r="D491">
        <v>58</v>
      </c>
      <c r="E491" s="19">
        <f>1-D491/B491</f>
        <v>0.76229508196721318</v>
      </c>
      <c r="F491" s="19">
        <f t="shared" si="64"/>
        <v>0.64227632417014591</v>
      </c>
      <c r="G491" s="19">
        <f t="shared" si="65"/>
        <v>1.4404502223151098E-2</v>
      </c>
      <c r="H491" s="19"/>
      <c r="I491" s="19">
        <f>_xll.PITimeDat("NPRI 3 Eff TSS",Sheet1!$C491,"\\APPLEPI_AF\MWRD_Production\Hite Treatment Plant\04-Primaries\Optimization","exact time")</f>
        <v>90</v>
      </c>
      <c r="J491" s="55">
        <f t="shared" si="66"/>
        <v>0.63114754098360648</v>
      </c>
      <c r="K491" s="19">
        <f t="shared" si="67"/>
        <v>0.64227632417014591</v>
      </c>
      <c r="L491" s="19">
        <f t="shared" si="68"/>
        <v>1.2384981521300261E-4</v>
      </c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x14ac:dyDescent="0.25">
      <c r="A492" s="60">
        <v>43610.333333333336</v>
      </c>
      <c r="B492" s="19">
        <f>_xll.PITimeDat("NPRI Inf TSS",Sheet1!$C492,"\\APPLEPI_AF\MWRD_Production\Hite Treatment Plant\04-Primaries\Optimization","exact time")</f>
        <v>284</v>
      </c>
      <c r="C492" s="60">
        <v>43610.333333333336</v>
      </c>
      <c r="D492">
        <v>61</v>
      </c>
      <c r="E492" s="19">
        <f>1-D492/B492</f>
        <v>0.78521126760563376</v>
      </c>
      <c r="F492" s="19">
        <f t="shared" si="64"/>
        <v>0.69265994048420976</v>
      </c>
      <c r="G492" s="19">
        <f t="shared" si="65"/>
        <v>8.5657481519368327E-3</v>
      </c>
      <c r="H492" s="19"/>
      <c r="I492" s="19">
        <f>_xll.PITimeDat("NPRI 3 Eff TSS",Sheet1!$C492,"\\APPLEPI_AF\MWRD_Production\Hite Treatment Plant\04-Primaries\Optimization","exact time")</f>
        <v>75</v>
      </c>
      <c r="J492" s="55">
        <f t="shared" si="66"/>
        <v>0.7359154929577465</v>
      </c>
      <c r="K492" s="19">
        <f t="shared" si="67"/>
        <v>0.69265994048420976</v>
      </c>
      <c r="L492" s="19">
        <f t="shared" si="68"/>
        <v>1.8710428197908904E-3</v>
      </c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x14ac:dyDescent="0.25">
      <c r="A493" s="60">
        <v>43612.333333333336</v>
      </c>
      <c r="B493" s="19">
        <f>_xll.PITimeDat("NPRI Inf TSS",Sheet1!$C493,"\\APPLEPI_AF\MWRD_Production\Hite Treatment Plant\04-Primaries\Optimization","exact time")</f>
        <v>290</v>
      </c>
      <c r="C493" s="60">
        <v>43612.333333333336</v>
      </c>
      <c r="D493">
        <v>70</v>
      </c>
      <c r="E493" s="19">
        <f>1-D493/B493</f>
        <v>0.75862068965517238</v>
      </c>
      <c r="F493" s="19">
        <f t="shared" si="64"/>
        <v>0.69901870033626068</v>
      </c>
      <c r="G493" s="19">
        <f t="shared" si="65"/>
        <v>3.552397130771664E-3</v>
      </c>
      <c r="H493" s="19"/>
      <c r="I493" s="19" t="str">
        <f>_xll.PITimeDat("NPRI 3 Eff TSS",Sheet1!$C493,"\\APPLEPI_AF\MWRD_Production\Hite Treatment Plant\04-Primaries\Optimization","exact time")</f>
        <v>No events found.</v>
      </c>
      <c r="J493" s="55" t="e">
        <f t="shared" si="66"/>
        <v>#VALUE!</v>
      </c>
      <c r="K493" s="19">
        <f t="shared" si="67"/>
        <v>0.69901870033626068</v>
      </c>
      <c r="L493" s="19" t="str">
        <f t="shared" si="68"/>
        <v/>
      </c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x14ac:dyDescent="0.25">
      <c r="A494" s="60">
        <v>43613.333333333336</v>
      </c>
      <c r="B494" s="19">
        <f>_xll.PITimeDat("NPRI Inf TSS",Sheet1!$C494,"\\APPLEPI_AF\MWRD_Production\Hite Treatment Plant\04-Primaries\Optimization","exact time")</f>
        <v>295</v>
      </c>
      <c r="C494" s="60">
        <v>43613.333333333336</v>
      </c>
      <c r="D494">
        <v>59</v>
      </c>
      <c r="E494" s="19">
        <f>1-D494/B494</f>
        <v>0.8</v>
      </c>
      <c r="F494" s="19">
        <f t="shared" si="64"/>
        <v>0.70412007829666301</v>
      </c>
      <c r="G494" s="19">
        <f t="shared" si="65"/>
        <v>9.1929593858380409E-3</v>
      </c>
      <c r="H494" s="19"/>
      <c r="I494" s="19">
        <f>_xll.PITimeDat("NPRI 3 Eff TSS",Sheet1!$C494,"\\APPLEPI_AF\MWRD_Production\Hite Treatment Plant\04-Primaries\Optimization","exact time")</f>
        <v>109</v>
      </c>
      <c r="J494" s="55">
        <f t="shared" si="66"/>
        <v>0.63050847457627124</v>
      </c>
      <c r="K494" s="19">
        <f t="shared" si="67"/>
        <v>0.70412007829666301</v>
      </c>
      <c r="L494" s="19">
        <f t="shared" si="68"/>
        <v>5.418668202287996E-3</v>
      </c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x14ac:dyDescent="0.25">
      <c r="A495" s="60">
        <v>43614.333333333336</v>
      </c>
      <c r="B495" s="19">
        <f>_xll.PITimeDat("NPRI Inf TSS",Sheet1!$C495,"\\APPLEPI_AF\MWRD_Production\Hite Treatment Plant\04-Primaries\Optimization","exact time")</f>
        <v>256</v>
      </c>
      <c r="C495" s="60">
        <v>43614.333333333336</v>
      </c>
      <c r="D495">
        <v>72</v>
      </c>
      <c r="E495" s="19">
        <f>1-D495/B495</f>
        <v>0.71875</v>
      </c>
      <c r="F495" s="19">
        <f t="shared" si="64"/>
        <v>0.65904462147467024</v>
      </c>
      <c r="G495" s="19">
        <f t="shared" si="65"/>
        <v>3.5647322248529077E-3</v>
      </c>
      <c r="H495" s="19"/>
      <c r="I495" s="19">
        <f>_xll.PITimeDat("NPRI 3 Eff TSS",Sheet1!$C495,"\\APPLEPI_AF\MWRD_Production\Hite Treatment Plant\04-Primaries\Optimization","exact time")</f>
        <v>78</v>
      </c>
      <c r="J495" s="55">
        <f t="shared" si="66"/>
        <v>0.6953125</v>
      </c>
      <c r="K495" s="19">
        <f t="shared" si="67"/>
        <v>0.65904462147467024</v>
      </c>
      <c r="L495" s="19">
        <f t="shared" si="68"/>
        <v>1.3153590127280752E-3</v>
      </c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x14ac:dyDescent="0.25">
      <c r="A496" s="60">
        <v>43615.333333333336</v>
      </c>
      <c r="B496" s="19">
        <f>_xll.PITimeDat("NPRI Inf TSS",Sheet1!$C496,"\\APPLEPI_AF\MWRD_Production\Hite Treatment Plant\04-Primaries\Optimization","exact time")</f>
        <v>257</v>
      </c>
      <c r="C496" s="60">
        <v>43615.333333333336</v>
      </c>
      <c r="D496">
        <v>66</v>
      </c>
      <c r="E496" s="19">
        <f>1-D496/B496</f>
        <v>0.74319066147859925</v>
      </c>
      <c r="F496" s="19">
        <f t="shared" si="64"/>
        <v>0.66037129609928247</v>
      </c>
      <c r="G496" s="19">
        <f t="shared" si="65"/>
        <v>6.8590472818327742E-3</v>
      </c>
      <c r="H496" s="19"/>
      <c r="I496" s="19">
        <f>_xll.PITimeDat("NPRI 3 Eff TSS",Sheet1!$C496,"\\APPLEPI_AF\MWRD_Production\Hite Treatment Plant\04-Primaries\Optimization","exact time")</f>
        <v>90</v>
      </c>
      <c r="J496" s="55">
        <f t="shared" si="66"/>
        <v>0.64980544747081714</v>
      </c>
      <c r="K496" s="19">
        <f t="shared" si="67"/>
        <v>0.66037129609928247</v>
      </c>
      <c r="L496" s="19">
        <f t="shared" si="68"/>
        <v>1.1163715723964257E-4</v>
      </c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x14ac:dyDescent="0.25">
      <c r="A497" s="60">
        <v>43616.333333333336</v>
      </c>
      <c r="B497" s="19">
        <f>_xll.PITimeDat("NPRI Inf TSS",Sheet1!$C497,"\\APPLEPI_AF\MWRD_Production\Hite Treatment Plant\04-Primaries\Optimization","exact time")</f>
        <v>288</v>
      </c>
      <c r="C497" s="60">
        <v>43616.333333333336</v>
      </c>
      <c r="D497">
        <v>68</v>
      </c>
      <c r="E497" s="19">
        <f>1-D497/B497</f>
        <v>0.76388888888888884</v>
      </c>
      <c r="F497" s="19">
        <f t="shared" si="64"/>
        <v>0.69692855242192908</v>
      </c>
      <c r="G497" s="19">
        <f t="shared" si="65"/>
        <v>4.483686659768461E-3</v>
      </c>
      <c r="H497" s="19"/>
      <c r="I497" s="19">
        <f>_xll.PITimeDat("NPRI 3 Eff TSS",Sheet1!$C497,"\\APPLEPI_AF\MWRD_Production\Hite Treatment Plant\04-Primaries\Optimization","exact time")</f>
        <v>77</v>
      </c>
      <c r="J497" s="55">
        <f t="shared" si="66"/>
        <v>0.73263888888888884</v>
      </c>
      <c r="K497" s="19">
        <f t="shared" si="67"/>
        <v>0.69692855242192908</v>
      </c>
      <c r="L497" s="19">
        <f t="shared" si="68"/>
        <v>1.2752281305834759E-3</v>
      </c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x14ac:dyDescent="0.25">
      <c r="A498" s="60">
        <v>43617.333333333336</v>
      </c>
      <c r="B498" s="19">
        <f>_xll.PITimeDat("NPRI Inf TSS",Sheet1!$C498,"\\APPLEPI_AF\MWRD_Production\Hite Treatment Plant\04-Primaries\Optimization","exact time")</f>
        <v>324</v>
      </c>
      <c r="C498" s="60">
        <v>43617.333333333336</v>
      </c>
      <c r="D498">
        <v>68</v>
      </c>
      <c r="E498" s="19">
        <f>1-D498/B498</f>
        <v>0.79012345679012341</v>
      </c>
      <c r="F498" s="19">
        <f t="shared" si="64"/>
        <v>0.73060315770838136</v>
      </c>
      <c r="G498" s="19">
        <f t="shared" si="65"/>
        <v>3.5426660027800243E-3</v>
      </c>
      <c r="H498" s="19"/>
      <c r="I498" s="19">
        <f>_xll.PITimeDat("NPRI 3 Eff TSS",Sheet1!$C498,"\\APPLEPI_AF\MWRD_Production\Hite Treatment Plant\04-Primaries\Optimization","exact time")</f>
        <v>82</v>
      </c>
      <c r="J498" s="55">
        <f t="shared" si="66"/>
        <v>0.74691358024691357</v>
      </c>
      <c r="K498" s="19">
        <f t="shared" si="67"/>
        <v>0.73060315770838136</v>
      </c>
      <c r="L498" s="19">
        <f t="shared" si="68"/>
        <v>2.6602988338545949E-4</v>
      </c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x14ac:dyDescent="0.25">
      <c r="A499" s="60">
        <v>43618.333333333336</v>
      </c>
      <c r="B499" s="19">
        <f>_xll.PITimeDat("NPRI Inf TSS",Sheet1!$C499,"\\APPLEPI_AF\MWRD_Production\Hite Treatment Plant\04-Primaries\Optimization","exact time")</f>
        <v>292</v>
      </c>
      <c r="C499" s="60">
        <v>43618.333333333336</v>
      </c>
      <c r="D499">
        <v>65</v>
      </c>
      <c r="E499" s="19">
        <f>1-D499/B499</f>
        <v>0.7773972602739726</v>
      </c>
      <c r="F499" s="19">
        <f t="shared" si="64"/>
        <v>0.70108021608738214</v>
      </c>
      <c r="G499" s="19">
        <f t="shared" si="65"/>
        <v>5.8242912333780015E-3</v>
      </c>
      <c r="H499" s="19"/>
      <c r="I499" s="19">
        <f>_xll.PITimeDat("NPRI 3 Eff TSS",Sheet1!$C499,"\\APPLEPI_AF\MWRD_Production\Hite Treatment Plant\04-Primaries\Optimization","exact time")</f>
        <v>85</v>
      </c>
      <c r="J499" s="55">
        <f t="shared" si="66"/>
        <v>0.70890410958904115</v>
      </c>
      <c r="K499" s="19">
        <f t="shared" si="67"/>
        <v>0.70108021608738214</v>
      </c>
      <c r="L499" s="19">
        <f t="shared" si="68"/>
        <v>6.1213309525302211E-5</v>
      </c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x14ac:dyDescent="0.25">
      <c r="A500" s="60">
        <v>43619.333333333336</v>
      </c>
      <c r="B500" s="19">
        <f>_xll.PITimeDat("NPRI Inf TSS",Sheet1!$C500,"\\APPLEPI_AF\MWRD_Production\Hite Treatment Plant\04-Primaries\Optimization","exact time")</f>
        <v>270</v>
      </c>
      <c r="C500" s="60">
        <v>43619.333333333336</v>
      </c>
      <c r="D500">
        <v>70.5</v>
      </c>
      <c r="E500" s="19">
        <f>1-D500/B500</f>
        <v>0.73888888888888893</v>
      </c>
      <c r="F500" s="19">
        <f t="shared" si="64"/>
        <v>0.67672378925005772</v>
      </c>
      <c r="G500" s="19">
        <f t="shared" si="65"/>
        <v>3.8644996131058126E-3</v>
      </c>
      <c r="H500" s="19"/>
      <c r="I500" s="19">
        <f>_xll.PITimeDat("NPRI 3 Eff TSS",Sheet1!$C500,"\\APPLEPI_AF\MWRD_Production\Hite Treatment Plant\04-Primaries\Optimization","exact time")</f>
        <v>90</v>
      </c>
      <c r="J500" s="55">
        <f t="shared" si="66"/>
        <v>0.66666666666666674</v>
      </c>
      <c r="K500" s="19">
        <f t="shared" si="67"/>
        <v>0.67672378925005772</v>
      </c>
      <c r="L500" s="19">
        <f t="shared" si="68"/>
        <v>1.0114571465735278E-4</v>
      </c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x14ac:dyDescent="0.25">
      <c r="A501" s="60">
        <v>43620.333333333336</v>
      </c>
      <c r="B501" s="19">
        <f>_xll.PITimeDat("NPRI Inf TSS",Sheet1!$C501,"\\APPLEPI_AF\MWRD_Production\Hite Treatment Plant\04-Primaries\Optimization","exact time")</f>
        <v>285</v>
      </c>
      <c r="C501" s="60">
        <v>43620.333333333336</v>
      </c>
      <c r="D501">
        <v>69</v>
      </c>
      <c r="E501" s="19">
        <f>1-D501/B501</f>
        <v>0.75789473684210529</v>
      </c>
      <c r="F501" s="19">
        <f t="shared" si="64"/>
        <v>0.69373832665794943</v>
      </c>
      <c r="G501" s="19">
        <f t="shared" si="65"/>
        <v>4.116044967717657E-3</v>
      </c>
      <c r="H501" s="19"/>
      <c r="I501" s="19">
        <f>_xll.PITimeDat("NPRI 3 Eff TSS",Sheet1!$C501,"\\APPLEPI_AF\MWRD_Production\Hite Treatment Plant\04-Primaries\Optimization","exact time")</f>
        <v>92</v>
      </c>
      <c r="J501" s="55">
        <f t="shared" si="66"/>
        <v>0.67719298245614035</v>
      </c>
      <c r="K501" s="19">
        <f t="shared" si="67"/>
        <v>0.69373832665794943</v>
      </c>
      <c r="L501" s="19">
        <f t="shared" si="68"/>
        <v>2.7374841475633755E-4</v>
      </c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x14ac:dyDescent="0.25">
      <c r="A502" s="60">
        <v>43621.333333333336</v>
      </c>
      <c r="B502" s="19">
        <f>_xll.PITimeDat("NPRI Inf TSS",Sheet1!$C502,"\\APPLEPI_AF\MWRD_Production\Hite Treatment Plant\04-Primaries\Optimization","exact time")</f>
        <v>315</v>
      </c>
      <c r="C502" s="60">
        <v>43621.333333333336</v>
      </c>
      <c r="D502">
        <v>66.5</v>
      </c>
      <c r="E502" s="19">
        <f>1-D502/B502</f>
        <v>0.78888888888888886</v>
      </c>
      <c r="F502" s="19">
        <f t="shared" si="64"/>
        <v>0.72290610507147801</v>
      </c>
      <c r="G502" s="19">
        <f t="shared" si="65"/>
        <v>4.3537277602951749E-3</v>
      </c>
      <c r="H502" s="19"/>
      <c r="I502" s="19">
        <f>_xll.PITimeDat("NPRI 3 Eff TSS",Sheet1!$C502,"\\APPLEPI_AF\MWRD_Production\Hite Treatment Plant\04-Primaries\Optimization","exact time")</f>
        <v>103</v>
      </c>
      <c r="J502" s="55">
        <f t="shared" si="66"/>
        <v>0.67301587301587307</v>
      </c>
      <c r="K502" s="19">
        <f t="shared" si="67"/>
        <v>0.72290610507147801</v>
      </c>
      <c r="L502" s="19">
        <f t="shared" si="68"/>
        <v>2.4890352545621111E-3</v>
      </c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x14ac:dyDescent="0.25">
      <c r="A503" s="60">
        <v>43622.333333333336</v>
      </c>
      <c r="B503" s="19">
        <f>_xll.PITimeDat("NPRI Inf TSS",Sheet1!$C503,"\\APPLEPI_AF\MWRD_Production\Hite Treatment Plant\04-Primaries\Optimization","exact time")</f>
        <v>356</v>
      </c>
      <c r="C503" s="60">
        <v>43622.333333333336</v>
      </c>
      <c r="D503">
        <v>57</v>
      </c>
      <c r="E503" s="19">
        <f>1-D503/B503</f>
        <v>0.8398876404494382</v>
      </c>
      <c r="F503" s="19">
        <f t="shared" si="64"/>
        <v>0.75481860420650448</v>
      </c>
      <c r="G503" s="19">
        <f t="shared" si="65"/>
        <v>7.2367409273015699E-3</v>
      </c>
      <c r="H503" s="19"/>
      <c r="I503" s="19">
        <f>_xll.PITimeDat("NPRI 3 Eff TSS",Sheet1!$C503,"\\APPLEPI_AF\MWRD_Production\Hite Treatment Plant\04-Primaries\Optimization","exact time")</f>
        <v>89</v>
      </c>
      <c r="J503" s="55">
        <f t="shared" si="66"/>
        <v>0.75</v>
      </c>
      <c r="K503" s="19">
        <f t="shared" si="67"/>
        <v>0.75481860420650448</v>
      </c>
      <c r="L503" s="19">
        <f t="shared" si="68"/>
        <v>2.3218946498942709E-5</v>
      </c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x14ac:dyDescent="0.25">
      <c r="A504" s="60">
        <v>43623.333333333336</v>
      </c>
      <c r="B504" s="19">
        <f>_xll.PITimeDat("NPRI Inf TSS",Sheet1!$C504,"\\APPLEPI_AF\MWRD_Production\Hite Treatment Plant\04-Primaries\Optimization","exact time")</f>
        <v>301</v>
      </c>
      <c r="C504" s="60">
        <v>43623.333333333336</v>
      </c>
      <c r="D504">
        <v>66</v>
      </c>
      <c r="E504" s="19">
        <f>1-D504/B504</f>
        <v>0.78073089700996678</v>
      </c>
      <c r="F504" s="19">
        <f t="shared" si="64"/>
        <v>0.71001801693526767</v>
      </c>
      <c r="G504" s="19">
        <f t="shared" si="65"/>
        <v>5.0003114084587793E-3</v>
      </c>
      <c r="H504" s="19"/>
      <c r="I504" s="19">
        <f>_xll.PITimeDat("NPRI 3 Eff TSS",Sheet1!$C504,"\\APPLEPI_AF\MWRD_Production\Hite Treatment Plant\04-Primaries\Optimization","exact time")</f>
        <v>74</v>
      </c>
      <c r="J504" s="55">
        <f t="shared" si="66"/>
        <v>0.75415282392026572</v>
      </c>
      <c r="K504" s="19">
        <f t="shared" si="67"/>
        <v>0.71001801693526767</v>
      </c>
      <c r="L504" s="19">
        <f t="shared" si="68"/>
        <v>1.947881187603033E-3</v>
      </c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x14ac:dyDescent="0.25">
      <c r="A505" s="60">
        <v>43624.333333333336</v>
      </c>
      <c r="B505" s="19">
        <f>_xll.PITimeDat("NPRI Inf TSS",Sheet1!$C505,"\\APPLEPI_AF\MWRD_Production\Hite Treatment Plant\04-Primaries\Optimization","exact time")</f>
        <v>256</v>
      </c>
      <c r="C505" s="60">
        <v>43624.333333333336</v>
      </c>
      <c r="D505">
        <v>70</v>
      </c>
      <c r="E505" s="19">
        <f>1-D505/B505</f>
        <v>0.7265625</v>
      </c>
      <c r="F505" s="19">
        <f t="shared" si="64"/>
        <v>0.65904462147467024</v>
      </c>
      <c r="G505" s="19">
        <f t="shared" si="65"/>
        <v>4.5586639205611847E-3</v>
      </c>
      <c r="H505" s="19"/>
      <c r="I505" s="19">
        <f>_xll.PITimeDat("NPRI 3 Eff TSS",Sheet1!$C505,"\\APPLEPI_AF\MWRD_Production\Hite Treatment Plant\04-Primaries\Optimization","exact time")</f>
        <v>90</v>
      </c>
      <c r="J505" s="55">
        <f t="shared" si="66"/>
        <v>0.6484375</v>
      </c>
      <c r="K505" s="19">
        <f t="shared" si="67"/>
        <v>0.65904462147467024</v>
      </c>
      <c r="L505" s="19">
        <f t="shared" si="68"/>
        <v>1.1251102597841066E-4</v>
      </c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x14ac:dyDescent="0.25">
      <c r="A506" s="60">
        <v>43625.333333333336</v>
      </c>
      <c r="B506" s="19">
        <f>_xll.PITimeDat("NPRI Inf TSS",Sheet1!$C506,"\\APPLEPI_AF\MWRD_Production\Hite Treatment Plant\04-Primaries\Optimization","exact time")</f>
        <v>262</v>
      </c>
      <c r="C506" s="60">
        <v>43625.333333333336</v>
      </c>
      <c r="D506">
        <v>73</v>
      </c>
      <c r="E506" s="19">
        <f>1-D506/B506</f>
        <v>0.72137404580152675</v>
      </c>
      <c r="F506" s="19">
        <f t="shared" si="64"/>
        <v>0.66685275991418158</v>
      </c>
      <c r="G506" s="19">
        <f t="shared" si="65"/>
        <v>2.9725706148096237E-3</v>
      </c>
      <c r="H506" s="19"/>
      <c r="I506" s="19">
        <f>_xll.PITimeDat("NPRI 3 Eff TSS",Sheet1!$C506,"\\APPLEPI_AF\MWRD_Production\Hite Treatment Plant\04-Primaries\Optimization","exact time")</f>
        <v>83</v>
      </c>
      <c r="J506" s="55">
        <f t="shared" si="66"/>
        <v>0.68320610687022909</v>
      </c>
      <c r="K506" s="19">
        <f t="shared" si="67"/>
        <v>0.66685275991418158</v>
      </c>
      <c r="L506" s="19">
        <f t="shared" si="68"/>
        <v>2.6743195666486836E-4</v>
      </c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x14ac:dyDescent="0.25">
      <c r="A507" s="60">
        <v>43626.333333333336</v>
      </c>
      <c r="B507" s="19">
        <f>_xll.PITimeDat("NPRI Inf TSS",Sheet1!$C507,"\\APPLEPI_AF\MWRD_Production\Hite Treatment Plant\04-Primaries\Optimization","exact time")</f>
        <v>292</v>
      </c>
      <c r="C507" s="60">
        <v>43626.333333333336</v>
      </c>
      <c r="D507">
        <v>71</v>
      </c>
      <c r="E507" s="19">
        <f>1-D507/B507</f>
        <v>0.75684931506849318</v>
      </c>
      <c r="F507" s="19">
        <f t="shared" si="64"/>
        <v>0.70108021608738214</v>
      </c>
      <c r="G507" s="19">
        <f t="shared" si="65"/>
        <v>3.1101924011649605E-3</v>
      </c>
      <c r="H507" s="19"/>
      <c r="I507" s="19">
        <f>_xll.PITimeDat("NPRI 3 Eff TSS",Sheet1!$C507,"\\APPLEPI_AF\MWRD_Production\Hite Treatment Plant\04-Primaries\Optimization","exact time")</f>
        <v>84</v>
      </c>
      <c r="J507" s="55">
        <f t="shared" si="66"/>
        <v>0.71232876712328763</v>
      </c>
      <c r="K507" s="19">
        <f t="shared" si="67"/>
        <v>0.70108021608738214</v>
      </c>
      <c r="L507" s="19">
        <f t="shared" si="68"/>
        <v>1.2652990040737061E-4</v>
      </c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x14ac:dyDescent="0.25">
      <c r="A508" s="60">
        <v>43628.333333333336</v>
      </c>
      <c r="B508" s="19">
        <f>_xll.PITimeDat("NPRI Inf TSS",Sheet1!$C508,"\\APPLEPI_AF\MWRD_Production\Hite Treatment Plant\04-Primaries\Optimization","exact time")</f>
        <v>298</v>
      </c>
      <c r="C508" s="60">
        <v>43628.333333333336</v>
      </c>
      <c r="D508">
        <v>76</v>
      </c>
      <c r="E508" s="19">
        <f>1-D508/B508</f>
        <v>0.74496644295302006</v>
      </c>
      <c r="F508" s="19">
        <f t="shared" si="64"/>
        <v>0.7070987352265623</v>
      </c>
      <c r="G508" s="19">
        <f t="shared" si="65"/>
        <v>1.4339632884564284E-3</v>
      </c>
      <c r="H508" s="19"/>
      <c r="I508" s="19" t="str">
        <f>_xll.PITimeDat("NPRI 3 Eff TSS",Sheet1!$C508,"\\APPLEPI_AF\MWRD_Production\Hite Treatment Plant\04-Primaries\Optimization","exact time")</f>
        <v>No events found.</v>
      </c>
      <c r="J508" s="55" t="e">
        <f t="shared" si="66"/>
        <v>#VALUE!</v>
      </c>
      <c r="K508" s="19">
        <f t="shared" si="67"/>
        <v>0.7070987352265623</v>
      </c>
      <c r="L508" s="19" t="str">
        <f t="shared" si="68"/>
        <v/>
      </c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x14ac:dyDescent="0.25">
      <c r="A509" s="60">
        <v>43629.333333333336</v>
      </c>
      <c r="B509" s="19">
        <f>_xll.PITimeDat("NPRI Inf TSS",Sheet1!$C509,"\\APPLEPI_AF\MWRD_Production\Hite Treatment Plant\04-Primaries\Optimization","exact time")</f>
        <v>272</v>
      </c>
      <c r="C509" s="60">
        <v>43629.333333333336</v>
      </c>
      <c r="D509">
        <v>64</v>
      </c>
      <c r="E509" s="19">
        <f>1-D509/B509</f>
        <v>0.76470588235294112</v>
      </c>
      <c r="F509" s="19">
        <f t="shared" si="64"/>
        <v>0.67910082021145435</v>
      </c>
      <c r="G509" s="19">
        <f t="shared" si="65"/>
        <v>7.3282266642478123E-3</v>
      </c>
      <c r="H509" s="19"/>
      <c r="I509" s="19">
        <f>_xll.PITimeDat("NPRI 3 Eff TSS",Sheet1!$C509,"\\APPLEPI_AF\MWRD_Production\Hite Treatment Plant\04-Primaries\Optimization","exact time")</f>
        <v>91</v>
      </c>
      <c r="J509" s="55">
        <f t="shared" si="66"/>
        <v>0.66544117647058831</v>
      </c>
      <c r="K509" s="19">
        <f t="shared" si="67"/>
        <v>0.67910082021145435</v>
      </c>
      <c r="L509" s="19">
        <f t="shared" si="68"/>
        <v>1.8658586712738063E-4</v>
      </c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x14ac:dyDescent="0.25">
      <c r="A510" s="60">
        <v>43630.333333333336</v>
      </c>
      <c r="B510" s="19">
        <f>_xll.PITimeDat("NPRI Inf TSS",Sheet1!$C510,"\\APPLEPI_AF\MWRD_Production\Hite Treatment Plant\04-Primaries\Optimization","exact time")</f>
        <v>284</v>
      </c>
      <c r="C510" s="60">
        <v>43630.333333333336</v>
      </c>
      <c r="D510">
        <v>67</v>
      </c>
      <c r="E510" s="19">
        <f>1-D510/B510</f>
        <v>0.7640845070422535</v>
      </c>
      <c r="F510" s="19">
        <f t="shared" si="64"/>
        <v>0.69265994048420976</v>
      </c>
      <c r="G510" s="19">
        <f t="shared" si="65"/>
        <v>5.1014687080044212E-3</v>
      </c>
      <c r="H510" s="19"/>
      <c r="I510" s="19">
        <f>_xll.PITimeDat("NPRI 3 Eff TSS",Sheet1!$C510,"\\APPLEPI_AF\MWRD_Production\Hite Treatment Plant\04-Primaries\Optimization","exact time")</f>
        <v>85</v>
      </c>
      <c r="J510" s="55">
        <f t="shared" si="66"/>
        <v>0.70070422535211274</v>
      </c>
      <c r="K510" s="19">
        <f t="shared" si="67"/>
        <v>0.69265994048420976</v>
      </c>
      <c r="L510" s="19">
        <f t="shared" si="68"/>
        <v>6.4710519035972929E-5</v>
      </c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x14ac:dyDescent="0.25">
      <c r="A511" s="60">
        <v>43631.333333333336</v>
      </c>
      <c r="B511" s="19">
        <f>_xll.PITimeDat("NPRI Inf TSS",Sheet1!$C511,"\\APPLEPI_AF\MWRD_Production\Hite Treatment Plant\04-Primaries\Optimization","exact time")</f>
        <v>286</v>
      </c>
      <c r="C511" s="60">
        <v>43631.333333333336</v>
      </c>
      <c r="D511">
        <v>65</v>
      </c>
      <c r="E511" s="19">
        <f>1-D511/B511</f>
        <v>0.77272727272727271</v>
      </c>
      <c r="F511" s="19">
        <f t="shared" si="64"/>
        <v>0.69480917166963496</v>
      </c>
      <c r="G511" s="19">
        <f t="shared" si="65"/>
        <v>6.0712304724282479E-3</v>
      </c>
      <c r="H511" s="19"/>
      <c r="I511" s="19">
        <f>_xll.PITimeDat("NPRI 3 Eff TSS",Sheet1!$C511,"\\APPLEPI_AF\MWRD_Production\Hite Treatment Plant\04-Primaries\Optimization","exact time")</f>
        <v>84</v>
      </c>
      <c r="J511" s="55">
        <f t="shared" si="66"/>
        <v>0.70629370629370625</v>
      </c>
      <c r="K511" s="19">
        <f t="shared" si="67"/>
        <v>0.69480917166963496</v>
      </c>
      <c r="L511" s="19">
        <f t="shared" si="68"/>
        <v>1.3189453553149217E-4</v>
      </c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x14ac:dyDescent="0.25">
      <c r="A512" s="60">
        <v>43632.333333333336</v>
      </c>
      <c r="B512" s="19">
        <f>_xll.PITimeDat("NPRI Inf TSS",Sheet1!$C512,"\\APPLEPI_AF\MWRD_Production\Hite Treatment Plant\04-Primaries\Optimization","exact time")</f>
        <v>362</v>
      </c>
      <c r="C512" s="60">
        <v>43632.333333333336</v>
      </c>
      <c r="D512">
        <v>75</v>
      </c>
      <c r="E512" s="19">
        <f>1-D512/B512</f>
        <v>0.79281767955801108</v>
      </c>
      <c r="F512" s="19">
        <f t="shared" si="64"/>
        <v>0.75888238424728061</v>
      </c>
      <c r="G512" s="19">
        <f t="shared" si="65"/>
        <v>1.1516042678264857E-3</v>
      </c>
      <c r="H512" s="19"/>
      <c r="I512" s="19">
        <f>_xll.PITimeDat("NPRI 3 Eff TSS",Sheet1!$C512,"\\APPLEPI_AF\MWRD_Production\Hite Treatment Plant\04-Primaries\Optimization","exact time")</f>
        <v>84</v>
      </c>
      <c r="J512" s="55">
        <f t="shared" si="66"/>
        <v>0.76795580110497241</v>
      </c>
      <c r="K512" s="19">
        <f t="shared" si="67"/>
        <v>0.75888238424728061</v>
      </c>
      <c r="L512" s="19">
        <f t="shared" si="68"/>
        <v>8.2326893473445875E-5</v>
      </c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x14ac:dyDescent="0.25">
      <c r="A513" s="60">
        <v>43634.333333333336</v>
      </c>
      <c r="B513" s="19">
        <f>_xll.PITimeDat("NPRI Inf TSS",Sheet1!$C513,"\\APPLEPI_AF\MWRD_Production\Hite Treatment Plant\04-Primaries\Optimization","exact time")</f>
        <v>314</v>
      </c>
      <c r="C513" s="60">
        <v>43634.333333333336</v>
      </c>
      <c r="D513">
        <v>76</v>
      </c>
      <c r="E513" s="19">
        <f>1-D513/B513</f>
        <v>0.7579617834394905</v>
      </c>
      <c r="F513" s="19">
        <f t="shared" si="64"/>
        <v>0.72202364043794764</v>
      </c>
      <c r="G513" s="19">
        <f t="shared" si="65"/>
        <v>1.2915501223993437E-3</v>
      </c>
      <c r="H513" s="19"/>
      <c r="I513" s="19">
        <f>_xll.PITimeDat("NPRI 3 Eff TSS",Sheet1!$C513,"\\APPLEPI_AF\MWRD_Production\Hite Treatment Plant\04-Primaries\Optimization","exact time")</f>
        <v>86</v>
      </c>
      <c r="J513" s="55">
        <f t="shared" si="66"/>
        <v>0.72611464968152872</v>
      </c>
      <c r="K513" s="19">
        <f t="shared" si="67"/>
        <v>0.72202364043794764</v>
      </c>
      <c r="L513" s="19">
        <f t="shared" si="68"/>
        <v>1.6736356631065828E-5</v>
      </c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x14ac:dyDescent="0.25">
      <c r="A514" s="60">
        <v>43635.333333333336</v>
      </c>
      <c r="B514" s="19">
        <f>_xll.PITimeDat("NPRI Inf TSS",Sheet1!$C514,"\\APPLEPI_AF\MWRD_Production\Hite Treatment Plant\04-Primaries\Optimization","exact time")</f>
        <v>329</v>
      </c>
      <c r="C514" s="60">
        <v>43635.333333333336</v>
      </c>
      <c r="D514">
        <v>56</v>
      </c>
      <c r="E514" s="19">
        <f>1-D514/B514</f>
        <v>0.82978723404255317</v>
      </c>
      <c r="F514" s="19">
        <f t="shared" si="64"/>
        <v>0.73469733464290443</v>
      </c>
      <c r="G514" s="19">
        <f t="shared" si="65"/>
        <v>9.0420889678353173E-3</v>
      </c>
      <c r="H514" s="19"/>
      <c r="I514" s="19">
        <f>_xll.PITimeDat("NPRI 3 Eff TSS",Sheet1!$C514,"\\APPLEPI_AF\MWRD_Production\Hite Treatment Plant\04-Primaries\Optimization","exact time")</f>
        <v>90</v>
      </c>
      <c r="J514" s="55">
        <f t="shared" si="66"/>
        <v>0.7264437689969605</v>
      </c>
      <c r="K514" s="19">
        <f t="shared" si="67"/>
        <v>0.73469733464290443</v>
      </c>
      <c r="L514" s="19">
        <f t="shared" si="68"/>
        <v>6.8121345871905803E-5</v>
      </c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x14ac:dyDescent="0.25">
      <c r="A515" s="60">
        <v>43636.333333333336</v>
      </c>
      <c r="B515" s="19">
        <f>_xll.PITimeDat("NPRI Inf TSS",Sheet1!$C515,"\\APPLEPI_AF\MWRD_Production\Hite Treatment Plant\04-Primaries\Optimization","exact time")</f>
        <v>328</v>
      </c>
      <c r="C515" s="60">
        <v>43636.333333333336</v>
      </c>
      <c r="D515">
        <v>74.5</v>
      </c>
      <c r="E515" s="19">
        <f>1-D515/B515</f>
        <v>0.77286585365853655</v>
      </c>
      <c r="F515" s="19">
        <f t="shared" si="64"/>
        <v>0.7338884850534011</v>
      </c>
      <c r="G515" s="19">
        <f t="shared" si="65"/>
        <v>1.5192352633805989E-3</v>
      </c>
      <c r="H515" s="19"/>
      <c r="I515" s="19">
        <f>_xll.PITimeDat("NPRI 3 Eff TSS",Sheet1!$C515,"\\APPLEPI_AF\MWRD_Production\Hite Treatment Plant\04-Primaries\Optimization","exact time")</f>
        <v>69</v>
      </c>
      <c r="J515" s="55">
        <f t="shared" si="66"/>
        <v>0.78963414634146345</v>
      </c>
      <c r="K515" s="19">
        <f t="shared" si="67"/>
        <v>0.7338884850534011</v>
      </c>
      <c r="L515" s="19">
        <f t="shared" si="68"/>
        <v>3.1075787524433738E-3</v>
      </c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x14ac:dyDescent="0.25">
      <c r="A516" s="60">
        <v>43637.333333333336</v>
      </c>
      <c r="B516" s="19">
        <f>_xll.PITimeDat("NPRI Inf TSS",Sheet1!$C516,"\\APPLEPI_AF\MWRD_Production\Hite Treatment Plant\04-Primaries\Optimization","exact time")</f>
        <v>282</v>
      </c>
      <c r="C516" s="60">
        <v>43637.333333333336</v>
      </c>
      <c r="D516">
        <v>67.5</v>
      </c>
      <c r="E516" s="19">
        <f>1-D516/B516</f>
        <v>0.76063829787234039</v>
      </c>
      <c r="F516" s="19">
        <f t="shared" si="64"/>
        <v>0.69048022375005524</v>
      </c>
      <c r="G516" s="19">
        <f t="shared" si="65"/>
        <v>4.9221553645480559E-3</v>
      </c>
      <c r="H516" s="19"/>
      <c r="I516" s="19">
        <f>_xll.PITimeDat("NPRI 3 Eff TSS",Sheet1!$C516,"\\APPLEPI_AF\MWRD_Production\Hite Treatment Plant\04-Primaries\Optimization","exact time")</f>
        <v>99</v>
      </c>
      <c r="J516" s="55">
        <f t="shared" si="66"/>
        <v>0.64893617021276595</v>
      </c>
      <c r="K516" s="19">
        <f t="shared" si="67"/>
        <v>0.69048022375005524</v>
      </c>
      <c r="L516" s="19">
        <f t="shared" si="68"/>
        <v>1.7259083843091591E-3</v>
      </c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x14ac:dyDescent="0.25">
      <c r="A517" s="60">
        <v>43638.333333333336</v>
      </c>
      <c r="B517" s="19">
        <f>_xll.PITimeDat("NPRI Inf TSS",Sheet1!$C517,"\\APPLEPI_AF\MWRD_Production\Hite Treatment Plant\04-Primaries\Optimization","exact time")</f>
        <v>277</v>
      </c>
      <c r="C517" s="60">
        <v>43638.333333333336</v>
      </c>
      <c r="D517">
        <v>66</v>
      </c>
      <c r="E517" s="19">
        <f>1-D517/B517</f>
        <v>0.76173285198555951</v>
      </c>
      <c r="F517" s="19">
        <f t="shared" ref="F517:F547" si="69">1-$F$1/B517</f>
        <v>0.68489322417875664</v>
      </c>
      <c r="G517" s="19">
        <f t="shared" ref="G517:G547" si="70">IF(ISBLANK(E517),"",(E517-F517)^2)</f>
        <v>5.9043284014879925E-3</v>
      </c>
      <c r="H517" s="19"/>
      <c r="I517" s="19">
        <f>_xll.PITimeDat("NPRI 3 Eff TSS",Sheet1!$C517,"\\APPLEPI_AF\MWRD_Production\Hite Treatment Plant\04-Primaries\Optimization","exact time")</f>
        <v>85</v>
      </c>
      <c r="J517" s="55">
        <f t="shared" ref="J517:J535" si="71">1-I517/B517</f>
        <v>0.69314079422382679</v>
      </c>
      <c r="K517" s="19">
        <f t="shared" si="67"/>
        <v>0.68489322417875664</v>
      </c>
      <c r="L517" s="19">
        <f t="shared" si="68"/>
        <v>6.802241164833847E-5</v>
      </c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x14ac:dyDescent="0.25">
      <c r="A518" s="60">
        <v>43639.333333333336</v>
      </c>
      <c r="B518" s="19">
        <f>_xll.PITimeDat("NPRI Inf TSS",Sheet1!$C518,"\\APPLEPI_AF\MWRD_Production\Hite Treatment Plant\04-Primaries\Optimization","exact time")</f>
        <v>217</v>
      </c>
      <c r="C518" s="60">
        <v>43639.333333333336</v>
      </c>
      <c r="D518">
        <v>59.5</v>
      </c>
      <c r="E518" s="19">
        <f>1-D518/B518</f>
        <v>0.72580645161290325</v>
      </c>
      <c r="F518" s="19">
        <f t="shared" si="69"/>
        <v>0.59776692671666165</v>
      </c>
      <c r="G518" s="19">
        <f t="shared" si="70"/>
        <v>1.6394119935655271E-2</v>
      </c>
      <c r="H518" s="19"/>
      <c r="I518" s="19">
        <f>_xll.PITimeDat("NPRI 3 Eff TSS",Sheet1!$C518,"\\APPLEPI_AF\MWRD_Production\Hite Treatment Plant\04-Primaries\Optimization","exact time")</f>
        <v>84</v>
      </c>
      <c r="J518" s="55">
        <f t="shared" si="71"/>
        <v>0.61290322580645162</v>
      </c>
      <c r="K518" s="19">
        <f t="shared" ref="K518:K535" si="72">1-$K$1/B518</f>
        <v>0.59776692671666165</v>
      </c>
      <c r="L518" s="19">
        <f t="shared" ref="L518:L547" si="73">IF(ISNUMBER(J518),(J518-K518)^2,"")</f>
        <v>2.2910755013557676E-4</v>
      </c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x14ac:dyDescent="0.25">
      <c r="A519" s="60">
        <v>43640.333333333336</v>
      </c>
      <c r="B519" s="19">
        <f>_xll.PITimeDat("NPRI Inf TSS",Sheet1!$C519,"\\APPLEPI_AF\MWRD_Production\Hite Treatment Plant\04-Primaries\Optimization","exact time")</f>
        <v>294</v>
      </c>
      <c r="C519" s="60">
        <v>43640.333333333336</v>
      </c>
      <c r="D519">
        <v>72</v>
      </c>
      <c r="E519" s="19">
        <f>1-D519/B519</f>
        <v>0.75510204081632648</v>
      </c>
      <c r="F519" s="19">
        <f t="shared" si="69"/>
        <v>0.70311368400515506</v>
      </c>
      <c r="G519" s="19">
        <f t="shared" si="70"/>
        <v>2.7027892439256741E-3</v>
      </c>
      <c r="H519" s="19"/>
      <c r="I519" s="19">
        <f>_xll.PITimeDat("NPRI 3 Eff TSS",Sheet1!$C519,"\\APPLEPI_AF\MWRD_Production\Hite Treatment Plant\04-Primaries\Optimization","exact time")</f>
        <v>80</v>
      </c>
      <c r="J519" s="55">
        <f t="shared" si="71"/>
        <v>0.72789115646258495</v>
      </c>
      <c r="K519" s="19">
        <f t="shared" si="72"/>
        <v>0.70311368400515506</v>
      </c>
      <c r="L519" s="19">
        <f t="shared" si="73"/>
        <v>6.13923141378697E-4</v>
      </c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x14ac:dyDescent="0.25">
      <c r="A520" s="60">
        <v>43641.333333333336</v>
      </c>
      <c r="B520" s="19">
        <f>_xll.PITimeDat("NPRI Inf TSS",Sheet1!$C520,"\\APPLEPI_AF\MWRD_Production\Hite Treatment Plant\04-Primaries\Optimization","exact time")</f>
        <v>268</v>
      </c>
      <c r="C520" s="60">
        <v>43641.333333333336</v>
      </c>
      <c r="D520">
        <v>59.5</v>
      </c>
      <c r="E520" s="19">
        <f>1-D520/B520</f>
        <v>0.77798507462686572</v>
      </c>
      <c r="F520" s="19">
        <f t="shared" si="69"/>
        <v>0.6743112802146104</v>
      </c>
      <c r="G520" s="19">
        <f t="shared" si="70"/>
        <v>1.0748255647834585E-2</v>
      </c>
      <c r="H520" s="19"/>
      <c r="I520" s="19">
        <f>_xll.PITimeDat("NPRI 3 Eff TSS",Sheet1!$C520,"\\APPLEPI_AF\MWRD_Production\Hite Treatment Plant\04-Primaries\Optimization","exact time")</f>
        <v>90</v>
      </c>
      <c r="J520" s="55">
        <f t="shared" si="71"/>
        <v>0.66417910447761197</v>
      </c>
      <c r="K520" s="19">
        <f t="shared" si="72"/>
        <v>0.6743112802146104</v>
      </c>
      <c r="L520" s="19">
        <f t="shared" si="73"/>
        <v>1.0266098516541963E-4</v>
      </c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x14ac:dyDescent="0.25">
      <c r="A521" s="60">
        <v>43642.333333333336</v>
      </c>
      <c r="B521" s="19">
        <f>_xll.PITimeDat("NPRI Inf TSS",Sheet1!$C521,"\\APPLEPI_AF\MWRD_Production\Hite Treatment Plant\04-Primaries\Optimization","exact time")</f>
        <v>301</v>
      </c>
      <c r="C521" s="60">
        <v>43642.333333333336</v>
      </c>
      <c r="D521">
        <v>64</v>
      </c>
      <c r="E521" s="19">
        <f>1-D521/B521</f>
        <v>0.78737541528239197</v>
      </c>
      <c r="F521" s="19">
        <f t="shared" si="69"/>
        <v>0.71001801693526767</v>
      </c>
      <c r="G521" s="19">
        <f t="shared" si="70"/>
        <v>5.9841670790356689E-3</v>
      </c>
      <c r="H521" s="19"/>
      <c r="I521" s="19">
        <f>_xll.PITimeDat("NPRI 3 Eff TSS",Sheet1!$C521,"\\APPLEPI_AF\MWRD_Production\Hite Treatment Plant\04-Primaries\Optimization","exact time")</f>
        <v>84</v>
      </c>
      <c r="J521" s="55">
        <f t="shared" si="71"/>
        <v>0.72093023255813948</v>
      </c>
      <c r="K521" s="19">
        <f t="shared" si="72"/>
        <v>0.71001801693526767</v>
      </c>
      <c r="L521" s="19">
        <f t="shared" si="73"/>
        <v>1.1907644980004765E-4</v>
      </c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x14ac:dyDescent="0.25">
      <c r="A522" s="60">
        <v>43643.333333333336</v>
      </c>
      <c r="B522" s="19">
        <f>_xll.PITimeDat("NPRI Inf TSS",Sheet1!$C522,"\\APPLEPI_AF\MWRD_Production\Hite Treatment Plant\04-Primaries\Optimization","exact time")</f>
        <v>262</v>
      </c>
      <c r="C522" s="60">
        <v>43643.333333333336</v>
      </c>
      <c r="D522">
        <v>65</v>
      </c>
      <c r="E522" s="19">
        <f>1-D522/B522</f>
        <v>0.75190839694656486</v>
      </c>
      <c r="F522" s="19">
        <f t="shared" si="69"/>
        <v>0.66685275991418158</v>
      </c>
      <c r="G522" s="19">
        <f t="shared" si="70"/>
        <v>7.2344613909845297E-3</v>
      </c>
      <c r="H522" s="19"/>
      <c r="I522" s="19">
        <f>_xll.PITimeDat("NPRI 3 Eff TSS",Sheet1!$C522,"\\APPLEPI_AF\MWRD_Production\Hite Treatment Plant\04-Primaries\Optimization","exact time")</f>
        <v>65</v>
      </c>
      <c r="J522" s="55">
        <f t="shared" si="71"/>
        <v>0.75190839694656486</v>
      </c>
      <c r="K522" s="19">
        <f t="shared" si="72"/>
        <v>0.66685275991418158</v>
      </c>
      <c r="L522" s="19">
        <f t="shared" si="73"/>
        <v>7.2344613909845297E-3</v>
      </c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x14ac:dyDescent="0.25">
      <c r="A523" s="60">
        <v>43644.333333333336</v>
      </c>
      <c r="B523" s="19">
        <f>_xll.PITimeDat("NPRI Inf TSS",Sheet1!$C523,"\\APPLEPI_AF\MWRD_Production\Hite Treatment Plant\04-Primaries\Optimization","exact time")</f>
        <v>290</v>
      </c>
      <c r="C523" s="60">
        <v>43644.333333333336</v>
      </c>
      <c r="D523">
        <v>61.5</v>
      </c>
      <c r="E523" s="19">
        <f>1-D523/B523</f>
        <v>0.78793103448275859</v>
      </c>
      <c r="F523" s="19">
        <f t="shared" si="69"/>
        <v>0.69901870033626068</v>
      </c>
      <c r="G523" s="19">
        <f t="shared" si="70"/>
        <v>7.9054031633784983E-3</v>
      </c>
      <c r="H523" s="19"/>
      <c r="I523" s="19">
        <f>_xll.PITimeDat("NPRI 3 Eff TSS",Sheet1!$C523,"\\APPLEPI_AF\MWRD_Production\Hite Treatment Plant\04-Primaries\Optimization","exact time")</f>
        <v>91</v>
      </c>
      <c r="J523" s="55">
        <f t="shared" si="71"/>
        <v>0.68620689655172407</v>
      </c>
      <c r="K523" s="19">
        <f t="shared" si="72"/>
        <v>0.69901870033626068</v>
      </c>
      <c r="L523" s="19">
        <f t="shared" si="73"/>
        <v>1.6414231621346667E-4</v>
      </c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x14ac:dyDescent="0.25">
      <c r="A524" s="60">
        <v>43645.333333333336</v>
      </c>
      <c r="B524" s="19">
        <f>_xll.PITimeDat("NPRI Inf TSS",Sheet1!$C524,"\\APPLEPI_AF\MWRD_Production\Hite Treatment Plant\04-Primaries\Optimization","exact time")</f>
        <v>292</v>
      </c>
      <c r="C524" s="60">
        <v>43645.333333333336</v>
      </c>
      <c r="D524">
        <v>57</v>
      </c>
      <c r="E524" s="19">
        <f>1-D524/B524</f>
        <v>0.8047945205479452</v>
      </c>
      <c r="F524" s="19">
        <f t="shared" si="69"/>
        <v>0.70108021608738214</v>
      </c>
      <c r="G524" s="19">
        <f t="shared" si="70"/>
        <v>1.0756656949738373E-2</v>
      </c>
      <c r="H524" s="19"/>
      <c r="I524" s="19">
        <f>_xll.PITimeDat("NPRI 3 Eff TSS",Sheet1!$C524,"\\APPLEPI_AF\MWRD_Production\Hite Treatment Plant\04-Primaries\Optimization","exact time")</f>
        <v>91</v>
      </c>
      <c r="J524" s="55">
        <f t="shared" si="71"/>
        <v>0.68835616438356162</v>
      </c>
      <c r="K524" s="19">
        <f t="shared" si="72"/>
        <v>0.70108021608738214</v>
      </c>
      <c r="L524" s="19">
        <f t="shared" si="73"/>
        <v>1.6190149176149778E-4</v>
      </c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x14ac:dyDescent="0.25">
      <c r="A525" s="60">
        <v>43646.333333333336</v>
      </c>
      <c r="B525" s="19">
        <f>_xll.PITimeDat("NPRI Inf TSS",Sheet1!$C525,"\\APPLEPI_AF\MWRD_Production\Hite Treatment Plant\04-Primaries\Optimization","exact time")</f>
        <v>356</v>
      </c>
      <c r="C525" s="60">
        <v>43646.333333333336</v>
      </c>
      <c r="D525">
        <v>61</v>
      </c>
      <c r="E525" s="19">
        <f>1-D525/B525</f>
        <v>0.8286516853932584</v>
      </c>
      <c r="F525" s="19">
        <f t="shared" si="69"/>
        <v>0.75481860420650448</v>
      </c>
      <c r="G525" s="19">
        <f t="shared" si="70"/>
        <v>5.4513238775297946E-3</v>
      </c>
      <c r="H525" s="19"/>
      <c r="I525" s="19">
        <f>_xll.PITimeDat("NPRI 3 Eff TSS",Sheet1!$C525,"\\APPLEPI_AF\MWRD_Production\Hite Treatment Plant\04-Primaries\Optimization","exact time")</f>
        <v>18</v>
      </c>
      <c r="J525" s="55">
        <f t="shared" si="71"/>
        <v>0.949438202247191</v>
      </c>
      <c r="K525" s="19">
        <f t="shared" si="72"/>
        <v>0.75481860420650448</v>
      </c>
      <c r="L525" s="19">
        <f t="shared" si="73"/>
        <v>3.7876787941518393E-2</v>
      </c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x14ac:dyDescent="0.25">
      <c r="A526" s="60">
        <v>43647.333333333336</v>
      </c>
      <c r="B526" s="19">
        <f>_xll.PITimeDat("NPRI Inf TSS",Sheet1!$C526,"\\APPLEPI_AF\MWRD_Production\Hite Treatment Plant\04-Primaries\Optimization","exact time")</f>
        <v>271</v>
      </c>
      <c r="C526" s="60">
        <v>43647.333333333336</v>
      </c>
      <c r="D526">
        <v>58</v>
      </c>
      <c r="E526" s="19">
        <f>1-D526/B526</f>
        <v>0.7859778597785978</v>
      </c>
      <c r="F526" s="19">
        <f t="shared" si="69"/>
        <v>0.67791669039673641</v>
      </c>
      <c r="G526" s="19">
        <f t="shared" si="70"/>
        <v>1.1677216328175337E-2</v>
      </c>
      <c r="H526" s="19"/>
      <c r="I526" s="19" t="str">
        <f>_xll.PITimeDat("NPRI 3 Eff TSS",Sheet1!$C526,"\\APPLEPI_AF\MWRD_Production\Hite Treatment Plant\04-Primaries\Optimization","exact time")</f>
        <v>No events found.</v>
      </c>
      <c r="J526" s="55" t="e">
        <f t="shared" si="71"/>
        <v>#VALUE!</v>
      </c>
      <c r="K526" s="19">
        <f t="shared" si="72"/>
        <v>0.67791669039673641</v>
      </c>
      <c r="L526" s="19" t="str">
        <f t="shared" si="73"/>
        <v/>
      </c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x14ac:dyDescent="0.25">
      <c r="A527" s="60">
        <v>43648.333333333336</v>
      </c>
      <c r="B527" s="19">
        <f>_xll.PITimeDat("NPRI Inf TSS",Sheet1!$C527,"\\APPLEPI_AF\MWRD_Production\Hite Treatment Plant\04-Primaries\Optimization","exact time")</f>
        <v>264</v>
      </c>
      <c r="C527" s="60">
        <v>43648.333333333336</v>
      </c>
      <c r="D527">
        <v>52.5</v>
      </c>
      <c r="E527" s="19">
        <f>1-D527/B527</f>
        <v>0.80113636363636365</v>
      </c>
      <c r="F527" s="19">
        <f t="shared" si="69"/>
        <v>0.66937660264210441</v>
      </c>
      <c r="G527" s="19">
        <f t="shared" si="70"/>
        <v>1.7360634617264316E-2</v>
      </c>
      <c r="H527" s="19"/>
      <c r="I527" s="19">
        <f>_xll.PITimeDat("NPRI 3 Eff TSS",Sheet1!$C527,"\\APPLEPI_AF\MWRD_Production\Hite Treatment Plant\04-Primaries\Optimization","exact time")</f>
        <v>88</v>
      </c>
      <c r="J527" s="55">
        <f t="shared" si="71"/>
        <v>0.66666666666666674</v>
      </c>
      <c r="K527" s="19">
        <f t="shared" si="72"/>
        <v>0.66937660264210441</v>
      </c>
      <c r="L527" s="19">
        <f t="shared" si="73"/>
        <v>7.3437529909713255E-6</v>
      </c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x14ac:dyDescent="0.25">
      <c r="A528" s="60">
        <v>43650.333333333336</v>
      </c>
      <c r="B528" s="19">
        <f>_xll.PITimeDat("NPRI Inf TSS",Sheet1!$C528,"\\APPLEPI_AF\MWRD_Production\Hite Treatment Plant\04-Primaries\Optimization","exact time")</f>
        <v>284</v>
      </c>
      <c r="C528" s="60">
        <v>43650.333333333336</v>
      </c>
      <c r="D528">
        <v>63</v>
      </c>
      <c r="E528" s="19">
        <f>1-D528/B528</f>
        <v>0.778169014084507</v>
      </c>
      <c r="F528" s="19">
        <f t="shared" si="69"/>
        <v>0.69265994048420976</v>
      </c>
      <c r="G528" s="19">
        <f t="shared" si="70"/>
        <v>7.3118016679810513E-3</v>
      </c>
      <c r="H528" s="19"/>
      <c r="I528" s="19" t="str">
        <f>_xll.PITimeDat("NPRI 3 Eff TSS",Sheet1!$C528,"\\APPLEPI_AF\MWRD_Production\Hite Treatment Plant\04-Primaries\Optimization","exact time")</f>
        <v>No events found.</v>
      </c>
      <c r="J528" s="55" t="e">
        <f t="shared" si="71"/>
        <v>#VALUE!</v>
      </c>
      <c r="K528" s="19">
        <f t="shared" si="72"/>
        <v>0.69265994048420976</v>
      </c>
      <c r="L528" s="19" t="str">
        <f t="shared" si="73"/>
        <v/>
      </c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x14ac:dyDescent="0.25">
      <c r="A529" s="60">
        <v>43651.333333333336</v>
      </c>
      <c r="B529" s="19">
        <f>_xll.PITimeDat("NPRI Inf TSS",Sheet1!$C529,"\\APPLEPI_AF\MWRD_Production\Hite Treatment Plant\04-Primaries\Optimization","exact time")</f>
        <v>258</v>
      </c>
      <c r="C529" s="60">
        <v>43651.333333333336</v>
      </c>
      <c r="D529">
        <v>57.5</v>
      </c>
      <c r="E529" s="19">
        <f>1-D529/B529</f>
        <v>0.77713178294573648</v>
      </c>
      <c r="F529" s="19">
        <f t="shared" si="69"/>
        <v>0.66168768642447895</v>
      </c>
      <c r="G529" s="19">
        <f t="shared" si="70"/>
        <v>1.3327339421609425E-2</v>
      </c>
      <c r="H529" s="19"/>
      <c r="I529" s="19">
        <f>_xll.PITimeDat("NPRI 3 Eff TSS",Sheet1!$C529,"\\APPLEPI_AF\MWRD_Production\Hite Treatment Plant\04-Primaries\Optimization","exact time")</f>
        <v>86</v>
      </c>
      <c r="J529" s="55">
        <f t="shared" si="71"/>
        <v>0.66666666666666674</v>
      </c>
      <c r="K529" s="19">
        <f t="shared" si="72"/>
        <v>0.66168768642447895</v>
      </c>
      <c r="L529" s="19">
        <f t="shared" si="73"/>
        <v>2.4790244252096401E-5</v>
      </c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x14ac:dyDescent="0.25">
      <c r="A530" s="60">
        <v>43652.333333333336</v>
      </c>
      <c r="B530" s="19">
        <f>_xll.PITimeDat("NPRI Inf TSS",Sheet1!$C530,"\\APPLEPI_AF\MWRD_Production\Hite Treatment Plant\04-Primaries\Optimization","exact time")</f>
        <v>239</v>
      </c>
      <c r="C530" s="60">
        <v>43652.333333333336</v>
      </c>
      <c r="D530">
        <v>56</v>
      </c>
      <c r="E530" s="19">
        <f>1-D530/B530</f>
        <v>0.76569037656903771</v>
      </c>
      <c r="F530" s="19">
        <f t="shared" si="69"/>
        <v>0.63479256526157146</v>
      </c>
      <c r="G530" s="19">
        <f t="shared" si="70"/>
        <v>1.713423700508504E-2</v>
      </c>
      <c r="H530" s="19"/>
      <c r="I530" s="19">
        <f>_xll.PITimeDat("NPRI 3 Eff TSS",Sheet1!$C530,"\\APPLEPI_AF\MWRD_Production\Hite Treatment Plant\04-Primaries\Optimization","exact time")</f>
        <v>87</v>
      </c>
      <c r="J530" s="55">
        <f t="shared" si="71"/>
        <v>0.63598326359832635</v>
      </c>
      <c r="K530" s="19">
        <f t="shared" si="72"/>
        <v>0.63479256526157146</v>
      </c>
      <c r="L530" s="19">
        <f t="shared" si="73"/>
        <v>1.4177625291508656E-6</v>
      </c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x14ac:dyDescent="0.25">
      <c r="A531" s="60">
        <v>43653.333333333336</v>
      </c>
      <c r="B531" s="19">
        <f>_xll.PITimeDat("NPRI Inf TSS",Sheet1!$C531,"\\APPLEPI_AF\MWRD_Production\Hite Treatment Plant\04-Primaries\Optimization","exact time")</f>
        <v>254</v>
      </c>
      <c r="C531" s="60">
        <v>43653.333333333336</v>
      </c>
      <c r="D531">
        <v>77.5</v>
      </c>
      <c r="E531" s="19">
        <f>1-D531/B531</f>
        <v>0.69488188976377951</v>
      </c>
      <c r="F531" s="19">
        <f t="shared" si="69"/>
        <v>0.65635993345478583</v>
      </c>
      <c r="G531" s="19">
        <f t="shared" si="70"/>
        <v>1.4839411178720187E-3</v>
      </c>
      <c r="H531" s="19"/>
      <c r="I531" s="19">
        <f>_xll.PITimeDat("NPRI 3 Eff TSS",Sheet1!$C531,"\\APPLEPI_AF\MWRD_Production\Hite Treatment Plant\04-Primaries\Optimization","exact time")</f>
        <v>78</v>
      </c>
      <c r="J531" s="55">
        <f t="shared" si="71"/>
        <v>0.69291338582677164</v>
      </c>
      <c r="K531" s="19">
        <f t="shared" si="72"/>
        <v>0.65635993345478583</v>
      </c>
      <c r="L531" s="19">
        <f t="shared" si="73"/>
        <v>1.3361548803110356E-3</v>
      </c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x14ac:dyDescent="0.25">
      <c r="A532" s="60">
        <v>43654.333333333336</v>
      </c>
      <c r="B532" s="19">
        <f>_xll.PITimeDat("NPRI Inf TSS",Sheet1!$C532,"\\APPLEPI_AF\MWRD_Production\Hite Treatment Plant\04-Primaries\Optimization","exact time")</f>
        <v>328</v>
      </c>
      <c r="C532" s="60">
        <v>43654.333333333336</v>
      </c>
      <c r="D532">
        <v>63</v>
      </c>
      <c r="E532" s="19">
        <f>1-D532/B532</f>
        <v>0.80792682926829262</v>
      </c>
      <c r="F532" s="19">
        <f t="shared" si="69"/>
        <v>0.7338884850534011</v>
      </c>
      <c r="G532" s="19">
        <f t="shared" si="70"/>
        <v>5.4816764140827616E-3</v>
      </c>
      <c r="H532" s="19"/>
      <c r="I532" s="19">
        <f>_xll.PITimeDat("NPRI 3 Eff TSS",Sheet1!$C532,"\\APPLEPI_AF\MWRD_Production\Hite Treatment Plant\04-Primaries\Optimization","exact time")</f>
        <v>75</v>
      </c>
      <c r="J532" s="55">
        <f t="shared" si="71"/>
        <v>0.77134146341463417</v>
      </c>
      <c r="K532" s="19">
        <f t="shared" si="72"/>
        <v>0.7338884850534011</v>
      </c>
      <c r="L532" s="19">
        <f t="shared" si="73"/>
        <v>1.4027255881269925E-3</v>
      </c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x14ac:dyDescent="0.25">
      <c r="A533" s="60">
        <v>43655.333333333336</v>
      </c>
      <c r="B533" s="19">
        <f>_xll.PITimeDat("NPRI Inf TSS",Sheet1!$C533,"\\APPLEPI_AF\MWRD_Production\Hite Treatment Plant\04-Primaries\Optimization","exact time")</f>
        <v>294</v>
      </c>
      <c r="C533" s="60">
        <v>43655.333333333336</v>
      </c>
      <c r="D533">
        <v>65</v>
      </c>
      <c r="E533" s="19">
        <f>1-D533/B533</f>
        <v>0.77891156462585032</v>
      </c>
      <c r="F533" s="19">
        <f t="shared" si="69"/>
        <v>0.70311368400515506</v>
      </c>
      <c r="G533" s="19">
        <f t="shared" si="70"/>
        <v>5.7453187065891692E-3</v>
      </c>
      <c r="H533" s="19"/>
      <c r="I533" s="19">
        <f>_xll.PITimeDat("NPRI 3 Eff TSS",Sheet1!$C533,"\\APPLEPI_AF\MWRD_Production\Hite Treatment Plant\04-Primaries\Optimization","exact time")</f>
        <v>90</v>
      </c>
      <c r="J533" s="55">
        <f t="shared" si="71"/>
        <v>0.69387755102040816</v>
      </c>
      <c r="K533" s="19">
        <f t="shared" si="72"/>
        <v>0.70311368400515506</v>
      </c>
      <c r="L533" s="19">
        <f t="shared" si="73"/>
        <v>8.5306152511929734E-5</v>
      </c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x14ac:dyDescent="0.25">
      <c r="A534" s="60">
        <v>43656.333333333336</v>
      </c>
      <c r="B534" s="19">
        <f>_xll.PITimeDat("NPRI Inf TSS",Sheet1!$C534,"\\APPLEPI_AF\MWRD_Production\Hite Treatment Plant\04-Primaries\Optimization","exact time")</f>
        <v>296</v>
      </c>
      <c r="C534" s="60">
        <v>43656.333333333336</v>
      </c>
      <c r="D534">
        <v>76</v>
      </c>
      <c r="E534" s="19">
        <f>1-D534/B534</f>
        <v>0.7432432432432432</v>
      </c>
      <c r="F534" s="19">
        <f t="shared" si="69"/>
        <v>0.70511967262674191</v>
      </c>
      <c r="G534" s="19">
        <f t="shared" si="70"/>
        <v>1.4534066365513606E-3</v>
      </c>
      <c r="H534" s="19"/>
      <c r="I534" s="19">
        <f>_xll.PITimeDat("NPRI 3 Eff TSS",Sheet1!$C534,"\\APPLEPI_AF\MWRD_Production\Hite Treatment Plant\04-Primaries\Optimization","exact time")</f>
        <v>111</v>
      </c>
      <c r="J534" s="55">
        <f t="shared" si="71"/>
        <v>0.625</v>
      </c>
      <c r="K534" s="19">
        <f t="shared" si="72"/>
        <v>0.70511967262674191</v>
      </c>
      <c r="L534" s="19">
        <f t="shared" si="73"/>
        <v>6.4191619418162973E-3</v>
      </c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x14ac:dyDescent="0.25">
      <c r="A535" s="60">
        <v>43657.333333333336</v>
      </c>
      <c r="B535" s="19">
        <f>_xll.PITimeDat("NPRI Inf TSS",Sheet1!$C535,"\\APPLEPI_AF\MWRD_Production\Hite Treatment Plant\04-Primaries\Optimization","exact time")</f>
        <v>302</v>
      </c>
      <c r="C535" s="60">
        <v>43657.333333333336</v>
      </c>
      <c r="D535">
        <v>59</v>
      </c>
      <c r="E535" s="19">
        <f>1-D535/B535</f>
        <v>0.80463576158940397</v>
      </c>
      <c r="F535" s="19">
        <f t="shared" si="69"/>
        <v>0.71097822217720386</v>
      </c>
      <c r="G535" s="19">
        <f t="shared" si="70"/>
        <v>8.771734688747819E-3</v>
      </c>
      <c r="H535" s="19"/>
      <c r="I535" s="19">
        <f>_xll.PITimeDat("NPRI 3 Eff TSS",Sheet1!$C535,"\\APPLEPI_AF\MWRD_Production\Hite Treatment Plant\04-Primaries\Optimization","exact time")</f>
        <v>98</v>
      </c>
      <c r="J535" s="55">
        <f t="shared" si="71"/>
        <v>0.67549668874172186</v>
      </c>
      <c r="K535" s="19">
        <f t="shared" si="72"/>
        <v>0.71097822217720386</v>
      </c>
      <c r="L535" s="19">
        <f t="shared" si="73"/>
        <v>1.2589392149332265E-3</v>
      </c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x14ac:dyDescent="0.25">
      <c r="A536" s="60">
        <v>43658.333333333336</v>
      </c>
      <c r="B536" s="19" t="str">
        <f>_xll.PITimeDat("NPRI Inf TSS",Sheet1!$C536,"\\APPLEPI_AF\MWRD_Production\Hite Treatment Plant\04-Primaries\Optimization","exact time")</f>
        <v>No events found.</v>
      </c>
      <c r="C536" s="60">
        <v>43658.333333333336</v>
      </c>
      <c r="D536">
        <v>66</v>
      </c>
      <c r="E536" s="19"/>
      <c r="F536" s="19" t="e">
        <f t="shared" si="69"/>
        <v>#VALUE!</v>
      </c>
      <c r="G536" s="19" t="str">
        <f t="shared" si="70"/>
        <v/>
      </c>
      <c r="I536" s="19">
        <f>_xll.PITimeDat("NPRI 3 Eff TSS",Sheet1!$C536,"\\APPLEPI_AF\MWRD_Production\Hite Treatment Plant\04-Primaries\Optimization","exact time")</f>
        <v>98</v>
      </c>
      <c r="J536" s="55" t="e">
        <f t="shared" ref="J536:J547" si="74">1-I536/B536</f>
        <v>#VALUE!</v>
      </c>
      <c r="K536" s="19" t="e">
        <f t="shared" ref="K536:K547" si="75">1-$K$1/B536</f>
        <v>#VALUE!</v>
      </c>
      <c r="L536" s="19" t="str">
        <f t="shared" si="73"/>
        <v/>
      </c>
      <c r="M536" s="19"/>
      <c r="N536" s="19"/>
      <c r="P536" s="19"/>
      <c r="Q536" s="19"/>
      <c r="R536" s="19"/>
      <c r="S536" s="19"/>
      <c r="T536" s="19"/>
    </row>
    <row r="537" spans="1:28" x14ac:dyDescent="0.25">
      <c r="A537" s="60">
        <v>43659.333333333336</v>
      </c>
      <c r="B537" s="19" t="str">
        <f>_xll.PITimeDat("NPRI Inf TSS",Sheet1!$C537,"\\APPLEPI_AF\MWRD_Production\Hite Treatment Plant\04-Primaries\Optimization","exact time")</f>
        <v>No events found.</v>
      </c>
      <c r="C537" s="60">
        <v>43659.333333333336</v>
      </c>
      <c r="D537">
        <v>52</v>
      </c>
      <c r="E537" s="19"/>
      <c r="F537" s="19" t="e">
        <f t="shared" si="69"/>
        <v>#VALUE!</v>
      </c>
      <c r="G537" s="19" t="str">
        <f t="shared" si="70"/>
        <v/>
      </c>
      <c r="I537" s="19">
        <f>_xll.PITimeDat("NPRI 3 Eff TSS",Sheet1!$C537,"\\APPLEPI_AF\MWRD_Production\Hite Treatment Plant\04-Primaries\Optimization","exact time")</f>
        <v>90</v>
      </c>
      <c r="J537" s="55" t="e">
        <f t="shared" si="74"/>
        <v>#VALUE!</v>
      </c>
      <c r="K537" s="19" t="e">
        <f t="shared" si="75"/>
        <v>#VALUE!</v>
      </c>
      <c r="L537" s="19" t="str">
        <f t="shared" si="73"/>
        <v/>
      </c>
      <c r="M537" s="19"/>
      <c r="N537" s="19"/>
      <c r="P537" s="19"/>
      <c r="Q537" s="19"/>
      <c r="R537" s="19"/>
      <c r="S537" s="19"/>
      <c r="T537" s="19"/>
    </row>
    <row r="538" spans="1:28" x14ac:dyDescent="0.25">
      <c r="A538" s="60">
        <v>43660.333333333336</v>
      </c>
      <c r="B538" s="19" t="str">
        <f>_xll.PITimeDat("NPRI Inf TSS",Sheet1!$C538,"\\APPLEPI_AF\MWRD_Production\Hite Treatment Plant\04-Primaries\Optimization","exact time")</f>
        <v>No events found.</v>
      </c>
      <c r="C538" s="60">
        <v>43660.333333333336</v>
      </c>
      <c r="D538">
        <v>65</v>
      </c>
      <c r="E538" s="19"/>
      <c r="F538" s="19" t="e">
        <f t="shared" si="69"/>
        <v>#VALUE!</v>
      </c>
      <c r="G538" s="19" t="str">
        <f t="shared" si="70"/>
        <v/>
      </c>
      <c r="I538" s="19">
        <f>_xll.PITimeDat("NPRI 3 Eff TSS",Sheet1!$C538,"\\APPLEPI_AF\MWRD_Production\Hite Treatment Plant\04-Primaries\Optimization","exact time")</f>
        <v>84</v>
      </c>
      <c r="J538" s="55" t="e">
        <f t="shared" si="74"/>
        <v>#VALUE!</v>
      </c>
      <c r="K538" s="19" t="e">
        <f t="shared" si="75"/>
        <v>#VALUE!</v>
      </c>
      <c r="L538" s="19" t="str">
        <f t="shared" si="73"/>
        <v/>
      </c>
      <c r="M538" s="19"/>
      <c r="N538" s="19"/>
      <c r="P538" s="19"/>
      <c r="Q538" s="19"/>
      <c r="R538" s="19"/>
      <c r="S538" s="19"/>
      <c r="T538" s="19"/>
    </row>
    <row r="539" spans="1:28" x14ac:dyDescent="0.25">
      <c r="A539" s="60">
        <v>43661.333333333336</v>
      </c>
      <c r="B539" s="19" t="str">
        <f>_xll.PITimeDat("NPRI Inf TSS",Sheet1!$C539,"\\APPLEPI_AF\MWRD_Production\Hite Treatment Plant\04-Primaries\Optimization","exact time")</f>
        <v>No events found.</v>
      </c>
      <c r="C539" s="60">
        <v>43661.333333333336</v>
      </c>
      <c r="D539">
        <v>59</v>
      </c>
      <c r="E539" s="19"/>
      <c r="F539" s="19" t="e">
        <f t="shared" si="69"/>
        <v>#VALUE!</v>
      </c>
      <c r="G539" s="19" t="str">
        <f t="shared" si="70"/>
        <v/>
      </c>
      <c r="I539" s="19">
        <f>_xll.PITimeDat("NPRI 3 Eff TSS",Sheet1!$C539,"\\APPLEPI_AF\MWRD_Production\Hite Treatment Plant\04-Primaries\Optimization","exact time")</f>
        <v>68</v>
      </c>
      <c r="J539" s="55" t="e">
        <f t="shared" si="74"/>
        <v>#VALUE!</v>
      </c>
      <c r="K539" s="19" t="e">
        <f t="shared" si="75"/>
        <v>#VALUE!</v>
      </c>
      <c r="L539" s="19" t="str">
        <f t="shared" si="73"/>
        <v/>
      </c>
      <c r="M539" s="19"/>
      <c r="N539" s="19"/>
      <c r="P539" s="19"/>
      <c r="Q539" s="19"/>
      <c r="R539" s="19"/>
      <c r="S539" s="19"/>
      <c r="T539" s="19"/>
    </row>
    <row r="540" spans="1:28" x14ac:dyDescent="0.25">
      <c r="A540" s="60">
        <v>43662.333333333336</v>
      </c>
      <c r="B540" s="19">
        <f>_xll.PITimeDat("NPRI Inf TSS",Sheet1!$C540,"\\APPLEPI_AF\MWRD_Production\Hite Treatment Plant\04-Primaries\Optimization","exact time")</f>
        <v>270</v>
      </c>
      <c r="C540" s="60">
        <v>43662.333333333336</v>
      </c>
      <c r="D540">
        <v>70</v>
      </c>
      <c r="E540" s="19">
        <f>1-D540/B540</f>
        <v>0.7407407407407407</v>
      </c>
      <c r="F540" s="19">
        <f t="shared" si="69"/>
        <v>0.67672378925005772</v>
      </c>
      <c r="G540" s="19">
        <f t="shared" si="70"/>
        <v>4.0981700781604581E-3</v>
      </c>
      <c r="I540" s="19">
        <f>_xll.PITimeDat("NPRI 3 Eff TSS",Sheet1!$C540,"\\APPLEPI_AF\MWRD_Production\Hite Treatment Plant\04-Primaries\Optimization","exact time")</f>
        <v>87</v>
      </c>
      <c r="J540" s="55">
        <f t="shared" si="74"/>
        <v>0.67777777777777781</v>
      </c>
      <c r="K540" s="19">
        <f t="shared" si="75"/>
        <v>0.67672378925005772</v>
      </c>
      <c r="L540" s="19">
        <f t="shared" si="73"/>
        <v>1.1108918165655747E-6</v>
      </c>
      <c r="M540" s="19"/>
      <c r="N540" s="19"/>
      <c r="P540" s="19"/>
      <c r="Q540" s="19"/>
      <c r="R540" s="19"/>
      <c r="S540" s="19"/>
      <c r="T540" s="19"/>
    </row>
    <row r="541" spans="1:28" x14ac:dyDescent="0.25">
      <c r="A541" s="60">
        <v>43663.333333333336</v>
      </c>
      <c r="B541" s="19">
        <f>_xll.PITimeDat("NPRI Inf TSS",Sheet1!$C541,"\\APPLEPI_AF\MWRD_Production\Hite Treatment Plant\04-Primaries\Optimization","exact time")</f>
        <v>302</v>
      </c>
      <c r="C541" s="60">
        <v>43663.333333333336</v>
      </c>
      <c r="D541">
        <v>62</v>
      </c>
      <c r="E541" s="19">
        <f>1-D541/B541</f>
        <v>0.79470198675496695</v>
      </c>
      <c r="F541" s="19">
        <f t="shared" si="69"/>
        <v>0.71097822217720386</v>
      </c>
      <c r="G541" s="19">
        <f t="shared" si="70"/>
        <v>7.0096687550726981E-3</v>
      </c>
      <c r="I541" s="19">
        <f>_xll.PITimeDat("NPRI 3 Eff TSS",Sheet1!$C541,"\\APPLEPI_AF\MWRD_Production\Hite Treatment Plant\04-Primaries\Optimization","exact time")</f>
        <v>102</v>
      </c>
      <c r="J541" s="55">
        <f t="shared" si="74"/>
        <v>0.66225165562913912</v>
      </c>
      <c r="K541" s="19">
        <f t="shared" si="75"/>
        <v>0.71097822217720386</v>
      </c>
      <c r="L541" s="19">
        <f t="shared" si="73"/>
        <v>2.3742782875629809E-3</v>
      </c>
      <c r="M541" s="19"/>
      <c r="N541" s="19"/>
      <c r="P541" s="19"/>
      <c r="Q541" s="19"/>
      <c r="R541" s="19"/>
      <c r="S541" s="19"/>
      <c r="T541" s="19"/>
    </row>
    <row r="542" spans="1:28" x14ac:dyDescent="0.25">
      <c r="A542" s="60">
        <v>43664.333333333336</v>
      </c>
      <c r="B542" s="19">
        <f>_xll.PITimeDat("NPRI Inf TSS",Sheet1!$C542,"\\APPLEPI_AF\MWRD_Production\Hite Treatment Plant\04-Primaries\Optimization","exact time")</f>
        <v>391</v>
      </c>
      <c r="C542" s="60">
        <v>43664.333333333336</v>
      </c>
      <c r="D542">
        <v>65.5</v>
      </c>
      <c r="E542" s="19">
        <f>1-D542/B542</f>
        <v>0.8324808184143222</v>
      </c>
      <c r="F542" s="19">
        <f t="shared" si="69"/>
        <v>0.77676578797318563</v>
      </c>
      <c r="G542" s="19">
        <f t="shared" si="70"/>
        <v>3.1041646170567746E-3</v>
      </c>
      <c r="I542" s="19">
        <f>_xll.PITimeDat("NPRI 3 Eff TSS",Sheet1!$C542,"\\APPLEPI_AF\MWRD_Production\Hite Treatment Plant\04-Primaries\Optimization","exact time")</f>
        <v>111</v>
      </c>
      <c r="J542" s="55">
        <f t="shared" si="74"/>
        <v>0.71611253196930946</v>
      </c>
      <c r="K542" s="19">
        <f t="shared" si="75"/>
        <v>0.77676578797318563</v>
      </c>
      <c r="L542" s="19">
        <f t="shared" si="73"/>
        <v>3.6788174638717401E-3</v>
      </c>
      <c r="M542" s="19"/>
      <c r="N542" s="19"/>
      <c r="P542" s="19"/>
      <c r="Q542" s="19"/>
      <c r="R542" s="19"/>
      <c r="S542" s="19"/>
      <c r="T542" s="19"/>
    </row>
    <row r="543" spans="1:28" x14ac:dyDescent="0.25">
      <c r="A543" s="60">
        <v>43665.333333333336</v>
      </c>
      <c r="B543" s="19">
        <f>_xll.PITimeDat("NPRI Inf TSS",Sheet1!$C543,"\\APPLEPI_AF\MWRD_Production\Hite Treatment Plant\04-Primaries\Optimization","exact time")</f>
        <v>380</v>
      </c>
      <c r="C543" s="60">
        <v>43665.333333333336</v>
      </c>
      <c r="D543">
        <v>64.5</v>
      </c>
      <c r="E543" s="19">
        <f>1-D543/B543</f>
        <v>0.83026315789473681</v>
      </c>
      <c r="F543" s="19">
        <f t="shared" si="69"/>
        <v>0.77030374499346199</v>
      </c>
      <c r="G543" s="19">
        <f t="shared" si="70"/>
        <v>3.5951311954655618E-3</v>
      </c>
      <c r="I543" s="19" t="str">
        <f>_xll.PITimeDat("NPRI 3 Eff TSS",Sheet1!$C543,"\\APPLEPI_AF\MWRD_Production\Hite Treatment Plant\04-Primaries\Optimization","exact time")</f>
        <v>No events found.</v>
      </c>
      <c r="J543" s="55" t="e">
        <f t="shared" si="74"/>
        <v>#VALUE!</v>
      </c>
      <c r="K543" s="19">
        <f t="shared" si="75"/>
        <v>0.77030374499346199</v>
      </c>
      <c r="L543" s="19" t="str">
        <f t="shared" si="73"/>
        <v/>
      </c>
      <c r="M543" s="19"/>
      <c r="N543" s="19"/>
      <c r="P543" s="19"/>
      <c r="Q543" s="19"/>
      <c r="R543" s="19"/>
      <c r="S543" s="19"/>
      <c r="T543" s="19"/>
    </row>
    <row r="544" spans="1:28" x14ac:dyDescent="0.25">
      <c r="A544" s="60">
        <v>43666.333333333336</v>
      </c>
      <c r="B544" s="19">
        <f>_xll.PITimeDat("NPRI Inf TSS",Sheet1!$C544,"\\APPLEPI_AF\MWRD_Production\Hite Treatment Plant\04-Primaries\Optimization","exact time")</f>
        <v>314</v>
      </c>
      <c r="C544" s="60">
        <v>43666.333333333336</v>
      </c>
      <c r="D544">
        <v>54</v>
      </c>
      <c r="E544" s="19">
        <f>1-D544/B544</f>
        <v>0.82802547770700641</v>
      </c>
      <c r="F544" s="19">
        <f t="shared" si="69"/>
        <v>0.72202364043794764</v>
      </c>
      <c r="G544" s="19">
        <f t="shared" si="70"/>
        <v>1.1236389504416015E-2</v>
      </c>
      <c r="I544" s="19">
        <f>_xll.PITimeDat("NPRI 3 Eff TSS",Sheet1!$C544,"\\APPLEPI_AF\MWRD_Production\Hite Treatment Plant\04-Primaries\Optimization","exact time")</f>
        <v>120</v>
      </c>
      <c r="J544" s="55">
        <f t="shared" si="74"/>
        <v>0.61783439490445857</v>
      </c>
      <c r="K544" s="19">
        <f t="shared" si="75"/>
        <v>0.72202364043794764</v>
      </c>
      <c r="L544" s="19">
        <f t="shared" si="73"/>
        <v>1.0855398884837672E-2</v>
      </c>
      <c r="M544" s="19"/>
      <c r="N544" s="19"/>
      <c r="P544" s="19"/>
      <c r="Q544" s="19"/>
      <c r="R544" s="19"/>
      <c r="S544" s="19"/>
      <c r="T544" s="19"/>
    </row>
    <row r="545" spans="1:20" x14ac:dyDescent="0.25">
      <c r="A545" s="60">
        <v>43667.333333333336</v>
      </c>
      <c r="B545" s="19">
        <f>_xll.PITimeDat("NPRI Inf TSS",Sheet1!$C545,"\\APPLEPI_AF\MWRD_Production\Hite Treatment Plant\04-Primaries\Optimization","exact time")</f>
        <v>260</v>
      </c>
      <c r="C545" s="60">
        <v>43667.333333333336</v>
      </c>
      <c r="D545">
        <v>59.5</v>
      </c>
      <c r="E545" s="19">
        <f>1-D545/B545</f>
        <v>0.77115384615384619</v>
      </c>
      <c r="F545" s="19">
        <f t="shared" si="69"/>
        <v>0.66429008883659835</v>
      </c>
      <c r="G545" s="19">
        <f t="shared" si="70"/>
        <v>1.1419862627959642E-2</v>
      </c>
      <c r="I545" s="19">
        <f>_xll.PITimeDat("NPRI 3 Eff TSS",Sheet1!$C545,"\\APPLEPI_AF\MWRD_Production\Hite Treatment Plant\04-Primaries\Optimization","exact time")</f>
        <v>82</v>
      </c>
      <c r="J545" s="55">
        <f t="shared" si="74"/>
        <v>0.68461538461538463</v>
      </c>
      <c r="K545" s="19">
        <f t="shared" si="75"/>
        <v>0.66429008883659835</v>
      </c>
      <c r="L545" s="19">
        <f t="shared" si="73"/>
        <v>4.1311764849514729E-4</v>
      </c>
      <c r="M545" s="19"/>
      <c r="N545" s="19"/>
      <c r="P545" s="19"/>
      <c r="Q545" s="19"/>
      <c r="R545" s="19"/>
      <c r="S545" s="19"/>
      <c r="T545" s="19"/>
    </row>
    <row r="546" spans="1:20" x14ac:dyDescent="0.25">
      <c r="A546" s="60">
        <v>43668.333333333336</v>
      </c>
      <c r="B546" s="19">
        <f>_xll.PITimeDat("NPRI Inf TSS",Sheet1!$C546,"\\APPLEPI_AF\MWRD_Production\Hite Treatment Plant\04-Primaries\Optimization","exact time")</f>
        <v>311</v>
      </c>
      <c r="C546" s="60">
        <v>43668.333333333336</v>
      </c>
      <c r="D546">
        <v>74</v>
      </c>
      <c r="E546" s="19">
        <f>1-D546/B546</f>
        <v>0.76205787781350476</v>
      </c>
      <c r="F546" s="19">
        <f t="shared" si="69"/>
        <v>0.71934219645503406</v>
      </c>
      <c r="G546" s="19">
        <f t="shared" si="70"/>
        <v>1.8246294339184016E-3</v>
      </c>
      <c r="I546" s="19">
        <f>_xll.PITimeDat("NPRI 3 Eff TSS",Sheet1!$C546,"\\APPLEPI_AF\MWRD_Production\Hite Treatment Plant\04-Primaries\Optimization","exact time")</f>
        <v>82</v>
      </c>
      <c r="J546" s="55">
        <f t="shared" si="74"/>
        <v>0.7363344051446945</v>
      </c>
      <c r="K546" s="19">
        <f t="shared" si="75"/>
        <v>0.71934219645503406</v>
      </c>
      <c r="L546" s="19">
        <f t="shared" si="73"/>
        <v>2.8873515615297204E-4</v>
      </c>
      <c r="M546" s="19"/>
      <c r="N546" s="19"/>
      <c r="P546" s="19"/>
      <c r="Q546" s="19"/>
      <c r="R546" s="19"/>
      <c r="S546" s="19"/>
      <c r="T546" s="19"/>
    </row>
    <row r="547" spans="1:20" x14ac:dyDescent="0.25">
      <c r="A547" s="60">
        <v>43669.333333333336</v>
      </c>
      <c r="B547" s="19">
        <f>_xll.PITimeDat("NPRI Inf TSS",Sheet1!$C547,"\\APPLEPI_AF\MWRD_Production\Hite Treatment Plant\04-Primaries\Optimization","exact time")</f>
        <v>299</v>
      </c>
      <c r="C547" s="60">
        <v>43669.333333333336</v>
      </c>
      <c r="D547">
        <v>65</v>
      </c>
      <c r="E547" s="19">
        <f>1-D547/B547</f>
        <v>0.78260869565217395</v>
      </c>
      <c r="F547" s="19">
        <f t="shared" si="69"/>
        <v>0.70807833811878118</v>
      </c>
      <c r="G547" s="19">
        <f t="shared" si="70"/>
        <v>5.5547741940553562E-3</v>
      </c>
      <c r="I547" s="19">
        <f>_xll.PITimeDat("NPRI 3 Eff TSS",Sheet1!$C547,"\\APPLEPI_AF\MWRD_Production\Hite Treatment Plant\04-Primaries\Optimization","exact time")</f>
        <v>97</v>
      </c>
      <c r="J547" s="55">
        <f t="shared" si="74"/>
        <v>0.67558528428093645</v>
      </c>
      <c r="K547" s="19">
        <f t="shared" si="75"/>
        <v>0.70807833811878118</v>
      </c>
      <c r="L547" s="19">
        <f t="shared" si="73"/>
        <v>1.0557985477090762E-3</v>
      </c>
      <c r="M547" s="19"/>
      <c r="N547" s="19"/>
      <c r="P547" s="19"/>
      <c r="Q547" s="19"/>
      <c r="R547" s="19"/>
      <c r="S547" s="19"/>
      <c r="T547" s="19"/>
    </row>
  </sheetData>
  <hyperlinks>
    <hyperlink ref="J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2019-07-03T22:05:53Z</dcterms:created>
  <dcterms:modified xsi:type="dcterms:W3CDTF">2019-07-25T22:12:23Z</dcterms:modified>
</cp:coreProperties>
</file>