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ril/Desktop/Delta Calibration Calculator/"/>
    </mc:Choice>
  </mc:AlternateContent>
  <xr:revisionPtr revIDLastSave="0" documentId="13_ncr:9_{387DDFD0-90B5-4049-A5AD-42F4353124E6}" xr6:coauthVersionLast="47" xr6:coauthVersionMax="47" xr10:uidLastSave="{00000000-0000-0000-0000-000000000000}"/>
  <workbookProtection workbookAlgorithmName="SHA-512" workbookHashValue="Pd293bevbXAV8MF1EGAXbsHYu1NjaUeYwBUUOKA8D/TkD+M1jmaAotp5LqPybmETNjya6v+oKzRni6fy+S/kqA==" workbookSaltValue="DL/T37aS+3FGjC9T1h6sfg==" workbookSpinCount="100000" lockStructure="1"/>
  <bookViews>
    <workbookView xWindow="0" yWindow="500" windowWidth="51200" windowHeight="26580" activeTab="1" xr2:uid="{00000000-000D-0000-FFFF-FFFF00000000}"/>
  </bookViews>
  <sheets>
    <sheet name="English" sheetId="2" r:id="rId1"/>
    <sheet name="Françai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" l="1"/>
  <c r="G13" i="3"/>
  <c r="F13" i="3"/>
  <c r="E13" i="3"/>
  <c r="F13" i="2"/>
  <c r="E13" i="2"/>
  <c r="D13" i="3" l="1"/>
  <c r="D10" i="3" s="1"/>
  <c r="E100" i="3" s="1"/>
  <c r="E101" i="3" s="1"/>
  <c r="F10" i="3"/>
  <c r="C100" i="3" s="1"/>
  <c r="C101" i="3" s="1"/>
  <c r="G10" i="3"/>
  <c r="D100" i="3" s="1"/>
  <c r="D101" i="3" s="1"/>
  <c r="E10" i="3"/>
  <c r="B100" i="3" s="1"/>
  <c r="B101" i="3" s="1"/>
  <c r="D13" i="2"/>
  <c r="E10" i="2" s="1"/>
  <c r="B100" i="2" s="1"/>
  <c r="I35" i="3" l="1"/>
  <c r="I41" i="3"/>
  <c r="I34" i="3"/>
  <c r="F10" i="2"/>
  <c r="C100" i="2" s="1"/>
  <c r="C101" i="2" s="1"/>
  <c r="D10" i="2"/>
  <c r="E100" i="2" s="1"/>
  <c r="E101" i="2" s="1"/>
  <c r="G10" i="2"/>
  <c r="D100" i="2" s="1"/>
  <c r="D101" i="2" s="1"/>
  <c r="I34" i="2" l="1"/>
  <c r="B101" i="2"/>
  <c r="I35" i="2" s="1"/>
  <c r="I41" i="2" l="1"/>
</calcChain>
</file>

<file path=xl/sharedStrings.xml><?xml version="1.0" encoding="utf-8"?>
<sst xmlns="http://schemas.openxmlformats.org/spreadsheetml/2006/main" count="110" uniqueCount="97">
  <si>
    <t>Input</t>
  </si>
  <si>
    <t>Delta Radius</t>
  </si>
  <si>
    <t>Trim A</t>
  </si>
  <si>
    <t>Trim B</t>
  </si>
  <si>
    <t>Trim C</t>
  </si>
  <si>
    <t>Input:</t>
  </si>
  <si>
    <t>Current Values</t>
  </si>
  <si>
    <t>L</t>
  </si>
  <si>
    <t>Measured Values</t>
  </si>
  <si>
    <t>Your measurement on X tower.</t>
  </si>
  <si>
    <t>Your measurement on Y tower.</t>
  </si>
  <si>
    <t>Your measurement on Z tower.</t>
  </si>
  <si>
    <t>Estimated Dx</t>
  </si>
  <si>
    <t>Estimated Dy</t>
  </si>
  <si>
    <t>Estimated Dz</t>
  </si>
  <si>
    <t>Auxiliary</t>
  </si>
  <si>
    <t>Diagonal Rod</t>
  </si>
  <si>
    <t>Expected dimension value of hexagone (default: 75mm).</t>
  </si>
  <si>
    <t>Lx</t>
  </si>
  <si>
    <t>Ly</t>
  </si>
  <si>
    <t>Lz</t>
  </si>
  <si>
    <t>New values</t>
  </si>
  <si>
    <t>Yellow boxes are editable</t>
  </si>
  <si>
    <t>Current Delta Radius value  (get the exact value with a Delta Calibration G33).</t>
  </si>
  <si>
    <t>Saisie</t>
  </si>
  <si>
    <t>Valeurs actuelles</t>
  </si>
  <si>
    <t>Valeurs mesurées</t>
  </si>
  <si>
    <t>Nouvelles valeurs</t>
  </si>
  <si>
    <t>Subsidiaire</t>
  </si>
  <si>
    <t>Dx estimé</t>
  </si>
  <si>
    <t>Dy estimé</t>
  </si>
  <si>
    <t>Dz estimé</t>
  </si>
  <si>
    <t>Les cases jaunes sont modifiables</t>
  </si>
  <si>
    <t>Valeur actuelle du Delta Radius (obtenez la valeur exacte avec une Calibration Delta G33).</t>
  </si>
  <si>
    <t>Delta Radius:</t>
  </si>
  <si>
    <t>Diagonal Rod:</t>
  </si>
  <si>
    <t>Trim A/B/C :</t>
  </si>
  <si>
    <t>L:</t>
  </si>
  <si>
    <t>Lz:</t>
  </si>
  <si>
    <t>Ly:</t>
  </si>
  <si>
    <t>Lx:</t>
  </si>
  <si>
    <t>Trim A/B/C:</t>
  </si>
  <si>
    <t>Auxiliary:</t>
  </si>
  <si>
    <t>Calculation data, only used for calculating the new values.</t>
  </si>
  <si>
    <t>Delta Radius :</t>
  </si>
  <si>
    <t>L :</t>
  </si>
  <si>
    <t>Lx :</t>
  </si>
  <si>
    <t>Ly :</t>
  </si>
  <si>
    <t>Lz :</t>
  </si>
  <si>
    <t>Subsidiaire :</t>
  </si>
  <si>
    <t>Données de calcul, utilisées uniquement pour calculer les nouvelles valeurs.</t>
  </si>
  <si>
    <t>Valeur de dimension attendue de l'hexagone (par défaut : 75 mm).</t>
  </si>
  <si>
    <t>Votre mesure sur la tour X.</t>
  </si>
  <si>
    <t>Votre mesure sur la tour Y.</t>
  </si>
  <si>
    <t>Votre mesure sur la tour Z.</t>
  </si>
  <si>
    <t>Saisie :</t>
  </si>
  <si>
    <r>
      <rPr>
        <b/>
        <sz val="16"/>
        <color rgb="FFFF3148"/>
        <rFont val="Arial"/>
        <family val="2"/>
      </rPr>
      <t xml:space="preserve"> 5.</t>
    </r>
    <r>
      <rPr>
        <sz val="16"/>
        <rFont val="Arial"/>
        <family val="2"/>
      </rPr>
      <t xml:space="preserve"> Vous obtenez ainsi de nouvelles valeurs de barre diagonale (Diagonal Rod) et d'ajustements des tours (Trim A/B/C).</t>
    </r>
  </si>
  <si>
    <t xml:space="preserve">     N'oubliez pas de faire un reset EEPROM après flash du nouveau firmware.</t>
  </si>
  <si>
    <t xml:space="preserve">     M500</t>
  </si>
  <si>
    <t xml:space="preserve">     M501</t>
  </si>
  <si>
    <t xml:space="preserve">     Ou envoyez ces commandes à la suite avec Pronterface :</t>
  </si>
  <si>
    <r>
      <rPr>
        <b/>
        <sz val="16"/>
        <color rgb="FFFF3148"/>
        <rFont val="Arial"/>
        <family val="2"/>
      </rPr>
      <t xml:space="preserve"> 5.</t>
    </r>
    <r>
      <rPr>
        <sz val="16"/>
        <rFont val="Arial"/>
        <family val="2"/>
      </rPr>
      <t xml:space="preserve"> You obtain new values of diagonal rod and adjustments of towers (Trim A/B/C).</t>
    </r>
  </si>
  <si>
    <t xml:space="preserve">     Don't forget to do an EEPROM reset after flashing the new firmware.</t>
  </si>
  <si>
    <t xml:space="preserve">     Or send these commands in sequence with Pronterface:</t>
  </si>
  <si>
    <r>
      <rPr>
        <b/>
        <sz val="16"/>
        <color rgb="FFFF3148"/>
        <rFont val="Arial"/>
        <family val="2"/>
      </rPr>
      <t xml:space="preserve"> 6.</t>
    </r>
    <r>
      <rPr>
        <sz val="16"/>
        <rFont val="Arial"/>
        <family val="2"/>
      </rPr>
      <t xml:space="preserve"> Change these values in Marlin's </t>
    </r>
    <r>
      <rPr>
        <i/>
        <sz val="16"/>
        <rFont val="Arial"/>
        <family val="2"/>
      </rPr>
      <t>Configuration.h</t>
    </r>
    <r>
      <rPr>
        <sz val="16"/>
        <rFont val="Arial"/>
        <family val="2"/>
      </rPr>
      <t xml:space="preserve"> file and recompile the firmware:</t>
    </r>
  </si>
  <si>
    <r>
      <rPr>
        <b/>
        <sz val="16"/>
        <color rgb="FFFF3148"/>
        <rFont val="Arial"/>
        <family val="2"/>
      </rPr>
      <t>1.</t>
    </r>
    <r>
      <rPr>
        <b/>
        <sz val="16"/>
        <rFont val="Arial"/>
        <family val="2"/>
      </rPr>
      <t xml:space="preserve"> </t>
    </r>
    <r>
      <rPr>
        <sz val="16"/>
        <rFont val="Arial"/>
        <family val="2"/>
      </rPr>
      <t>Perform a Delta Calibration.</t>
    </r>
  </si>
  <si>
    <r>
      <t xml:space="preserve">    - </t>
    </r>
    <r>
      <rPr>
        <sz val="16"/>
        <rFont val="Arial"/>
        <family val="2"/>
      </rPr>
      <t xml:space="preserve">If BigTreeTech screen: In </t>
    </r>
    <r>
      <rPr>
        <i/>
        <sz val="16"/>
        <rFont val="Arial"/>
        <family val="2"/>
      </rPr>
      <t>Menu</t>
    </r>
    <r>
      <rPr>
        <sz val="16"/>
        <rFont val="Arial"/>
        <family val="2"/>
      </rPr>
      <t xml:space="preserve"> / </t>
    </r>
    <r>
      <rPr>
        <i/>
        <sz val="16"/>
        <rFont val="Arial"/>
        <family val="2"/>
      </rPr>
      <t>Movement</t>
    </r>
    <r>
      <rPr>
        <sz val="16"/>
        <rFont val="Arial"/>
        <family val="2"/>
      </rPr>
      <t xml:space="preserve"> / </t>
    </r>
    <r>
      <rPr>
        <i/>
        <sz val="16"/>
        <rFont val="Arial"/>
        <family val="2"/>
      </rPr>
      <t>Calibrate</t>
    </r>
    <r>
      <rPr>
        <sz val="16"/>
        <rFont val="Arial"/>
        <family val="2"/>
      </rPr>
      <t>.</t>
    </r>
  </si>
  <si>
    <r>
      <t xml:space="preserve">   </t>
    </r>
    <r>
      <rPr>
        <b/>
        <sz val="16"/>
        <color rgb="FF000000"/>
        <rFont val="Arial"/>
        <family val="2"/>
      </rPr>
      <t xml:space="preserve"> - </t>
    </r>
    <r>
      <rPr>
        <sz val="16"/>
        <color rgb="FF000000"/>
        <rFont val="Arial"/>
        <family val="2"/>
      </rPr>
      <t xml:space="preserve">If Super Racer Stock : Via the </t>
    </r>
    <r>
      <rPr>
        <i/>
        <sz val="16"/>
        <color rgb="FF000000"/>
        <rFont val="Arial"/>
        <family val="2"/>
      </rPr>
      <t>G33</t>
    </r>
    <r>
      <rPr>
        <sz val="16"/>
        <color rgb="FF000000"/>
        <rFont val="Arial"/>
        <family val="2"/>
      </rPr>
      <t xml:space="preserve"> command in Pronterface.</t>
    </r>
  </si>
  <si>
    <r>
      <rPr>
        <b/>
        <sz val="16"/>
        <color rgb="FFFF3148"/>
        <rFont val="Arial"/>
        <family val="2"/>
      </rPr>
      <t xml:space="preserve">     </t>
    </r>
    <r>
      <rPr>
        <b/>
        <sz val="16"/>
        <color theme="1"/>
        <rFont val="Arial"/>
        <family val="2"/>
      </rPr>
      <t>-</t>
    </r>
    <r>
      <rPr>
        <b/>
        <sz val="16"/>
        <color rgb="FFFF3148"/>
        <rFont val="Arial"/>
        <family val="2"/>
      </rPr>
      <t xml:space="preserve"> </t>
    </r>
    <r>
      <rPr>
        <sz val="16"/>
        <color theme="1"/>
        <rFont val="Arial"/>
        <family val="2"/>
      </rPr>
      <t xml:space="preserve">If BigTreeTech screen: In </t>
    </r>
    <r>
      <rPr>
        <i/>
        <sz val="16"/>
        <color theme="1"/>
        <rFont val="Arial"/>
        <family val="2"/>
      </rPr>
      <t>Menu</t>
    </r>
    <r>
      <rPr>
        <sz val="16"/>
        <color theme="1"/>
        <rFont val="Arial"/>
        <family val="2"/>
      </rPr>
      <t xml:space="preserve"> / </t>
    </r>
    <r>
      <rPr>
        <i/>
        <sz val="16"/>
        <color theme="1"/>
        <rFont val="Arial"/>
        <family val="2"/>
      </rPr>
      <t>Settings</t>
    </r>
    <r>
      <rPr>
        <sz val="16"/>
        <color theme="1"/>
        <rFont val="Arial"/>
        <family val="2"/>
      </rPr>
      <t xml:space="preserve"> / </t>
    </r>
    <r>
      <rPr>
        <i/>
        <sz val="16"/>
        <color theme="1"/>
        <rFont val="Arial"/>
        <family val="2"/>
      </rPr>
      <t>Machine</t>
    </r>
    <r>
      <rPr>
        <sz val="16"/>
        <color theme="1"/>
        <rFont val="Arial"/>
        <family val="2"/>
      </rPr>
      <t xml:space="preserve"> / </t>
    </r>
    <r>
      <rPr>
        <i/>
        <sz val="16"/>
        <color theme="1"/>
        <rFont val="Arial"/>
        <family val="2"/>
      </rPr>
      <t>Settings</t>
    </r>
    <r>
      <rPr>
        <sz val="16"/>
        <color theme="1"/>
        <rFont val="Arial"/>
        <family val="2"/>
      </rPr>
      <t xml:space="preserve"> / </t>
    </r>
    <r>
      <rPr>
        <i/>
        <sz val="16"/>
        <color theme="1"/>
        <rFont val="Arial"/>
        <family val="2"/>
      </rPr>
      <t>Delta</t>
    </r>
    <r>
      <rPr>
        <sz val="16"/>
        <color theme="1"/>
        <rFont val="Arial"/>
        <family val="2"/>
      </rPr>
      <t xml:space="preserve"> </t>
    </r>
    <r>
      <rPr>
        <i/>
        <sz val="16"/>
        <color theme="1"/>
        <rFont val="Arial"/>
        <family val="2"/>
      </rPr>
      <t>Configuration</t>
    </r>
    <r>
      <rPr>
        <sz val="16"/>
        <color theme="1"/>
        <rFont val="Arial"/>
        <family val="2"/>
      </rPr>
      <t xml:space="preserve"> / </t>
    </r>
    <r>
      <rPr>
        <i/>
        <sz val="16"/>
        <color theme="1"/>
        <rFont val="Arial"/>
        <family val="2"/>
      </rPr>
      <t>Radius</t>
    </r>
    <r>
      <rPr>
        <sz val="16"/>
        <color theme="1"/>
        <rFont val="Arial"/>
        <family val="2"/>
      </rPr>
      <t>.</t>
    </r>
  </si>
  <si>
    <r>
      <t xml:space="preserve">    - </t>
    </r>
    <r>
      <rPr>
        <sz val="16"/>
        <rFont val="Arial"/>
        <family val="2"/>
      </rPr>
      <t xml:space="preserve">Si écran BigTreeTech : Dans </t>
    </r>
    <r>
      <rPr>
        <i/>
        <sz val="16"/>
        <rFont val="Arial"/>
        <family val="2"/>
      </rPr>
      <t>Menu</t>
    </r>
    <r>
      <rPr>
        <sz val="16"/>
        <rFont val="Arial"/>
        <family val="2"/>
      </rPr>
      <t xml:space="preserve"> / </t>
    </r>
    <r>
      <rPr>
        <i/>
        <sz val="16"/>
        <rFont val="Arial"/>
        <family val="2"/>
      </rPr>
      <t>Mouvement</t>
    </r>
    <r>
      <rPr>
        <sz val="16"/>
        <rFont val="Arial"/>
        <family val="2"/>
      </rPr>
      <t xml:space="preserve"> / </t>
    </r>
    <r>
      <rPr>
        <i/>
        <sz val="16"/>
        <rFont val="Arial"/>
        <family val="2"/>
      </rPr>
      <t>Calibrer</t>
    </r>
    <r>
      <rPr>
        <sz val="16"/>
        <rFont val="Arial"/>
        <family val="2"/>
      </rPr>
      <t>.</t>
    </r>
  </si>
  <si>
    <r>
      <rPr>
        <b/>
        <sz val="16"/>
        <color rgb="FFFF3148"/>
        <rFont val="Arial"/>
        <family val="2"/>
      </rPr>
      <t>1.</t>
    </r>
    <r>
      <rPr>
        <b/>
        <sz val="16"/>
        <rFont val="Arial"/>
        <family val="2"/>
      </rPr>
      <t xml:space="preserve"> </t>
    </r>
    <r>
      <rPr>
        <sz val="16"/>
        <rFont val="Arial"/>
        <family val="2"/>
      </rPr>
      <t>Effectuez une Calibration Delta.</t>
    </r>
  </si>
  <si>
    <r>
      <t xml:space="preserve">   </t>
    </r>
    <r>
      <rPr>
        <b/>
        <sz val="16"/>
        <color rgb="FF000000"/>
        <rFont val="Arial"/>
        <family val="2"/>
      </rPr>
      <t xml:space="preserve"> - </t>
    </r>
    <r>
      <rPr>
        <sz val="16"/>
        <color rgb="FF000000"/>
        <rFont val="Arial"/>
        <family val="2"/>
      </rPr>
      <t xml:space="preserve">Si Super Racer Stock : Via la commande </t>
    </r>
    <r>
      <rPr>
        <i/>
        <sz val="16"/>
        <color rgb="FF000000"/>
        <rFont val="Arial"/>
        <family val="2"/>
      </rPr>
      <t>G33</t>
    </r>
    <r>
      <rPr>
        <sz val="16"/>
        <color rgb="FF000000"/>
        <rFont val="Arial"/>
        <family val="2"/>
      </rPr>
      <t xml:space="preserve"> dans Pronterface.</t>
    </r>
  </si>
  <si>
    <r>
      <rPr>
        <b/>
        <sz val="16"/>
        <color rgb="FFFF3148"/>
        <rFont val="Arial"/>
        <family val="2"/>
      </rPr>
      <t xml:space="preserve">     </t>
    </r>
    <r>
      <rPr>
        <b/>
        <sz val="16"/>
        <color theme="1"/>
        <rFont val="Arial"/>
        <family val="2"/>
      </rPr>
      <t>-</t>
    </r>
    <r>
      <rPr>
        <b/>
        <sz val="16"/>
        <color rgb="FFFF3148"/>
        <rFont val="Arial"/>
        <family val="2"/>
      </rPr>
      <t xml:space="preserve"> </t>
    </r>
    <r>
      <rPr>
        <sz val="16"/>
        <color theme="1"/>
        <rFont val="Arial"/>
        <family val="2"/>
      </rPr>
      <t xml:space="preserve">Si écran BigTreeTech : Dans </t>
    </r>
    <r>
      <rPr>
        <i/>
        <sz val="16"/>
        <color theme="1"/>
        <rFont val="Arial"/>
        <family val="2"/>
      </rPr>
      <t>Menu</t>
    </r>
    <r>
      <rPr>
        <sz val="16"/>
        <color theme="1"/>
        <rFont val="Arial"/>
        <family val="2"/>
      </rPr>
      <t xml:space="preserve"> / </t>
    </r>
    <r>
      <rPr>
        <i/>
        <sz val="16"/>
        <color theme="1"/>
        <rFont val="Arial"/>
        <family val="2"/>
      </rPr>
      <t>Options</t>
    </r>
    <r>
      <rPr>
        <sz val="16"/>
        <color theme="1"/>
        <rFont val="Arial"/>
        <family val="2"/>
      </rPr>
      <t xml:space="preserve"> / </t>
    </r>
    <r>
      <rPr>
        <i/>
        <sz val="16"/>
        <color theme="1"/>
        <rFont val="Arial"/>
        <family val="2"/>
      </rPr>
      <t>Machine</t>
    </r>
    <r>
      <rPr>
        <sz val="16"/>
        <color theme="1"/>
        <rFont val="Arial"/>
        <family val="2"/>
      </rPr>
      <t xml:space="preserve"> / </t>
    </r>
    <r>
      <rPr>
        <i/>
        <sz val="16"/>
        <color theme="1"/>
        <rFont val="Arial"/>
        <family val="2"/>
      </rPr>
      <t>Réglages</t>
    </r>
    <r>
      <rPr>
        <sz val="16"/>
        <color theme="1"/>
        <rFont val="Arial"/>
        <family val="2"/>
      </rPr>
      <t xml:space="preserve"> / </t>
    </r>
    <r>
      <rPr>
        <i/>
        <sz val="16"/>
        <color theme="1"/>
        <rFont val="Arial"/>
        <family val="2"/>
      </rPr>
      <t>Réglages Delta</t>
    </r>
    <r>
      <rPr>
        <sz val="16"/>
        <color theme="1"/>
        <rFont val="Arial"/>
        <family val="2"/>
      </rPr>
      <t xml:space="preserve"> / </t>
    </r>
    <r>
      <rPr>
        <i/>
        <sz val="16"/>
        <color theme="1"/>
        <rFont val="Arial"/>
        <family val="2"/>
      </rPr>
      <t>Radius</t>
    </r>
    <r>
      <rPr>
        <sz val="16"/>
        <color theme="1"/>
        <rFont val="Arial"/>
        <family val="2"/>
      </rPr>
      <t>.</t>
    </r>
  </si>
  <si>
    <r>
      <rPr>
        <b/>
        <sz val="16"/>
        <color rgb="FFFF3148"/>
        <rFont val="Arial"/>
        <family val="2"/>
      </rPr>
      <t xml:space="preserve"> 6.</t>
    </r>
    <r>
      <rPr>
        <sz val="16"/>
        <rFont val="Arial"/>
        <family val="2"/>
      </rPr>
      <t xml:space="preserve"> Modifiez ces valeurs dans le fichier </t>
    </r>
    <r>
      <rPr>
        <i/>
        <sz val="16"/>
        <rFont val="Arial"/>
        <family val="2"/>
      </rPr>
      <t>Configuration.h</t>
    </r>
    <r>
      <rPr>
        <sz val="16"/>
        <rFont val="Arial"/>
        <family val="2"/>
      </rPr>
      <t xml:space="preserve"> de Marlin et recompilez le firmware :</t>
    </r>
  </si>
  <si>
    <t>Diagonal Rod :</t>
  </si>
  <si>
    <r>
      <rPr>
        <b/>
        <sz val="16"/>
        <color rgb="FFFF0000"/>
        <rFont val="Arial"/>
        <family val="2"/>
      </rPr>
      <t>7.</t>
    </r>
    <r>
      <rPr>
        <sz val="16"/>
        <rFont val="Arial"/>
        <family val="2"/>
      </rPr>
      <t xml:space="preserve"> Vous souhaitez plus de précision ? Vous pouvez recommencer l'opération plusieurs fois jusqu'à ce que vous soyez satisfait des résultats.</t>
    </r>
  </si>
  <si>
    <r>
      <rPr>
        <b/>
        <sz val="16"/>
        <color rgb="FFFF0000"/>
        <rFont val="Arial"/>
        <family val="2"/>
      </rPr>
      <t>7.</t>
    </r>
    <r>
      <rPr>
        <sz val="16"/>
        <rFont val="Arial"/>
        <family val="2"/>
      </rPr>
      <t xml:space="preserve"> Would you like more precision? You can repeat the operation several times until you are satisfied with the results.</t>
    </r>
  </si>
  <si>
    <t xml:space="preserve">    To do this, simply put the new values previously calculated for the diagonal rod and the A/B/C trim as the current values and relaunch the print.</t>
  </si>
  <si>
    <t>STL Download Link</t>
  </si>
  <si>
    <r>
      <rPr>
        <b/>
        <sz val="16"/>
        <color rgb="FFFF3148"/>
        <rFont val="Arial"/>
        <family val="2"/>
      </rPr>
      <t xml:space="preserve"> 3.</t>
    </r>
    <r>
      <rPr>
        <sz val="16"/>
        <color theme="1"/>
        <rFont val="Arial"/>
        <family val="2"/>
      </rPr>
      <t xml:space="preserve"> Imprimez le fichier "Delta_Calibration.stl". Il est préférable de ne pas l'imprimer à vitesse trop rapide.</t>
    </r>
  </si>
  <si>
    <t>Lien de Téléchargement STL</t>
  </si>
  <si>
    <t xml:space="preserve">    Pour cela il suffit de mettre les nouvelles valeurs précédemment calculées du diagonal rod et des Trim A/B/C en guise de valeurs actuelles et de relancer l'impression.</t>
  </si>
  <si>
    <r>
      <t xml:space="preserve">     </t>
    </r>
    <r>
      <rPr>
        <b/>
        <sz val="16"/>
        <color theme="1"/>
        <rFont val="Arial"/>
        <family val="2"/>
      </rPr>
      <t xml:space="preserve">- </t>
    </r>
    <r>
      <rPr>
        <sz val="16"/>
        <color theme="1"/>
        <rFont val="Arial"/>
        <family val="2"/>
      </rPr>
      <t xml:space="preserve">Si Super Racer Stock : Via la commande </t>
    </r>
    <r>
      <rPr>
        <i/>
        <sz val="16"/>
        <color theme="1"/>
        <rFont val="Arial"/>
        <family val="2"/>
      </rPr>
      <t>M503</t>
    </r>
    <r>
      <rPr>
        <sz val="16"/>
        <color theme="1"/>
        <rFont val="Arial"/>
        <family val="2"/>
      </rPr>
      <t xml:space="preserve"> dans Pronterface pour afficher les infos et répérez la ligne </t>
    </r>
    <r>
      <rPr>
        <i/>
        <sz val="16"/>
        <color theme="1"/>
        <rFont val="Arial"/>
        <family val="2"/>
      </rPr>
      <t>M665</t>
    </r>
    <r>
      <rPr>
        <sz val="16"/>
        <color theme="1"/>
        <rFont val="Arial"/>
        <family val="2"/>
      </rPr>
      <t xml:space="preserve">, la valeur de </t>
    </r>
    <r>
      <rPr>
        <i/>
        <sz val="16"/>
        <color theme="1"/>
        <rFont val="Arial"/>
        <family val="2"/>
      </rPr>
      <t>R</t>
    </r>
    <r>
      <rPr>
        <sz val="16"/>
        <color theme="1"/>
        <rFont val="Arial"/>
        <family val="2"/>
      </rPr>
      <t xml:space="preserve"> correspond au Radius Delta</t>
    </r>
  </si>
  <si>
    <r>
      <t xml:space="preserve">                                                 Dans </t>
    </r>
    <r>
      <rPr>
        <i/>
        <sz val="16"/>
        <rFont val="Arial"/>
        <family val="2"/>
      </rPr>
      <t xml:space="preserve">Menu </t>
    </r>
    <r>
      <rPr>
        <sz val="16"/>
        <rFont val="Arial"/>
        <family val="2"/>
      </rPr>
      <t>/</t>
    </r>
    <r>
      <rPr>
        <i/>
        <sz val="16"/>
        <rFont val="Arial"/>
        <family val="2"/>
      </rPr>
      <t xml:space="preserve"> Options </t>
    </r>
    <r>
      <rPr>
        <sz val="16"/>
        <rFont val="Arial"/>
        <family val="2"/>
      </rPr>
      <t>/</t>
    </r>
    <r>
      <rPr>
        <i/>
        <sz val="16"/>
        <rFont val="Arial"/>
        <family val="2"/>
      </rPr>
      <t xml:space="preserve"> Machine </t>
    </r>
    <r>
      <rPr>
        <sz val="16"/>
        <rFont val="Arial"/>
        <family val="2"/>
      </rPr>
      <t>/</t>
    </r>
    <r>
      <rPr>
        <i/>
        <sz val="16"/>
        <rFont val="Arial"/>
        <family val="2"/>
      </rPr>
      <t xml:space="preserve"> Réglages </t>
    </r>
    <r>
      <rPr>
        <sz val="16"/>
        <rFont val="Arial"/>
        <family val="2"/>
      </rPr>
      <t>/</t>
    </r>
    <r>
      <rPr>
        <i/>
        <sz val="16"/>
        <rFont val="Arial"/>
        <family val="2"/>
      </rPr>
      <t xml:space="preserve"> Ajustements Diagonal Rod</t>
    </r>
    <r>
      <rPr>
        <sz val="16"/>
        <rFont val="Arial"/>
        <family val="2"/>
      </rPr>
      <t>.</t>
    </r>
  </si>
  <si>
    <r>
      <rPr>
        <b/>
        <sz val="16"/>
        <color rgb="FFFF3148"/>
        <rFont val="Arial"/>
        <family val="2"/>
      </rPr>
      <t xml:space="preserve"> 2. </t>
    </r>
    <r>
      <rPr>
        <sz val="16"/>
        <color theme="1"/>
        <rFont val="Arial"/>
        <family val="2"/>
      </rPr>
      <t>Récupérez ensuite les valeurs du Radius Delta obtenue, des Trim A, B et C et reportez les dans le tableau.</t>
    </r>
  </si>
  <si>
    <r>
      <t xml:space="preserve">                                                 et les valeurs de </t>
    </r>
    <r>
      <rPr>
        <i/>
        <sz val="16"/>
        <color theme="1"/>
        <rFont val="Arial"/>
        <family val="2"/>
      </rPr>
      <t>A</t>
    </r>
    <r>
      <rPr>
        <sz val="16"/>
        <color theme="1"/>
        <rFont val="Arial"/>
        <family val="2"/>
      </rPr>
      <t xml:space="preserve">, </t>
    </r>
    <r>
      <rPr>
        <i/>
        <sz val="16"/>
        <color theme="1"/>
        <rFont val="Arial"/>
        <family val="2"/>
      </rPr>
      <t>B</t>
    </r>
    <r>
      <rPr>
        <sz val="16"/>
        <color theme="1"/>
        <rFont val="Arial"/>
        <family val="2"/>
      </rPr>
      <t xml:space="preserve"> et </t>
    </r>
    <r>
      <rPr>
        <i/>
        <sz val="16"/>
        <color theme="1"/>
        <rFont val="Arial"/>
        <family val="2"/>
      </rPr>
      <t>C</t>
    </r>
    <r>
      <rPr>
        <sz val="16"/>
        <color theme="1"/>
        <rFont val="Arial"/>
        <family val="2"/>
      </rPr>
      <t xml:space="preserve"> correspondent aux Trim A, B et C.</t>
    </r>
  </si>
  <si>
    <r>
      <rPr>
        <b/>
        <sz val="16"/>
        <color rgb="FFFF3148"/>
        <rFont val="Arial"/>
        <family val="2"/>
      </rPr>
      <t xml:space="preserve"> 4.</t>
    </r>
    <r>
      <rPr>
        <sz val="16"/>
        <rFont val="Arial"/>
        <family val="2"/>
      </rPr>
      <t xml:space="preserve"> A l'aide d'un pied à coulisse, mesurez les dimensions obtenues en </t>
    </r>
    <r>
      <rPr>
        <i/>
        <sz val="16"/>
        <color rgb="FF0B44FF"/>
        <rFont val="Arial"/>
        <family val="2"/>
      </rPr>
      <t>Lx</t>
    </r>
    <r>
      <rPr>
        <sz val="16"/>
        <rFont val="Arial"/>
        <family val="2"/>
      </rPr>
      <t xml:space="preserve">, </t>
    </r>
    <r>
      <rPr>
        <i/>
        <sz val="16"/>
        <color rgb="FF00B050"/>
        <rFont val="Arial"/>
        <family val="2"/>
      </rPr>
      <t>Ly</t>
    </r>
    <r>
      <rPr>
        <sz val="16"/>
        <rFont val="Arial"/>
        <family val="2"/>
      </rPr>
      <t xml:space="preserve"> et </t>
    </r>
    <r>
      <rPr>
        <i/>
        <sz val="16"/>
        <color rgb="FFFF3148"/>
        <rFont val="Arial"/>
        <family val="2"/>
      </rPr>
      <t>Lz</t>
    </r>
    <r>
      <rPr>
        <sz val="16"/>
        <rFont val="Arial"/>
        <family val="2"/>
      </rPr>
      <t xml:space="preserve"> (en vous référant au schéma) et reportez les valeurs dans le tableau.</t>
    </r>
  </si>
  <si>
    <r>
      <t xml:space="preserve">     </t>
    </r>
    <r>
      <rPr>
        <b/>
        <sz val="16"/>
        <color theme="1"/>
        <rFont val="Arial"/>
        <family val="2"/>
      </rPr>
      <t xml:space="preserve">- </t>
    </r>
    <r>
      <rPr>
        <sz val="16"/>
        <color theme="1"/>
        <rFont val="Arial"/>
        <family val="2"/>
      </rPr>
      <t xml:space="preserve">If Super Racer Stock : Via the </t>
    </r>
    <r>
      <rPr>
        <i/>
        <sz val="16"/>
        <color theme="1"/>
        <rFont val="Arial"/>
        <family val="2"/>
      </rPr>
      <t>M503</t>
    </r>
    <r>
      <rPr>
        <sz val="16"/>
        <color theme="1"/>
        <rFont val="Arial"/>
        <family val="2"/>
      </rPr>
      <t xml:space="preserve"> command in Pronterface to display info and locate the </t>
    </r>
    <r>
      <rPr>
        <i/>
        <sz val="16"/>
        <color theme="1"/>
        <rFont val="Arial"/>
        <family val="2"/>
      </rPr>
      <t>M665</t>
    </r>
    <r>
      <rPr>
        <sz val="16"/>
        <color theme="1"/>
        <rFont val="Arial"/>
        <family val="2"/>
      </rPr>
      <t xml:space="preserve"> line, the value of </t>
    </r>
    <r>
      <rPr>
        <i/>
        <sz val="16"/>
        <color theme="1"/>
        <rFont val="Arial"/>
        <family val="2"/>
      </rPr>
      <t>R</t>
    </r>
    <r>
      <rPr>
        <sz val="16"/>
        <color theme="1"/>
        <rFont val="Arial"/>
        <family val="2"/>
      </rPr>
      <t xml:space="preserve"> corresponds to the Delta Radius</t>
    </r>
  </si>
  <si>
    <r>
      <t xml:space="preserve">                                               </t>
    </r>
    <r>
      <rPr>
        <sz val="16"/>
        <color theme="1"/>
        <rFont val="Arial"/>
        <family val="2"/>
      </rPr>
      <t xml:space="preserve">and the values of </t>
    </r>
    <r>
      <rPr>
        <i/>
        <sz val="16"/>
        <color theme="1"/>
        <rFont val="Arial"/>
        <family val="2"/>
      </rPr>
      <t>A</t>
    </r>
    <r>
      <rPr>
        <sz val="16"/>
        <color theme="1"/>
        <rFont val="Arial"/>
        <family val="2"/>
      </rPr>
      <t xml:space="preserve">, </t>
    </r>
    <r>
      <rPr>
        <i/>
        <sz val="16"/>
        <color theme="1"/>
        <rFont val="Arial"/>
        <family val="2"/>
      </rPr>
      <t>B</t>
    </r>
    <r>
      <rPr>
        <sz val="16"/>
        <color theme="1"/>
        <rFont val="Arial"/>
        <family val="2"/>
      </rPr>
      <t xml:space="preserve"> and </t>
    </r>
    <r>
      <rPr>
        <i/>
        <sz val="16"/>
        <color theme="1"/>
        <rFont val="Arial"/>
        <family val="2"/>
      </rPr>
      <t>C</t>
    </r>
    <r>
      <rPr>
        <sz val="16"/>
        <color theme="1"/>
        <rFont val="Arial"/>
        <family val="2"/>
      </rPr>
      <t xml:space="preserve"> correspond to Trim A, B and C.</t>
    </r>
  </si>
  <si>
    <r>
      <rPr>
        <b/>
        <sz val="16"/>
        <color rgb="FFFF3148"/>
        <rFont val="Arial"/>
        <family val="2"/>
      </rPr>
      <t xml:space="preserve"> 2. </t>
    </r>
    <r>
      <rPr>
        <sz val="16"/>
        <color theme="1"/>
        <rFont val="Arial"/>
        <family val="2"/>
      </rPr>
      <t>Then retrieve the Radius Delta values obtained, Trim A, B and C and report them in the table.</t>
    </r>
  </si>
  <si>
    <r>
      <rPr>
        <b/>
        <sz val="16"/>
        <color rgb="FFFF3148"/>
        <rFont val="Arial"/>
        <family val="2"/>
      </rPr>
      <t xml:space="preserve"> 4.</t>
    </r>
    <r>
      <rPr>
        <sz val="16"/>
        <rFont val="Arial"/>
        <family val="2"/>
      </rPr>
      <t xml:space="preserve"> Using a caliper, measure the dimensions obtained in </t>
    </r>
    <r>
      <rPr>
        <i/>
        <sz val="16"/>
        <color rgb="FF0B44FF"/>
        <rFont val="Arial"/>
        <family val="2"/>
      </rPr>
      <t>Lx</t>
    </r>
    <r>
      <rPr>
        <sz val="16"/>
        <rFont val="Arial"/>
        <family val="2"/>
      </rPr>
      <t xml:space="preserve">, </t>
    </r>
    <r>
      <rPr>
        <i/>
        <sz val="16"/>
        <color rgb="FF00B050"/>
        <rFont val="Arial"/>
        <family val="2"/>
      </rPr>
      <t>Ly</t>
    </r>
    <r>
      <rPr>
        <sz val="16"/>
        <rFont val="Arial"/>
        <family val="2"/>
      </rPr>
      <t xml:space="preserve"> and </t>
    </r>
    <r>
      <rPr>
        <i/>
        <sz val="16"/>
        <color rgb="FFFF3148"/>
        <rFont val="Arial"/>
        <family val="2"/>
      </rPr>
      <t>Lz</t>
    </r>
    <r>
      <rPr>
        <sz val="16"/>
        <rFont val="Arial"/>
        <family val="2"/>
      </rPr>
      <t xml:space="preserve"> (referring to the diagram) and enter the values in the table.</t>
    </r>
  </si>
  <si>
    <r>
      <t xml:space="preserve">                                                In </t>
    </r>
    <r>
      <rPr>
        <i/>
        <sz val="16"/>
        <rFont val="Arial"/>
        <family val="2"/>
      </rPr>
      <t>Menu</t>
    </r>
    <r>
      <rPr>
        <sz val="16"/>
        <rFont val="Arial"/>
        <family val="2"/>
      </rPr>
      <t xml:space="preserve"> / </t>
    </r>
    <r>
      <rPr>
        <i/>
        <sz val="16"/>
        <rFont val="Arial"/>
        <family val="2"/>
      </rPr>
      <t>Settings</t>
    </r>
    <r>
      <rPr>
        <sz val="16"/>
        <rFont val="Arial"/>
        <family val="2"/>
      </rPr>
      <t xml:space="preserve"> / </t>
    </r>
    <r>
      <rPr>
        <i/>
        <sz val="16"/>
        <rFont val="Arial"/>
        <family val="2"/>
      </rPr>
      <t>Machine</t>
    </r>
    <r>
      <rPr>
        <sz val="16"/>
        <rFont val="Arial"/>
        <family val="2"/>
      </rPr>
      <t xml:space="preserve"> / </t>
    </r>
    <r>
      <rPr>
        <i/>
        <sz val="16"/>
        <rFont val="Arial"/>
        <family val="2"/>
      </rPr>
      <t>Settings</t>
    </r>
    <r>
      <rPr>
        <sz val="16"/>
        <rFont val="Arial"/>
        <family val="2"/>
      </rPr>
      <t xml:space="preserve"> / </t>
    </r>
    <r>
      <rPr>
        <i/>
        <sz val="16"/>
        <rFont val="Arial"/>
        <family val="2"/>
      </rPr>
      <t>Delta Configuration</t>
    </r>
    <r>
      <rPr>
        <sz val="16"/>
        <rFont val="Arial"/>
        <family val="2"/>
      </rPr>
      <t xml:space="preserve"> / </t>
    </r>
    <r>
      <rPr>
        <i/>
        <sz val="16"/>
        <rFont val="Arial"/>
        <family val="2"/>
      </rPr>
      <t>Diagonal Rod Trim</t>
    </r>
    <r>
      <rPr>
        <sz val="16"/>
        <rFont val="Arial"/>
        <family val="2"/>
      </rPr>
      <t>.</t>
    </r>
  </si>
  <si>
    <r>
      <t xml:space="preserve">Valeur </t>
    </r>
    <r>
      <rPr>
        <i/>
        <sz val="16"/>
        <color rgb="FF000000"/>
        <rFont val="Roboto"/>
      </rPr>
      <t>DELTA_DIAGONAL_ROD</t>
    </r>
    <r>
      <rPr>
        <sz val="16"/>
        <color rgb="FF000000"/>
        <rFont val="Roboto"/>
      </rPr>
      <t xml:space="preserve"> configurée dans Configuration.h ou dans l'EEPROM (par défaut : 315).</t>
    </r>
  </si>
  <si>
    <r>
      <t xml:space="preserve">Valeurs </t>
    </r>
    <r>
      <rPr>
        <i/>
        <sz val="16"/>
        <rFont val="Roboto"/>
      </rPr>
      <t>DELTA_DIAGONAL_ROD_TRIM_TOWER</t>
    </r>
    <r>
      <rPr>
        <sz val="16"/>
        <rFont val="Roboto"/>
      </rPr>
      <t xml:space="preserve"> configurées dans Configuration.h ou dans l'EEPROM (par défaut : { 0.0, 0.0, 0.0 }).</t>
    </r>
  </si>
  <si>
    <r>
      <rPr>
        <i/>
        <sz val="16"/>
        <color rgb="FF000000"/>
        <rFont val="Roboto"/>
      </rPr>
      <t>DELTA_DIAGONAL_ROD</t>
    </r>
    <r>
      <rPr>
        <sz val="16"/>
        <color rgb="FF000000"/>
        <rFont val="Roboto"/>
      </rPr>
      <t xml:space="preserve"> value configured in Configuration.h or in EEPROM (default: 315).</t>
    </r>
  </si>
  <si>
    <r>
      <rPr>
        <i/>
        <sz val="16"/>
        <rFont val="Roboto"/>
      </rPr>
      <t>DELTA_DIAGONAL_ROD_TRIM_TOWER</t>
    </r>
    <r>
      <rPr>
        <sz val="16"/>
        <rFont val="Roboto"/>
      </rPr>
      <t xml:space="preserve"> values configured in Configuration.h or in EEPROM (default: { 0.0, 0.0, 0.0 }).</t>
    </r>
  </si>
  <si>
    <r>
      <rPr>
        <b/>
        <sz val="16"/>
        <color rgb="FFFF0000"/>
        <rFont val="Arial"/>
        <family val="2"/>
      </rPr>
      <t>3.</t>
    </r>
    <r>
      <rPr>
        <sz val="16"/>
        <rFont val="Arial"/>
        <family val="2"/>
      </rPr>
      <t xml:space="preserve"> Print the "Delta_Calibration.stl" file. It's better not to print it too quickly.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</si>
</sst>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5" x14ac:knownFonts="1">
    <font>
      <sz val="10"/>
      <color rgb="FF000000"/>
      <name val="Arial"/>
    </font>
    <font>
      <sz val="10"/>
      <name val="Arial"/>
      <family val="2"/>
    </font>
    <font>
      <b/>
      <sz val="18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8"/>
      <name val="Arial"/>
      <family val="2"/>
    </font>
    <font>
      <sz val="18"/>
      <name val="Arial"/>
      <family val="2"/>
    </font>
    <font>
      <b/>
      <sz val="18"/>
      <color rgb="FF000000"/>
      <name val="Arial"/>
      <family val="2"/>
    </font>
    <font>
      <i/>
      <sz val="16"/>
      <name val="Arial"/>
      <family val="2"/>
    </font>
    <font>
      <sz val="16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b/>
      <sz val="16"/>
      <color rgb="FF000000"/>
      <name val="Arial"/>
      <family val="2"/>
    </font>
    <font>
      <i/>
      <sz val="16"/>
      <color rgb="FF000000"/>
      <name val="Arial"/>
      <family val="2"/>
    </font>
    <font>
      <sz val="16"/>
      <color rgb="FF000000"/>
      <name val="Roboto"/>
    </font>
    <font>
      <sz val="16"/>
      <name val="Roboto"/>
    </font>
    <font>
      <b/>
      <sz val="16"/>
      <name val="Arial"/>
      <family val="2"/>
    </font>
    <font>
      <b/>
      <sz val="16"/>
      <color rgb="FFFF3148"/>
      <name val="Arial"/>
      <family val="2"/>
    </font>
    <font>
      <i/>
      <sz val="12"/>
      <color rgb="FF000000"/>
      <name val="Arial"/>
      <family val="2"/>
    </font>
    <font>
      <b/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FF3148"/>
      <name val="Arial"/>
      <family val="2"/>
    </font>
    <font>
      <b/>
      <sz val="16"/>
      <color rgb="FF0B44FF"/>
      <name val="Arial"/>
      <family val="2"/>
    </font>
    <font>
      <b/>
      <sz val="16"/>
      <color rgb="FF00B050"/>
      <name val="Arial"/>
      <family val="2"/>
    </font>
    <font>
      <b/>
      <sz val="16"/>
      <color rgb="FFFF0000"/>
      <name val="Arial"/>
      <family val="2"/>
    </font>
    <font>
      <u/>
      <sz val="10"/>
      <color theme="10"/>
      <name val="Arial"/>
    </font>
    <font>
      <u/>
      <sz val="16"/>
      <color theme="10"/>
      <name val="Arial"/>
      <family val="2"/>
    </font>
    <font>
      <sz val="16"/>
      <color theme="10"/>
      <name val="Arial"/>
      <family val="2"/>
    </font>
    <font>
      <i/>
      <sz val="16"/>
      <color rgb="FF0B44FF"/>
      <name val="Arial"/>
      <family val="2"/>
    </font>
    <font>
      <i/>
      <sz val="16"/>
      <color rgb="FF00B050"/>
      <name val="Arial"/>
      <family val="2"/>
    </font>
    <font>
      <i/>
      <sz val="16"/>
      <color rgb="FFFF3148"/>
      <name val="Arial"/>
      <family val="2"/>
    </font>
    <font>
      <i/>
      <sz val="16"/>
      <color rgb="FF000000"/>
      <name val="Roboto"/>
    </font>
    <font>
      <i/>
      <sz val="16"/>
      <name val="Roboto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rgb="FFEAD1DC"/>
      </patternFill>
    </fill>
    <fill>
      <patternFill patternType="solid">
        <fgColor rgb="FFFFFB97"/>
        <bgColor rgb="FFFBFFC4"/>
      </patternFill>
    </fill>
    <fill>
      <patternFill patternType="solid">
        <fgColor rgb="FFFFFB97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/>
      <right style="thin">
        <color theme="1"/>
      </right>
      <top style="medium">
        <color rgb="FF000000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/>
      <right style="thin">
        <color theme="1"/>
      </right>
      <top style="thin">
        <color theme="1"/>
      </top>
      <bottom style="medium">
        <color rgb="FF00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rgb="FF00000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9900FF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rgb="FF00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rgb="FF9900FF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9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/>
    <xf numFmtId="0" fontId="0" fillId="0" borderId="2" xfId="0" applyFont="1" applyBorder="1" applyAlignment="1"/>
    <xf numFmtId="0" fontId="12" fillId="0" borderId="3" xfId="0" applyFont="1" applyBorder="1" applyAlignment="1"/>
    <xf numFmtId="0" fontId="0" fillId="0" borderId="0" xfId="0" applyFont="1" applyBorder="1" applyAlignment="1"/>
    <xf numFmtId="0" fontId="1" fillId="0" borderId="0" xfId="0" applyFont="1" applyBorder="1"/>
    <xf numFmtId="0" fontId="4" fillId="0" borderId="0" xfId="0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4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left" vertical="center"/>
    </xf>
    <xf numFmtId="0" fontId="12" fillId="0" borderId="20" xfId="0" applyFont="1" applyBorder="1" applyAlignment="1"/>
    <xf numFmtId="0" fontId="14" fillId="0" borderId="20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164" fontId="1" fillId="0" borderId="0" xfId="0" applyNumberFormat="1" applyFont="1"/>
    <xf numFmtId="165" fontId="12" fillId="0" borderId="16" xfId="0" applyNumberFormat="1" applyFont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left"/>
    </xf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65" fontId="11" fillId="0" borderId="0" xfId="0" applyNumberFormat="1" applyFont="1"/>
    <xf numFmtId="165" fontId="12" fillId="3" borderId="8" xfId="0" applyNumberFormat="1" applyFont="1" applyFill="1" applyBorder="1" applyAlignment="1" applyProtection="1">
      <alignment horizontal="center" vertical="center"/>
      <protection locked="0"/>
    </xf>
    <xf numFmtId="0" fontId="14" fillId="0" borderId="21" xfId="0" applyFont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 applyFill="1" applyAlignment="1"/>
    <xf numFmtId="0" fontId="1" fillId="0" borderId="0" xfId="0" applyFont="1" applyFill="1"/>
    <xf numFmtId="0" fontId="14" fillId="0" borderId="23" xfId="0" applyFont="1" applyBorder="1" applyAlignment="1">
      <alignment horizontal="center" vertical="center"/>
    </xf>
    <xf numFmtId="165" fontId="13" fillId="4" borderId="19" xfId="0" applyNumberFormat="1" applyFont="1" applyFill="1" applyBorder="1" applyAlignment="1" applyProtection="1">
      <alignment horizontal="center" vertical="center"/>
      <protection locked="0"/>
    </xf>
    <xf numFmtId="165" fontId="12" fillId="4" borderId="18" xfId="0" applyNumberFormat="1" applyFont="1" applyFill="1" applyBorder="1" applyAlignment="1" applyProtection="1">
      <alignment horizontal="center" vertical="center"/>
      <protection locked="0"/>
    </xf>
    <xf numFmtId="165" fontId="12" fillId="3" borderId="1" xfId="0" applyNumberFormat="1" applyFont="1" applyFill="1" applyBorder="1" applyAlignment="1" applyProtection="1">
      <alignment horizontal="center" vertical="center"/>
      <protection locked="0"/>
    </xf>
    <xf numFmtId="165" fontId="12" fillId="3" borderId="14" xfId="0" applyNumberFormat="1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>
      <alignment horizontal="left" vertical="center"/>
    </xf>
    <xf numFmtId="0" fontId="10" fillId="2" borderId="25" xfId="0" applyFont="1" applyFill="1" applyBorder="1" applyAlignment="1">
      <alignment horizontal="left" vertical="center"/>
    </xf>
    <xf numFmtId="0" fontId="16" fillId="2" borderId="27" xfId="0" applyFont="1" applyFill="1" applyBorder="1" applyAlignment="1">
      <alignment horizontal="left" vertical="center"/>
    </xf>
    <xf numFmtId="0" fontId="17" fillId="2" borderId="27" xfId="0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0" fontId="19" fillId="0" borderId="7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65" fontId="21" fillId="5" borderId="12" xfId="0" applyNumberFormat="1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left" vertical="center"/>
    </xf>
    <xf numFmtId="0" fontId="11" fillId="2" borderId="27" xfId="0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1" fontId="12" fillId="0" borderId="1" xfId="0" applyNumberFormat="1" applyFont="1" applyFill="1" applyBorder="1" applyAlignment="1" applyProtection="1">
      <alignment horizontal="center" vertical="center"/>
    </xf>
    <xf numFmtId="0" fontId="18" fillId="2" borderId="25" xfId="0" applyFont="1" applyFill="1" applyBorder="1" applyAlignment="1">
      <alignment horizontal="left" vertical="center"/>
    </xf>
    <xf numFmtId="0" fontId="18" fillId="2" borderId="27" xfId="0" applyFont="1" applyFill="1" applyBorder="1" applyAlignment="1">
      <alignment horizontal="left" vertical="center"/>
    </xf>
    <xf numFmtId="0" fontId="11" fillId="2" borderId="25" xfId="0" applyFont="1" applyFill="1" applyBorder="1" applyAlignment="1">
      <alignment horizontal="left" vertical="center"/>
    </xf>
    <xf numFmtId="0" fontId="11" fillId="2" borderId="27" xfId="0" applyFont="1" applyFill="1" applyBorder="1" applyAlignment="1">
      <alignment horizontal="left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164" fontId="12" fillId="2" borderId="25" xfId="0" applyNumberFormat="1" applyFont="1" applyFill="1" applyBorder="1" applyAlignment="1">
      <alignment horizontal="left" vertical="center"/>
    </xf>
    <xf numFmtId="164" fontId="12" fillId="2" borderId="27" xfId="0" applyNumberFormat="1" applyFont="1" applyFill="1" applyBorder="1" applyAlignment="1">
      <alignment horizontal="left" vertical="center"/>
    </xf>
    <xf numFmtId="0" fontId="23" fillId="2" borderId="25" xfId="0" applyFont="1" applyFill="1" applyBorder="1" applyAlignment="1">
      <alignment horizontal="left" vertical="center"/>
    </xf>
    <xf numFmtId="0" fontId="29" fillId="2" borderId="25" xfId="1" applyFont="1" applyFill="1" applyBorder="1" applyAlignment="1">
      <alignment horizontal="left" vertical="center"/>
    </xf>
    <xf numFmtId="0" fontId="28" fillId="2" borderId="27" xfId="1" applyFont="1" applyFill="1" applyBorder="1" applyAlignment="1">
      <alignment horizontal="left" vertical="center"/>
    </xf>
    <xf numFmtId="0" fontId="28" fillId="4" borderId="11" xfId="1" applyFont="1" applyFill="1" applyBorder="1" applyAlignment="1">
      <alignment horizontal="center" vertical="center"/>
    </xf>
    <xf numFmtId="0" fontId="28" fillId="4" borderId="6" xfId="1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left" vertical="center"/>
    </xf>
    <xf numFmtId="0" fontId="11" fillId="2" borderId="28" xfId="0" applyFont="1" applyFill="1" applyBorder="1" applyAlignment="1">
      <alignment horizontal="left" vertical="center"/>
    </xf>
    <xf numFmtId="0" fontId="11" fillId="2" borderId="29" xfId="0" applyFont="1" applyFill="1" applyBorder="1" applyAlignment="1">
      <alignment horizontal="left" vertical="center"/>
    </xf>
    <xf numFmtId="0" fontId="13" fillId="2" borderId="25" xfId="0" applyFont="1" applyFill="1" applyBorder="1" applyAlignment="1">
      <alignment horizontal="left" vertical="center"/>
    </xf>
    <xf numFmtId="0" fontId="14" fillId="2" borderId="24" xfId="0" applyFont="1" applyFill="1" applyBorder="1" applyAlignment="1">
      <alignment horizontal="left" vertical="center"/>
    </xf>
    <xf numFmtId="0" fontId="14" fillId="2" borderId="26" xfId="0" applyFont="1" applyFill="1" applyBorder="1" applyAlignment="1">
      <alignment horizontal="left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3148"/>
      <color rgb="FF0B44FF"/>
      <color rgb="FFFFF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16</xdr:row>
      <xdr:rowOff>0</xdr:rowOff>
    </xdr:from>
    <xdr:to>
      <xdr:col>6</xdr:col>
      <xdr:colOff>1173619</xdr:colOff>
      <xdr:row>46</xdr:row>
      <xdr:rowOff>175260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B370648B-4C1E-EA48-A9D4-DF036E661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" y="5080000"/>
          <a:ext cx="10177919" cy="8366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16</xdr:row>
      <xdr:rowOff>0</xdr:rowOff>
    </xdr:from>
    <xdr:to>
      <xdr:col>6</xdr:col>
      <xdr:colOff>1184742</xdr:colOff>
      <xdr:row>46</xdr:row>
      <xdr:rowOff>184404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AA809AE-6367-0C46-9A17-412E824DC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" y="5080000"/>
          <a:ext cx="10189042" cy="8375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rive.google.com/file/d/1jc5EwxG0G7VSWOmFMm_fPJV-TIKrDJIJ/view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rive.google.com/file/d/1jc5EwxG0G7VSWOmFMm_fPJV-TIKrDJIJ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1008"/>
  <sheetViews>
    <sheetView showGridLines="0" workbookViewId="0">
      <selection activeCell="B15" sqref="B15:C15"/>
    </sheetView>
  </sheetViews>
  <sheetFormatPr baseColWidth="10" defaultColWidth="14.5" defaultRowHeight="15.75" customHeight="1" x14ac:dyDescent="0.15"/>
  <cols>
    <col min="1" max="1" width="11.83203125" customWidth="1"/>
    <col min="2" max="2" width="26.83203125" customWidth="1"/>
    <col min="3" max="3" width="20.83203125" customWidth="1"/>
    <col min="4" max="4" width="22.83203125" customWidth="1"/>
    <col min="5" max="7" width="23.83203125" customWidth="1"/>
    <col min="8" max="8" width="14.83203125" customWidth="1"/>
    <col min="9" max="9" width="25.83203125" customWidth="1"/>
    <col min="10" max="10" width="175.83203125" customWidth="1"/>
    <col min="14" max="14" width="43.5" customWidth="1"/>
  </cols>
  <sheetData>
    <row r="1" spans="1:26" ht="25" customHeight="1" x14ac:dyDescent="0.25">
      <c r="A1" s="4"/>
      <c r="B1" s="5"/>
      <c r="C1" s="6"/>
      <c r="D1" s="2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" customHeight="1" thickBot="1" x14ac:dyDescent="0.25">
      <c r="A2" s="1"/>
      <c r="B2" s="16"/>
      <c r="C2" s="17"/>
      <c r="D2" s="17"/>
      <c r="E2" s="16"/>
      <c r="F2" s="16"/>
      <c r="G2" s="1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" customHeight="1" thickBot="1" x14ac:dyDescent="0.25">
      <c r="A3" s="16"/>
      <c r="B3" s="30" t="s">
        <v>0</v>
      </c>
      <c r="C3" s="32" t="s">
        <v>1</v>
      </c>
      <c r="D3" s="32" t="s">
        <v>16</v>
      </c>
      <c r="E3" s="57" t="s">
        <v>2</v>
      </c>
      <c r="F3" s="53" t="s">
        <v>3</v>
      </c>
      <c r="G3" s="33" t="s">
        <v>4</v>
      </c>
      <c r="H3" s="7"/>
      <c r="I3" s="92" t="s">
        <v>5</v>
      </c>
      <c r="J3" s="93"/>
      <c r="K3" s="54"/>
      <c r="L3" s="54"/>
      <c r="M3" s="54"/>
      <c r="N3" s="54"/>
      <c r="O3" s="54"/>
      <c r="P3" s="54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" customHeight="1" x14ac:dyDescent="0.2">
      <c r="A4" s="13"/>
      <c r="B4" s="23" t="s">
        <v>6</v>
      </c>
      <c r="C4" s="73">
        <v>152</v>
      </c>
      <c r="D4" s="59">
        <v>315</v>
      </c>
      <c r="E4" s="52">
        <v>0</v>
      </c>
      <c r="F4" s="52">
        <v>0</v>
      </c>
      <c r="G4" s="58">
        <v>0</v>
      </c>
      <c r="H4" s="7"/>
      <c r="I4" s="62" t="s">
        <v>34</v>
      </c>
      <c r="J4" s="64" t="s">
        <v>23</v>
      </c>
      <c r="K4" s="54"/>
      <c r="L4" s="54"/>
      <c r="M4" s="54"/>
      <c r="N4" s="54"/>
      <c r="O4" s="54"/>
      <c r="P4" s="54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5" customHeight="1" x14ac:dyDescent="0.2">
      <c r="A5" s="13"/>
      <c r="B5" s="24"/>
      <c r="C5" s="34"/>
      <c r="D5" s="35"/>
      <c r="E5" s="36"/>
      <c r="F5" s="36"/>
      <c r="G5" s="37"/>
      <c r="H5" s="17"/>
      <c r="I5" s="62" t="s">
        <v>35</v>
      </c>
      <c r="J5" s="64" t="s">
        <v>94</v>
      </c>
      <c r="K5" s="54"/>
      <c r="L5" s="54"/>
      <c r="M5" s="54"/>
      <c r="N5" s="54"/>
      <c r="O5" s="54"/>
      <c r="P5" s="54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5" customHeight="1" thickBot="1" x14ac:dyDescent="0.25">
      <c r="A6" s="13"/>
      <c r="B6" s="25"/>
      <c r="C6" s="38"/>
      <c r="D6" s="39" t="s">
        <v>7</v>
      </c>
      <c r="E6" s="68" t="s">
        <v>18</v>
      </c>
      <c r="F6" s="69" t="s">
        <v>19</v>
      </c>
      <c r="G6" s="67" t="s">
        <v>20</v>
      </c>
      <c r="I6" s="63" t="s">
        <v>41</v>
      </c>
      <c r="J6" s="65" t="s">
        <v>95</v>
      </c>
      <c r="K6" s="54"/>
      <c r="L6" s="54"/>
      <c r="M6" s="54"/>
      <c r="N6" s="54"/>
      <c r="O6" s="54"/>
      <c r="P6" s="54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" customHeight="1" x14ac:dyDescent="0.2">
      <c r="A7" s="13"/>
      <c r="B7" s="25" t="s">
        <v>8</v>
      </c>
      <c r="C7" s="40"/>
      <c r="D7" s="74">
        <v>75</v>
      </c>
      <c r="E7" s="60">
        <v>75</v>
      </c>
      <c r="F7" s="61">
        <v>75</v>
      </c>
      <c r="G7" s="60">
        <v>75</v>
      </c>
      <c r="I7" s="62" t="s">
        <v>37</v>
      </c>
      <c r="J7" s="64" t="s">
        <v>17</v>
      </c>
      <c r="K7" s="54"/>
      <c r="L7" s="54"/>
      <c r="M7" s="55"/>
      <c r="N7" s="54"/>
      <c r="O7" s="54"/>
      <c r="P7" s="54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" customHeight="1" x14ac:dyDescent="0.2">
      <c r="A8" s="13"/>
      <c r="B8" s="26"/>
      <c r="C8" s="41"/>
      <c r="D8" s="26"/>
      <c r="E8" s="26"/>
      <c r="F8" s="26"/>
      <c r="G8" s="41"/>
      <c r="H8" s="1"/>
      <c r="I8" s="62" t="s">
        <v>40</v>
      </c>
      <c r="J8" s="65" t="s">
        <v>9</v>
      </c>
      <c r="K8" s="54"/>
      <c r="L8" s="54"/>
      <c r="M8" s="54"/>
      <c r="N8" s="54"/>
      <c r="O8" s="54"/>
      <c r="P8" s="54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" customHeight="1" x14ac:dyDescent="0.2">
      <c r="A9" s="15"/>
      <c r="B9" s="27"/>
      <c r="C9" s="22"/>
      <c r="D9" s="22"/>
      <c r="E9" s="22"/>
      <c r="F9" s="22"/>
      <c r="G9" s="22"/>
      <c r="H9" s="1"/>
      <c r="I9" s="62" t="s">
        <v>39</v>
      </c>
      <c r="J9" s="64" t="s">
        <v>10</v>
      </c>
      <c r="K9" s="54"/>
      <c r="L9" s="54"/>
      <c r="M9" s="54"/>
      <c r="N9" s="54"/>
      <c r="O9" s="54"/>
      <c r="P9" s="54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" customHeight="1" x14ac:dyDescent="0.2">
      <c r="A10" s="13"/>
      <c r="B10" s="28" t="s">
        <v>21</v>
      </c>
      <c r="C10" s="42"/>
      <c r="D10" s="70">
        <f>D13</f>
        <v>314.99999983235193</v>
      </c>
      <c r="E10" s="70">
        <f>E13-D13</f>
        <v>0</v>
      </c>
      <c r="F10" s="70">
        <f>F13-D13</f>
        <v>0</v>
      </c>
      <c r="G10" s="70">
        <f>G13-D13</f>
        <v>0</v>
      </c>
      <c r="H10" s="1"/>
      <c r="I10" s="62" t="s">
        <v>38</v>
      </c>
      <c r="J10" s="64" t="s">
        <v>11</v>
      </c>
      <c r="K10" s="54"/>
      <c r="L10" s="54"/>
      <c r="M10" s="54"/>
      <c r="N10" s="54"/>
      <c r="O10" s="54"/>
      <c r="P10" s="54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" customHeight="1" thickBot="1" x14ac:dyDescent="0.25">
      <c r="A11" s="15"/>
      <c r="B11" s="18"/>
      <c r="C11" s="19"/>
      <c r="D11" s="18"/>
      <c r="E11" s="18"/>
      <c r="F11" s="18"/>
      <c r="G11" s="18"/>
      <c r="H11" s="16"/>
      <c r="I11" s="77"/>
      <c r="J11" s="78"/>
      <c r="K11" s="54"/>
      <c r="L11" s="54"/>
      <c r="M11" s="54"/>
      <c r="N11" s="54"/>
      <c r="O11" s="54"/>
      <c r="P11" s="54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" customHeight="1" thickBot="1" x14ac:dyDescent="0.25">
      <c r="A12" s="15"/>
      <c r="B12" s="30" t="s">
        <v>15</v>
      </c>
      <c r="C12" s="31"/>
      <c r="D12" s="32" t="s">
        <v>16</v>
      </c>
      <c r="E12" s="32" t="s">
        <v>12</v>
      </c>
      <c r="F12" s="32" t="s">
        <v>13</v>
      </c>
      <c r="G12" s="33" t="s">
        <v>14</v>
      </c>
      <c r="H12" s="1"/>
      <c r="I12" s="66" t="s">
        <v>42</v>
      </c>
      <c r="J12" s="72" t="s">
        <v>43</v>
      </c>
      <c r="K12" s="54"/>
      <c r="L12" s="54"/>
      <c r="M12" s="54"/>
      <c r="N12" s="54"/>
      <c r="O12" s="54"/>
      <c r="P12" s="54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" customHeight="1" x14ac:dyDescent="0.2">
      <c r="A13" s="13"/>
      <c r="B13" s="29"/>
      <c r="C13" s="14"/>
      <c r="D13" s="44">
        <f>(E13+F13+G13)/3</f>
        <v>314.99999983235193</v>
      </c>
      <c r="E13" s="45">
        <f>(-(32*((D4+E4)^2 - C4^2)^(5/2)*((D4+E4)^2 - C4^2 + 2*C4*(D7/2) - (D7/2)^2)^(1/2) - 6*C4*(D7/2)^5 - 32*C4^5*(D7/2) + 32*C4^5*(E7/2) - 32*(D4+E4)^6 - 32*(D4+E4)^2*C4^4 + 64*(D4+E4)^4*C4^2 + (D7/2)^6 - 18*(D4+E4)^2*(D7/2)^4 + 48*(D4+E4)^4*(D7/2)^2 - 2*(D4+E4)^2*(E7/2)^4 - 16*(D4+E4)^4*(E7/2)^2 + 26*C4^2*(D7/2)^4 - 64*C4^3*(D7/2)^3 + 72*C4^4*(D7/2)^2 + 2*C4^2*(E7/2)^4 - 8*C4^3*(E7/2)^3 - 8*C4^4*(E7/2)^2 + (D7/2)^2*(E7/2)^4 - 2*(D7/2)^4*(E7/2)^2 - 136*(D4+E4)^2*C4^2*(D7/2)^2 + 24*(D4+E4)^2*C4^2*(E7/2)^2 + 16*(D4+E4)^2*(D7/2)^2*(E7/2)^2 - 20*C4^2*(D7/2)^2*(E7/2)^2 - 96*(D4+E4)^4*C4*(D7/2) + 32*(D4+E4)^4*C4*(E7/2) - 2*C4*(D7/2)*(E7/2)^4 + 4*C4*(D7/2)^4*(E7/2) - 64*C4^4*(D7/2)*(E7/2) + 32*C4^2*((D4+E4)^2 - C4^2)^(3/2)*((D4+E4)^2 - C4^2 + 2*C4*(D7/2) - (D7/2)^2)^(1/2) - 32*(D7/2)^2*((D4+E4)^2 - C4^2)^(3/2)*((D4+E4)^2 - C4^2 + 2*C4*(D7/2) - (D7/2)^2)^(1/2) + 6*(D7/2)^4*((D4+E4)^2 - C4^2)^(1/2)*((D4+E4)^2 - C4^2 + 2*C4*(D7/2) - (D7/2)^2)^(1/2) + 16*(E7/2)^2*((D4+E4)^2 - C4^2)^(3/2)*((D4+E4)^2 - C4^2 + 2*C4*(D7/2) - (D7/2)^2)^(1/2) + 2*(E7/2)^4*((D4+E4)^2 - C4^2)^(1/2)*((D4+E4)^2 - C4^2 + 2*C4*(D7/2) - (D7/2)^2)^(1/2) + 72*(D4+E4)^2*C4*(D7/2)^3 + 128*(D4+E4)^2*C4^3*(D7/2) + 8*(D4+E4)^2*C4*(E7/2)^3 - 64*(D4+E4)^2*C4^3*(E7/2) - 4*C4*(D7/2)^2*(E7/2)^3 + 8*C4*(D7/2)^3*(E7/2)^2 + 8*C4^2*(D7/2)*(E7/2)^3 - 16*C4^2*(D7/2)^3*(E7/2) + 24*C4^3*(D7/2)*(E7/2)^2 + 48*C4^3*(D7/2)^2*(E7/2) - 24*C4*(D7/2)^3*((D4+E4)^2 - C4^2)^(1/2)*((D4+E4)^2 - C4^2 + 2*C4*(D7/2) - (D7/2)^2)^(1/2) + 32*C4^3*(D7/2)*((D4+E4)^2 - C4^2)^(1/2)*((D4+E4)^2 - C4^2 + 2*C4*(D7/2) - (D7/2)^2)^(1/2) - 8*C4*(E7/2)^3*((D4+E4)^2 - C4^2)^(1/2)*((D4+E4)^2 - C4^2 + 2*C4*(D7/2) - (D7/2)^2)^(1/2) - 32*(D4+E4)^2*C4*(D7/2)*(E7/2)^2 - 32*(D4+E4)^2*C4*(D7/2)^2*(E7/2) + 64*(D4+E4)^2*C4^2*(D7/2)*(E7/2) + 8*C4^2*(D7/2)^2*((D4+E4)^2 - C4^2)^(1/2)*((D4+E4)^2 - C4^2 + 2*C4*(D7/2) - (D7/2)^2)^(1/2) + 8*C4^2*(E7/2)^2*((D4+E4)^2 - C4^2)^(1/2)*((D4+E4)^2 - C4^2 + 2*C4*(D7/2) - (D7/2)^2)^(1/2) - 8*(D7/2)^2*(E7/2)^2*((D4+E4)^2 - C4^2)^(1/2)*((D4+E4)^2 - C4^2 + 2*C4*(D7/2) - (D7/2)^2)^(1/2) + 64*C4*(D7/2)*((D4+E4)^2 - C4^2)^(3/2)*((D4+E4)^2 - C4^2 + 2*C4*(D7/2) - (D7/2)^2)^(1/2) - 32*C4*(E7/2)*((D4+E4)^2 - C4^2)^(3/2)*((D4+E4)^2 - C4^2 + 2*C4*(D7/2) - (D7/2)^2)^(1/2) + 16*C4*(D7/2)*(E7/2)^2*((D4+E4)^2 - C4^2)^(1/2)*((D4+E4)^2 - C4^2 + 2*C4*(D7/2) - (D7/2)^2)^(1/2) + 16*C4*(D7/2)^2*(E7/2)*((D4+E4)^2 - C4^2)^(1/2)*((D4+E4)^2 - C4^2 + 2*C4*(D7/2) - (D7/2)^2)^(1/2) - 32*C4^2*(D7/2)*(E7/2)*((D4+E4)^2 - C4^2)^(1/2)*((D4+E4)^2 - C4^2 + 2*C4*(D7/2) - (D7/2)^2)^(1/2))/(8*((D4+E4)^2 - C4^2)^2 - 8*((D4+E4)^2 - C4^2)^(3/2)*((D4+E4)^2 - C4^2 + 2*C4*(D7/2) - (D7/2)^2)^(1/2) - 4*C4*(D7/2)^3 - 8*(D7/2)^2*((D4+E4)^2 - C4^2) + (D7/2)^4 + 4*C4^2*(D7/2)^2 + 4*(D7/2)^2*((D4+E4)^2 - C4^2)^(1/2)*((D4+E4)^2 - C4^2 + 2*C4*(D7/2) - (D7/2)^2)^(1/2) + 16*C4*(D7/2)*((D4+E4)^2 - C4^2) - 8*C4*(D7/2)*((D4+E4)^2 - C4^2)^(1/2)*((D4+E4)^2 - C4^2 + 2*C4*(D7/2) - (D7/2)^2)^(1/2)))^(1/2)/2</f>
        <v>314.99999983235193</v>
      </c>
      <c r="F13" s="44">
        <f>(-(32*((D4+F4)^2 - C4^2)^(5/2)*((D4+F4)^2 - C4^2 + 2*C4*(D7/2) - (D7/2)^2)^(1/2) - 6*C4*(D7/2)^5 - 32*C4^5*(D7/2) + 32*C4^5*(F7/2) - 32*(D4+F4)^6 - 32*(D4+F4)^2*C4^4 + 64*(D4+F4)^4*C4^2 + (D7/2)^6 - 18*(D4+F4)^2*(D7/2)^4 + 48*(D4+F4)^4*(D7/2)^2 - 2*(D4+F4)^2*(F7/2)^4 - 16*(D4+F4)^4*(F7/2)^2 + 26*C4^2*(D7/2)^4 - 64*C4^3*(D7/2)^3 + 72*C4^4*(D7/2)^2 + 2*C4^2*(F7/2)^4 - 8*C4^3*(F7/2)^3 - 8*C4^4*(F7/2)^2 + (D7/2)^2*(F7/2)^4 - 2*(D7/2)^4*(F7/2)^2 - 136*(D4+F4)^2*C4^2*(D7/2)^2 + 24*(D4+F4)^2*C4^2*(F7/2)^2 + 16*(D4+F4)^2*(D7/2)^2*(F7/2)^2 - 20*C4^2*(D7/2)^2*(F7/2)^2 - 96*(D4+F4)^4*C4*(D7/2) + 32*(D4+F4)^4*C4*(F7/2) - 2*C4*(D7/2)*(F7/2)^4 + 4*C4*(D7/2)^4*(F7/2) - 64*C4^4*(D7/2)*(F7/2) + 32*C4^2*((D4+F4)^2 - C4^2)^(3/2)*((D4+F4)^2 - C4^2 + 2*C4*(D7/2) - (D7/2)^2)^(1/2) - 32*(D7/2)^2*((D4+F4)^2 - C4^2)^(3/2)*((D4+F4)^2 - C4^2 + 2*C4*(D7/2) - (D7/2)^2)^(1/2) + 6*(D7/2)^4*((D4+F4)^2 - C4^2)^(1/2)*((D4+F4)^2 - C4^2 + 2*C4*(D7/2) - (D7/2)^2)^(1/2) + 16*(F7/2)^2*((D4+F4)^2 - C4^2)^(3/2)*((D4+F4)^2 - C4^2 + 2*C4*(D7/2) - (D7/2)^2)^(1/2) + 2*(F7/2)^4*((D4+F4)^2 - C4^2)^(1/2)*((D4+F4)^2 - C4^2 + 2*C4*(D7/2) - (D7/2)^2)^(1/2) + 72*(D4+F4)^2*C4*(D7/2)^3 + 128*(D4+F4)^2*C4^3*(D7/2) + 8*(D4+F4)^2*C4*(F7/2)^3 - 64*(D4+F4)^2*C4^3*(F7/2) - 4*C4*(D7/2)^2*(F7/2)^3 + 8*C4*(D7/2)^3*(F7/2)^2 + 8*C4^2*(D7/2)*(F7/2)^3 - 16*C4^2*(D7/2)^3*(F7/2) + 24*C4^3*(D7/2)*(F7/2)^2 + 48*C4^3*(D7/2)^2*(F7/2) - 24*C4*(D7/2)^3*((D4+F4)^2 - C4^2)^(1/2)*((D4+F4)^2 - C4^2 + 2*C4*(D7/2) - (D7/2)^2)^(1/2) + 32*C4^3*(D7/2)*((D4+F4)^2 - C4^2)^(1/2)*((D4+F4)^2 - C4^2 + 2*C4*(D7/2) - (D7/2)^2)^(1/2) - 8*C4*(F7/2)^3*((D4+F4)^2 - C4^2)^(1/2)*((D4+F4)^2 - C4^2 + 2*C4*(D7/2) - (D7/2)^2)^(1/2) - 32*(D4+F4)^2*C4*(D7/2)*(F7/2)^2 - 32*(D4+F4)^2*C4*(D7/2)^2*(F7/2) + 64*(D4+F4)^2*C4^2*(D7/2)*(F7/2) + 8*C4^2*(D7/2)^2*((D4+F4)^2 - C4^2)^(1/2)*((D4+F4)^2 - C4^2 + 2*C4*(D7/2) - (D7/2)^2)^(1/2) + 8*C4^2*(F7/2)^2*((D4+F4)^2 - C4^2)^(1/2)*((D4+F4)^2 - C4^2 + 2*C4*(D7/2) - (D7/2)^2)^(1/2) - 8*(D7/2)^2*(F7/2)^2*((D4+F4)^2 - C4^2)^(1/2)*((D4+F4)^2 - C4^2 + 2*C4*(D7/2) - (D7/2)^2)^(1/2) + 64*C4*(D7/2)*((D4+F4)^2 - C4^2)^(3/2)*((D4+F4)^2 - C4^2 + 2*C4*(D7/2) - (D7/2)^2)^(1/2) - 32*C4*(F7/2)*((D4+F4)^2 - C4^2)^(3/2)*((D4+F4)^2 - C4^2 + 2*C4*(D7/2) - (D7/2)^2)^(1/2) + 16*C4*(D7/2)*(F7/2)^2*((D4+F4)^2 - C4^2)^(1/2)*((D4+F4)^2 - C4^2 + 2*C4*(D7/2) - (D7/2)^2)^(1/2) + 16*C4*(D7/2)^2*(F7/2)*((D4+F4)^2 - C4^2)^(1/2)*((D4+F4)^2 - C4^2 + 2*C4*(D7/2) - (D7/2)^2)^(1/2) - 32*C4^2*(D7/2)*(F7/2)*((D4+F4)^2 - C4^2)^(1/2)*((D4+F4)^2 - C4^2 + 2*C4*(D7/2) - (D7/2)^2)^(1/2))/(8*((D4+F4)^2 - C4^2)^2 - 8*((D4+F4)^2 - C4^2)^(3/2)*((D4+F4)^2 - C4^2 + 2*C4*(D7/2) - (D7/2)^2)^(1/2) - 4*C4*(D7/2)^3 - 8*(D7/2)^2*((D4+F4)^2 - C4^2) + (D7/2)^4 + 4*C4^2*(D7/2)^2 + 4*(D7/2)^2*((D4+F4)^2 - C4^2)^(1/2)*((D4+F4)^2 - C4^2 + 2*C4*(D7/2) - (D7/2)^2)^(1/2) + 16*C4*(D7/2)*((D4+F4)^2 - C4^2) - 8*C4*(D7/2)*((D4+F4)^2 - C4^2)^(1/2)*((D4+F4)^2 - C4^2 + 2*C4*(D7/2) - (D7/2)^2)^(1/2)))^(1/2)/2</f>
        <v>314.99999983235193</v>
      </c>
      <c r="G13" s="45">
        <f>(-(32*((D4+G4)^2 - C4^2)^(5/2)*((D4+G4)^2 - C4^2 + 2*C4*(D7/2) - (D7/2)^2)^(1/2) - 6*C4*(D7/2)^5 - 32*C4^5*(D7/2) + 32*C4^5*(G7/2) - 32*(D4+G4)^6 - 32*(D4+G4)^2*C4^4 + 64*(D4+G4)^4*C4^2 + (D7/2)^6 - 18*(D4+G4)^2*(D7/2)^4 + 48*(D4+G4)^4*(D7/2)^2 - 2*(D4+G4)^2*(G7/2)^4 - 16*(D4+G4)^4*(G7/2)^2 + 26*C4^2*(D7/2)^4 - 64*C4^3*(D7/2)^3 + 72*C4^4*(D7/2)^2 + 2*C4^2*(G7/2)^4 - 8*C4^3*(G7/2)^3 - 8*C4^4*(G7/2)^2 + (D7/2)^2*(G7/2)^4 - 2*(D7/2)^4*(G7/2)^2 - 136*(D4+G4)^2*C4^2*(D7/2)^2 + 24*(D4+G4)^2*C4^2*(G7/2)^2 + 16*(D4+G4)^2*(D7/2)^2*(G7/2)^2 - 20*C4^2*(D7/2)^2*(G7/2)^2 - 96*(D4+G4)^4*C4*(D7/2) + 32*(D4+G4)^4*C4*(G7/2) - 2*C4*(D7/2)*(G7/2)^4 + 4*C4*(D7/2)^4*(G7/2) - 64*C4^4*(D7/2)*(G7/2) + 32*C4^2*((D4+G4)^2 - C4^2)^(3/2)*((D4+G4)^2 - C4^2 + 2*C4*(D7/2) - (D7/2)^2)^(1/2) - 32*(D7/2)^2*((D4+G4)^2 - C4^2)^(3/2)*((D4+G4)^2 - C4^2 + 2*C4*(D7/2) - (D7/2)^2)^(1/2) + 6*(D7/2)^4*((D4+G4)^2 - C4^2)^(1/2)*((D4+G4)^2 - C4^2 + 2*C4*(D7/2) - (D7/2)^2)^(1/2) + 16*(G7/2)^2*((D4+G4)^2 - C4^2)^(3/2)*((D4+G4)^2 - C4^2 + 2*C4*(D7/2) - (D7/2)^2)^(1/2) + 2*(G7/2)^4*((D4+G4)^2 - C4^2)^(1/2)*((D4+G4)^2 - C4^2 + 2*C4*(D7/2) - (D7/2)^2)^(1/2) + 72*(D4+G4)^2*C4*(D7/2)^3 + 128*(D4+G4)^2*C4^3*(D7/2) + 8*(D4+G4)^2*C4*(G7/2)^3 - 64*(D4+G4)^2*C4^3*(G7/2) - 4*C4*(D7/2)^2*(G7/2)^3 + 8*C4*(D7/2)^3*(G7/2)^2 + 8*C4^2*(D7/2)*(G7/2)^3 - 16*C4^2*(D7/2)^3*(G7/2) + 24*C4^3*(D7/2)*(G7/2)^2 + 48*C4^3*(D7/2)^2*(G7/2) - 24*C4*(D7/2)^3*((D4+G4)^2 - C4^2)^(1/2)*((D4+G4)^2 - C4^2 + 2*C4*(D7/2) - (D7/2)^2)^(1/2) + 32*C4^3*(D7/2)*((D4+G4)^2 - C4^2)^(1/2)*((D4+G4)^2 - C4^2 + 2*C4*(D7/2) - (D7/2)^2)^(1/2) - 8*C4*(G7/2)^3*((D4+G4)^2 - C4^2)^(1/2)*((D4+G4)^2 - C4^2 + 2*C4*(D7/2) - (D7/2)^2)^(1/2) - 32*(D4+G4)^2*C4*(D7/2)*(G7/2)^2 - 32*(D4+G4)^2*C4*(D7/2)^2*(G7/2) + 64*(D4+G4)^2*C4^2*(D7/2)*(G7/2) + 8*C4^2*(D7/2)^2*((D4+G4)^2 - C4^2)^(1/2)*((D4+G4)^2 - C4^2 + 2*C4*(D7/2) - (D7/2)^2)^(1/2) + 8*C4^2*(G7/2)^2*((D4+G4)^2 - C4^2)^(1/2)*((D4+G4)^2 - C4^2 + 2*C4*(D7/2) - (D7/2)^2)^(1/2) - 8*(D7/2)^2*(G7/2)^2*((D4+G4)^2 - C4^2)^(1/2)*((D4+G4)^2 - C4^2 + 2*C4*(D7/2) - (D7/2)^2)^(1/2) + 64*C4*(D7/2)*((D4+G4)^2 - C4^2)^(3/2)*((D4+G4)^2 - C4^2 + 2*C4*(D7/2) - (D7/2)^2)^(1/2) - 32*C4*(G7/2)*((D4+G4)^2 - C4^2)^(3/2)*((D4+G4)^2 - C4^2 + 2*C4*(D7/2) - (D7/2)^2)^(1/2) + 16*C4*(D7/2)*(G7/2)^2*((D4+G4)^2 - C4^2)^(1/2)*((D4+G4)^2 - C4^2 + 2*C4*(D7/2) - (D7/2)^2)^(1/2) + 16*C4*(D7/2)^2*(G7/2)*((D4+G4)^2 - C4^2)^(1/2)*((D4+G4)^2 - C4^2 + 2*C4*(D7/2) - (D7/2)^2)^(1/2) - 32*C4^2*(D7/2)*(G7/2)*((D4+G4)^2 - C4^2)^(1/2)*((D4+G4)^2 - C4^2 + 2*C4*(D7/2) - (D7/2)^2)^(1/2))/(8*((D4+G4)^2 - C4^2)^2 - 8*((D4+G4)^2 - C4^2)^(3/2)*((D4+G4)^2 - C4^2 + 2*C4*(D7/2) - (D7/2)^2)^(1/2) - 4*C4*(D7/2)^3 - 8*(D7/2)^2*((D4+G4)^2 - C4^2) + (D7/2)^4 + 4*C4^2*(D7/2)^2 + 4*(D7/2)^2*((D4+G4)^2 - C4^2)^(1/2)*((D4+G4)^2 - C4^2 + 2*C4*(D7/2) - (D7/2)^2)^(1/2) + 16*C4*(D7/2)*((D4+G4)^2 - C4^2) - 8*C4*(D7/2)*((D4+G4)^2 - C4^2)^(1/2)*((D4+G4)^2 - C4^2 + 2*C4*(D7/2) - (D7/2)^2)^(1/2)))^(1/2)/2</f>
        <v>314.99999983235193</v>
      </c>
      <c r="H13" s="1"/>
      <c r="I13" s="71"/>
      <c r="J13" s="72"/>
      <c r="K13" s="54"/>
      <c r="L13" s="54"/>
      <c r="M13" s="54"/>
      <c r="N13" s="54"/>
      <c r="O13" s="54"/>
      <c r="P13" s="54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" customHeight="1" x14ac:dyDescent="0.2">
      <c r="A14" s="1"/>
      <c r="B14" s="1"/>
      <c r="C14" s="1"/>
      <c r="D14" s="1"/>
      <c r="E14" s="1"/>
      <c r="F14" s="3"/>
      <c r="G14" s="1"/>
      <c r="H14" s="1"/>
      <c r="I14" s="75" t="s">
        <v>65</v>
      </c>
      <c r="J14" s="76"/>
      <c r="K14" s="54"/>
      <c r="L14" s="54"/>
      <c r="M14" s="54"/>
      <c r="N14" s="54"/>
      <c r="O14" s="54"/>
      <c r="P14" s="54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" customHeight="1" x14ac:dyDescent="0.2">
      <c r="A15" s="1"/>
      <c r="B15" s="79" t="s">
        <v>22</v>
      </c>
      <c r="C15" s="80"/>
      <c r="D15" s="21"/>
      <c r="E15" s="8"/>
      <c r="F15" s="86" t="s">
        <v>78</v>
      </c>
      <c r="G15" s="87"/>
      <c r="H15" s="9"/>
      <c r="I15" s="75" t="s">
        <v>66</v>
      </c>
      <c r="J15" s="76"/>
      <c r="K15" s="54"/>
      <c r="L15" s="54"/>
      <c r="M15" s="55"/>
      <c r="N15" s="54"/>
      <c r="O15" s="54"/>
      <c r="P15" s="54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" customHeight="1" x14ac:dyDescent="0.2">
      <c r="A16" s="1"/>
      <c r="B16" s="10"/>
      <c r="C16" s="10"/>
      <c r="D16" s="16"/>
      <c r="E16" s="10"/>
      <c r="F16" s="3"/>
      <c r="G16" s="1"/>
      <c r="H16" s="9"/>
      <c r="I16" s="81" t="s">
        <v>67</v>
      </c>
      <c r="J16" s="82"/>
      <c r="K16" s="54"/>
      <c r="L16" s="54"/>
      <c r="M16" s="54"/>
      <c r="N16" s="54"/>
      <c r="O16" s="54"/>
      <c r="P16" s="54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" customHeight="1" x14ac:dyDescent="0.2">
      <c r="A17" s="1"/>
      <c r="B17" s="1"/>
      <c r="C17" s="1"/>
      <c r="D17" s="1"/>
      <c r="E17" s="1"/>
      <c r="F17" s="20"/>
      <c r="G17" s="1"/>
      <c r="H17" s="11"/>
      <c r="I17" s="77"/>
      <c r="J17" s="78"/>
      <c r="K17" s="54"/>
      <c r="L17" s="54"/>
      <c r="M17" s="54"/>
      <c r="N17" s="54"/>
      <c r="O17" s="54"/>
      <c r="P17" s="54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" customHeight="1" x14ac:dyDescent="0.2">
      <c r="A18" s="1"/>
      <c r="B18" s="1"/>
      <c r="C18" s="1"/>
      <c r="D18" s="1"/>
      <c r="E18" s="1"/>
      <c r="F18" s="1"/>
      <c r="G18" s="1"/>
      <c r="H18" s="11"/>
      <c r="I18" s="75" t="s">
        <v>89</v>
      </c>
      <c r="J18" s="76"/>
      <c r="K18" s="54"/>
      <c r="L18" s="54"/>
      <c r="M18" s="54"/>
      <c r="N18" s="54"/>
      <c r="O18" s="54"/>
      <c r="P18" s="54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" customHeight="1" x14ac:dyDescent="0.2">
      <c r="A19" s="1"/>
      <c r="B19" s="1"/>
      <c r="C19" s="1"/>
      <c r="D19" s="1"/>
      <c r="E19" s="1"/>
      <c r="F19" s="1"/>
      <c r="G19" s="1"/>
      <c r="H19" s="9"/>
      <c r="I19" s="75"/>
      <c r="J19" s="76"/>
      <c r="K19" s="54"/>
      <c r="L19" s="54"/>
      <c r="M19" s="54"/>
      <c r="N19" s="54"/>
      <c r="O19" s="54"/>
      <c r="P19" s="54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" customHeight="1" x14ac:dyDescent="0.2">
      <c r="A20" s="1"/>
      <c r="B20" s="1"/>
      <c r="C20" s="1"/>
      <c r="D20" s="1"/>
      <c r="E20" s="1"/>
      <c r="F20" s="1"/>
      <c r="G20" s="1"/>
      <c r="H20" s="1"/>
      <c r="I20" s="75" t="s">
        <v>68</v>
      </c>
      <c r="J20" s="78"/>
      <c r="K20" s="54"/>
      <c r="L20" s="54"/>
      <c r="M20" s="54"/>
      <c r="N20" s="54"/>
      <c r="O20" s="54"/>
      <c r="P20" s="54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" customHeight="1" x14ac:dyDescent="0.2">
      <c r="A21" s="1"/>
      <c r="B21" s="1"/>
      <c r="C21" s="1"/>
      <c r="D21" s="1"/>
      <c r="E21" s="1"/>
      <c r="F21" s="1"/>
      <c r="G21" s="1"/>
      <c r="H21" s="1"/>
      <c r="I21" s="77" t="s">
        <v>91</v>
      </c>
      <c r="J21" s="76"/>
      <c r="K21" s="54"/>
      <c r="L21" s="54"/>
      <c r="M21" s="54"/>
      <c r="N21" s="54"/>
      <c r="O21" s="54"/>
      <c r="P21" s="54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" customHeight="1" x14ac:dyDescent="0.2">
      <c r="A22" s="1"/>
      <c r="B22" s="1"/>
      <c r="C22" s="1"/>
      <c r="D22" s="1"/>
      <c r="E22" s="1"/>
      <c r="F22" s="1"/>
      <c r="G22" s="1"/>
      <c r="H22" s="1"/>
      <c r="I22" s="75"/>
      <c r="J22" s="76"/>
      <c r="K22" s="54"/>
      <c r="L22" s="54"/>
      <c r="M22" s="54"/>
      <c r="N22" s="54"/>
      <c r="O22" s="54"/>
      <c r="P22" s="54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" customHeight="1" x14ac:dyDescent="0.2">
      <c r="A23" s="1"/>
      <c r="B23" s="1"/>
      <c r="C23" s="1"/>
      <c r="D23" s="1"/>
      <c r="E23" s="1"/>
      <c r="F23" s="1"/>
      <c r="G23" s="1"/>
      <c r="H23" s="1"/>
      <c r="I23" s="88" t="s">
        <v>87</v>
      </c>
      <c r="J23" s="78"/>
      <c r="K23" s="54"/>
      <c r="L23" s="54"/>
      <c r="M23" s="54"/>
      <c r="N23" s="54"/>
      <c r="O23" s="54"/>
      <c r="P23" s="5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" customHeight="1" x14ac:dyDescent="0.2">
      <c r="A24" s="1"/>
      <c r="B24" s="1"/>
      <c r="C24" s="1"/>
      <c r="D24" s="1"/>
      <c r="E24" s="1"/>
      <c r="F24" s="1"/>
      <c r="G24" s="1"/>
      <c r="H24" s="1"/>
      <c r="I24" s="83" t="s">
        <v>88</v>
      </c>
      <c r="J24" s="78"/>
      <c r="K24" s="54"/>
      <c r="L24" s="54"/>
      <c r="M24" s="54"/>
      <c r="N24" s="54"/>
      <c r="O24" s="54"/>
      <c r="P24" s="5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" customHeight="1" x14ac:dyDescent="0.2">
      <c r="A25" s="1"/>
      <c r="B25" s="1"/>
      <c r="C25" s="1"/>
      <c r="D25" s="1"/>
      <c r="E25" s="1"/>
      <c r="F25" s="1"/>
      <c r="G25" s="1"/>
      <c r="H25" s="1"/>
      <c r="I25" s="77"/>
      <c r="J25" s="78"/>
      <c r="K25" s="54"/>
      <c r="L25" s="54"/>
      <c r="M25" s="54"/>
      <c r="N25" s="54"/>
      <c r="O25" s="54"/>
      <c r="P25" s="54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0" customHeight="1" x14ac:dyDescent="0.15">
      <c r="A26" s="1"/>
      <c r="B26" s="1"/>
      <c r="C26" s="1"/>
      <c r="D26" s="1"/>
      <c r="E26" s="1"/>
      <c r="F26" s="1"/>
      <c r="G26" s="1"/>
      <c r="H26" s="1"/>
      <c r="I26" s="77" t="s">
        <v>96</v>
      </c>
      <c r="J26" s="78"/>
      <c r="K26" s="56"/>
      <c r="L26" s="56"/>
      <c r="M26" s="56"/>
      <c r="N26" s="56"/>
      <c r="O26" s="56"/>
      <c r="P26" s="56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0" customHeight="1" x14ac:dyDescent="0.15">
      <c r="A27" s="1"/>
      <c r="B27" s="1"/>
      <c r="C27" s="1"/>
      <c r="D27" s="1"/>
      <c r="E27" s="1"/>
      <c r="F27" s="1"/>
      <c r="G27" s="1"/>
      <c r="H27" s="1"/>
      <c r="I27" s="77"/>
      <c r="J27" s="7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0" customHeight="1" x14ac:dyDescent="0.15">
      <c r="A28" s="1"/>
      <c r="B28" s="1"/>
      <c r="C28" s="1"/>
      <c r="D28" s="1"/>
      <c r="E28" s="1"/>
      <c r="F28" s="1"/>
      <c r="G28" s="1"/>
      <c r="H28" s="1"/>
      <c r="I28" s="77" t="s">
        <v>90</v>
      </c>
      <c r="J28" s="7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0" customHeight="1" x14ac:dyDescent="0.15">
      <c r="A29" s="1"/>
      <c r="B29" s="1"/>
      <c r="C29" s="1"/>
      <c r="D29" s="1"/>
      <c r="E29" s="1"/>
      <c r="F29" s="1"/>
      <c r="G29" s="1"/>
      <c r="H29" s="1"/>
      <c r="I29" s="77"/>
      <c r="J29" s="7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0" customHeight="1" x14ac:dyDescent="0.15">
      <c r="A30" s="1"/>
      <c r="B30" s="1"/>
      <c r="C30" s="1"/>
      <c r="D30" s="1"/>
      <c r="E30" s="1"/>
      <c r="F30" s="1"/>
      <c r="G30" s="1"/>
      <c r="H30" s="1"/>
      <c r="I30" s="77" t="s">
        <v>61</v>
      </c>
      <c r="J30" s="7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0" customHeight="1" x14ac:dyDescent="0.15">
      <c r="A31" s="1"/>
      <c r="B31" s="1"/>
      <c r="C31" s="1"/>
      <c r="D31" s="1"/>
      <c r="E31" s="1"/>
      <c r="F31" s="1"/>
      <c r="G31" s="1"/>
      <c r="H31" s="1"/>
      <c r="I31" s="77"/>
      <c r="J31" s="7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0" customHeight="1" x14ac:dyDescent="0.15">
      <c r="A32" s="1"/>
      <c r="B32" s="1"/>
      <c r="C32" s="1"/>
      <c r="D32" s="1"/>
      <c r="E32" s="1"/>
      <c r="F32" s="1"/>
      <c r="G32" s="1"/>
      <c r="H32" s="1"/>
      <c r="I32" s="77" t="s">
        <v>64</v>
      </c>
      <c r="J32" s="7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0" customHeight="1" x14ac:dyDescent="0.2">
      <c r="A33" s="1"/>
      <c r="B33" s="1"/>
      <c r="C33" s="1"/>
      <c r="D33" s="1"/>
      <c r="E33" s="12"/>
      <c r="F33" s="1"/>
      <c r="G33" s="1"/>
      <c r="H33" s="1"/>
      <c r="I33" s="77"/>
      <c r="J33" s="78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0" customHeight="1" x14ac:dyDescent="0.15">
      <c r="A34" s="1"/>
      <c r="B34" s="1"/>
      <c r="C34" s="1"/>
      <c r="D34" s="1"/>
      <c r="E34" s="1"/>
      <c r="F34" s="1"/>
      <c r="G34" s="1"/>
      <c r="H34" s="1"/>
      <c r="I34" s="77" t="str">
        <f>"     #define DELTA_DIAGONAL_ROD "&amp;SUBSTITUTE(E101,",",".")</f>
        <v xml:space="preserve">     #define DELTA_DIAGONAL_ROD 315</v>
      </c>
      <c r="J34" s="7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0" customHeight="1" x14ac:dyDescent="0.15">
      <c r="A35" s="1"/>
      <c r="B35" s="1"/>
      <c r="C35" s="1"/>
      <c r="D35" s="1"/>
      <c r="E35" s="1"/>
      <c r="F35" s="1"/>
      <c r="G35" s="1"/>
      <c r="H35" s="1"/>
      <c r="I35" s="77" t="str">
        <f>"     #define DELTA_DIAGONAL_ROD_TRIM_TOWER {"&amp;SUBSTITUTE(B101,",",".")&amp;", "&amp;SUBSTITUTE(C101,",",".")&amp;", "&amp;SUBSTITUTE(D101,",",".")&amp;"}"</f>
        <v xml:space="preserve">     #define DELTA_DIAGONAL_ROD_TRIM_TOWER {0, 0, 0}</v>
      </c>
      <c r="J35" s="7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0" customHeight="1" x14ac:dyDescent="0.15">
      <c r="A36" s="1"/>
      <c r="B36" s="1"/>
      <c r="C36" s="1"/>
      <c r="D36" s="1"/>
      <c r="E36" s="1"/>
      <c r="F36" s="1"/>
      <c r="G36" s="1"/>
      <c r="H36" s="1"/>
      <c r="I36" s="77"/>
      <c r="J36" s="78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0" customHeight="1" x14ac:dyDescent="0.2">
      <c r="A37" s="1"/>
      <c r="B37" s="47"/>
      <c r="C37" s="43"/>
      <c r="D37" s="1"/>
      <c r="E37" s="1"/>
      <c r="F37" s="1"/>
      <c r="G37" s="1"/>
      <c r="H37" s="1"/>
      <c r="I37" s="77" t="s">
        <v>62</v>
      </c>
      <c r="J37" s="7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0" customHeight="1" x14ac:dyDescent="0.2">
      <c r="A38" s="1"/>
      <c r="B38" s="46"/>
      <c r="C38" s="1"/>
      <c r="D38" s="1"/>
      <c r="E38" s="1"/>
      <c r="F38" s="1"/>
      <c r="G38" s="1"/>
      <c r="H38" s="1"/>
      <c r="I38" s="77"/>
      <c r="J38" s="78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0" customHeight="1" x14ac:dyDescent="0.15">
      <c r="A39" s="1"/>
      <c r="B39" s="1"/>
      <c r="C39" s="1"/>
      <c r="D39" s="1"/>
      <c r="E39" s="1"/>
      <c r="F39" s="1"/>
      <c r="G39" s="1"/>
      <c r="H39" s="1"/>
      <c r="I39" s="77" t="s">
        <v>63</v>
      </c>
      <c r="J39" s="7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0" customHeight="1" x14ac:dyDescent="0.15">
      <c r="A40" s="1"/>
      <c r="B40" s="1"/>
      <c r="C40" s="1"/>
      <c r="D40" s="1"/>
      <c r="E40" s="1"/>
      <c r="F40" s="1"/>
      <c r="G40" s="1"/>
      <c r="H40" s="1"/>
      <c r="I40" s="77"/>
      <c r="J40" s="7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0" customHeight="1" x14ac:dyDescent="0.15">
      <c r="A41" s="1"/>
      <c r="B41" s="1"/>
      <c r="C41" s="1"/>
      <c r="D41" s="1"/>
      <c r="E41" s="1"/>
      <c r="F41" s="1"/>
      <c r="G41" s="1"/>
      <c r="H41" s="1"/>
      <c r="I41" s="77" t="str">
        <f>"     M665 L"&amp;SUBSTITUTE(E101,",",".")&amp; " A"&amp;SUBSTITUTE(B101,",",".")&amp;" B"&amp;SUBSTITUTE(C101,",",".")&amp;" C"&amp;SUBSTITUTE(D101,",",".")</f>
        <v xml:space="preserve">     M665 L315 A0 B0 C0</v>
      </c>
      <c r="J41" s="7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0" customHeight="1" x14ac:dyDescent="0.15">
      <c r="A42" s="1"/>
      <c r="B42" s="1"/>
      <c r="C42" s="1"/>
      <c r="D42" s="1"/>
      <c r="E42" s="1"/>
      <c r="F42" s="1"/>
      <c r="G42" s="1"/>
      <c r="H42" s="1"/>
      <c r="I42" s="77" t="s">
        <v>58</v>
      </c>
      <c r="J42" s="78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0" customHeight="1" x14ac:dyDescent="0.15">
      <c r="A43" s="1"/>
      <c r="B43" s="1"/>
      <c r="C43" s="1"/>
      <c r="D43" s="1"/>
      <c r="E43" s="1"/>
      <c r="F43" s="1"/>
      <c r="G43" s="1"/>
      <c r="H43" s="1"/>
      <c r="I43" s="77" t="s">
        <v>59</v>
      </c>
      <c r="J43" s="78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0" customHeight="1" x14ac:dyDescent="0.15">
      <c r="A44" s="1"/>
      <c r="B44" s="1"/>
      <c r="C44" s="1"/>
      <c r="D44" s="1"/>
      <c r="E44" s="1"/>
      <c r="F44" s="1"/>
      <c r="G44" s="1"/>
      <c r="H44" s="1"/>
      <c r="I44" s="77"/>
      <c r="J44" s="78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0" customHeight="1" x14ac:dyDescent="0.15">
      <c r="A45" s="1"/>
      <c r="B45" s="1"/>
      <c r="C45" s="1"/>
      <c r="D45" s="1"/>
      <c r="E45" s="1"/>
      <c r="F45" s="1"/>
      <c r="G45" s="1"/>
      <c r="H45" s="1"/>
      <c r="I45" s="77" t="s">
        <v>76</v>
      </c>
      <c r="J45" s="7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0" customHeight="1" x14ac:dyDescent="0.15">
      <c r="A46" s="1"/>
      <c r="B46" s="1"/>
      <c r="C46" s="1"/>
      <c r="D46" s="1"/>
      <c r="E46" s="1"/>
      <c r="F46" s="1"/>
      <c r="G46" s="1"/>
      <c r="H46" s="1"/>
      <c r="I46" s="77" t="s">
        <v>77</v>
      </c>
      <c r="J46" s="7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0" customHeight="1" x14ac:dyDescent="0.15">
      <c r="A47" s="1"/>
      <c r="B47" s="1"/>
      <c r="C47" s="1"/>
      <c r="D47" s="1"/>
      <c r="E47" s="1"/>
      <c r="F47" s="1"/>
      <c r="G47" s="1"/>
      <c r="H47" s="1"/>
      <c r="I47" s="89"/>
      <c r="J47" s="9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0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0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0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0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0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0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0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0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0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0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0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0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0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0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0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0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0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0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0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0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0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0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0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0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0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0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0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0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0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0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0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0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0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0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0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0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0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0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0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0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0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0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0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0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0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0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0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0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0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0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0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0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0" hidden="1" customHeight="1" x14ac:dyDescent="0.2">
      <c r="A100" s="48"/>
      <c r="B100" s="48">
        <f>ROUND(E10,4)</f>
        <v>0</v>
      </c>
      <c r="C100" s="48">
        <f>ROUND(F10,4)</f>
        <v>0</v>
      </c>
      <c r="D100" s="48">
        <f>ROUND(G10,4)</f>
        <v>0</v>
      </c>
      <c r="E100" s="48">
        <f>ROUND(D10,4)</f>
        <v>315</v>
      </c>
      <c r="F100" s="49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0" hidden="1" customHeight="1" x14ac:dyDescent="0.2">
      <c r="A101" s="51"/>
      <c r="B101" s="50" t="str">
        <f>SUBSTITUTE(B100,",",".")</f>
        <v>0</v>
      </c>
      <c r="C101" s="50" t="str">
        <f>SUBSTITUTE(C100,",",".")</f>
        <v>0</v>
      </c>
      <c r="D101" s="50" t="str">
        <f>SUBSTITUTE(D100,",",".")</f>
        <v>0</v>
      </c>
      <c r="E101" s="50" t="str">
        <f>SUBSTITUTE(E100,",",".")</f>
        <v>315</v>
      </c>
      <c r="F101" s="49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0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0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0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0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0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0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0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0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0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0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0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0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0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15">
      <c r="I1005" s="1"/>
      <c r="J1005" s="1"/>
    </row>
    <row r="1006" spans="1:26" ht="15.75" customHeight="1" x14ac:dyDescent="0.15">
      <c r="I1006" s="1"/>
      <c r="J1006" s="1"/>
    </row>
    <row r="1007" spans="1:26" ht="15.75" customHeight="1" x14ac:dyDescent="0.15">
      <c r="I1007" s="1"/>
      <c r="J1007" s="1"/>
    </row>
    <row r="1008" spans="1:26" ht="15.75" customHeight="1" x14ac:dyDescent="0.15">
      <c r="I1008" s="1"/>
      <c r="J1008" s="1"/>
    </row>
  </sheetData>
  <sheetProtection algorithmName="SHA-512" hashValue="8mI68NfGfte/6x3NxSYhTjS6ED3JPU+hTvoxfdFpLQzLsNPVEdvbDq95CHMi1nMUy+M9ebxsBrYvZC8w4k1IHQ==" saltValue="DAHQ3gzV73LxlcA6Byj5tQ==" spinCount="100000" sheet="1" objects="1" scenarios="1"/>
  <mergeCells count="38">
    <mergeCell ref="I3:J3"/>
    <mergeCell ref="I11:J11"/>
    <mergeCell ref="I19:J19"/>
    <mergeCell ref="I22:J22"/>
    <mergeCell ref="I46:J46"/>
    <mergeCell ref="I47:J47"/>
    <mergeCell ref="I41:J41"/>
    <mergeCell ref="I42:J42"/>
    <mergeCell ref="I43:J43"/>
    <mergeCell ref="I44:J44"/>
    <mergeCell ref="I45:J45"/>
    <mergeCell ref="I40:J40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14:J14"/>
    <mergeCell ref="I17:J17"/>
    <mergeCell ref="I28:J28"/>
    <mergeCell ref="B15:C15"/>
    <mergeCell ref="I15:J15"/>
    <mergeCell ref="I16:J16"/>
    <mergeCell ref="I18:J18"/>
    <mergeCell ref="I20:J20"/>
    <mergeCell ref="I24:J24"/>
    <mergeCell ref="I25:J25"/>
    <mergeCell ref="I26:J26"/>
    <mergeCell ref="I27:J27"/>
    <mergeCell ref="F15:G15"/>
    <mergeCell ref="I23:J23"/>
    <mergeCell ref="I21:J21"/>
  </mergeCells>
  <hyperlinks>
    <hyperlink ref="F15:G15" r:id="rId1" tooltip="STL Download Link" display="STL Download Link" xr:uid="{FD045577-AF77-4A4A-B3CF-9D9220CA49C3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9BDE3-B8AD-5E4A-95A6-D4F26093B9A9}">
  <dimension ref="A1:P107"/>
  <sheetViews>
    <sheetView showGridLines="0" tabSelected="1" workbookViewId="0">
      <selection activeCell="B15" sqref="B15:C15"/>
    </sheetView>
  </sheetViews>
  <sheetFormatPr baseColWidth="10" defaultRowHeight="13" x14ac:dyDescent="0.15"/>
  <cols>
    <col min="1" max="1" width="11.83203125" customWidth="1"/>
    <col min="2" max="2" width="26.83203125" customWidth="1"/>
    <col min="3" max="3" width="20.83203125" customWidth="1"/>
    <col min="4" max="4" width="22.83203125" customWidth="1"/>
    <col min="5" max="7" width="23.83203125" customWidth="1"/>
    <col min="8" max="8" width="14.83203125" customWidth="1"/>
    <col min="9" max="9" width="25.83203125" customWidth="1"/>
    <col min="10" max="10" width="175.83203125" customWidth="1"/>
    <col min="16" max="16" width="20.33203125" customWidth="1"/>
  </cols>
  <sheetData>
    <row r="1" spans="1:16" ht="25" customHeight="1" x14ac:dyDescent="0.25">
      <c r="A1" s="4"/>
      <c r="B1" s="5"/>
      <c r="C1" s="6"/>
      <c r="D1" s="2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25" customHeight="1" thickBot="1" x14ac:dyDescent="0.25">
      <c r="A2" s="1"/>
      <c r="B2" s="16"/>
      <c r="C2" s="17"/>
      <c r="D2" s="17"/>
      <c r="E2" s="16"/>
      <c r="F2" s="16"/>
      <c r="G2" s="16"/>
      <c r="H2" s="1"/>
      <c r="I2" s="1"/>
      <c r="J2" s="1"/>
      <c r="K2" s="1"/>
      <c r="L2" s="1"/>
      <c r="M2" s="1"/>
      <c r="N2" s="1"/>
      <c r="O2" s="1"/>
      <c r="P2" s="1"/>
    </row>
    <row r="3" spans="1:16" ht="25" customHeight="1" thickBot="1" x14ac:dyDescent="0.25">
      <c r="A3" s="16"/>
      <c r="B3" s="30" t="s">
        <v>24</v>
      </c>
      <c r="C3" s="32" t="s">
        <v>1</v>
      </c>
      <c r="D3" s="32" t="s">
        <v>16</v>
      </c>
      <c r="E3" s="57" t="s">
        <v>2</v>
      </c>
      <c r="F3" s="53" t="s">
        <v>3</v>
      </c>
      <c r="G3" s="33" t="s">
        <v>4</v>
      </c>
      <c r="H3" s="10"/>
      <c r="I3" s="92" t="s">
        <v>55</v>
      </c>
      <c r="J3" s="93"/>
      <c r="K3" s="54"/>
      <c r="L3" s="54"/>
      <c r="M3" s="54"/>
      <c r="N3" s="54"/>
      <c r="O3" s="54"/>
      <c r="P3" s="54"/>
    </row>
    <row r="4" spans="1:16" ht="25" customHeight="1" x14ac:dyDescent="0.2">
      <c r="A4" s="13"/>
      <c r="B4" s="23" t="s">
        <v>25</v>
      </c>
      <c r="C4" s="73">
        <v>152</v>
      </c>
      <c r="D4" s="59">
        <v>315</v>
      </c>
      <c r="E4" s="52">
        <v>0</v>
      </c>
      <c r="F4" s="52">
        <v>0</v>
      </c>
      <c r="G4" s="58">
        <v>0</v>
      </c>
      <c r="H4" s="10"/>
      <c r="I4" s="62" t="s">
        <v>44</v>
      </c>
      <c r="J4" s="64" t="s">
        <v>33</v>
      </c>
      <c r="K4" s="54"/>
      <c r="L4" s="54"/>
      <c r="M4" s="54"/>
      <c r="N4" s="54"/>
      <c r="O4" s="54"/>
      <c r="P4" s="54"/>
    </row>
    <row r="5" spans="1:16" ht="25" customHeight="1" x14ac:dyDescent="0.2">
      <c r="A5" s="13"/>
      <c r="B5" s="24"/>
      <c r="C5" s="34"/>
      <c r="D5" s="35"/>
      <c r="E5" s="36"/>
      <c r="F5" s="36"/>
      <c r="G5" s="37"/>
      <c r="H5" s="17"/>
      <c r="I5" s="62" t="s">
        <v>74</v>
      </c>
      <c r="J5" s="64" t="s">
        <v>92</v>
      </c>
      <c r="K5" s="54"/>
      <c r="L5" s="54"/>
      <c r="M5" s="54"/>
      <c r="N5" s="54"/>
      <c r="O5" s="54"/>
      <c r="P5" s="54"/>
    </row>
    <row r="6" spans="1:16" ht="25" customHeight="1" thickBot="1" x14ac:dyDescent="0.25">
      <c r="A6" s="13"/>
      <c r="B6" s="25"/>
      <c r="C6" s="38"/>
      <c r="D6" s="39" t="s">
        <v>7</v>
      </c>
      <c r="E6" s="68" t="s">
        <v>18</v>
      </c>
      <c r="F6" s="69" t="s">
        <v>19</v>
      </c>
      <c r="G6" s="67" t="s">
        <v>20</v>
      </c>
      <c r="I6" s="63" t="s">
        <v>36</v>
      </c>
      <c r="J6" s="65" t="s">
        <v>93</v>
      </c>
      <c r="K6" s="54"/>
      <c r="L6" s="54"/>
      <c r="M6" s="54"/>
      <c r="N6" s="54"/>
      <c r="O6" s="54"/>
      <c r="P6" s="54"/>
    </row>
    <row r="7" spans="1:16" ht="25" customHeight="1" x14ac:dyDescent="0.2">
      <c r="A7" s="13"/>
      <c r="B7" s="25" t="s">
        <v>26</v>
      </c>
      <c r="C7" s="40"/>
      <c r="D7" s="74">
        <v>75</v>
      </c>
      <c r="E7" s="60">
        <v>75</v>
      </c>
      <c r="F7" s="61">
        <v>75</v>
      </c>
      <c r="G7" s="60">
        <v>75</v>
      </c>
      <c r="I7" s="62" t="s">
        <v>45</v>
      </c>
      <c r="J7" s="64" t="s">
        <v>51</v>
      </c>
      <c r="K7" s="54"/>
      <c r="L7" s="54"/>
      <c r="M7" s="55"/>
      <c r="N7" s="54"/>
      <c r="O7" s="54"/>
      <c r="P7" s="54"/>
    </row>
    <row r="8" spans="1:16" ht="25" customHeight="1" x14ac:dyDescent="0.2">
      <c r="A8" s="13"/>
      <c r="B8" s="26"/>
      <c r="C8" s="41"/>
      <c r="D8" s="26"/>
      <c r="E8" s="26"/>
      <c r="F8" s="26"/>
      <c r="G8" s="41"/>
      <c r="H8" s="1"/>
      <c r="I8" s="62" t="s">
        <v>46</v>
      </c>
      <c r="J8" s="65" t="s">
        <v>52</v>
      </c>
      <c r="K8" s="54"/>
      <c r="L8" s="54"/>
      <c r="M8" s="54"/>
      <c r="N8" s="54"/>
      <c r="O8" s="54"/>
      <c r="P8" s="54"/>
    </row>
    <row r="9" spans="1:16" ht="25" customHeight="1" x14ac:dyDescent="0.2">
      <c r="A9" s="15"/>
      <c r="B9" s="27"/>
      <c r="C9" s="22"/>
      <c r="D9" s="22"/>
      <c r="E9" s="22"/>
      <c r="F9" s="22"/>
      <c r="G9" s="22"/>
      <c r="H9" s="1"/>
      <c r="I9" s="62" t="s">
        <v>47</v>
      </c>
      <c r="J9" s="64" t="s">
        <v>53</v>
      </c>
      <c r="K9" s="54"/>
      <c r="L9" s="54"/>
      <c r="M9" s="54"/>
      <c r="N9" s="54"/>
      <c r="O9" s="54"/>
      <c r="P9" s="54"/>
    </row>
    <row r="10" spans="1:16" ht="25" customHeight="1" x14ac:dyDescent="0.2">
      <c r="A10" s="13"/>
      <c r="B10" s="28" t="s">
        <v>27</v>
      </c>
      <c r="C10" s="42"/>
      <c r="D10" s="70">
        <f>D13</f>
        <v>314.99999983235193</v>
      </c>
      <c r="E10" s="70">
        <f>E13-D13</f>
        <v>0</v>
      </c>
      <c r="F10" s="70">
        <f>F13-D13</f>
        <v>0</v>
      </c>
      <c r="G10" s="70">
        <f>G13-D13</f>
        <v>0</v>
      </c>
      <c r="H10" s="1"/>
      <c r="I10" s="62" t="s">
        <v>48</v>
      </c>
      <c r="J10" s="64" t="s">
        <v>54</v>
      </c>
      <c r="K10" s="54"/>
      <c r="L10" s="54"/>
      <c r="M10" s="54"/>
      <c r="N10" s="54"/>
      <c r="O10" s="54"/>
      <c r="P10" s="54"/>
    </row>
    <row r="11" spans="1:16" ht="25" customHeight="1" thickBot="1" x14ac:dyDescent="0.25">
      <c r="A11" s="15"/>
      <c r="B11" s="18"/>
      <c r="C11" s="19"/>
      <c r="D11" s="18"/>
      <c r="E11" s="18"/>
      <c r="F11" s="18"/>
      <c r="G11" s="18"/>
      <c r="H11" s="16"/>
      <c r="I11" s="77"/>
      <c r="J11" s="78"/>
      <c r="K11" s="54"/>
      <c r="L11" s="54"/>
      <c r="M11" s="54"/>
      <c r="N11" s="54"/>
      <c r="O11" s="54"/>
      <c r="P11" s="54"/>
    </row>
    <row r="12" spans="1:16" ht="25" customHeight="1" thickBot="1" x14ac:dyDescent="0.25">
      <c r="A12" s="15"/>
      <c r="B12" s="30" t="s">
        <v>28</v>
      </c>
      <c r="C12" s="31"/>
      <c r="D12" s="32" t="s">
        <v>16</v>
      </c>
      <c r="E12" s="32" t="s">
        <v>29</v>
      </c>
      <c r="F12" s="32" t="s">
        <v>30</v>
      </c>
      <c r="G12" s="33" t="s">
        <v>31</v>
      </c>
      <c r="H12" s="1"/>
      <c r="I12" s="66" t="s">
        <v>49</v>
      </c>
      <c r="J12" s="72" t="s">
        <v>50</v>
      </c>
      <c r="K12" s="54"/>
      <c r="L12" s="54"/>
      <c r="M12" s="54"/>
      <c r="N12" s="54"/>
      <c r="O12" s="54"/>
      <c r="P12" s="54"/>
    </row>
    <row r="13" spans="1:16" ht="25" customHeight="1" x14ac:dyDescent="0.2">
      <c r="A13" s="13"/>
      <c r="B13" s="29"/>
      <c r="C13" s="14"/>
      <c r="D13" s="44">
        <f>(E13+F13+G13)/3</f>
        <v>314.99999983235193</v>
      </c>
      <c r="E13" s="45">
        <f>(-(32*((D4+E4)^2 - C4^2)^(5/2)*((D4+E4)^2 - C4^2 + 2*C4*(D7/2) - (D7/2)^2)^(1/2) - 6*C4*(D7/2)^5 - 32*C4^5*(D7/2) + 32*C4^5*(E7/2) - 32*(D4+E4)^6 - 32*(D4+E4)^2*C4^4 + 64*(D4+E4)^4*C4^2 + (D7/2)^6 - 18*(D4+E4)^2*(D7/2)^4 + 48*(D4+E4)^4*(D7/2)^2 - 2*(D4+E4)^2*(E7/2)^4 - 16*(D4+E4)^4*(E7/2)^2 + 26*C4^2*(D7/2)^4 - 64*C4^3*(D7/2)^3 + 72*C4^4*(D7/2)^2 + 2*C4^2*(E7/2)^4 - 8*C4^3*(E7/2)^3 - 8*C4^4*(E7/2)^2 + (D7/2)^2*(E7/2)^4 - 2*(D7/2)^4*(E7/2)^2 - 136*(D4+E4)^2*C4^2*(D7/2)^2 + 24*(D4+E4)^2*C4^2*(E7/2)^2 + 16*(D4+E4)^2*(D7/2)^2*(E7/2)^2 - 20*C4^2*(D7/2)^2*(E7/2)^2 - 96*(D4+E4)^4*C4*(D7/2) + 32*(D4+E4)^4*C4*(E7/2) - 2*C4*(D7/2)*(E7/2)^4 + 4*C4*(D7/2)^4*(E7/2) - 64*C4^4*(D7/2)*(E7/2) + 32*C4^2*((D4+E4)^2 - C4^2)^(3/2)*((D4+E4)^2 - C4^2 + 2*C4*(D7/2) - (D7/2)^2)^(1/2) - 32*(D7/2)^2*((D4+E4)^2 - C4^2)^(3/2)*((D4+E4)^2 - C4^2 + 2*C4*(D7/2) - (D7/2)^2)^(1/2) + 6*(D7/2)^4*((D4+E4)^2 - C4^2)^(1/2)*((D4+E4)^2 - C4^2 + 2*C4*(D7/2) - (D7/2)^2)^(1/2) + 16*(E7/2)^2*((D4+E4)^2 - C4^2)^(3/2)*((D4+E4)^2 - C4^2 + 2*C4*(D7/2) - (D7/2)^2)^(1/2) + 2*(E7/2)^4*((D4+E4)^2 - C4^2)^(1/2)*((D4+E4)^2 - C4^2 + 2*C4*(D7/2) - (D7/2)^2)^(1/2) + 72*(D4+E4)^2*C4*(D7/2)^3 + 128*(D4+E4)^2*C4^3*(D7/2) + 8*(D4+E4)^2*C4*(E7/2)^3 - 64*(D4+E4)^2*C4^3*(E7/2) - 4*C4*(D7/2)^2*(E7/2)^3 + 8*C4*(D7/2)^3*(E7/2)^2 + 8*C4^2*(D7/2)*(E7/2)^3 - 16*C4^2*(D7/2)^3*(E7/2) + 24*C4^3*(D7/2)*(E7/2)^2 + 48*C4^3*(D7/2)^2*(E7/2) - 24*C4*(D7/2)^3*((D4+E4)^2 - C4^2)^(1/2)*((D4+E4)^2 - C4^2 + 2*C4*(D7/2) - (D7/2)^2)^(1/2) + 32*C4^3*(D7/2)*((D4+E4)^2 - C4^2)^(1/2)*((D4+E4)^2 - C4^2 + 2*C4*(D7/2) - (D7/2)^2)^(1/2) - 8*C4*(E7/2)^3*((D4+E4)^2 - C4^2)^(1/2)*((D4+E4)^2 - C4^2 + 2*C4*(D7/2) - (D7/2)^2)^(1/2) - 32*(D4+E4)^2*C4*(D7/2)*(E7/2)^2 - 32*(D4+E4)^2*C4*(D7/2)^2*(E7/2) + 64*(D4+E4)^2*C4^2*(D7/2)*(E7/2) + 8*C4^2*(D7/2)^2*((D4+E4)^2 - C4^2)^(1/2)*((D4+E4)^2 - C4^2 + 2*C4*(D7/2) - (D7/2)^2)^(1/2) + 8*C4^2*(E7/2)^2*((D4+E4)^2 - C4^2)^(1/2)*((D4+E4)^2 - C4^2 + 2*C4*(D7/2) - (D7/2)^2)^(1/2) - 8*(D7/2)^2*(E7/2)^2*((D4+E4)^2 - C4^2)^(1/2)*((D4+E4)^2 - C4^2 + 2*C4*(D7/2) - (D7/2)^2)^(1/2) + 64*C4*(D7/2)*((D4+E4)^2 - C4^2)^(3/2)*((D4+E4)^2 - C4^2 + 2*C4*(D7/2) - (D7/2)^2)^(1/2) - 32*C4*(E7/2)*((D4+E4)^2 - C4^2)^(3/2)*((D4+E4)^2 - C4^2 + 2*C4*(D7/2) - (D7/2)^2)^(1/2) + 16*C4*(D7/2)*(E7/2)^2*((D4+E4)^2 - C4^2)^(1/2)*((D4+E4)^2 - C4^2 + 2*C4*(D7/2) - (D7/2)^2)^(1/2) + 16*C4*(D7/2)^2*(E7/2)*((D4+E4)^2 - C4^2)^(1/2)*((D4+E4)^2 - C4^2 + 2*C4*(D7/2) - (D7/2)^2)^(1/2) - 32*C4^2*(D7/2)*(E7/2)*((D4+E4)^2 - C4^2)^(1/2)*((D4+E4)^2 - C4^2 + 2*C4*(D7/2) - (D7/2)^2)^(1/2))/(8*((D4+E4)^2 - C4^2)^2 - 8*((D4+E4)^2 - C4^2)^(3/2)*((D4+E4)^2 - C4^2 + 2*C4*(D7/2) - (D7/2)^2)^(1/2) - 4*C4*(D7/2)^3 - 8*(D7/2)^2*((D4+E4)^2 - C4^2) + (D7/2)^4 + 4*C4^2*(D7/2)^2 + 4*(D7/2)^2*((D4+E4)^2 - C4^2)^(1/2)*((D4+E4)^2 - C4^2 + 2*C4*(D7/2) - (D7/2)^2)^(1/2) + 16*C4*(D7/2)*((D4+E4)^2 - C4^2) - 8*C4*(D7/2)*((D4+E4)^2 - C4^2)^(1/2)*((D4+E4)^2 - C4^2 + 2*C4*(D7/2) - (D7/2)^2)^(1/2)))^(1/2)/2</f>
        <v>314.99999983235193</v>
      </c>
      <c r="F13" s="44">
        <f>(-(32*((D4+F4)^2 - C4^2)^(5/2)*((D4+F4)^2 - C4^2 + 2*C4*(D7/2) - (D7/2)^2)^(1/2) - 6*C4*(D7/2)^5 - 32*C4^5*(D7/2) + 32*C4^5*(F7/2) - 32*(D4+F4)^6 - 32*(D4+F4)^2*C4^4 + 64*(D4+F4)^4*C4^2 + (D7/2)^6 - 18*(D4+F4)^2*(D7/2)^4 + 48*(D4+F4)^4*(D7/2)^2 - 2*(D4+F4)^2*(F7/2)^4 - 16*(D4+F4)^4*(F7/2)^2 + 26*C4^2*(D7/2)^4 - 64*C4^3*(D7/2)^3 + 72*C4^4*(D7/2)^2 + 2*C4^2*(F7/2)^4 - 8*C4^3*(F7/2)^3 - 8*C4^4*(F7/2)^2 + (D7/2)^2*(F7/2)^4 - 2*(D7/2)^4*(F7/2)^2 - 136*(D4+F4)^2*C4^2*(D7/2)^2 + 24*(D4+F4)^2*C4^2*(F7/2)^2 + 16*(D4+F4)^2*(D7/2)^2*(F7/2)^2 - 20*C4^2*(D7/2)^2*(F7/2)^2 - 96*(D4+F4)^4*C4*(D7/2) + 32*(D4+F4)^4*C4*(F7/2) - 2*C4*(D7/2)*(F7/2)^4 + 4*C4*(D7/2)^4*(F7/2) - 64*C4^4*(D7/2)*(F7/2) + 32*C4^2*((D4+F4)^2 - C4^2)^(3/2)*((D4+F4)^2 - C4^2 + 2*C4*(D7/2) - (D7/2)^2)^(1/2) - 32*(D7/2)^2*((D4+F4)^2 - C4^2)^(3/2)*((D4+F4)^2 - C4^2 + 2*C4*(D7/2) - (D7/2)^2)^(1/2) + 6*(D7/2)^4*((D4+F4)^2 - C4^2)^(1/2)*((D4+F4)^2 - C4^2 + 2*C4*(D7/2) - (D7/2)^2)^(1/2) + 16*(F7/2)^2*((D4+F4)^2 - C4^2)^(3/2)*((D4+F4)^2 - C4^2 + 2*C4*(D7/2) - (D7/2)^2)^(1/2) + 2*(F7/2)^4*((D4+F4)^2 - C4^2)^(1/2)*((D4+F4)^2 - C4^2 + 2*C4*(D7/2) - (D7/2)^2)^(1/2) + 72*(D4+F4)^2*C4*(D7/2)^3 + 128*(D4+F4)^2*C4^3*(D7/2) + 8*(D4+F4)^2*C4*(F7/2)^3 - 64*(D4+F4)^2*C4^3*(F7/2) - 4*C4*(D7/2)^2*(F7/2)^3 + 8*C4*(D7/2)^3*(F7/2)^2 + 8*C4^2*(D7/2)*(F7/2)^3 - 16*C4^2*(D7/2)^3*(F7/2) + 24*C4^3*(D7/2)*(F7/2)^2 + 48*C4^3*(D7/2)^2*(F7/2) - 24*C4*(D7/2)^3*((D4+F4)^2 - C4^2)^(1/2)*((D4+F4)^2 - C4^2 + 2*C4*(D7/2) - (D7/2)^2)^(1/2) + 32*C4^3*(D7/2)*((D4+F4)^2 - C4^2)^(1/2)*((D4+F4)^2 - C4^2 + 2*C4*(D7/2) - (D7/2)^2)^(1/2) - 8*C4*(F7/2)^3*((D4+F4)^2 - C4^2)^(1/2)*((D4+F4)^2 - C4^2 + 2*C4*(D7/2) - (D7/2)^2)^(1/2) - 32*(D4+F4)^2*C4*(D7/2)*(F7/2)^2 - 32*(D4+F4)^2*C4*(D7/2)^2*(F7/2) + 64*(D4+F4)^2*C4^2*(D7/2)*(F7/2) + 8*C4^2*(D7/2)^2*((D4+F4)^2 - C4^2)^(1/2)*((D4+F4)^2 - C4^2 + 2*C4*(D7/2) - (D7/2)^2)^(1/2) + 8*C4^2*(F7/2)^2*((D4+F4)^2 - C4^2)^(1/2)*((D4+F4)^2 - C4^2 + 2*C4*(D7/2) - (D7/2)^2)^(1/2) - 8*(D7/2)^2*(F7/2)^2*((D4+F4)^2 - C4^2)^(1/2)*((D4+F4)^2 - C4^2 + 2*C4*(D7/2) - (D7/2)^2)^(1/2) + 64*C4*(D7/2)*((D4+F4)^2 - C4^2)^(3/2)*((D4+F4)^2 - C4^2 + 2*C4*(D7/2) - (D7/2)^2)^(1/2) - 32*C4*(F7/2)*((D4+F4)^2 - C4^2)^(3/2)*((D4+F4)^2 - C4^2 + 2*C4*(D7/2) - (D7/2)^2)^(1/2) + 16*C4*(D7/2)*(F7/2)^2*((D4+F4)^2 - C4^2)^(1/2)*((D4+F4)^2 - C4^2 + 2*C4*(D7/2) - (D7/2)^2)^(1/2) + 16*C4*(D7/2)^2*(F7/2)*((D4+F4)^2 - C4^2)^(1/2)*((D4+F4)^2 - C4^2 + 2*C4*(D7/2) - (D7/2)^2)^(1/2) - 32*C4^2*(D7/2)*(F7/2)*((D4+F4)^2 - C4^2)^(1/2)*((D4+F4)^2 - C4^2 + 2*C4*(D7/2) - (D7/2)^2)^(1/2))/(8*((D4+F4)^2 - C4^2)^2 - 8*((D4+F4)^2 - C4^2)^(3/2)*((D4+F4)^2 - C4^2 + 2*C4*(D7/2) - (D7/2)^2)^(1/2) - 4*C4*(D7/2)^3 - 8*(D7/2)^2*((D4+F4)^2 - C4^2) + (D7/2)^4 + 4*C4^2*(D7/2)^2 + 4*(D7/2)^2*((D4+F4)^2 - C4^2)^(1/2)*((D4+F4)^2 - C4^2 + 2*C4*(D7/2) - (D7/2)^2)^(1/2) + 16*C4*(D7/2)*((D4+F4)^2 - C4^2) - 8*C4*(D7/2)*((D4+F4)^2 - C4^2)^(1/2)*((D4+F4)^2 - C4^2 + 2*C4*(D7/2) - (D7/2)^2)^(1/2)))^(1/2)/2</f>
        <v>314.99999983235193</v>
      </c>
      <c r="G13" s="45">
        <f>(-(32*((D4+G4)^2 - C4^2)^(5/2)*((D4+G4)^2 - C4^2 + 2*C4*(D7/2) - (D7/2)^2)^(1/2) - 6*C4*(D7/2)^5 - 32*C4^5*(D7/2) + 32*C4^5*(G7/2) - 32*(D4+G4)^6 - 32*(D4+G4)^2*C4^4 + 64*(D4+G4)^4*C4^2 + (D7/2)^6 - 18*(D4+G4)^2*(D7/2)^4 + 48*(D4+G4)^4*(D7/2)^2 - 2*(D4+G4)^2*(G7/2)^4 - 16*(D4+G4)^4*(G7/2)^2 + 26*C4^2*(D7/2)^4 - 64*C4^3*(D7/2)^3 + 72*C4^4*(D7/2)^2 + 2*C4^2*(G7/2)^4 - 8*C4^3*(G7/2)^3 - 8*C4^4*(G7/2)^2 + (D7/2)^2*(G7/2)^4 - 2*(D7/2)^4*(G7/2)^2 - 136*(D4+G4)^2*C4^2*(D7/2)^2 + 24*(D4+G4)^2*C4^2*(G7/2)^2 + 16*(D4+G4)^2*(D7/2)^2*(G7/2)^2 - 20*C4^2*(D7/2)^2*(G7/2)^2 - 96*(D4+G4)^4*C4*(D7/2) + 32*(D4+G4)^4*C4*(G7/2) - 2*C4*(D7/2)*(G7/2)^4 + 4*C4*(D7/2)^4*(G7/2) - 64*C4^4*(D7/2)*(G7/2) + 32*C4^2*((D4+G4)^2 - C4^2)^(3/2)*((D4+G4)^2 - C4^2 + 2*C4*(D7/2) - (D7/2)^2)^(1/2) - 32*(D7/2)^2*((D4+G4)^2 - C4^2)^(3/2)*((D4+G4)^2 - C4^2 + 2*C4*(D7/2) - (D7/2)^2)^(1/2) + 6*(D7/2)^4*((D4+G4)^2 - C4^2)^(1/2)*((D4+G4)^2 - C4^2 + 2*C4*(D7/2) - (D7/2)^2)^(1/2) + 16*(G7/2)^2*((D4+G4)^2 - C4^2)^(3/2)*((D4+G4)^2 - C4^2 + 2*C4*(D7/2) - (D7/2)^2)^(1/2) + 2*(G7/2)^4*((D4+G4)^2 - C4^2)^(1/2)*((D4+G4)^2 - C4^2 + 2*C4*(D7/2) - (D7/2)^2)^(1/2) + 72*(D4+G4)^2*C4*(D7/2)^3 + 128*(D4+G4)^2*C4^3*(D7/2) + 8*(D4+G4)^2*C4*(G7/2)^3 - 64*(D4+G4)^2*C4^3*(G7/2) - 4*C4*(D7/2)^2*(G7/2)^3 + 8*C4*(D7/2)^3*(G7/2)^2 + 8*C4^2*(D7/2)*(G7/2)^3 - 16*C4^2*(D7/2)^3*(G7/2) + 24*C4^3*(D7/2)*(G7/2)^2 + 48*C4^3*(D7/2)^2*(G7/2) - 24*C4*(D7/2)^3*((D4+G4)^2 - C4^2)^(1/2)*((D4+G4)^2 - C4^2 + 2*C4*(D7/2) - (D7/2)^2)^(1/2) + 32*C4^3*(D7/2)*((D4+G4)^2 - C4^2)^(1/2)*((D4+G4)^2 - C4^2 + 2*C4*(D7/2) - (D7/2)^2)^(1/2) - 8*C4*(G7/2)^3*((D4+G4)^2 - C4^2)^(1/2)*((D4+G4)^2 - C4^2 + 2*C4*(D7/2) - (D7/2)^2)^(1/2) - 32*(D4+G4)^2*C4*(D7/2)*(G7/2)^2 - 32*(D4+G4)^2*C4*(D7/2)^2*(G7/2) + 64*(D4+G4)^2*C4^2*(D7/2)*(G7/2) + 8*C4^2*(D7/2)^2*((D4+G4)^2 - C4^2)^(1/2)*((D4+G4)^2 - C4^2 + 2*C4*(D7/2) - (D7/2)^2)^(1/2) + 8*C4^2*(G7/2)^2*((D4+G4)^2 - C4^2)^(1/2)*((D4+G4)^2 - C4^2 + 2*C4*(D7/2) - (D7/2)^2)^(1/2) - 8*(D7/2)^2*(G7/2)^2*((D4+G4)^2 - C4^2)^(1/2)*((D4+G4)^2 - C4^2 + 2*C4*(D7/2) - (D7/2)^2)^(1/2) + 64*C4*(D7/2)*((D4+G4)^2 - C4^2)^(3/2)*((D4+G4)^2 - C4^2 + 2*C4*(D7/2) - (D7/2)^2)^(1/2) - 32*C4*(G7/2)*((D4+G4)^2 - C4^2)^(3/2)*((D4+G4)^2 - C4^2 + 2*C4*(D7/2) - (D7/2)^2)^(1/2) + 16*C4*(D7/2)*(G7/2)^2*((D4+G4)^2 - C4^2)^(1/2)*((D4+G4)^2 - C4^2 + 2*C4*(D7/2) - (D7/2)^2)^(1/2) + 16*C4*(D7/2)^2*(G7/2)*((D4+G4)^2 - C4^2)^(1/2)*((D4+G4)^2 - C4^2 + 2*C4*(D7/2) - (D7/2)^2)^(1/2) - 32*C4^2*(D7/2)*(G7/2)*((D4+G4)^2 - C4^2)^(1/2)*((D4+G4)^2 - C4^2 + 2*C4*(D7/2) - (D7/2)^2)^(1/2))/(8*((D4+G4)^2 - C4^2)^2 - 8*((D4+G4)^2 - C4^2)^(3/2)*((D4+G4)^2 - C4^2 + 2*C4*(D7/2) - (D7/2)^2)^(1/2) - 4*C4*(D7/2)^3 - 8*(D7/2)^2*((D4+G4)^2 - C4^2) + (D7/2)^4 + 4*C4^2*(D7/2)^2 + 4*(D7/2)^2*((D4+G4)^2 - C4^2)^(1/2)*((D4+G4)^2 - C4^2 + 2*C4*(D7/2) - (D7/2)^2)^(1/2) + 16*C4*(D7/2)*((D4+G4)^2 - C4^2) - 8*C4*(D7/2)*((D4+G4)^2 - C4^2)^(1/2)*((D4+G4)^2 - C4^2 + 2*C4*(D7/2) - (D7/2)^2)^(1/2)))^(1/2)/2</f>
        <v>314.99999983235193</v>
      </c>
      <c r="H13" s="1"/>
      <c r="I13" s="77"/>
      <c r="J13" s="78"/>
      <c r="K13" s="54"/>
      <c r="L13" s="54"/>
      <c r="M13" s="54"/>
      <c r="N13" s="54"/>
      <c r="O13" s="54"/>
      <c r="P13" s="54"/>
    </row>
    <row r="14" spans="1:16" ht="25" customHeight="1" x14ac:dyDescent="0.2">
      <c r="A14" s="1"/>
      <c r="B14" s="1"/>
      <c r="C14" s="1"/>
      <c r="D14" s="1"/>
      <c r="E14" s="1"/>
      <c r="F14" s="3"/>
      <c r="G14" s="1"/>
      <c r="H14" s="1"/>
      <c r="I14" s="75" t="s">
        <v>70</v>
      </c>
      <c r="J14" s="76"/>
      <c r="K14" s="54"/>
      <c r="L14" s="54"/>
      <c r="M14" s="54"/>
      <c r="N14" s="54"/>
      <c r="O14" s="54"/>
      <c r="P14" s="54"/>
    </row>
    <row r="15" spans="1:16" ht="25" customHeight="1" x14ac:dyDescent="0.2">
      <c r="A15" s="1"/>
      <c r="B15" s="79" t="s">
        <v>32</v>
      </c>
      <c r="C15" s="80"/>
      <c r="D15" s="21"/>
      <c r="E15" s="8"/>
      <c r="F15" s="86" t="s">
        <v>80</v>
      </c>
      <c r="G15" s="87"/>
      <c r="H15" s="11"/>
      <c r="I15" s="75" t="s">
        <v>69</v>
      </c>
      <c r="J15" s="76"/>
      <c r="K15" s="54"/>
      <c r="L15" s="54"/>
      <c r="M15" s="55"/>
      <c r="N15" s="54"/>
      <c r="O15" s="54"/>
      <c r="P15" s="54"/>
    </row>
    <row r="16" spans="1:16" ht="25" customHeight="1" x14ac:dyDescent="0.2">
      <c r="A16" s="1"/>
      <c r="B16" s="10"/>
      <c r="C16" s="10"/>
      <c r="D16" s="16"/>
      <c r="E16" s="10"/>
      <c r="F16" s="3"/>
      <c r="G16" s="1"/>
      <c r="H16" s="11"/>
      <c r="I16" s="81" t="s">
        <v>71</v>
      </c>
      <c r="J16" s="82"/>
      <c r="K16" s="54"/>
      <c r="L16" s="54"/>
      <c r="M16" s="54"/>
      <c r="N16" s="54"/>
      <c r="O16" s="54"/>
      <c r="P16" s="54"/>
    </row>
    <row r="17" spans="1:16" ht="25" customHeight="1" x14ac:dyDescent="0.2">
      <c r="A17" s="1"/>
      <c r="B17" s="1"/>
      <c r="C17" s="1"/>
      <c r="D17" s="1"/>
      <c r="E17" s="1"/>
      <c r="F17" s="20"/>
      <c r="G17" s="1"/>
      <c r="H17" s="11"/>
      <c r="I17" s="77"/>
      <c r="J17" s="78"/>
      <c r="K17" s="54"/>
      <c r="L17" s="54"/>
      <c r="M17" s="54"/>
      <c r="N17" s="54"/>
      <c r="O17" s="54"/>
      <c r="P17" s="54"/>
    </row>
    <row r="18" spans="1:16" ht="25" customHeight="1" x14ac:dyDescent="0.2">
      <c r="A18" s="1"/>
      <c r="B18" s="1"/>
      <c r="C18" s="1"/>
      <c r="D18" s="1"/>
      <c r="E18" s="1"/>
      <c r="F18" s="1"/>
      <c r="G18" s="1"/>
      <c r="H18" s="11"/>
      <c r="I18" s="75" t="s">
        <v>84</v>
      </c>
      <c r="J18" s="76"/>
      <c r="K18" s="54"/>
      <c r="L18" s="54"/>
      <c r="M18" s="54"/>
      <c r="N18" s="54"/>
      <c r="O18" s="54"/>
      <c r="P18" s="54"/>
    </row>
    <row r="19" spans="1:16" ht="25" customHeight="1" x14ac:dyDescent="0.2">
      <c r="A19" s="1"/>
      <c r="B19" s="1"/>
      <c r="C19" s="1"/>
      <c r="D19" s="1"/>
      <c r="E19" s="1"/>
      <c r="F19" s="1"/>
      <c r="G19" s="1"/>
      <c r="H19" s="11"/>
      <c r="I19" s="75"/>
      <c r="J19" s="76"/>
      <c r="K19" s="54"/>
      <c r="L19" s="54"/>
      <c r="M19" s="54"/>
      <c r="N19" s="54"/>
      <c r="O19" s="54"/>
      <c r="P19" s="54"/>
    </row>
    <row r="20" spans="1:16" ht="25" customHeight="1" x14ac:dyDescent="0.2">
      <c r="A20" s="1"/>
      <c r="B20" s="1"/>
      <c r="C20" s="1"/>
      <c r="D20" s="1"/>
      <c r="E20" s="1"/>
      <c r="F20" s="1"/>
      <c r="G20" s="1"/>
      <c r="H20" s="1"/>
      <c r="I20" s="75" t="s">
        <v>72</v>
      </c>
      <c r="J20" s="78"/>
      <c r="K20" s="54"/>
      <c r="L20" s="54"/>
      <c r="M20" s="54"/>
      <c r="N20" s="54"/>
      <c r="O20" s="54"/>
      <c r="P20" s="54"/>
    </row>
    <row r="21" spans="1:16" ht="25" customHeight="1" x14ac:dyDescent="0.2">
      <c r="A21" s="1"/>
      <c r="B21" s="1"/>
      <c r="C21" s="1"/>
      <c r="D21" s="1"/>
      <c r="E21" s="1"/>
      <c r="F21" s="1"/>
      <c r="G21" s="1"/>
      <c r="H21" s="1"/>
      <c r="I21" s="77" t="s">
        <v>83</v>
      </c>
      <c r="J21" s="78"/>
      <c r="K21" s="54"/>
      <c r="L21" s="54"/>
      <c r="M21" s="54"/>
      <c r="N21" s="54"/>
      <c r="O21" s="54"/>
      <c r="P21" s="54"/>
    </row>
    <row r="22" spans="1:16" ht="25" customHeight="1" x14ac:dyDescent="0.2">
      <c r="A22" s="1"/>
      <c r="B22" s="1"/>
      <c r="C22" s="1"/>
      <c r="D22" s="1"/>
      <c r="E22" s="1"/>
      <c r="F22" s="1"/>
      <c r="G22" s="1"/>
      <c r="H22" s="1"/>
      <c r="I22" s="75"/>
      <c r="J22" s="76"/>
      <c r="K22" s="54"/>
      <c r="L22" s="54"/>
      <c r="M22" s="54"/>
      <c r="N22" s="54"/>
      <c r="O22" s="54"/>
      <c r="P22" s="54"/>
    </row>
    <row r="23" spans="1:16" ht="25" customHeight="1" x14ac:dyDescent="0.2">
      <c r="A23" s="1"/>
      <c r="B23" s="1"/>
      <c r="C23" s="1"/>
      <c r="D23" s="1"/>
      <c r="E23" s="1"/>
      <c r="F23" s="1"/>
      <c r="G23" s="1"/>
      <c r="H23" s="1"/>
      <c r="I23" s="88" t="s">
        <v>82</v>
      </c>
      <c r="J23" s="78"/>
      <c r="K23" s="54"/>
      <c r="L23" s="54"/>
      <c r="M23" s="54"/>
      <c r="N23" s="54"/>
      <c r="O23" s="54"/>
      <c r="P23" s="54"/>
    </row>
    <row r="24" spans="1:16" ht="25" customHeight="1" x14ac:dyDescent="0.2">
      <c r="A24" s="1"/>
      <c r="B24" s="1"/>
      <c r="C24" s="1"/>
      <c r="D24" s="1"/>
      <c r="E24" s="1"/>
      <c r="F24" s="1"/>
      <c r="G24" s="1"/>
      <c r="H24" s="1"/>
      <c r="I24" s="91" t="s">
        <v>85</v>
      </c>
      <c r="J24" s="78"/>
      <c r="K24" s="54"/>
      <c r="L24" s="54"/>
      <c r="M24" s="54"/>
      <c r="N24" s="54"/>
      <c r="O24" s="54"/>
      <c r="P24" s="54"/>
    </row>
    <row r="25" spans="1:16" ht="25" customHeight="1" x14ac:dyDescent="0.2">
      <c r="A25" s="1"/>
      <c r="B25" s="1"/>
      <c r="C25" s="1"/>
      <c r="D25" s="1"/>
      <c r="E25" s="1"/>
      <c r="F25" s="1"/>
      <c r="G25" s="1"/>
      <c r="H25" s="1"/>
      <c r="I25" s="77"/>
      <c r="J25" s="78"/>
      <c r="K25" s="54"/>
      <c r="L25" s="54"/>
      <c r="M25" s="54"/>
      <c r="N25" s="54"/>
      <c r="O25" s="54"/>
      <c r="P25" s="54"/>
    </row>
    <row r="26" spans="1:16" ht="20" customHeight="1" x14ac:dyDescent="0.2">
      <c r="A26" s="1"/>
      <c r="B26" s="1"/>
      <c r="C26" s="1"/>
      <c r="D26" s="1"/>
      <c r="E26" s="1"/>
      <c r="F26" s="1"/>
      <c r="G26" s="1"/>
      <c r="H26" s="1"/>
      <c r="I26" s="84" t="s">
        <v>79</v>
      </c>
      <c r="J26" s="85"/>
      <c r="K26" s="54"/>
      <c r="L26" s="1"/>
      <c r="M26" s="1"/>
      <c r="N26" s="1"/>
      <c r="O26" s="1"/>
      <c r="P26" s="1"/>
    </row>
    <row r="27" spans="1:16" ht="20" customHeight="1" x14ac:dyDescent="0.15">
      <c r="A27" s="1"/>
      <c r="B27" s="1"/>
      <c r="C27" s="1"/>
      <c r="D27" s="1"/>
      <c r="E27" s="1"/>
      <c r="F27" s="1"/>
      <c r="G27" s="1"/>
      <c r="H27" s="1"/>
      <c r="I27" s="77"/>
      <c r="J27" s="78"/>
      <c r="K27" s="1"/>
      <c r="L27" s="1"/>
      <c r="M27" s="1"/>
      <c r="N27" s="1"/>
      <c r="O27" s="1"/>
      <c r="P27" s="1"/>
    </row>
    <row r="28" spans="1:16" ht="20" customHeight="1" x14ac:dyDescent="0.15">
      <c r="A28" s="1"/>
      <c r="B28" s="1"/>
      <c r="C28" s="1"/>
      <c r="D28" s="1"/>
      <c r="E28" s="1"/>
      <c r="F28" s="1"/>
      <c r="G28" s="1"/>
      <c r="H28" s="1"/>
      <c r="I28" s="77" t="s">
        <v>86</v>
      </c>
      <c r="J28" s="78"/>
      <c r="K28" s="1"/>
      <c r="L28" s="1"/>
      <c r="M28" s="1"/>
      <c r="N28" s="1"/>
      <c r="O28" s="1"/>
      <c r="P28" s="1"/>
    </row>
    <row r="29" spans="1:16" ht="20" customHeight="1" x14ac:dyDescent="0.15">
      <c r="A29" s="1"/>
      <c r="B29" s="1"/>
      <c r="C29" s="1"/>
      <c r="D29" s="1"/>
      <c r="E29" s="1"/>
      <c r="F29" s="1"/>
      <c r="G29" s="1"/>
      <c r="H29" s="1"/>
      <c r="I29" s="77"/>
      <c r="J29" s="78"/>
      <c r="K29" s="1"/>
      <c r="L29" s="1"/>
      <c r="M29" s="1"/>
      <c r="N29" s="1"/>
      <c r="O29" s="1"/>
      <c r="P29" s="1"/>
    </row>
    <row r="30" spans="1:16" ht="20" customHeight="1" x14ac:dyDescent="0.15">
      <c r="A30" s="1"/>
      <c r="B30" s="1"/>
      <c r="C30" s="1"/>
      <c r="D30" s="1"/>
      <c r="E30" s="1"/>
      <c r="F30" s="1"/>
      <c r="G30" s="1"/>
      <c r="H30" s="1"/>
      <c r="I30" s="77" t="s">
        <v>56</v>
      </c>
      <c r="J30" s="78"/>
      <c r="K30" s="1"/>
      <c r="L30" s="1"/>
      <c r="M30" s="1"/>
      <c r="N30" s="1"/>
      <c r="O30" s="1"/>
      <c r="P30" s="1"/>
    </row>
    <row r="31" spans="1:16" ht="20" customHeight="1" x14ac:dyDescent="0.15">
      <c r="A31" s="1"/>
      <c r="B31" s="1"/>
      <c r="C31" s="1"/>
      <c r="D31" s="1"/>
      <c r="E31" s="1"/>
      <c r="F31" s="1"/>
      <c r="G31" s="1"/>
      <c r="H31" s="1"/>
      <c r="I31" s="77"/>
      <c r="J31" s="78"/>
      <c r="K31" s="1"/>
      <c r="L31" s="1"/>
      <c r="M31" s="1"/>
      <c r="N31" s="1"/>
      <c r="O31" s="1"/>
      <c r="P31" s="1"/>
    </row>
    <row r="32" spans="1:16" ht="20" customHeight="1" x14ac:dyDescent="0.15">
      <c r="A32" s="1"/>
      <c r="B32" s="1"/>
      <c r="C32" s="1"/>
      <c r="D32" s="1"/>
      <c r="E32" s="1"/>
      <c r="F32" s="1"/>
      <c r="G32" s="1"/>
      <c r="H32" s="1"/>
      <c r="I32" s="77" t="s">
        <v>73</v>
      </c>
      <c r="J32" s="78"/>
      <c r="K32" s="1"/>
      <c r="L32" s="1"/>
      <c r="M32" s="1"/>
      <c r="N32" s="1"/>
      <c r="O32" s="1"/>
      <c r="P32" s="1"/>
    </row>
    <row r="33" spans="1:16" ht="20" customHeight="1" x14ac:dyDescent="0.2">
      <c r="A33" s="1"/>
      <c r="B33" s="1"/>
      <c r="C33" s="1"/>
      <c r="D33" s="1"/>
      <c r="E33" s="12"/>
      <c r="F33" s="1"/>
      <c r="G33" s="1"/>
      <c r="H33" s="1"/>
      <c r="I33" s="77"/>
      <c r="J33" s="78"/>
      <c r="K33" s="1"/>
      <c r="L33" s="1"/>
      <c r="M33" s="1"/>
      <c r="N33" s="1"/>
      <c r="O33" s="1"/>
      <c r="P33" s="1"/>
    </row>
    <row r="34" spans="1:16" ht="20" customHeight="1" x14ac:dyDescent="0.15">
      <c r="A34" s="1"/>
      <c r="B34" s="1"/>
      <c r="C34" s="1"/>
      <c r="D34" s="1"/>
      <c r="E34" s="1"/>
      <c r="F34" s="1"/>
      <c r="G34" s="1"/>
      <c r="H34" s="1"/>
      <c r="I34" s="77" t="str">
        <f>"     #define DELTA_DIAGONAL_ROD "&amp;SUBSTITUTE(E101,",",".")</f>
        <v xml:space="preserve">     #define DELTA_DIAGONAL_ROD 315</v>
      </c>
      <c r="J34" s="78"/>
      <c r="K34" s="1"/>
      <c r="L34" s="1"/>
      <c r="M34" s="1"/>
      <c r="N34" s="1"/>
      <c r="O34" s="1"/>
      <c r="P34" s="1"/>
    </row>
    <row r="35" spans="1:16" ht="20" customHeight="1" x14ac:dyDescent="0.15">
      <c r="A35" s="1"/>
      <c r="B35" s="1"/>
      <c r="C35" s="1"/>
      <c r="D35" s="1"/>
      <c r="E35" s="1"/>
      <c r="F35" s="1"/>
      <c r="G35" s="1"/>
      <c r="H35" s="1"/>
      <c r="I35" s="77" t="str">
        <f>"     #define DELTA_DIAGONAL_ROD_TRIM_TOWER {"&amp;SUBSTITUTE(B101,",",".")&amp;", "&amp;SUBSTITUTE(C101,",",".")&amp;", "&amp;SUBSTITUTE(D101,",",".")&amp;"}"</f>
        <v xml:space="preserve">     #define DELTA_DIAGONAL_ROD_TRIM_TOWER {0, 0, 0}</v>
      </c>
      <c r="J35" s="78"/>
      <c r="K35" s="1"/>
      <c r="L35" s="1"/>
      <c r="M35" s="1"/>
      <c r="N35" s="1"/>
      <c r="O35" s="1"/>
      <c r="P35" s="1"/>
    </row>
    <row r="36" spans="1:16" ht="20" customHeight="1" x14ac:dyDescent="0.15">
      <c r="A36" s="1"/>
      <c r="B36" s="1"/>
      <c r="C36" s="1"/>
      <c r="D36" s="1"/>
      <c r="E36" s="1"/>
      <c r="F36" s="1"/>
      <c r="G36" s="1"/>
      <c r="H36" s="1"/>
      <c r="I36" s="77"/>
      <c r="J36" s="78"/>
      <c r="K36" s="1"/>
      <c r="L36" s="1"/>
      <c r="M36" s="1"/>
      <c r="N36" s="1"/>
      <c r="O36" s="1"/>
      <c r="P36" s="1"/>
    </row>
    <row r="37" spans="1:16" ht="20" customHeight="1" x14ac:dyDescent="0.2">
      <c r="A37" s="1"/>
      <c r="B37" s="47"/>
      <c r="C37" s="43"/>
      <c r="D37" s="1"/>
      <c r="E37" s="1"/>
      <c r="F37" s="1"/>
      <c r="G37" s="1"/>
      <c r="H37" s="1"/>
      <c r="I37" s="77" t="s">
        <v>57</v>
      </c>
      <c r="J37" s="78"/>
      <c r="K37" s="1"/>
      <c r="L37" s="1"/>
      <c r="M37" s="1"/>
      <c r="N37" s="1"/>
      <c r="O37" s="1"/>
      <c r="P37" s="1"/>
    </row>
    <row r="38" spans="1:16" ht="20" customHeight="1" x14ac:dyDescent="0.2">
      <c r="A38" s="1"/>
      <c r="B38" s="46"/>
      <c r="C38" s="1"/>
      <c r="D38" s="1"/>
      <c r="E38" s="1"/>
      <c r="F38" s="1"/>
      <c r="G38" s="1"/>
      <c r="H38" s="1"/>
      <c r="I38" s="77"/>
      <c r="J38" s="78"/>
      <c r="K38" s="1"/>
      <c r="L38" s="1"/>
      <c r="M38" s="1"/>
      <c r="N38" s="1"/>
      <c r="O38" s="1"/>
      <c r="P38" s="1"/>
    </row>
    <row r="39" spans="1:16" ht="20" customHeight="1" x14ac:dyDescent="0.15">
      <c r="A39" s="1"/>
      <c r="B39" s="1"/>
      <c r="C39" s="1"/>
      <c r="D39" s="1"/>
      <c r="E39" s="1"/>
      <c r="F39" s="1"/>
      <c r="G39" s="1"/>
      <c r="H39" s="1"/>
      <c r="I39" s="77" t="s">
        <v>60</v>
      </c>
      <c r="J39" s="78"/>
      <c r="K39" s="1"/>
      <c r="L39" s="1"/>
      <c r="M39" s="1"/>
      <c r="N39" s="1"/>
      <c r="O39" s="1"/>
      <c r="P39" s="1"/>
    </row>
    <row r="40" spans="1:16" ht="20" customHeight="1" x14ac:dyDescent="0.15">
      <c r="A40" s="1"/>
      <c r="B40" s="1"/>
      <c r="C40" s="1"/>
      <c r="D40" s="1"/>
      <c r="E40" s="1"/>
      <c r="F40" s="1"/>
      <c r="G40" s="1"/>
      <c r="H40" s="1"/>
      <c r="I40" s="77"/>
      <c r="J40" s="78"/>
      <c r="K40" s="1"/>
      <c r="L40" s="1"/>
      <c r="M40" s="1"/>
      <c r="N40" s="1"/>
      <c r="O40" s="1"/>
      <c r="P40" s="1"/>
    </row>
    <row r="41" spans="1:16" ht="20" customHeight="1" x14ac:dyDescent="0.15">
      <c r="A41" s="1"/>
      <c r="B41" s="1"/>
      <c r="C41" s="1"/>
      <c r="D41" s="1"/>
      <c r="E41" s="1"/>
      <c r="F41" s="1"/>
      <c r="G41" s="1"/>
      <c r="H41" s="1"/>
      <c r="I41" s="77" t="str">
        <f>"     M665 L"&amp;SUBSTITUTE(E101,",",".")&amp; " A"&amp;SUBSTITUTE(B101,",",".")&amp;" B"&amp;SUBSTITUTE(C101,",",".")&amp;" C"&amp;SUBSTITUTE(D101,",",".")</f>
        <v xml:space="preserve">     M665 L315 A0 B0 C0</v>
      </c>
      <c r="J41" s="78"/>
      <c r="K41" s="1"/>
      <c r="L41" s="1"/>
      <c r="M41" s="1"/>
      <c r="N41" s="1"/>
      <c r="O41" s="1"/>
      <c r="P41" s="1"/>
    </row>
    <row r="42" spans="1:16" ht="20" customHeight="1" x14ac:dyDescent="0.15">
      <c r="A42" s="1"/>
      <c r="B42" s="1"/>
      <c r="C42" s="1"/>
      <c r="D42" s="1"/>
      <c r="E42" s="1"/>
      <c r="F42" s="1"/>
      <c r="G42" s="1"/>
      <c r="H42" s="1"/>
      <c r="I42" s="77" t="s">
        <v>58</v>
      </c>
      <c r="J42" s="78"/>
      <c r="K42" s="1"/>
      <c r="L42" s="1"/>
      <c r="M42" s="1"/>
      <c r="N42" s="1"/>
      <c r="O42" s="1"/>
      <c r="P42" s="1"/>
    </row>
    <row r="43" spans="1:16" ht="20" customHeight="1" x14ac:dyDescent="0.15">
      <c r="A43" s="1"/>
      <c r="B43" s="1"/>
      <c r="C43" s="1"/>
      <c r="D43" s="1"/>
      <c r="E43" s="1"/>
      <c r="F43" s="1"/>
      <c r="G43" s="1"/>
      <c r="H43" s="1"/>
      <c r="I43" s="77" t="s">
        <v>59</v>
      </c>
      <c r="J43" s="78"/>
      <c r="K43" s="1"/>
      <c r="L43" s="1"/>
      <c r="M43" s="1"/>
      <c r="N43" s="1"/>
      <c r="O43" s="1"/>
      <c r="P43" s="1"/>
    </row>
    <row r="44" spans="1:16" ht="20" customHeight="1" x14ac:dyDescent="0.15">
      <c r="A44" s="1"/>
      <c r="B44" s="1"/>
      <c r="C44" s="1"/>
      <c r="D44" s="1"/>
      <c r="E44" s="1"/>
      <c r="F44" s="1"/>
      <c r="G44" s="1"/>
      <c r="H44" s="1"/>
      <c r="I44" s="77"/>
      <c r="J44" s="78"/>
      <c r="K44" s="1"/>
      <c r="L44" s="1"/>
      <c r="M44" s="1"/>
      <c r="N44" s="1"/>
      <c r="O44" s="1"/>
      <c r="P44" s="1"/>
    </row>
    <row r="45" spans="1:16" ht="20" customHeight="1" x14ac:dyDescent="0.15">
      <c r="A45" s="1"/>
      <c r="B45" s="1"/>
      <c r="C45" s="1"/>
      <c r="D45" s="1"/>
      <c r="E45" s="1"/>
      <c r="F45" s="1"/>
      <c r="G45" s="1"/>
      <c r="H45" s="1"/>
      <c r="I45" s="77" t="s">
        <v>75</v>
      </c>
      <c r="J45" s="78"/>
      <c r="K45" s="1"/>
      <c r="L45" s="1"/>
      <c r="M45" s="1"/>
      <c r="N45" s="1"/>
      <c r="O45" s="1"/>
      <c r="P45" s="1"/>
    </row>
    <row r="46" spans="1:16" ht="20" customHeight="1" x14ac:dyDescent="0.15">
      <c r="A46" s="1"/>
      <c r="B46" s="1"/>
      <c r="C46" s="1"/>
      <c r="D46" s="1"/>
      <c r="E46" s="1"/>
      <c r="F46" s="1"/>
      <c r="G46" s="1"/>
      <c r="H46" s="1"/>
      <c r="I46" s="89" t="s">
        <v>81</v>
      </c>
      <c r="J46" s="90"/>
      <c r="K46" s="1"/>
      <c r="L46" s="1"/>
      <c r="M46" s="1"/>
      <c r="N46" s="1"/>
      <c r="O46" s="1"/>
      <c r="P46" s="1"/>
    </row>
    <row r="47" spans="1:16" ht="20" customHeight="1" x14ac:dyDescent="0.15">
      <c r="A47" s="1"/>
      <c r="B47" s="1"/>
      <c r="C47" s="1"/>
      <c r="D47" s="1"/>
      <c r="E47" s="1"/>
      <c r="F47" s="1"/>
      <c r="G47" s="1"/>
      <c r="H47" s="1"/>
      <c r="I47" s="89"/>
      <c r="J47" s="90"/>
      <c r="K47" s="1"/>
      <c r="L47" s="1"/>
      <c r="M47" s="1"/>
      <c r="N47" s="1"/>
      <c r="O47" s="1"/>
      <c r="P47" s="1"/>
    </row>
    <row r="48" spans="1:16" ht="20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20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20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20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20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20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20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20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20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20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20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20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20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20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20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20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20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20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20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20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20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20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20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20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20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20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20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20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20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20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20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20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20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20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20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20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20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20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20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20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20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20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20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20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20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20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20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20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20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20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20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20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20" hidden="1" customHeight="1" x14ac:dyDescent="0.2">
      <c r="A100" s="48"/>
      <c r="B100" s="48">
        <f>ROUND(E10,4)</f>
        <v>0</v>
      </c>
      <c r="C100" s="48">
        <f>ROUND(F10,4)</f>
        <v>0</v>
      </c>
      <c r="D100" s="48">
        <f>ROUND(G10,4)</f>
        <v>0</v>
      </c>
      <c r="E100" s="48">
        <f>ROUND(D10,4)</f>
        <v>315</v>
      </c>
      <c r="F100" s="49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20" hidden="1" customHeight="1" x14ac:dyDescent="0.2">
      <c r="A101" s="51"/>
      <c r="B101" s="50" t="str">
        <f>SUBSTITUTE(B100,",",".")</f>
        <v>0</v>
      </c>
      <c r="C101" s="50" t="str">
        <f>SUBSTITUTE(C100,",",".")</f>
        <v>0</v>
      </c>
      <c r="D101" s="50" t="str">
        <f>SUBSTITUTE(D100,",",".")</f>
        <v>0</v>
      </c>
      <c r="E101" s="50" t="str">
        <f>SUBSTITUTE(E100,",",".")</f>
        <v>315</v>
      </c>
      <c r="F101" s="49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20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20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20" customHeight="1" x14ac:dyDescent="0.15">
      <c r="I104" s="1"/>
      <c r="J104" s="1"/>
      <c r="K104" s="1"/>
    </row>
    <row r="105" spans="1:16" x14ac:dyDescent="0.15">
      <c r="I105" s="1"/>
      <c r="J105" s="1"/>
    </row>
    <row r="106" spans="1:16" x14ac:dyDescent="0.15">
      <c r="I106" s="1"/>
      <c r="J106" s="1"/>
    </row>
    <row r="107" spans="1:16" x14ac:dyDescent="0.15">
      <c r="I107" s="1"/>
      <c r="J107" s="1"/>
    </row>
  </sheetData>
  <sheetProtection algorithmName="SHA-512" hashValue="YJ1phzYIX2e2nqKpH32UPaJWPpBKqdDKSyETjoNUDyJkxIR2XLoFP+l7VZWAQTka6ekfjF29/1DKR6aKugbZdg==" saltValue="rxVFAkPQfP1frgoQNC/tGw==" spinCount="100000" sheet="1" objects="1" scenarios="1"/>
  <mergeCells count="39">
    <mergeCell ref="I3:J3"/>
    <mergeCell ref="I11:J11"/>
    <mergeCell ref="I13:J13"/>
    <mergeCell ref="I19:J19"/>
    <mergeCell ref="I22:J22"/>
    <mergeCell ref="I46:J46"/>
    <mergeCell ref="I47:J47"/>
    <mergeCell ref="I41:J41"/>
    <mergeCell ref="I42:J42"/>
    <mergeCell ref="I43:J43"/>
    <mergeCell ref="I44:J44"/>
    <mergeCell ref="I45:J45"/>
    <mergeCell ref="I40:J40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28:J28"/>
    <mergeCell ref="B15:C15"/>
    <mergeCell ref="I14:J14"/>
    <mergeCell ref="I15:J15"/>
    <mergeCell ref="I16:J16"/>
    <mergeCell ref="I18:J18"/>
    <mergeCell ref="I17:J17"/>
    <mergeCell ref="I20:J20"/>
    <mergeCell ref="I24:J24"/>
    <mergeCell ref="I25:J25"/>
    <mergeCell ref="I26:J26"/>
    <mergeCell ref="I27:J27"/>
    <mergeCell ref="F15:G15"/>
    <mergeCell ref="I23:J23"/>
    <mergeCell ref="I21:J21"/>
  </mergeCells>
  <hyperlinks>
    <hyperlink ref="F15:G15" r:id="rId1" tooltip="Lien de Téléchargement STL" display="Lien de Téléchargement STL" xr:uid="{71A1B851-985D-F541-9D68-39950172826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English</vt:lpstr>
      <vt:lpstr>Français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2022-02-23T16:09:43Z</dcterms:created>
  <dcterms:modified xsi:type="dcterms:W3CDTF">2022-02-23T16:17:02Z</dcterms:modified>
</cp:coreProperties>
</file>