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defaultThemeVersion="166925"/>
  <mc:AlternateContent xmlns:mc="http://schemas.openxmlformats.org/markup-compatibility/2006">
    <mc:Choice Requires="x15">
      <x15ac:absPath xmlns:x15ac="http://schemas.microsoft.com/office/spreadsheetml/2010/11/ac" url="C:\Users\Samuel\OneDrive\Documents\Ministry_Dashboard\"/>
    </mc:Choice>
  </mc:AlternateContent>
  <xr:revisionPtr revIDLastSave="0" documentId="13_ncr:1_{3B43E7F4-6F8C-4FC4-BFDF-687C973DFF83}" xr6:coauthVersionLast="36" xr6:coauthVersionMax="47" xr10:uidLastSave="{00000000-0000-0000-0000-000000000000}"/>
  <bookViews>
    <workbookView xWindow="0" yWindow="0" windowWidth="19200" windowHeight="6930" tabRatio="584" xr2:uid="{00000000-000D-0000-FFFF-FFFF00000000}"/>
  </bookViews>
  <sheets>
    <sheet name="UDG-1 Contracts " sheetId="1" r:id="rId1"/>
    <sheet name="UDG-2 Contracts " sheetId="2" r:id="rId2"/>
    <sheet name="UDG-3 Contracts" sheetId="12" r:id="rId3"/>
    <sheet name="UDG-4 Contracts" sheetId="13" r:id="rId4"/>
    <sheet name="UDG-5 Contracts" sheetId="14" r:id="rId5"/>
  </sheets>
  <definedNames>
    <definedName name="_xlnm._FilterDatabase" localSheetId="0" hidden="1">'UDG-1 Contracts '!$B$3:$Q$3</definedName>
    <definedName name="_xlnm._FilterDatabase" localSheetId="1" hidden="1">'UDG-2 Contracts '!$B$3:$Q$61</definedName>
    <definedName name="_xlnm._FilterDatabase" localSheetId="2" hidden="1">'UDG-3 Contracts'!$B$3:$U$88</definedName>
    <definedName name="_xlnm._FilterDatabase" localSheetId="3" hidden="1">'UDG-4 Contracts'!$B$3:$T$88</definedName>
    <definedName name="_xlnm._FilterDatabase" localSheetId="4" hidden="1">'UDG-5 Contracts'!$B$3:$T$88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0" i="1" l="1"/>
  <c r="M70" i="1"/>
  <c r="R69" i="1"/>
  <c r="M69" i="1"/>
  <c r="R68" i="1"/>
  <c r="T68" i="1" s="1"/>
  <c r="M68" i="1"/>
  <c r="R67" i="1"/>
  <c r="T67" i="1" s="1"/>
  <c r="M67" i="1"/>
  <c r="R66" i="1"/>
  <c r="T66" i="1" s="1"/>
  <c r="M66" i="1"/>
  <c r="R65" i="1"/>
  <c r="T65" i="1" s="1"/>
  <c r="M65" i="1"/>
  <c r="R64" i="1"/>
  <c r="M64" i="1"/>
  <c r="R63" i="1"/>
  <c r="M63" i="1"/>
  <c r="R62" i="1"/>
  <c r="M62" i="1"/>
  <c r="R61" i="1"/>
  <c r="M61" i="1"/>
  <c r="R60" i="1"/>
  <c r="M60" i="1"/>
  <c r="R59" i="1"/>
  <c r="M59" i="1"/>
  <c r="R58" i="1"/>
  <c r="M58" i="1"/>
  <c r="R57" i="1"/>
  <c r="M57" i="1"/>
  <c r="R56" i="1"/>
  <c r="M56" i="1"/>
  <c r="R55" i="1"/>
  <c r="M55" i="1"/>
  <c r="R54" i="1"/>
  <c r="M54" i="1"/>
  <c r="R53" i="1"/>
  <c r="M53" i="1"/>
  <c r="R52" i="1"/>
  <c r="M52" i="1"/>
  <c r="R51" i="1"/>
  <c r="M51" i="1"/>
  <c r="R50" i="1"/>
  <c r="M50" i="1"/>
  <c r="R49" i="1"/>
  <c r="M49" i="1"/>
  <c r="R48" i="1"/>
  <c r="M48" i="1"/>
  <c r="R47" i="1"/>
  <c r="M47" i="1"/>
  <c r="R46" i="1"/>
  <c r="M46" i="1"/>
  <c r="R45" i="1"/>
  <c r="M45" i="1"/>
  <c r="R44" i="1"/>
  <c r="M44" i="1"/>
  <c r="R43" i="1"/>
  <c r="M43" i="1"/>
  <c r="R42" i="1"/>
  <c r="M42" i="1"/>
  <c r="T41" i="1"/>
  <c r="R41" i="1"/>
  <c r="M41" i="1"/>
  <c r="T40" i="1"/>
  <c r="R40" i="1"/>
  <c r="M40" i="1"/>
  <c r="T39" i="1"/>
  <c r="R39" i="1"/>
  <c r="M39" i="1"/>
  <c r="T38" i="1"/>
  <c r="R38" i="1"/>
  <c r="M38" i="1"/>
  <c r="T37" i="1"/>
  <c r="R37" i="1"/>
  <c r="M37" i="1"/>
  <c r="T36" i="1"/>
  <c r="R36" i="1"/>
  <c r="M36" i="1"/>
  <c r="T35" i="1"/>
  <c r="R35" i="1"/>
  <c r="M35" i="1"/>
  <c r="T34" i="1"/>
  <c r="R34" i="1"/>
  <c r="M34" i="1"/>
  <c r="T33" i="1"/>
  <c r="R33" i="1"/>
  <c r="M33" i="1"/>
  <c r="T32" i="1"/>
  <c r="R32" i="1"/>
  <c r="M32" i="1"/>
  <c r="T31" i="1"/>
  <c r="R31" i="1"/>
  <c r="M31" i="1"/>
  <c r="T30" i="1"/>
  <c r="R30" i="1"/>
  <c r="M30" i="1"/>
  <c r="T29" i="1"/>
  <c r="R29" i="1"/>
  <c r="T28" i="1"/>
  <c r="R28" i="1"/>
  <c r="M28" i="1"/>
  <c r="T27" i="1"/>
  <c r="R27" i="1"/>
  <c r="M27" i="1"/>
  <c r="T26" i="1"/>
  <c r="R26" i="1"/>
  <c r="M26" i="1"/>
  <c r="T25" i="1"/>
  <c r="R25" i="1"/>
  <c r="M25" i="1"/>
  <c r="T24" i="1"/>
  <c r="R24" i="1"/>
  <c r="M24" i="1"/>
  <c r="T23" i="1"/>
  <c r="R23" i="1"/>
  <c r="M23" i="1"/>
  <c r="L23" i="1"/>
  <c r="T22" i="1"/>
  <c r="R22" i="1"/>
  <c r="M22" i="1"/>
  <c r="T21" i="1"/>
  <c r="R21" i="1"/>
  <c r="M21" i="1"/>
  <c r="T20" i="1"/>
  <c r="R20" i="1"/>
  <c r="M20" i="1"/>
  <c r="T19" i="1"/>
  <c r="R19" i="1"/>
  <c r="M19" i="1"/>
  <c r="T18" i="1"/>
  <c r="R18" i="1"/>
  <c r="M18" i="1"/>
  <c r="T17" i="1"/>
  <c r="R17" i="1"/>
  <c r="M17" i="1"/>
  <c r="T16" i="1"/>
  <c r="R16" i="1"/>
  <c r="M16" i="1"/>
  <c r="T15" i="1"/>
  <c r="R15" i="1"/>
  <c r="M15" i="1"/>
  <c r="T14" i="1"/>
  <c r="R14" i="1"/>
  <c r="M14" i="1"/>
  <c r="T13" i="1"/>
  <c r="R13" i="1"/>
  <c r="M13" i="1"/>
  <c r="T12" i="1"/>
  <c r="R12" i="1"/>
  <c r="M12" i="1"/>
  <c r="T11" i="1"/>
  <c r="R11" i="1"/>
  <c r="M11" i="1"/>
  <c r="T10" i="1"/>
  <c r="R10" i="1"/>
  <c r="M10" i="1"/>
  <c r="T9" i="1"/>
  <c r="R9" i="1"/>
  <c r="M9" i="1"/>
  <c r="T8" i="1"/>
  <c r="R8" i="1"/>
  <c r="M8" i="1"/>
  <c r="T7" i="1"/>
  <c r="R7" i="1"/>
  <c r="M7" i="1"/>
  <c r="T6" i="1"/>
  <c r="R6" i="1"/>
  <c r="M6" i="1"/>
  <c r="T5" i="1"/>
  <c r="R5" i="1"/>
  <c r="M5" i="1"/>
  <c r="L16" i="12" l="1"/>
  <c r="L90" i="12"/>
  <c r="L89" i="12"/>
  <c r="L88" i="12"/>
  <c r="L87" i="12"/>
  <c r="L86" i="12"/>
  <c r="L84" i="12"/>
  <c r="L85" i="12"/>
  <c r="L83" i="12"/>
  <c r="L82" i="12"/>
  <c r="L81" i="12"/>
  <c r="L78" i="12"/>
  <c r="L79" i="12"/>
  <c r="L80" i="12"/>
  <c r="L77" i="12"/>
  <c r="L76" i="12"/>
  <c r="L75" i="12"/>
  <c r="L74" i="12"/>
  <c r="L73" i="12"/>
  <c r="L71" i="12"/>
  <c r="L72" i="12"/>
  <c r="L70" i="12"/>
  <c r="L68" i="12"/>
  <c r="L69" i="12"/>
  <c r="L67" i="12"/>
  <c r="L66" i="12"/>
  <c r="L65" i="12"/>
  <c r="L63" i="12"/>
  <c r="L64" i="12"/>
  <c r="L62" i="12"/>
  <c r="L58" i="12"/>
  <c r="L59" i="12"/>
  <c r="L60" i="12"/>
  <c r="L61" i="12"/>
  <c r="L57" i="12"/>
  <c r="L56" i="12"/>
  <c r="L55" i="12"/>
  <c r="L53" i="12"/>
  <c r="L54" i="12"/>
  <c r="L52" i="12"/>
  <c r="L51" i="12"/>
  <c r="L50" i="12"/>
  <c r="L49" i="12"/>
  <c r="L48" i="12"/>
  <c r="L47" i="12"/>
  <c r="L46" i="12"/>
  <c r="L45" i="12"/>
  <c r="L44" i="12"/>
  <c r="L34" i="12"/>
  <c r="L35" i="12"/>
  <c r="L33" i="12"/>
  <c r="L30" i="12"/>
  <c r="L31" i="12"/>
  <c r="L32" i="12"/>
  <c r="L29" i="12"/>
  <c r="L27" i="12"/>
  <c r="L28" i="12"/>
  <c r="L26" i="12"/>
  <c r="L25" i="12"/>
  <c r="L21" i="12"/>
  <c r="L22" i="12"/>
  <c r="L20" i="12"/>
  <c r="L17" i="12"/>
  <c r="L18" i="12"/>
  <c r="L19" i="12"/>
  <c r="L15" i="12"/>
  <c r="L13" i="12"/>
  <c r="L14" i="12"/>
  <c r="L12" i="12"/>
  <c r="L10" i="12"/>
  <c r="L11" i="12"/>
  <c r="L9" i="12"/>
  <c r="L8" i="12"/>
  <c r="L7" i="12"/>
  <c r="L5" i="12"/>
  <c r="K70" i="2" l="1"/>
  <c r="K68" i="2"/>
  <c r="K66" i="2"/>
  <c r="K64" i="2"/>
  <c r="O45" i="2" l="1"/>
  <c r="Q45" i="2" s="1"/>
  <c r="O44" i="2"/>
  <c r="Q44" i="2" s="1"/>
  <c r="Q51" i="2"/>
  <c r="Q50" i="2"/>
  <c r="Q49" i="2"/>
  <c r="Q33" i="2"/>
  <c r="Q32" i="2"/>
  <c r="Q48" i="2" l="1"/>
  <c r="Q56" i="2"/>
  <c r="Q55" i="2"/>
  <c r="Q54" i="2"/>
  <c r="Q53" i="2"/>
  <c r="Q52" i="2"/>
  <c r="Q41" i="2"/>
  <c r="Q40" i="2"/>
  <c r="Q39" i="2"/>
  <c r="Q38" i="2"/>
  <c r="Q35" i="2"/>
  <c r="Q34" i="2"/>
  <c r="O61" i="2" l="1"/>
  <c r="O60" i="2"/>
  <c r="Q60" i="2" s="1"/>
  <c r="O59" i="2"/>
  <c r="Q59" i="2" s="1"/>
  <c r="O58" i="2"/>
  <c r="Q58" i="2" s="1"/>
  <c r="O57" i="2"/>
  <c r="Q57" i="2" s="1"/>
  <c r="O43" i="2"/>
  <c r="Q43" i="2" s="1"/>
  <c r="O42" i="2"/>
  <c r="Q42" i="2" s="1"/>
  <c r="O37" i="2"/>
  <c r="Q37" i="2" s="1"/>
  <c r="O36" i="2"/>
  <c r="Q36" i="2" s="1"/>
  <c r="O35" i="2"/>
  <c r="O34" i="2"/>
</calcChain>
</file>

<file path=xl/sharedStrings.xml><?xml version="1.0" encoding="utf-8"?>
<sst xmlns="http://schemas.openxmlformats.org/spreadsheetml/2006/main" count="1501" uniqueCount="489">
  <si>
    <t>No</t>
  </si>
  <si>
    <t>Region</t>
  </si>
  <si>
    <t>MA</t>
  </si>
  <si>
    <t>UDG</t>
  </si>
  <si>
    <t>Description of Project</t>
  </si>
  <si>
    <t>Investment Type</t>
  </si>
  <si>
    <t>Lot No</t>
  </si>
  <si>
    <t>Description of Contract</t>
  </si>
  <si>
    <t>Total Contract Amount (GH₵)</t>
  </si>
  <si>
    <t>Approved Net Additional Cost (Top-up amount)</t>
  </si>
  <si>
    <t>Revised Contract Amount (GH₵)</t>
  </si>
  <si>
    <t>Start Date</t>
  </si>
  <si>
    <t>Original Duration (mths)</t>
  </si>
  <si>
    <t>Completion Date</t>
  </si>
  <si>
    <t>Approved Time Extension (mths)</t>
  </si>
  <si>
    <t>Revised Completion Date</t>
  </si>
  <si>
    <t>Northern</t>
  </si>
  <si>
    <t>Rehabilitation of Urban Road and Construction of Storm Water Drain at Ward K, Sagnarigu</t>
  </si>
  <si>
    <t>Road</t>
  </si>
  <si>
    <t>Lot 1</t>
  </si>
  <si>
    <t>Iddal Company Ltd, P. O. Box 9785, Accra</t>
  </si>
  <si>
    <t>Lot 2</t>
  </si>
  <si>
    <t>Construction of 4.0 x 2.0m (0.3km) and 2.5m x 1.5m (0.5km) Storm Drains at Wark K, Sagnerigu</t>
  </si>
  <si>
    <t>DeGroup A. Limited, P. O. Box CT3609, Cantonments-Accra</t>
  </si>
  <si>
    <t>Savannah</t>
  </si>
  <si>
    <t>East Gonja</t>
  </si>
  <si>
    <t>Redevelopment of Salaga Market</t>
  </si>
  <si>
    <t>Market</t>
  </si>
  <si>
    <t>Mawums Company Limited, P. O. Box CT 4222, Cantonments-Accra</t>
  </si>
  <si>
    <t>North East</t>
  </si>
  <si>
    <t>East Mamprusi</t>
  </si>
  <si>
    <t>Construction of Transport Terminal at Nalerigu</t>
  </si>
  <si>
    <t>Transport Terminal</t>
  </si>
  <si>
    <t>Saitama Enterprise Limited, P. O. Box CT 958, Cantonments-Accra</t>
  </si>
  <si>
    <t>Upper West</t>
  </si>
  <si>
    <t>Wa</t>
  </si>
  <si>
    <t>Redevelopment of Fadama Market, Wa</t>
  </si>
  <si>
    <t>Q &amp; Q E C Limited, P. O. Box WY 1243, Kwabenya-Accra</t>
  </si>
  <si>
    <t>Licos Enterpriae Limited, P O. Box 623, Wa</t>
  </si>
  <si>
    <t>Lot 3</t>
  </si>
  <si>
    <t>Satlink Limited, P. O. Box 189, Wa</t>
  </si>
  <si>
    <t>Upper East</t>
  </si>
  <si>
    <t>Bawku</t>
  </si>
  <si>
    <t>Rehabilitation of Urban Road at Bawku</t>
  </si>
  <si>
    <t>Myturn Co. Ltd. P.O. Box 146 Bolgatanga</t>
  </si>
  <si>
    <t>Bolgatanga</t>
  </si>
  <si>
    <t>Construction of Mechnical Enclve for Automobile Artisans at Bolgatanga</t>
  </si>
  <si>
    <t xml:space="preserve">Bulba Ghana Limited
P. O. Box 715, Bolgatanga
</t>
  </si>
  <si>
    <t xml:space="preserve">Abdulahi A.S Limited
P. O. Box 303, Tamale
</t>
  </si>
  <si>
    <t>Bono</t>
  </si>
  <si>
    <t>Sunyani</t>
  </si>
  <si>
    <t>Construction of Pedestrian Walkways and Installation of Street Lighting Facilities along the Principal Streets, Sunyani</t>
  </si>
  <si>
    <t>Pedestrian Walkway</t>
  </si>
  <si>
    <t>Construction of Pedestrian Walkways (5km) on both sides of road from SSNIT Roudabout to Sunyani Technical University</t>
  </si>
  <si>
    <t>Gyebeet Company Limited, P. O. Box T89, Old Tafo-Kumasi</t>
  </si>
  <si>
    <t>Supply and Installation of 233 Bouble-arm and 170 Single-Arm Street Lights with associated civil works and Rehablitation of 773 Single-Arm Street Lights with accessories</t>
  </si>
  <si>
    <t>Prefos Limited, P. O. Box 1609, Kumasi</t>
  </si>
  <si>
    <t>Bono East</t>
  </si>
  <si>
    <t>Techiman</t>
  </si>
  <si>
    <t>Redevelopment of Nana Abena Market, Techiman</t>
  </si>
  <si>
    <t>Alhaji &amp;Madina Co. Ltd. P.O Box 1665  Adum- Kumasi</t>
  </si>
  <si>
    <t>Jaborah Constr. Ltd. P.O. Box SE 1085 Suame -Kumasi</t>
  </si>
  <si>
    <t>Elim Twelve Seventy Ltd. P.O. Box 516 Techiman</t>
  </si>
  <si>
    <t>Berekum East</t>
  </si>
  <si>
    <t>Redevelopment of Thursday Market, Berekum</t>
  </si>
  <si>
    <t>Diamond Valley Construction Limited, P. O. Box 16, Berekum</t>
  </si>
  <si>
    <t>Construction of 60No. Lockable Stores, 1No. Health Post, 1No. Fire Post, 1No. 10-Seater WC Toilet Facility with Bath/Urinal Platform, Supply of 2No. Containers</t>
  </si>
  <si>
    <t>Samotrust Company Limited, P. O. Box AN10370, Accra-North</t>
  </si>
  <si>
    <t>Licos Enterprise, P. O. Box 623, Wa</t>
  </si>
  <si>
    <t>Dormaa Central</t>
  </si>
  <si>
    <t>Construction of Transport Terminal, Dormaa Ahenkro</t>
  </si>
  <si>
    <t>Opatec Company Limited, P. O. Box 237, Techiman</t>
  </si>
  <si>
    <t>Ashanti</t>
  </si>
  <si>
    <t>Obuasi</t>
  </si>
  <si>
    <t>Rehabilitation of Selected Urban Roads, Obuasi</t>
  </si>
  <si>
    <t>Rehablitation of Mactina Junction - Government Hill - Nyamebekyerewith (2.6km) Walkways, Covered Concrete U-Drains at Obuasi</t>
  </si>
  <si>
    <t>Justmo Construction Limited, P. O. Box MC 01041, Takoradi</t>
  </si>
  <si>
    <t>Rehablitation of Mactina Junction - Government Hill - Nyamebekyerewith (2.4km) Walkways, Covered Concrete U-Drains at Obuasi</t>
  </si>
  <si>
    <t>Malsons Limited, P. O. Box 1647, Accra</t>
  </si>
  <si>
    <t>Asokwa</t>
  </si>
  <si>
    <t>Rehabilitation of Selected Urban Roads, Asokwa</t>
  </si>
  <si>
    <t>Mmanab Company Limited, P. O. Box UP 561, KNUST-Kumasi</t>
  </si>
  <si>
    <t>M. Gyebi Company Limited, P. O. Box 1394, Sunyani</t>
  </si>
  <si>
    <t>Seal and Tar Limited, P. O. Box 433, Accra</t>
  </si>
  <si>
    <t>Suame</t>
  </si>
  <si>
    <t>Constrcution of Storm Water Drains at Selected Locations, Suame</t>
  </si>
  <si>
    <t>Dankus Dee Company Ltd, P. O. Box KS 4980, Kumasi</t>
  </si>
  <si>
    <t>Construction of 2.0m x 1.5m Reinfoced Concrete Rectangular Storm Drain (0.22km), 1.5 Diameter Pipe Drain (0.27km) with 2No. Concrete Footbridges Fitted with Guard Rails, Access Ramps and Steps at Maakro Market</t>
  </si>
  <si>
    <t>Cephil Company Limited, P. O. Box EJ 439, Ejisu</t>
  </si>
  <si>
    <t>Living Grace Company Limited, P. O. Box 6948, Kumasi</t>
  </si>
  <si>
    <t>Lot 4</t>
  </si>
  <si>
    <t>Construction of 3m x 1.5m Reinforced Concrete Storm Drain (0.36km), Pipe Culvert, 2No Concrete Foot Bridge with Guard Rails and Horticulture Works at Tarkwa (Islamic School)</t>
  </si>
  <si>
    <t>Alhaji &amp; Madina Company Limited, P. O. Box 1665, Adum-Kumasi</t>
  </si>
  <si>
    <t>Lot 5</t>
  </si>
  <si>
    <t>Construction of 0.9m x 0.9m Concrete U-Drain (0.1km); 2.0m x 1.5m Storm Drain (0.17km), 1.8m Dia. Concrete Pipe Culvert (48m) and Double 0.9mm Dia. Pipe Culvert (120m) at Old Suame Market</t>
  </si>
  <si>
    <t>M/S Makossy Enterprise, P. O. Box 2266, Suame - Kumasi</t>
  </si>
  <si>
    <t>Old Tafo</t>
  </si>
  <si>
    <t>Rehabilitationn of Selected Urban Roads, Old Tafo</t>
  </si>
  <si>
    <t>Messrs Gold Print &amp; Constructions Services P. O. Box Ah 8716, Ahinsan - Kumasi.</t>
  </si>
  <si>
    <t>Joevide Company Limited, P. O. Box 10205, Kumasi.</t>
  </si>
  <si>
    <t>Western North</t>
  </si>
  <si>
    <t>Sefwi Wiawso</t>
  </si>
  <si>
    <t>Redevelopment of Sefwi Dwenae Market, Sefwi Wiawso</t>
  </si>
  <si>
    <t>Wass Ghana Limited, P. O. Box CT 2764, Cantonments-Accra</t>
  </si>
  <si>
    <t>Construction of 1.5m x 1.2m Reinforced Concrete Storm Water Drain (0.404km) and 0.6m U-Drains (0.35km) at Sefwi Dwenase Market</t>
  </si>
  <si>
    <t>Jesseth Construction and Trading Limited, P. O Box KS 1048, Kumasi</t>
  </si>
  <si>
    <t>Effia - Kwesimitsim</t>
  </si>
  <si>
    <t>Rehabilitation of Selected Urban Roads and Construction of Storm Water Drainage Structures (Culverts, Roadside Drains), Effia-Kwesimintsim</t>
  </si>
  <si>
    <t>M/S Kingspok Company Limited, P. O. Box 982, Takoradi.</t>
  </si>
  <si>
    <t xml:space="preserve">M/S Finishers Company Limited, P. O. Box MC 1920, Anaji - Takoradi, W/R </t>
  </si>
  <si>
    <t xml:space="preserve">Construction of Culverts with Roadside Drains and Culvert Approach Fillings at White Diamonds, Anaji Choice Mall, Takoradi Technical Institute and I Adu Road </t>
  </si>
  <si>
    <t>M/S Mamanjia Limited, P. O. Box Ds 1647, Dansoman - Accra.</t>
  </si>
  <si>
    <t>Construction of Culverts with Roadside Drains and Filling of Culvert Approaches and Roadside Drains at Unicon Hostel Road, Mex Media Road (0.187km), Bulley Road (Apollo), CDH Road (Whindo) and Mpatado-Assakae Road</t>
  </si>
  <si>
    <t>M/S Opo-Max Enterprise Limited, P. O. Box Ks 13382, Kumasi - A/R.</t>
  </si>
  <si>
    <t>Central</t>
  </si>
  <si>
    <t>Mfantseman</t>
  </si>
  <si>
    <t>Construction of Transport Terminal at Mankessim</t>
  </si>
  <si>
    <t>Abbansco Concrete Product Limited, P. O. Box 153, Mallam-Accra</t>
  </si>
  <si>
    <t>Hal-Siita Enterprise, P. O. Box,  Airport Accra</t>
  </si>
  <si>
    <t>Agona West</t>
  </si>
  <si>
    <t>Rehabilitation of Selected Urban Roads at Agona Swedru</t>
  </si>
  <si>
    <t>Jacmenant Limited, P. O. Box CT902, Cantonments-Accra</t>
  </si>
  <si>
    <t>Kasmo Company Limited, P. O. Box 607, Koforidua</t>
  </si>
  <si>
    <t>Bea-Newt Company Limited, P. O. Box TN883, Teshie-Nungua-Accra</t>
  </si>
  <si>
    <t>Awutu Senya East</t>
  </si>
  <si>
    <t>Redevelopment of Kasoa New Market</t>
  </si>
  <si>
    <t>Supply and Installation of 160No Streetlight with 2No (50KV and 33KV) Transformers at Awutu Senya East</t>
  </si>
  <si>
    <t>Prefos Limited, P. O. Box 4679, Cantonments-Accra</t>
  </si>
  <si>
    <t>Construction of 840m Reinforced Concrete Retaining Fence Wall and Pedestrian Railing (2.81km) at Kasoa New Market</t>
  </si>
  <si>
    <t>Mamanjia Limited, P. O. Box 1647, Dansoman-Accra</t>
  </si>
  <si>
    <t>AS-Afrimp Ghana Limited, P. O. Box KN 4349, Kaneshie-Accra</t>
  </si>
  <si>
    <t>Sabert Investments Limited, P. O. Box 3749, Accra</t>
  </si>
  <si>
    <t>Volta</t>
  </si>
  <si>
    <t>Hohoe</t>
  </si>
  <si>
    <t>Redevelopment of Hohoe Central Market</t>
  </si>
  <si>
    <t>Construction of 2-Storey 62 Units Stores (Block A) at Hohoe Central Market</t>
  </si>
  <si>
    <t>John Mork Construction &amp; Trading Limited, P. O. Box 390, Hohoe</t>
  </si>
  <si>
    <t>Construction of 2-Storey 44-Unit Market Stores (Block B) at Hohoe Central Market</t>
  </si>
  <si>
    <t>Crown of Victory Company Limited P.O.Box HP 668, Ho</t>
  </si>
  <si>
    <t>J.A Biney &amp; Co. Limited, P. O. Box 1339, Dansoman-Accra</t>
  </si>
  <si>
    <t>Ho</t>
  </si>
  <si>
    <t>Redeveopment of Ho Market</t>
  </si>
  <si>
    <t>Omega A. Company Limited, P. O. Box AN 5099, Accra-North</t>
  </si>
  <si>
    <t>Silver Cross Estate Developers Compant Limited, P. O.  Box CT 702, Cantonments-Accra</t>
  </si>
  <si>
    <t>Eastern</t>
  </si>
  <si>
    <t>New Juaben South</t>
  </si>
  <si>
    <t>Nsukawo Basin Drainage Improvement Works at Koforidua</t>
  </si>
  <si>
    <t>Bituminous Surfacing of Seleted Road (0.254km), Construction of 2.5m x 2.5m Box Culvert and 1.2m Diameter Pipe Culvert (60m) at Ada</t>
  </si>
  <si>
    <t>Obmike's Construction &amp; Suppliers Limited, P. O. Box KF 584, Koforidua</t>
  </si>
  <si>
    <t>Channelization by Excavation of Nsukwao River Channel (0.407km), Construction of Retention Pond, Reinforced Concrete Chamber and Laying of Pipes near Victory Presby Church at Ada</t>
  </si>
  <si>
    <t>Yusif Abdul Aziz Company Limited, P. O. Box STC 433, Accra</t>
  </si>
  <si>
    <t xml:space="preserve">Channelization by Excavation of Nsukwao River Channel between Ada Magazine and Cendimental (Nsukwao River - 0.866km and Tributory - 0.508km), Stone Lining of Selected Sections (0.238km) and Construction of 1No. 2.5m x 1m and 3m x 1m Box Culverts </t>
  </si>
  <si>
    <t>Per Springs Construction Company Limited, P. O. Box KF 584, Koforidua</t>
  </si>
  <si>
    <t>Channelization by Excavation of Nsukwao River Channel (2.141km) and Stone Lining of Selected Sections (0.479km) at Zongo Area</t>
  </si>
  <si>
    <t>Montjoira Construction (Ghana) Limited, P. O. Box 16134, KIA - Accra</t>
  </si>
  <si>
    <t>Channelization by Excavation of Nsukawo River, Construction of Pond, Laying of Pipes and Stone Lining (0.24km) of Selected Sections at Zongo Area</t>
  </si>
  <si>
    <t>Tabarikalla Company Limited, P. O. Box GP 19243, Accra</t>
  </si>
  <si>
    <t>Lot 6</t>
  </si>
  <si>
    <t>Channelization by Excavation of Nsukwao River Cahnnel within SDA (Tributory - 0.524km) and YMCA Area (0.462km) and Stone Lining of Selected Sections (0.227km)</t>
  </si>
  <si>
    <t>Lot 7</t>
  </si>
  <si>
    <t>Construction of 2No. In-Line Storage (Ponds) and 2No. Weir on Nsukwao River Channel within SDA Area</t>
  </si>
  <si>
    <t>Lower Manya Krobo</t>
  </si>
  <si>
    <t>Redevelopment of Agormanya Market</t>
  </si>
  <si>
    <t>Construction of 2-Storey 82No Lockable Stores at Agormanya Market</t>
  </si>
  <si>
    <t>Hawkrad Construction Limited, P. O. Box 9244, Airport-Accra</t>
  </si>
  <si>
    <t>Win-Meg Ventures Limited, P. O. Box 782, Ho</t>
  </si>
  <si>
    <t>Birim Central</t>
  </si>
  <si>
    <t>Redevelopment of Nkwantanum Market</t>
  </si>
  <si>
    <t>Kingspok Construction Limited, P. O. Box 982, Takoradi</t>
  </si>
  <si>
    <t>Construction of 34 Lockable Stores, Paving, Concrete U-drain and Refuse Container Base at Nkwantanum Market, Oda</t>
  </si>
  <si>
    <t>Licos Enterprise Limited, P. O. Box 623,  Wa</t>
  </si>
  <si>
    <t>Synbeck Gh, Limited, P. O. Box CT 1297, Cantonments, Accra.</t>
  </si>
  <si>
    <t>Abuakwa South</t>
  </si>
  <si>
    <t xml:space="preserve">Knapo Construction Ltd
P.O. Box KS 9443 
Adum-Kumasi
</t>
  </si>
  <si>
    <t>Cephil Company Limited, P. O. Box 439, Ejisu</t>
  </si>
  <si>
    <t>UDG-2</t>
  </si>
  <si>
    <t>Constrcution of Strom Water Drains at Wa</t>
  </si>
  <si>
    <t xml:space="preserve">Redevelopment of Salaga Market </t>
  </si>
  <si>
    <t>Redevelopment of Old Premier Market, Akim Oda</t>
  </si>
  <si>
    <t xml:space="preserve">Precast Blocks Paving of Old Premier Market (3,000 sq.m) and Construction of 600mm Diameter Concrete 'U' Drain (240m) </t>
  </si>
  <si>
    <t>Redevelopment of Jackson Park (Urban Park) at Koforidua</t>
  </si>
  <si>
    <t>Urban Park</t>
  </si>
  <si>
    <t>Construction of 1No. Public Stand with Stores, Electrical room and 1No. VIP stand</t>
  </si>
  <si>
    <t>Construction of 1No. Restaurant with Pub and TV Theatre, 20-Seater Washroom</t>
  </si>
  <si>
    <t xml:space="preserve">Supply and Installation of Sreet Lights </t>
  </si>
  <si>
    <t>Rehabilitation of street lights by replacing 500chokes,700No Sodium bulbs,300complete LED lamps 700 No inginate, 200pcs 16mm dia x 4 underground cable, 10No streetlight control panel to newly developed areas</t>
  </si>
  <si>
    <t>Rehabilitation of Urban Road</t>
  </si>
  <si>
    <t>Bitumen Surfacing of Canna and Kpanyas Road (1.20km).</t>
  </si>
  <si>
    <t>Constrution of Business Advisory Centre and Conference Facility at Odumasi Krobo</t>
  </si>
  <si>
    <t xml:space="preserve">Redevelopment of Ho Market </t>
  </si>
  <si>
    <t>Rehabilitation of Selected Urban Road at Agona Swedru</t>
  </si>
  <si>
    <t>Bitumen Surfacing of Greenland Street in the Agona West Municipal PH.I (Km 0.00 - 0.70)</t>
  </si>
  <si>
    <t>Bitumen Surfacing of Greenland Street in the Agona West Municipal PH.II (KM 0.70 - 1.40)</t>
  </si>
  <si>
    <t>Bitumen Surfacing of Falcon Street &amp; Eduful Street in the Agona West Municipal (0.350km)</t>
  </si>
  <si>
    <t>Rehabilitation of Selected Urban Roads and Paving of Transport Terminal</t>
  </si>
  <si>
    <t>Redevelopment of Anomabo Market</t>
  </si>
  <si>
    <t>Construction of 60 Lockable Stores at Anomabo in the Mfantseman Municipality</t>
  </si>
  <si>
    <t>Bitumen Surfacing of HFC-Timber Market Road (0.878km) and Timber Market – Main New Market Road (0.351km)</t>
  </si>
  <si>
    <t>Western</t>
  </si>
  <si>
    <t>Effia-Kwesimintsim</t>
  </si>
  <si>
    <t>Asphalt Surfacing of Assakae - Whindo Road (2.0km) and Bitumen Surfacing of Whindo Health Centre Road (0.5km).</t>
  </si>
  <si>
    <t>Construction of Solid Waste Collection Points and Supply of Metal Skip Containers</t>
  </si>
  <si>
    <t>Construction of 10No. Refuse Collection Points and Fabrication of 10No Metal Skip Containers</t>
  </si>
  <si>
    <t>Construction of Storm Water Drains</t>
  </si>
  <si>
    <t xml:space="preserve">Construction of 2-Storey 89No Lockable Stores, 1No Creche, Washrooms  and Instalation of 10No Security Lighting Facilities at Nana Abena Market </t>
  </si>
  <si>
    <t>Construction of 33No Lockable Stores, 1No Restaurant, Washroom and Installation of 6No Security Lighting Facilities at Nana Abena Market</t>
  </si>
  <si>
    <t xml:space="preserve">Construction of 2-Storey 19No Lockable Stores, 1No Town Hall with Restaurant and Washroooms at Fadama Market, Wa </t>
  </si>
  <si>
    <t>Construction of 2-Storey 46No Lockable Stores, 1No Health Post, 1No Creche and Washrooms at Fadama Market, Wa</t>
  </si>
  <si>
    <t>Construction of 2-Storey 32No Lockable Stores, 1No Fire Post, 1No Police Post, Washrooms, Installation of 10No Security Lighting Facilities and External Paving Works (1612 sq.m) at Fadama Market, Wa</t>
  </si>
  <si>
    <t>Bituminous Surfacing of Otabilkrom Link (0.40km) and Egya Ebusua Street (0.65km), Construction of 0.97km Roadside Drains with 1No Culvert</t>
  </si>
  <si>
    <t>Bituminous Surfacing of Mahodwe Link (0.13km), Oheneba Duodo Street (0.15km), Nana K. Donkor Street (0.15km), Osama Street (0.25km), Construction of 0.7km Roadside Drains and Paving of Agona Swedru Taxi Station (1575 sq.msqm) and reshaping of storm water Drainage Channel</t>
  </si>
  <si>
    <t>Construction of Road (0.7km) with 1.5km Roadside Drains, 1No Box Culvert, 1.2km Pedestrian Walkway and Installation of 19No Street Lighting Faciities at Ward K, Sagnerigu</t>
  </si>
  <si>
    <t>Construction of 68No Market Stalls, Administration Block, INo Meat Shop, 1No Fire Post, 1No Police Post, 1No Health Post, Washroooms, Installation of 10No Security Lighting Facilities and Paving Works (1900 sq.m) at Nana Abena Market</t>
  </si>
  <si>
    <t>Rehabilitation of Afanko Junction - Atonsu Bokoro Road (1.613km) and Access Road (0.1km), Construction of storm water drains, walkways and Installaton of Street Lighting Facilities  at Asokwa</t>
  </si>
  <si>
    <t>Rehabilitation of Okess – Kwasi Oppong road (2.2km), Construction of storm water drains, culverts and walkway</t>
  </si>
  <si>
    <t>Rehabilitation of Akrugu, Pia, Dabanka and Sir John roads (2km), Construction of storm water drains and walkway</t>
  </si>
  <si>
    <t xml:space="preserve">Construction of 2-Storey 20No Lockable Stores, 80No Market Stalls, and Earthworks at Sefwi Dwenase Market </t>
  </si>
  <si>
    <t>Rehabilitation of Wamco - Cocoa Villa Road (1.4km), 1No 3m x 2m Double Box Culvert (12m Long) with Storm Water Drains and Filling of Culvert Approaches</t>
  </si>
  <si>
    <t>Construction of 0.22km paved access Road with Walkway,  1No Box Culvert, 241m Concrete Retaining Wall, 2No Toll Booths, Washrooms, Installation of 25No Security Lighting Facilities and reshaping of storm water Drainage Channel at Mankessim Transport Terminal</t>
  </si>
  <si>
    <t>Concrete Paving (8740sq.m) of Kasoa New Market</t>
  </si>
  <si>
    <t>Construction of 144No Market Stalls, Ware House (Ground Floor), Creche, Police and Fire Post at Hohoe Central Market</t>
  </si>
  <si>
    <t>Construction of 2- Storey 58-Units Shops, 24-Units Washroom, Restaurant and Other Ancillary Facilities</t>
  </si>
  <si>
    <t>Construction of 2- Storey 84-Units Shops, 12-Units Washroom, Restaurant and other Facilities</t>
  </si>
  <si>
    <t>Construction of 34 Lockable Stores, Creche, Fire Post, Health Post and Washroom at  Nkwantanum Market, Oda</t>
  </si>
  <si>
    <r>
      <rPr>
        <b/>
        <sz val="12"/>
        <color theme="1"/>
        <rFont val="Times New Roman"/>
        <family val="1"/>
      </rPr>
      <t>PHASE 1</t>
    </r>
    <r>
      <rPr>
        <sz val="12"/>
        <color theme="1"/>
        <rFont val="Times New Roman"/>
        <family val="1"/>
      </rPr>
      <t>: Construction of 1No 2-storey Double Bank 40-Unit Lockable Stores, 1No Meat Shop and 1No 18-Seater W.C. Toilet Facility and Paving Works (318 sq.m) at Salaga Market</t>
    </r>
  </si>
  <si>
    <r>
      <rPr>
        <b/>
        <sz val="12"/>
        <color theme="1"/>
        <rFont val="Times New Roman"/>
        <family val="1"/>
      </rPr>
      <t>PHASE 1</t>
    </r>
    <r>
      <rPr>
        <sz val="12"/>
        <color theme="1"/>
        <rFont val="Times New Roman"/>
        <family val="1"/>
      </rPr>
      <t>: Construction of 1.84m high concrete Retaining Wall (329m) and Earthworks (22,180 cu.m)</t>
    </r>
  </si>
  <si>
    <t>N/A</t>
  </si>
  <si>
    <t xml:space="preserve">Contractor </t>
  </si>
  <si>
    <t>Contractor</t>
  </si>
  <si>
    <t>UDG-1</t>
  </si>
  <si>
    <t>Completed</t>
  </si>
  <si>
    <t>Ongoing</t>
  </si>
  <si>
    <r>
      <rPr>
        <b/>
        <sz val="12"/>
        <color theme="1"/>
        <rFont val="Times New Roman"/>
        <family val="1"/>
      </rPr>
      <t>PHASE 2</t>
    </r>
    <r>
      <rPr>
        <sz val="12"/>
        <color theme="1"/>
        <rFont val="Times New Roman"/>
        <family val="1"/>
      </rPr>
      <t>: Construction of a Proposed Two Storey 54-Unit Shops, 12-Unit W/C, Main Entrance and Other Ancillary Facilities for the Phase -3 of the Redeveloping of the Ho Market</t>
    </r>
  </si>
  <si>
    <r>
      <rPr>
        <b/>
        <sz val="12"/>
        <color theme="1"/>
        <rFont val="Times New Roman"/>
        <family val="1"/>
      </rPr>
      <t>PHASE 2</t>
    </r>
    <r>
      <rPr>
        <sz val="12"/>
        <color theme="1"/>
        <rFont val="Times New Roman"/>
        <family val="1"/>
      </rPr>
      <t>: Construction of a Proposed Two Storey 37-Unit Shops, 24-Unit W/C, Mosque, Revenue Post and Other Ancillary Facilities for the Phase -3 of the Redeveloping of the Ho Market</t>
    </r>
  </si>
  <si>
    <r>
      <rPr>
        <b/>
        <sz val="12"/>
        <color theme="1"/>
        <rFont val="Times New Roman"/>
        <family val="1"/>
      </rPr>
      <t>PHASE 2:</t>
    </r>
    <r>
      <rPr>
        <sz val="12"/>
        <color theme="1"/>
        <rFont val="Times New Roman"/>
        <family val="1"/>
      </rPr>
      <t xml:space="preserve"> Precast Blocks Surfacing of Kasoa New Market (8,740sq.m)</t>
    </r>
  </si>
  <si>
    <r>
      <rPr>
        <b/>
        <sz val="12"/>
        <color theme="1"/>
        <rFont val="Times New Roman"/>
        <family val="1"/>
      </rPr>
      <t>PHASE 2</t>
    </r>
    <r>
      <rPr>
        <sz val="12"/>
        <color theme="1"/>
        <rFont val="Times New Roman"/>
        <family val="1"/>
      </rPr>
      <t>: Supply and Installation of 164 No Streetlights and 2No 50kVA Transformers at Kasoa New Market</t>
    </r>
  </si>
  <si>
    <r>
      <t>Precast Blocks Paving of 15,000m</t>
    </r>
    <r>
      <rPr>
        <vertAlign val="superscript"/>
        <sz val="12"/>
        <color theme="1"/>
        <rFont val="Times New Roman"/>
        <family val="1"/>
      </rPr>
      <t>2</t>
    </r>
    <r>
      <rPr>
        <sz val="12"/>
        <color theme="1"/>
        <rFont val="Times New Roman"/>
        <family val="1"/>
      </rPr>
      <t xml:space="preserve"> at Jackson Park with 1No. Volley Ball Court (170m</t>
    </r>
    <r>
      <rPr>
        <vertAlign val="superscript"/>
        <sz val="12"/>
        <color theme="1"/>
        <rFont val="Times New Roman"/>
        <family val="1"/>
      </rPr>
      <t>2</t>
    </r>
    <r>
      <rPr>
        <sz val="12"/>
        <color theme="1"/>
        <rFont val="Times New Roman"/>
        <family val="1"/>
      </rPr>
      <t>) and 1No Basketball Court (480m</t>
    </r>
    <r>
      <rPr>
        <vertAlign val="superscript"/>
        <sz val="12"/>
        <color theme="1"/>
        <rFont val="Times New Roman"/>
        <family val="1"/>
      </rPr>
      <t>2</t>
    </r>
    <r>
      <rPr>
        <sz val="12"/>
        <color theme="1"/>
        <rFont val="Times New Roman"/>
        <family val="1"/>
      </rPr>
      <t>)</t>
    </r>
  </si>
  <si>
    <t>Sagnarigu</t>
  </si>
  <si>
    <t>Surfacing of Berekum East Thursday Market Roads (1.35km), Construction of Roadside Drains and Installation of Street Lighting Facilities</t>
  </si>
  <si>
    <t xml:space="preserve">Construction of Transport Terminal comprising of 2-Story1No 20Lockable Stores, Police Post, Fire Post, Washrooms, Installation of Security Lighting (7No Double Arm Lamps and 6No Single Arm Lamps) and Paving (5,268sq.m) at Dormaa Ahenkro </t>
  </si>
  <si>
    <t>Rehabilitation of Agyaba Road (0.353km), Janet Amoakohene Road (0.242km), Presby Link (0.086km) and Amo Gottfried Road (0.514), Construction of storm water drains, walkways and Installaton of Street Lighting Facilities at Asokwa</t>
  </si>
  <si>
    <t>Construction of 2-Storey Administration Block with Offices and 9No Lockable Stores, 6No Passenger Waiting/Boarding Sheds and External Paving Works (13,884 sq.m) at Mankessim Transport Terminal</t>
  </si>
  <si>
    <t xml:space="preserve">Redevelopment of Kasoa New Market </t>
  </si>
  <si>
    <t xml:space="preserve">Upgrading of GHA to Articulator Station Road (2.5km) with Walkways </t>
  </si>
  <si>
    <t>Construction of 7No. 20-Unit Stalls, 1No. Police Post, 2No. Passenger Waiting Area, 1No. Toll Booth and Ticketing Room, Paving of Lorry Park (7,300sq,m), Supply and Installation of 30No. Galvanized Street Light Poles Fitted with LED Lamps</t>
  </si>
  <si>
    <t>Industrial Estate</t>
  </si>
  <si>
    <t>Business Advisory Center</t>
  </si>
  <si>
    <t>Storm Water Drain</t>
  </si>
  <si>
    <t xml:space="preserve">Construction of 1.2m Concrete U-Drain and 0.6m Concrete U-Drain (475m) and Channelization of Okudu River (0.335km) at Kasoa </t>
  </si>
  <si>
    <t>Bitumen Surfacing of Selected Streets (1km) at Yamoransa and Paving (450 sq. m) of Anomabo Lorry Park in the Mfantseman Municipal.</t>
  </si>
  <si>
    <t xml:space="preserve">Construction of 6m x 1.5m Reinforced Concrete Storm Drain (0.62km) from Kojo Kumi Avenue, Kwesimintsim Total Filling Station and Kwesimintsim Hospital </t>
  </si>
  <si>
    <t>Rehabilitation of Atonsu S-Line (0.70km) and Milano Roads (0.65km), Construction of storm water drains, walkways and Installaton of Street Lighting Facilities  at Asokwa</t>
  </si>
  <si>
    <t>Bituminous Surfacing of Esukonsten Street (0.7km), Construction of 0.56km Roadside Drain with 1No Culvert and Paving of Agona Swedru Town Hall Forecourt (1327 sq.m)</t>
  </si>
  <si>
    <t xml:space="preserve">Construction of 68 Lockable Stores, Offices for GPRTU and Eatery at Old Premier Market </t>
  </si>
  <si>
    <t>Construction of Business Advisory Centre with Conference Hall and Hostle Facility</t>
  </si>
  <si>
    <t xml:space="preserve">Upper East </t>
  </si>
  <si>
    <t>Rehabilitation of Roads</t>
  </si>
  <si>
    <t xml:space="preserve">Redevelopment of Berekum Thursday Market </t>
  </si>
  <si>
    <t>Redevelopment of Market</t>
  </si>
  <si>
    <t>Construction of Transport Terminal</t>
  </si>
  <si>
    <t>Construction of Light Industrial Estate for Auto Mechanics</t>
  </si>
  <si>
    <t>Revelopment of Market</t>
  </si>
  <si>
    <t>Construction of  0.225km Reinforced Concrete Storm Drain (4.5m x 2.0m) and 0.250km Reinforced Concrete Storm Drain (4.5m x 1.6m) and 1No. 3-Cell 3mx3m Box Culvert at Wa</t>
  </si>
  <si>
    <t>Construction of Social Welfare School to Nana Bosoma Market Road (1km) with 0.9mm Covered U-drain, Paved Walkway (1km) and Installation of 35No Street Light</t>
  </si>
  <si>
    <t>Upgrading of Abanemu Roads (0.418km), Construction of 9mm U-drain (0.297km), 6mm U-drian (0.120) and 20 No. street light</t>
  </si>
  <si>
    <t>Construction of 1No. 2-Storey 40 – Units Lockable Stores and Fire Post at Tindonsobligo – Kalebeo, Bolgatanga</t>
  </si>
  <si>
    <t>Upgrading of Arizona Road (269m), Abed Roundabout Road (114m) and Richard Appiah Road (446)</t>
  </si>
  <si>
    <t>Construction of 3.5m x 1.5m Storm Drain (138m) at Santan in the Old Tafo Municipality</t>
  </si>
  <si>
    <t>UDG - 2</t>
  </si>
  <si>
    <t>Rehabilitation of Old Transport Terminal: comprising Construction of 1No Passenger Waiting Shed, Construction of Fencewall (217m), paving (2584sq.m), Constructon of 6-Seater WC Toilet, Installation of 8 No Street Light and Drilling/Mechanization of 1No Borehole with Overhead Storage Tank</t>
  </si>
  <si>
    <t xml:space="preserve">Rehabilitation of Atonsu S–Line Junction to S–Line Station Road (1.3km), Construction of U-drains (334m) and Installation 40 No. of Street Lights </t>
  </si>
  <si>
    <t>Rehabilitation of Kyerapatre Old Town Road Phase One (1.0km), Constrution of U-drain (334m) and Installation of  40 No Street Lights</t>
  </si>
  <si>
    <t>Construction of 20-Units Lockable Stores and 40 -Units Market Stalls at Edwinase Market and Transport Terminal</t>
  </si>
  <si>
    <t>Construction of Road</t>
  </si>
  <si>
    <t>Construction of 10No Lockable Stores, 20-Unit Sanitary Facility, 1No Fire Post, 1No Police Post at the Light Industrial Park</t>
  </si>
  <si>
    <t>Construction of Access Road 1.4km and U-drain (…km) to the Light Industrial Park and Paving of Hohoe Central Market 3000sq.m</t>
  </si>
  <si>
    <t>Construction of 4No. Mechanic Sheds and External, Civil/Electrical Works at Tindonsobligo – Kalebeo, Bolgatanga.</t>
  </si>
  <si>
    <t>Upgrading of Agyeiwaa Road to DVLA Office (0.243km) and Link 1 Road (0.154km), Constrution of U-drains (0.59km) and Installation of 8No Streetlight</t>
  </si>
  <si>
    <t>Construction of British Inn Junction Road (0.289km), Construction of U-drain (596m) , Walkway and Installation of 8No Street Light</t>
  </si>
  <si>
    <t>Constrution of Urban Park at Kibi</t>
  </si>
  <si>
    <t xml:space="preserve">Construction of Access Road (0.5km) and Internal Infrastructure Facilities (Paving,  Drains etc) at Urban Park at Kibi </t>
  </si>
  <si>
    <t xml:space="preserve">Construction of 3-Storey 44 Rooms Hostel at Urban Park at Kibi </t>
  </si>
  <si>
    <t xml:space="preserve">Construction of 300 seating capacity auditorium, restaurant and swimming pool at Urban Park at Kibi </t>
  </si>
  <si>
    <t>Construction of 2-Storey 106No. Lockable Stores at Agormanya Market</t>
  </si>
  <si>
    <t>Construction of 34 Lockable Stores and Passenger Waiting Area comprising: Conference Room, Restaurant, Offices) at Nkwantanum Market, Oda</t>
  </si>
  <si>
    <t>Nana Abena Market Road Junction Improvement Works (0.1km), Construction of Fencewall (2499 m2) and Construction of Interna Drainage System (0.9 km)</t>
  </si>
  <si>
    <r>
      <rPr>
        <b/>
        <sz val="12"/>
        <color theme="1"/>
        <rFont val="Times New Roman"/>
        <family val="1"/>
      </rPr>
      <t>PHASE 2:</t>
    </r>
    <r>
      <rPr>
        <sz val="12"/>
        <color theme="1"/>
        <rFont val="Times New Roman"/>
        <family val="1"/>
      </rPr>
      <t xml:space="preserve"> Construction of 40 Units 2-Storey Lockable Stores at Salaga Market</t>
    </r>
  </si>
  <si>
    <t>Construction of 2-Storey 40-Units Lockable Store,  Banking Hall, Offices and External Woks comprising:</t>
  </si>
  <si>
    <t xml:space="preserve">Construction of 2-Storey 48-Units Lockable Store with External Works comprising: </t>
  </si>
  <si>
    <t>Construction of 2-Storey Commercial Building,  Drain and Paving at Nalerigu</t>
  </si>
  <si>
    <t>Construction of 1No 2-Storey 48-Unit Lockable Store with External Works</t>
  </si>
  <si>
    <r>
      <rPr>
        <b/>
        <sz val="12"/>
        <color theme="1"/>
        <rFont val="Times New Roman"/>
        <family val="1"/>
      </rPr>
      <t>PHASE 1</t>
    </r>
    <r>
      <rPr>
        <sz val="12"/>
        <color theme="1"/>
        <rFont val="Times New Roman"/>
        <family val="1"/>
      </rPr>
      <t>: Construction of 1No 2-Storey Multi-purpose Block comprising of Passenger Waiting Area, Ticketing Rooms, Offices, Police Post, Fire Post, Washrooms and External Paving Works (2400 sq.m) at Nalerigu Transport Terminal</t>
    </r>
  </si>
  <si>
    <t>Construction of 16No of 4-Unit Garages at the Light Industrial Park</t>
  </si>
  <si>
    <r>
      <rPr>
        <b/>
        <sz val="12"/>
        <color theme="1"/>
        <rFont val="Times New Roman"/>
        <family val="1"/>
      </rPr>
      <t>PHASE 1</t>
    </r>
    <r>
      <rPr>
        <sz val="12"/>
        <color theme="1"/>
        <rFont val="Times New Roman"/>
        <family val="1"/>
      </rPr>
      <t>: Construction of 2No 8-Unit Mechanical Workshop, 1No Police Post, Washrooms &amp; External Works</t>
    </r>
  </si>
  <si>
    <t>Construction of Precast Concrete Blocks Paving of 3085 Metres Square at the Ho Central Market</t>
  </si>
  <si>
    <t>Rehabilitation of Transport Terminal, Dormaa Ahenkro</t>
  </si>
  <si>
    <t>Status</t>
  </si>
  <si>
    <t>Street Light</t>
  </si>
  <si>
    <t>Supply and installation of Street Light</t>
  </si>
  <si>
    <t>Supply of 10No 12cu.m Metal Refuse Skip Containers and 1000No 240litres Plastic Refuse Containers</t>
  </si>
  <si>
    <t>Supply of 1No Refuse Skip Loader Truck and 1No Refuse Compactor Truck</t>
  </si>
  <si>
    <t>Supply and Installation of 380No Street Lights with associated civil works</t>
  </si>
  <si>
    <t xml:space="preserve">Refuse Collection </t>
  </si>
  <si>
    <t>Construction of 1No 2-Storey 48-Units Lockable Stores, 1No 2-Storey with 17-Units Lockable Stores, 1No Police Post and 1No Health Post a at Kropo Market-Suame</t>
  </si>
  <si>
    <t>Construction of 1No 2-Storey 8-Units Lockable Stores and 18-Units WC Toilets, 4No 10-Units Market Stalls, 1No 20-Units Market Stall and 1No 5-Units Market Stalls, Demolition and External Works at Kropo Market-Suame</t>
  </si>
  <si>
    <t>Construction of 3m x 1.5m Storm Drain (200m), 1.2m U-Drain (50m), 0.9m U-Drain (165m) and 0.6m U-Drain (50m) at Santan</t>
  </si>
  <si>
    <t>Construction of 1No 2-Storey Commercial Building comprising: 1No Banking Hall; Offices; 24No Lockable Stores, and 6No 12-Units Market Stalls with External Works at Sagnarigu</t>
  </si>
  <si>
    <t>Construction of 1No 2-Storey 10 Lockable Stores , 1No Health Post, 1No Crèche, 1No 2-Storey 24 Lockable Stores with 2No Butcher/Meat Shops, at Sagnarigu Market</t>
  </si>
  <si>
    <t>Constrution of 2.0m x 1.2m Reinforced Conrete Storm Drain  (0.34km),  and 2.5m x 1.2m Reinforced Concrete Storm Drain (0.15km), 2No Box Culvert (2.0mx 1.2m), 10m long each) and 150m of 0.6m Concrete U-Drain at Kronum-Abuohia (Adonk Street)</t>
  </si>
  <si>
    <t>Construction of 2.0m x 1.5m Reinforced Concrete Storm Drain (0.23km), 1.5 x 1.5m Reinforced Contract Storm Drain (0.26km) and 4No Concrete Foot Bridge with Guard Rails and Horticulture Works at Anomangye Highways</t>
  </si>
  <si>
    <t xml:space="preserve">Construction of Market 120-Units Market Stalls and Earthworks at Edwinase Market and Transport Terminal </t>
  </si>
  <si>
    <t>Jaborah Construction Limited, P. O. Box SE 1085, Suame-Kumasi</t>
  </si>
  <si>
    <t>Planned Completion Date</t>
  </si>
  <si>
    <r>
      <t xml:space="preserve">Construction of Reinforced Concrete 3.5m x 2m changed to </t>
    </r>
    <r>
      <rPr>
        <u/>
        <sz val="12"/>
        <color theme="1"/>
        <rFont val="Times New Roman"/>
        <family val="1"/>
      </rPr>
      <t>5m X 2.5m</t>
    </r>
    <r>
      <rPr>
        <sz val="12"/>
        <color theme="1"/>
        <rFont val="Times New Roman"/>
        <family val="1"/>
      </rPr>
      <t xml:space="preserve"> Storm Drain (630m = </t>
    </r>
    <r>
      <rPr>
        <u/>
        <sz val="12"/>
        <color theme="1"/>
        <rFont val="Times New Roman"/>
        <family val="1"/>
      </rPr>
      <t>390m</t>
    </r>
    <r>
      <rPr>
        <sz val="12"/>
        <color theme="1"/>
        <rFont val="Times New Roman"/>
        <family val="1"/>
      </rPr>
      <t xml:space="preserve">) at Mensahkrom/Kunka New Town </t>
    </r>
  </si>
  <si>
    <r>
      <t xml:space="preserve">Construction of Reinforced Concrete </t>
    </r>
    <r>
      <rPr>
        <u/>
        <sz val="12"/>
        <color theme="1"/>
        <rFont val="Times New Roman"/>
        <family val="1"/>
      </rPr>
      <t>3.5m X 2m</t>
    </r>
    <r>
      <rPr>
        <sz val="12"/>
        <color theme="1"/>
        <rFont val="Times New Roman"/>
        <family val="1"/>
      </rPr>
      <t xml:space="preserve"> Storm Drain (630m  = </t>
    </r>
    <r>
      <rPr>
        <u/>
        <sz val="12"/>
        <color theme="1"/>
        <rFont val="Times New Roman"/>
        <family val="1"/>
      </rPr>
      <t>560m</t>
    </r>
    <r>
      <rPr>
        <sz val="12"/>
        <color theme="1"/>
        <rFont val="Times New Roman"/>
        <family val="1"/>
      </rPr>
      <t xml:space="preserve">) and Construction of </t>
    </r>
    <r>
      <rPr>
        <u/>
        <sz val="12"/>
        <color theme="1"/>
        <rFont val="Times New Roman"/>
        <family val="1"/>
      </rPr>
      <t>1No 3-Cell 3m x 2m Box Culvert</t>
    </r>
    <r>
      <rPr>
        <sz val="12"/>
        <color theme="1"/>
        <rFont val="Times New Roman"/>
        <family val="1"/>
      </rPr>
      <t xml:space="preserve"> at Nyameso to Born Again Junction </t>
    </r>
  </si>
  <si>
    <r>
      <t xml:space="preserve">Construction of Reinforced Concrete </t>
    </r>
    <r>
      <rPr>
        <u/>
        <sz val="12"/>
        <color theme="1"/>
        <rFont val="Times New Roman"/>
        <family val="1"/>
      </rPr>
      <t>3m x 2m</t>
    </r>
    <r>
      <rPr>
        <sz val="12"/>
        <color theme="1"/>
        <rFont val="Times New Roman"/>
        <family val="1"/>
      </rPr>
      <t xml:space="preserve">  = 2.5m X 1.5m Storm Drain (</t>
    </r>
    <r>
      <rPr>
        <u/>
        <sz val="12"/>
        <color theme="1"/>
        <rFont val="Times New Roman"/>
        <family val="1"/>
      </rPr>
      <t>270m</t>
    </r>
    <r>
      <rPr>
        <sz val="12"/>
        <color theme="1"/>
        <rFont val="Times New Roman"/>
        <family val="1"/>
      </rPr>
      <t xml:space="preserve"> = 400m) from Stadium Junc. to Abompe + Constrution of 5m drain (6.5m x 3m) to connect the Box Culvert </t>
    </r>
  </si>
  <si>
    <t>Cnstruction of 22No Lockable Stores, 1No Staff Office, Kichen, Restaurant, Warehouse, Open Hall for Supermarket and 7-Units Washrooms</t>
  </si>
  <si>
    <t>Constrcution of 2No Creche with Palygrounds, Kichen, Rection, 23No Lockable Stores and 8-Units Washrooms</t>
  </si>
  <si>
    <t>Construction of Urban Commercial Centre</t>
  </si>
  <si>
    <t xml:space="preserve">Western </t>
  </si>
  <si>
    <t>UDG-3</t>
  </si>
  <si>
    <t>UDG-4</t>
  </si>
  <si>
    <t>Construction of 0.6km Road with Bitumen Surfacing, Box Culvert, Drains Speed Ramps, Road Line Markings and Road Signs from Kambali Cental Mosque to Dobile link Road (Phase 1)</t>
  </si>
  <si>
    <t>Construction of Wa-Charia Road with Bitumen Surfacing , Road Line Markings  and Road Signs</t>
  </si>
  <si>
    <t xml:space="preserve">% Physical Works Completed </t>
  </si>
  <si>
    <t>% Physical Works Completed</t>
  </si>
  <si>
    <t xml:space="preserve">Transport Terminal with 6750m2, fencing wall with 2No security booths, busparking canopy and compound lighting </t>
  </si>
  <si>
    <t>Construction of a 1No. 2-Storey 56 Unit Lockable store + 1No. Meat Shop + 100m U drain</t>
  </si>
  <si>
    <t>Construction of 4No. 14 Unit Open Market Stalls, 2No. Pavilions and Paving of Market Access and Spaces</t>
  </si>
  <si>
    <t>Construction of a 2No. Shed + Paving of market spaces + 3No. Speed ramps + 1No. Fire Hydrant + 1No Solar operated traffic light + street lighting</t>
  </si>
  <si>
    <t xml:space="preserve">Construction of a 8No. 14 Unit open market stalls, 2No. Pavilions, Construction of a 2No. Sheds, 3No. Speed ramps, 1No. Fire Hydrant, 1No Solar operated traffic light and  street lighting and Paving of access to Market </t>
  </si>
  <si>
    <t>Jubilee Park Link Road (1.40km) with U Drains and Culvert</t>
  </si>
  <si>
    <t>Supply of 1No. 14m High Altitude Operation Truck (GOODS)</t>
  </si>
  <si>
    <t>Abetifi Storm Drain (600m)- Sunyani</t>
  </si>
  <si>
    <t xml:space="preserve">Construction of Reinforced Concrete Storm Drain (500x3x3 depth meters), 400m   of 0.9 U-Drain, and Levelling to Reclaim 3 acres Old Dump Site </t>
  </si>
  <si>
    <t xml:space="preserve">Construction of 1.40Km Tarred Road with 1,400m 0.60m and 0.9m Slabbed U-Drains 3x3(M) Double Cell Culvert ,paved 1400m walkways and  47No.Single Arm Street Light, 47No. luminaries </t>
  </si>
  <si>
    <t>Procure 1No. 20m High Altitude Street Light maintenance Vehicle</t>
  </si>
  <si>
    <t>Storm Drain</t>
  </si>
  <si>
    <t>Lot 1 - Construction of 1No. 2-Storey 56 Unit Lockable stores, 8No. 14 Unit Open Market stalls, Creche and Improvement of access to Market spaces including street lighting</t>
  </si>
  <si>
    <t xml:space="preserve">Construction of 1No. 2-Storey 56 Unit Lockable stores, 8No. 14 Unit Open Market stalls, Creche and Improvement of access to Market spaces including street lighting water , WC toilet </t>
  </si>
  <si>
    <t>Upgrading of Saanse Road (322.22m) and Gyaase Loop and Link (456.43m), Total Length = 778.65m</t>
  </si>
  <si>
    <t>Upgrading of Millennium Park Roads (1.86km)</t>
  </si>
  <si>
    <t>Upgrading of Nana Awerempem Roads (847.28m)</t>
  </si>
  <si>
    <t>Urban Park and Social Centre</t>
  </si>
  <si>
    <r>
      <t xml:space="preserve">Construction of </t>
    </r>
    <r>
      <rPr>
        <b/>
        <sz val="12"/>
        <color theme="1"/>
        <rFont val="Times New Roman"/>
        <family val="1"/>
      </rPr>
      <t xml:space="preserve">Phase 1 </t>
    </r>
    <r>
      <rPr>
        <sz val="12"/>
        <color theme="1"/>
        <rFont val="Times New Roman"/>
        <family val="1"/>
      </rPr>
      <t>of Multi-purpose urban park consisting of an athletic oval, fenced inner-perimeter, dressing room, and 6No. Security lights and construct 2No. social centres with two offices, snack bars, 6-seater water closet toilet, and water connection</t>
    </r>
  </si>
  <si>
    <r>
      <t>Upgrade Saanse Road and Gyaase Loop and Link (850m) - consisting of 0.6m U-drain (1300m), 0.9m U-drain (400m), 1No. 0.9 diametre pipe culverts, 1.2m diameter culverts , road line markings (2550m), subbase, primer and 1</t>
    </r>
    <r>
      <rPr>
        <vertAlign val="superscript"/>
        <sz val="12"/>
        <color theme="1"/>
        <rFont val="Times New Roman"/>
        <family val="1"/>
      </rPr>
      <t>st</t>
    </r>
    <r>
      <rPr>
        <sz val="12"/>
        <color theme="1"/>
        <rFont val="Times New Roman"/>
        <family val="1"/>
      </rPr>
      <t xml:space="preserve"> seal and 2</t>
    </r>
    <r>
      <rPr>
        <vertAlign val="superscript"/>
        <sz val="12"/>
        <color theme="1"/>
        <rFont val="Times New Roman"/>
        <family val="1"/>
      </rPr>
      <t>nd</t>
    </r>
    <r>
      <rPr>
        <sz val="12"/>
        <color theme="1"/>
        <rFont val="Times New Roman"/>
        <family val="1"/>
      </rPr>
      <t xml:space="preserve"> seal, 50No. Streetlights 4No. speed humps</t>
    </r>
  </si>
  <si>
    <r>
      <t>Upgrade Millennium Park Road  Phase 1 (3.km): (3500m): consisting of 0.6m U-drain, 3,500m, 0.9 diameter pipe -culvert (2No), 0.9m U-drain outfall (300m), roadworks (2000m), (sub-base, base, primer and 1</t>
    </r>
    <r>
      <rPr>
        <vertAlign val="superscript"/>
        <sz val="12"/>
        <color theme="1"/>
        <rFont val="Times New Roman"/>
        <family val="1"/>
      </rPr>
      <t>st</t>
    </r>
    <r>
      <rPr>
        <sz val="12"/>
        <color theme="1"/>
        <rFont val="Times New Roman"/>
        <family val="1"/>
      </rPr>
      <t xml:space="preserve"> seal and 2</t>
    </r>
    <r>
      <rPr>
        <vertAlign val="superscript"/>
        <sz val="12"/>
        <color theme="1"/>
        <rFont val="Times New Roman"/>
        <family val="1"/>
      </rPr>
      <t>nd</t>
    </r>
    <r>
      <rPr>
        <sz val="12"/>
        <color theme="1"/>
        <rFont val="Times New Roman"/>
        <family val="1"/>
      </rPr>
      <t xml:space="preserve"> seal), Layby (2No.) walkway works (4km), street lights 40No., speed humps-4No.</t>
    </r>
  </si>
  <si>
    <t>Bituminous Surfacing of  Nana Awerempem Street (Koo Guy Road) - (1.08km) and Construct  traffic signals at three major intersections in Techiman</t>
  </si>
  <si>
    <t>Construction of 2-Storey 80 No. Lockable stores</t>
  </si>
  <si>
    <t>Construction of 72No. Stalls, 20 Seater Toilet Facility and External works</t>
  </si>
  <si>
    <t>Construction of 2-Storey  80Lockable Stores, 72 No. stalls Fire hydrant, 20-Seater WC toilet, Electricity to Site, Street Lighting, Meat shop, Access road (provide the length of the road) into the market and paving along it and  Mechanised Borehole</t>
  </si>
  <si>
    <t>Construction of 1.2km road from Akutatingane Junction to Bolga ECOMOG junction through the Soe Doctors Bangalows</t>
  </si>
  <si>
    <t>Construction of 1.2km road from Akutatingane Junction to Bolga ECOMOG junction through the Soe Doctors Bangalows with double seal bituminous sealing 0.6m U drain and provision of 40N0 metal street poles and 40N0 LED street lamps</t>
  </si>
  <si>
    <t>UDG-5</t>
  </si>
  <si>
    <t>Redevelopment of Bawku Central Market – Phase II: Construction of 2No. 2 storey 84No. Lockable Stores, 2-storey banking facility, walkways and paved area (2,000sq meter)</t>
  </si>
  <si>
    <t>West Gonja</t>
  </si>
  <si>
    <t>Construction of 600m 3m x 2m rectangular drain and 260m, 0.9m dia. U drain from Ngbaripe to Al Manara</t>
  </si>
  <si>
    <t>Construction of 600 meters 3mx2m rectangular shaped drain and 260m, 0.9x0.9m U drain  from Ngbaripe to Al Manara</t>
  </si>
  <si>
    <t>Nkoranza South</t>
  </si>
  <si>
    <t>2-Storey 50-Unit Lockable Stores</t>
  </si>
  <si>
    <t>Police Post, Health Post and 6-Seater WC</t>
  </si>
  <si>
    <t>100-Unit Stalls and 2-Unit Creche</t>
  </si>
  <si>
    <t xml:space="preserve">Development of market (Phase 1) Construction of 2-storey, 50-unit comprising 47 lockable stores, 1No police post, 1No fire office,  1No health post; 50 unit stalls, 2-unit creche and 1no. office with 3-seater w/c toilet, drill and mechanize 2no. boreholes  </t>
  </si>
  <si>
    <t>Construction of 235m long 4.5m × 1.5m reinforced concrete storm drain at Kalpohini</t>
  </si>
  <si>
    <t xml:space="preserve">Construction of 0.9Km road with Drains, road marking, street lights at Katariga off the Tamale-Kumbungu road </t>
  </si>
  <si>
    <t xml:space="preserve">Construction of 2- storey 40No. Lockable stores, 2-storey 24No. Lockable stores, 2-storey banking facility and External works (Paving of Lorry/parks) at Jisonayili </t>
  </si>
  <si>
    <t xml:space="preserve">Construction of 2-storey 22No. Locakable stores with a Police post, a Creche, Clinic, 72 No. Stalls and Rehabilitation of 2No existing washrooms at Jisonayili </t>
  </si>
  <si>
    <t>Construct  20 Seater WC Toilet, Urinal with hand washing facility and external works 350m paved lorry park and within the market, drainage system and electrical works (including 40 security lights), Police and Fire Service post  at Sagnarigu community market:, Phase II</t>
  </si>
  <si>
    <t>Construction of 90 No locakable shops, first Aid and Fire station block, Lorry terminal, 20 seater WC, 20No complete streetlight, 500m2 pavement  1Km access road and external works at Old Suame market</t>
  </si>
  <si>
    <t xml:space="preserve">Complete Kropo Market (Phase II)
Construct 72 units lockable store, 0.25Km surface dressing with double seal, 500m U Drain (0.45m) U- Drain and pavement of Internal and External Area (2000m2), complete 20 No. streetlights at Kropo market.
</t>
  </si>
  <si>
    <t>Solid Waste Mgt</t>
  </si>
  <si>
    <t>Construction of 44No Lockable stores and external works</t>
  </si>
  <si>
    <t>Construction of 40No Lockable Stores and 2-storey Banking facility</t>
  </si>
  <si>
    <t>Paving of existing Market square (2000sqm)</t>
  </si>
  <si>
    <t>Construction of Type 'E1' 40 Units, Store Type 'D1' 32 Units, External Works and 110m of Road with Drainage System at Kropo Market, Suame - Kumasi</t>
  </si>
  <si>
    <t>Construction of 60No. Lockable Shops at Old Suame Market</t>
  </si>
  <si>
    <t>Construction of 30No Lockable Shops at Old Suame Market</t>
  </si>
  <si>
    <t>Procure 2No. Cesspool emptiers</t>
  </si>
  <si>
    <t>Construction of reinforced concrete Storm Drain at Pankrono</t>
  </si>
  <si>
    <t>Construction of reinforced concrete Storm Drain at Tafo, Abed</t>
  </si>
  <si>
    <t>Construction of reinforced concrete Storm Drain at Tafo Mosque</t>
  </si>
  <si>
    <t>Construction of reinforced concrete Storm Drain at Tafo Ahenbrono</t>
  </si>
  <si>
    <t>Construction of 4 No. 250m long, 4x4 rectangular reinforced concrete storm drain, 8 No. concrete footbridges and landscaping/greenery</t>
  </si>
  <si>
    <t>Construction of Multi Purpose Market Complex</t>
  </si>
  <si>
    <t>Construction of Old Ahinsan to Ahinsan Estate Road</t>
  </si>
  <si>
    <t>Construction of 2 Storey 50-Unit Multi Purpose Market Store Complex with 100 Seater Capacity Conference Hall, 2No banking halls, 10No. Washroom, Recreational Centre and Paved Area (400m2)</t>
  </si>
  <si>
    <t>Upgrading of 0.75 Km Ahinsan Old Town to Ahinsan Estate Link with Double Seal Surface dressing, 2No.1.2 Diametre Pipe Culvert 2,320 m2 Ground Stabilization. 1,620m Concrete  Open U-Drains, 2,800 m Road Markings and Crossings, 30No. Complete Street Lighting System and 7No. Road Signs</t>
  </si>
  <si>
    <t>Construction of 2 Storey 60no. Lockable Stores</t>
  </si>
  <si>
    <t>External works (Paving of car park and lorry  park)</t>
  </si>
  <si>
    <t>Construction of 0.45 Kumfong link road</t>
  </si>
  <si>
    <t>Construction of 0.45km Asphaltic road on Kumfong link road with 300m, 0.9m diametre U-drain with 600m, 0.6m Diametre U-drain and 1No. 1.8mX1.5mX12m single cell box culvert. 15No. Street lights, 300m pedestral walkway with pavement blocks</t>
  </si>
  <si>
    <t>Construction of 2 Storey 60No. Lockable Stores, External works (Paving of car park and lorry  park)</t>
  </si>
  <si>
    <t>Yendi</t>
  </si>
  <si>
    <t>Construction of 2-Storey 800 seater capacity Auditorium with Conference Rooms</t>
  </si>
  <si>
    <t>Construction of Concrete Drains</t>
  </si>
  <si>
    <t xml:space="preserve">Redevelopment of Obuasi Urban Park into a multi purpose modern recreational park (61,949.9 m2) with construction of 2-storey 800-seater capacity community/ entertainment Centre with offices and bar, fence with security booth and ticketing points
</t>
  </si>
  <si>
    <r>
      <t>Construction of</t>
    </r>
    <r>
      <rPr>
        <sz val="12"/>
        <color rgb="FFFF0000"/>
        <rFont val="Book Antiqua"/>
        <family val="1"/>
      </rPr>
      <t xml:space="preserve"> 4</t>
    </r>
    <r>
      <rPr>
        <sz val="12"/>
        <color theme="1"/>
        <rFont val="Book Antiqua"/>
        <family val="1"/>
      </rPr>
      <t xml:space="preserve">00m (5×2.5)m Reinforced Concrete Drains at Mensahkrom. </t>
    </r>
  </si>
  <si>
    <t>Kwabre East</t>
  </si>
  <si>
    <t>Construction of  Ph.1 of 1 No. Market facility with  80 No. lockable stores, (I Storey); 1655m2sandcrete brick pavement;  15No. 20Unit Stalls; 10-seater WC with 5No. public bathrooms,  1No mechanized boreholes with 5,000-liter overhead tank; 1 No. Waste Transfer Pad.</t>
  </si>
  <si>
    <t>Bituminous surfacing of: 2.5km Ahwiaa-Asona-Super Texas road with 0.9m U-side drains on both sides, 2.0m wide pedestrian walkway on both sides with 1No. 3 Cell Box culvert (3000m x 3000mm); 2.2km Anyinam Nana Appiah Area Road, with 0.6m U- side Drains on both sides, 1.5m pedestrian walkway on both sides with 3No. access culvert; 1.7 km Mamponteng OK Academy to Bampanase - Fawoade MyBet Junction by pass Road, with 0.6m U-side Drains on both sides, 1.5m pedestrian walkway on both sides, 2m box culvert with 4No. access culvert</t>
  </si>
  <si>
    <t>Ahafo Ano North</t>
  </si>
  <si>
    <t>Bituminous surfacing of 1.4km Ahwiaa-Asona-Super Taxas road with U drains on both sides, 1.4km Anyinam Nana Appaih area road with U drains and 1.0km Mamponteng OK Academy Road with U drains</t>
  </si>
  <si>
    <t xml:space="preserve">Construction of Ahwiaa Market (Phase 1) </t>
  </si>
  <si>
    <t>Extension of electricity to Beposo - Pentecost and Beposo Local (Behind SHS areas)</t>
  </si>
  <si>
    <t>Extension of electricity to Addai Amankwa, Kwame Awuah and new Ahenbronum areas</t>
  </si>
  <si>
    <t xml:space="preserve">Undertake street electrification project in Tepa Township </t>
  </si>
  <si>
    <t>Construction of Two (2) Number 28 Unit lockable stores</t>
  </si>
  <si>
    <t>Construction of 11No. 14 unit open market stalls</t>
  </si>
  <si>
    <t>Construction of 1No. Police post, Paving of access to market and market spaces, covering of existing drains, 2No. Skip containers and Refuse bins, 1No. Mechanised borehole and water storage facility</t>
  </si>
  <si>
    <t xml:space="preserve">Construction of Phase III of Modern Market Complex made up of :                              (i)Construction of 100-Unit market stalls (2.1 x2.1m), 1No. 20-Unit Lockable Stores (23x15m), Earthworks and pavement                                      (ii) Construction of 1no. 20 Seater Water Closet Toilet with 10 Bathrooms &amp; 4 Urinal with Mechanised Borehole with Earth Works                                     (iii)Procurement of 4No. 15cm3 communal refuse containers and construction of 4No refuse bays with concrete staircase . (iv)Construction of police post </t>
  </si>
  <si>
    <t>West Akim</t>
  </si>
  <si>
    <t xml:space="preserve"> Construction of 0.9m Concrete U Drain, Reinforced Concrete box Culvert, 1800mm Precast Concrete pipe, 20m Trapezoidal Riprap Channel around Old Premier Market </t>
  </si>
  <si>
    <t>Bituminous Surfacing of Nkwantanum Road with road signs and marking &amp; Construction of Concrete U Drains along Nkwantanum road</t>
  </si>
  <si>
    <t xml:space="preserve">Construction of 0.9m Concrete U Drain, Reinforced Concrete box Culvert, 1800mm Precast Concrete pipe, 20m Trapezoidal Riprap Channel around Old Premier Market </t>
  </si>
  <si>
    <t xml:space="preserve">Construction of 1No. Public Stand and 1No. Ceremonial stand at the Koforidua Jackson Park </t>
  </si>
  <si>
    <t>Construction of 555m Fence Wall, Paving of 6800m2 and Landscaping at the Koforidua Jackson Park</t>
  </si>
  <si>
    <t xml:space="preserve">Construction of 1No. Gym and 1No. Health Post at the Koforidua Jackson Park </t>
  </si>
  <si>
    <r>
      <t>Rehabilitation of 0.5km x 7.5m Apostolic and Pentoawala road by placing 80N/m</t>
    </r>
    <r>
      <rPr>
        <vertAlign val="superscript"/>
        <sz val="12"/>
        <rFont val="Book Antiqua"/>
        <family val="1"/>
      </rPr>
      <t xml:space="preserve">2 </t>
    </r>
    <r>
      <rPr>
        <sz val="12"/>
        <rFont val="Book Antiqua"/>
        <family val="1"/>
      </rPr>
      <t>paving blocks and 400m concrete drainage works</t>
    </r>
  </si>
  <si>
    <t>Rehabilitation of 0.277km Apostolic and Pentoawala Roads</t>
  </si>
  <si>
    <t>Bitumen Surfacing of 0.7km Galloway to St. Dominic Roads</t>
  </si>
  <si>
    <t xml:space="preserve">Redevelopment of Jackson Park Phase II
Construction of 3 No. Public Stand 22.5mx9.5m, 1 No. Ceremonial Stage 22.5mx9.5m, 1 No. Gymnasium and furnishing (4 treadmills, 10 dumbbell kits set ,6 spinning bike, 4 cross training pushups wheel, 2 multi – purpose trainer, 6 outdoor table tennis table, 4 incline weight bench, 2 soundbar, 150 No. chairs, 4 No. bench ,20msq gym mat) , 1 No. Swimming Pool  34.2m x 13.6m, and associated Furnishings,  555m Wrought Iron Fence Wall 570m x 1.5m, Landscaping at the Cenotaph 350m2, Paving of 13,000sqm2, ambulance bay, fire station and 2 No. 50 KVA Electric power plant (Generator)
</t>
  </si>
  <si>
    <t>Construction of SAS George street from Bank Junction to Kodjomam (1.8km), Atua-Adjikpo Yokunya Road (0.8km), footbridge at Ketse, 2</t>
  </si>
  <si>
    <t>Construction of 40m Storm Drain (5m x 1.5m) &amp; Box Culvert (4m x 2m) at Manaam</t>
  </si>
  <si>
    <t>Construction of Atua Junction - Adjikpo Road (0.8km)</t>
  </si>
  <si>
    <t>Construction of Modern Community Market Center with Ancillary Facilities at Kyebi (Phase 2)</t>
  </si>
  <si>
    <t xml:space="preserve">Construction of Atua Junction - Adjikpo Road (0.8km) </t>
  </si>
  <si>
    <t>Construction of SAS George street from Bank Junction to Kodjoman Road (1.8km), footbridge at Ketse</t>
  </si>
  <si>
    <t>Construction of 40m long 5m x 1.5m Storm Drain &amp; Box Culvert (4m x 2m) at Manaam</t>
  </si>
  <si>
    <t>Construction of modern community market centre</t>
  </si>
  <si>
    <t>Bitumen Surfacing of selected Roads of 2.325km with Streetlights at Jamestown, Asamankese</t>
  </si>
  <si>
    <t xml:space="preserve">Bituminous surfacing of of selected roads (2.325km) and installation of 50No single arm street lights and road marking </t>
  </si>
  <si>
    <t>Construction of Charcoal Road (0.4km), Star SHS to Scrap Top (0.54km), Blisam to Zion Junction (0.14km)</t>
  </si>
  <si>
    <t>Construction of Barracks New Town Road (CH0+000-CH1+000)</t>
  </si>
  <si>
    <t>Construction of Barracks New Town Road (CH1+000-CH2+130)</t>
  </si>
  <si>
    <t xml:space="preserve">Construction of Bituminous Surfacing (Double Seal) with double side drains  (0.6m) of selected roads in Ho Township : (1) Charcoal Road (0.4km); (2) Star SHS to Scrap Top (0.54km); (3)Barracks New Town to Dave Junction (2.8km); (4)Bi Sam to Zion Junction (0.14km) </t>
  </si>
  <si>
    <t xml:space="preserve">Construction of 32-Unit Lockable Stores at Hohoe Central Market </t>
  </si>
  <si>
    <t xml:space="preserve">Construction of 108-Unit Market Stalls, Completion of 1 No. 16-Unit Warehouse and Construction of Fence Wall (290m) Around the Hohoe Central Market </t>
  </si>
  <si>
    <t>Construction of 8No. Garages, 1No. Health and Fire Post</t>
  </si>
  <si>
    <t>Light Industrial Area</t>
  </si>
  <si>
    <t>Construction of Ph.2  of 32-Unit Lockable Stores, 108-Unit Market Stalls, completion of 1 No. 16-Unit Warehouses and Construction of Fence Wall (290m) around the Hohoe Central Market</t>
  </si>
  <si>
    <t>Development of  Phase 2 of light industrial area with Construction of 8No. Garages and Construction of 1No. Health and Fire Post</t>
  </si>
  <si>
    <t>Construction of Three Storey 60No. Lockable Shops at Mandela Market - Phase 1</t>
  </si>
  <si>
    <t>Construction of Otabilkrom Road (0.575km) with Double Seal Bituminous surfacing and Construction of Side Drain Slab Cover</t>
  </si>
  <si>
    <t xml:space="preserve">Resealing of 0.55 km Otabil road with minor drainade repair ramblte sprips and road line markinf og 0.55km </t>
  </si>
  <si>
    <r>
      <t>Construction of (</t>
    </r>
    <r>
      <rPr>
        <b/>
        <sz val="12"/>
        <rFont val="Times New Roman"/>
        <family val="1"/>
      </rPr>
      <t>Phase 1)</t>
    </r>
    <r>
      <rPr>
        <sz val="12"/>
        <rFont val="Times New Roman"/>
        <family val="1"/>
      </rPr>
      <t xml:space="preserve"> of 3-storey 60 No lockable stores with fire post, security post, creche and pavement of the forecourt (50mx3m at both side)of the stores and connection to electricity and water at Mandela in Agona Swedru.</t>
    </r>
  </si>
  <si>
    <t xml:space="preserve">Lot 1: Construction of two (2) Storey Thirty-Six (36) Number Lockable Stores and External Construction Works at Mankessim </t>
  </si>
  <si>
    <t xml:space="preserve">Lot 2: External Construction Works at Mankessim </t>
  </si>
  <si>
    <t>Construction of  2 storey 36No lockable stores, including external works involving site preparation and clearance, access road, construction of box culvert, U drain, electrical installation, external water supply and distribution</t>
  </si>
  <si>
    <t>Assin Fosu</t>
  </si>
  <si>
    <t>Lot 1 - Construction of Ofaakor - Jei River Road with Side Drains and Culvert (3.5km) Double Seal Bituminous Surfacing</t>
  </si>
  <si>
    <t>Lot 2 - Construction of Proposed Triple 3.0M x 3.0m Box Culvert &amp; approach roads at Akweley, Kasoa</t>
  </si>
  <si>
    <t>Lot 3 - Construction of 8500sqm External Pavement works with precast concrete paver Blocks for Kasoa old Market</t>
  </si>
  <si>
    <t>Lot 4 - Construction of Single 3.0m x 2.5m Box Culvert with approach roads at Rock City, Kasoa</t>
  </si>
  <si>
    <t xml:space="preserve">Construction (Bitumen Surfacing) of 4km road with 7,200m 0.6m U-drains, 200m 0.9m U-drains, 4No. 0.9m diameter pipe culverts, 3No. 1.2m diameter pipe culverts, 4km length of  sub-base and stabilized base and 4km length of primer seal, first seal and second seal, road line markings and 5No. speed humps with walkways on both sides and inner roads (Assembly office block premises and Odupong Kpehe SHS) </t>
  </si>
  <si>
    <t>Construction of 3x3 double cell box culvert and filling of approaches</t>
  </si>
  <si>
    <t>Pre-cast block pavement of Kasoa Old Market (8,000 sq.m)</t>
  </si>
  <si>
    <t>Surface Dressing of Effia Town Roads (2.0Km), Construction of 1No. 3m x 2m x 12m long double box culvert with culvert Approach filling works at SSNIT Down and Anaji SSNIT Flats Loop Road (0.70Km)</t>
  </si>
  <si>
    <t>Construction of 1No. 2-Storey 30- Lockable Stores with (5) offices, pavement of lorry/taxi park(3,550 meter square) with concrete kerbs for Kwesimintsim lorry park</t>
  </si>
  <si>
    <t xml:space="preserve">Construction of 300 Meters Long Storm Drain with 1No. 3m x 2m x 12m long double box culvert with culvert Approach filling works from Bankyease -Kwesimintsim.                                 </t>
  </si>
  <si>
    <t xml:space="preserve">Construction of Storm Drain from Anaji Choice Mart – Asare Oppong School to I-  Adu (1.3 kilometers long) </t>
  </si>
  <si>
    <t xml:space="preserve">Construction of 2No Fifty-Seven (57) Unit Lockable Shops and 4No Offices at Kwesimintsim, Paving of Kwesimintsim Lorry Station in Effia Kwesimintsim </t>
  </si>
  <si>
    <t>Surface Dressing of Effia Town Roads (0.7km), Construction of 1No 3m X 2m 12m long double culvert approach filling works at SSNIT Down and Anaji SSNIT Flats Loop Road (0.70Km)</t>
  </si>
  <si>
    <t>Construction of 850m 4.5m x 1.5m Storm Drain from Anaji Choice Mart to I. Adu in the Effia Kwesimintsim Municipality</t>
  </si>
  <si>
    <t>Construction of 3No 3m x 2.5m box culvert at Effia and 2No 3m x 2.5m box culvert at Bankyease and 150m long Storm Drain in Effia Kwesimintsim Municipality</t>
  </si>
  <si>
    <t xml:space="preserve">Paving of Assin Foso Main Lorry Station and Construction of 4No Passenger Waiting Room with Installation of 12No Street Lights </t>
  </si>
  <si>
    <t>Paving of Assin Foso Main Lorry Station &amp; Construction of 4 No Passenger Waiting Rooms and Installation of 12No Street Light, WC toilet and provision of water</t>
  </si>
  <si>
    <t>Ahanta West</t>
  </si>
  <si>
    <t xml:space="preserve">Construction of 0.6km length of proposed road (main road to chief’s palace) - re-gravelling and construction of 0.6m side drains, construction of 2no. 1.2m dia. culverts, construction of 1no. 0.9m dia. culvert, Double Seal bituminous surfacing. </t>
  </si>
  <si>
    <t xml:space="preserve">Construction of 1.50km length of the proposed road (Agona Nkwanta to Quarters) - regravelling and construction of 0.6m side concrete drains, construction of 2no. 1.2m dia. culverts, construction of 1no. 0.9m dia. culvert, extension of the existing 3m x 2m box culverts, construction of 1no. 3m x 2.5m and 3m x 2m new box culverts, Double Seal bituminous surfacing. </t>
  </si>
  <si>
    <t>Construction of 1.5km road (Agona Nkwanta to Quarters), Re-gravelling and Construction of side drains, Construction of Culverts</t>
  </si>
  <si>
    <t>Construction of 0.6km road (main road to chief's palace), Re-gravelling and Construction of side drains, Construction of culverts</t>
  </si>
  <si>
    <t>Oti</t>
  </si>
  <si>
    <t>Krachi East</t>
  </si>
  <si>
    <t xml:space="preserve">Re-development of  Ph.1 of Dambai Market to include:Construction of 32-Unit Lockable Stores </t>
  </si>
  <si>
    <t>Ahafo</t>
  </si>
  <si>
    <t>Asunafo North</t>
  </si>
  <si>
    <t>Construction of 32-Unit Lockable Stores</t>
  </si>
  <si>
    <t>Construction of 1No. 2-Storey 28 Unit Lockable stores including sick bay &amp; Construction of 1No. 40 Unit Lockable Stores</t>
  </si>
  <si>
    <t>Construction of 1No. 2-Storey 28 Unit Lockable stores, Security post, 14-Unit Open Market Stalls, 2No. Skip Containers and Creche</t>
  </si>
  <si>
    <t>Improvement of access to Market and Market spaces, Street Lighting, Borehole and ground level water storage facility</t>
  </si>
  <si>
    <t>Construction of 2No. 2-Storey 28 Unit Lockable stores including sick bay , 1No. 40 Unit Lockable Stores , Security post, 14-Unit Open Market Stalls, 2No. Skip Containers and Creche, Improvement of access to Market and Market spaces, Street Lighting, Borehole and ground level water storage facility</t>
  </si>
  <si>
    <t xml:space="preserve"> Completion Date</t>
  </si>
  <si>
    <t xml:space="preserve"> Expected Completion Date</t>
  </si>
  <si>
    <t>Expected Completion Date</t>
  </si>
  <si>
    <t>Terminated to be Re-awarded</t>
  </si>
  <si>
    <t>Terminated/ Reawarded</t>
  </si>
  <si>
    <t>Total</t>
  </si>
  <si>
    <t>Total Awarded (GHS)</t>
  </si>
  <si>
    <t xml:space="preserve">UDG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</si>
</sst>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409]d\-mmm\-yy;@"/>
    <numFmt numFmtId="166" formatCode="0.0"/>
    <numFmt numFmtId="167" formatCode="#,##0.0"/>
    <numFmt numFmtId="168" formatCode="_(* #,##0_);_(* \(#,##0\);_(* &quot;-&quot;??_);_(@_)"/>
  </numFmts>
  <fonts count="23">
    <font>
      <sz val="11"/>
      <color theme="1"/>
      <name val="Calibri"/>
      <family val="2"/>
      <scheme val="minor"/>
    </font>
    <font>
      <sz val="11"/>
      <color theme="1"/>
      <name val="Calibri"/>
      <family val="2"/>
      <scheme val="minor"/>
    </font>
    <font>
      <b/>
      <sz val="14"/>
      <color theme="1"/>
      <name val="Times New Roman"/>
      <family val="1"/>
    </font>
    <font>
      <b/>
      <sz val="12"/>
      <color theme="1"/>
      <name val="Times New Roman"/>
      <family val="1"/>
    </font>
    <font>
      <sz val="12"/>
      <color theme="1"/>
      <name val="Times New Roman"/>
      <family val="1"/>
    </font>
    <font>
      <vertAlign val="superscript"/>
      <sz val="12"/>
      <color theme="1"/>
      <name val="Times New Roman"/>
      <family val="1"/>
    </font>
    <font>
      <sz val="11"/>
      <color theme="1"/>
      <name val="Times New Roman"/>
      <family val="1"/>
    </font>
    <font>
      <b/>
      <sz val="11"/>
      <color theme="1"/>
      <name val="Times New Roman"/>
      <family val="1"/>
    </font>
    <font>
      <u/>
      <sz val="12"/>
      <color theme="1"/>
      <name val="Times New Roman"/>
      <family val="1"/>
    </font>
    <font>
      <sz val="12"/>
      <color theme="1"/>
      <name val="TimesNewRomanPSMT"/>
    </font>
    <font>
      <b/>
      <sz val="12"/>
      <name val="Times New Roman"/>
      <family val="1"/>
    </font>
    <font>
      <sz val="11"/>
      <color rgb="FFFF0000"/>
      <name val="Calibri"/>
      <family val="2"/>
      <scheme val="minor"/>
    </font>
    <font>
      <sz val="12"/>
      <color rgb="FF000000"/>
      <name val="Calibri"/>
      <family val="2"/>
      <scheme val="minor"/>
    </font>
    <font>
      <sz val="12"/>
      <color rgb="FF000000"/>
      <name val="Times New Roman"/>
      <family val="1"/>
    </font>
    <font>
      <sz val="12"/>
      <color theme="1"/>
      <name val="Book Antiqua"/>
      <family val="1"/>
    </font>
    <font>
      <sz val="12"/>
      <color rgb="FFFF0000"/>
      <name val="Times New Roman"/>
      <family val="1"/>
    </font>
    <font>
      <sz val="12"/>
      <name val="Times New Roman"/>
      <family val="1"/>
    </font>
    <font>
      <sz val="12"/>
      <name val="Book Antiqua"/>
      <family val="1"/>
    </font>
    <font>
      <sz val="12"/>
      <color rgb="FFFF0000"/>
      <name val="Book Antiqua"/>
      <family val="1"/>
    </font>
    <font>
      <vertAlign val="superscript"/>
      <sz val="12"/>
      <name val="Book Antiqua"/>
      <family val="1"/>
    </font>
    <font>
      <b/>
      <sz val="12"/>
      <color rgb="FFFF0000"/>
      <name val="Times New Roman"/>
      <family val="1"/>
    </font>
    <font>
      <b/>
      <sz val="14"/>
      <color rgb="FFFF0000"/>
      <name val="Times New Roman"/>
      <family val="1"/>
    </font>
    <font>
      <sz val="9"/>
      <color rgb="FFFF0000"/>
      <name val="Times New Roman"/>
      <family val="1"/>
    </font>
  </fonts>
  <fills count="6">
    <fill>
      <patternFill patternType="none"/>
    </fill>
    <fill>
      <patternFill patternType="gray125"/>
    </fill>
    <fill>
      <patternFill patternType="solid">
        <fgColor rgb="FFFFFFFF"/>
        <bgColor rgb="FF000000"/>
      </patternFill>
    </fill>
    <fill>
      <patternFill patternType="solid">
        <fgColor rgb="FFFF0000"/>
        <bgColor indexed="64"/>
      </patternFill>
    </fill>
    <fill>
      <patternFill patternType="solid">
        <fgColor theme="0"/>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251">
    <xf numFmtId="0" fontId="0" fillId="0" borderId="0" xfId="0"/>
    <xf numFmtId="0" fontId="2" fillId="0" borderId="0" xfId="0" applyFont="1" applyAlignment="1">
      <alignmen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center" vertical="top"/>
    </xf>
    <xf numFmtId="165" fontId="4" fillId="0" borderId="0" xfId="0" applyNumberFormat="1" applyFont="1" applyAlignment="1">
      <alignment vertical="center" wrapText="1"/>
    </xf>
    <xf numFmtId="165" fontId="4" fillId="0" borderId="0" xfId="0" applyNumberFormat="1" applyFont="1" applyAlignment="1">
      <alignment vertical="top" wrapText="1"/>
    </xf>
    <xf numFmtId="4" fontId="4" fillId="0" borderId="0" xfId="0" applyNumberFormat="1" applyFont="1" applyAlignment="1">
      <alignment horizontal="center" vertical="top"/>
    </xf>
    <xf numFmtId="165" fontId="4" fillId="0" borderId="0" xfId="0" applyNumberFormat="1" applyFont="1" applyAlignment="1">
      <alignment vertical="top"/>
    </xf>
    <xf numFmtId="0" fontId="4" fillId="0" borderId="0" xfId="1" applyNumberFormat="1" applyFont="1" applyFill="1" applyBorder="1" applyAlignment="1">
      <alignment vertical="top"/>
    </xf>
    <xf numFmtId="165" fontId="4" fillId="0" borderId="0" xfId="1" applyNumberFormat="1" applyFont="1" applyFill="1" applyBorder="1" applyAlignment="1">
      <alignment vertical="top"/>
    </xf>
    <xf numFmtId="0" fontId="4" fillId="0" borderId="0" xfId="0" applyFont="1" applyAlignment="1">
      <alignment horizontal="center" vertical="top"/>
    </xf>
    <xf numFmtId="0" fontId="4"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1" fontId="4" fillId="0" borderId="7" xfId="0" applyNumberFormat="1" applyFont="1" applyBorder="1" applyAlignment="1">
      <alignment horizontal="center" vertical="center"/>
    </xf>
    <xf numFmtId="0" fontId="4" fillId="0" borderId="7" xfId="0" applyFont="1" applyBorder="1" applyAlignment="1">
      <alignment horizontal="center" vertical="center"/>
    </xf>
    <xf numFmtId="4" fontId="4" fillId="0" borderId="7" xfId="0" applyNumberFormat="1" applyFont="1" applyBorder="1" applyAlignment="1">
      <alignment horizontal="center" vertical="center"/>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horizontal="center" vertical="top"/>
    </xf>
    <xf numFmtId="4" fontId="4" fillId="0" borderId="7" xfId="0" applyNumberFormat="1" applyFont="1" applyBorder="1" applyAlignment="1">
      <alignment horizontal="center" vertical="top"/>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vertical="center"/>
    </xf>
    <xf numFmtId="4" fontId="4" fillId="0" borderId="0" xfId="0" applyNumberFormat="1" applyFont="1" applyAlignment="1">
      <alignment horizontal="left" vertical="top"/>
    </xf>
    <xf numFmtId="4" fontId="3" fillId="0" borderId="0" xfId="0" applyNumberFormat="1" applyFont="1" applyAlignment="1">
      <alignment horizontal="center" vertical="top"/>
    </xf>
    <xf numFmtId="165" fontId="4" fillId="0" borderId="0" xfId="0" applyNumberFormat="1" applyFont="1" applyAlignment="1">
      <alignment horizontal="center" vertical="center"/>
    </xf>
    <xf numFmtId="0" fontId="3" fillId="0" borderId="0" xfId="0" applyFont="1" applyAlignment="1">
      <alignment horizontal="left" vertical="top" wrapText="1"/>
    </xf>
    <xf numFmtId="165" fontId="3" fillId="0" borderId="0" xfId="0" applyNumberFormat="1" applyFont="1" applyAlignment="1">
      <alignment vertical="top" wrapText="1"/>
    </xf>
    <xf numFmtId="0" fontId="3" fillId="0" borderId="0" xfId="1" applyNumberFormat="1" applyFont="1" applyFill="1" applyBorder="1" applyAlignment="1">
      <alignment vertical="top"/>
    </xf>
    <xf numFmtId="165" fontId="3" fillId="0" borderId="0" xfId="1" applyNumberFormat="1" applyFont="1" applyFill="1" applyBorder="1" applyAlignment="1">
      <alignment vertical="top"/>
    </xf>
    <xf numFmtId="9" fontId="4" fillId="0" borderId="0" xfId="1" applyFont="1" applyFill="1" applyBorder="1" applyAlignment="1">
      <alignment vertical="top"/>
    </xf>
    <xf numFmtId="0" fontId="4" fillId="2" borderId="0" xfId="1" applyNumberFormat="1" applyFont="1" applyFill="1" applyBorder="1" applyAlignment="1">
      <alignment vertical="top"/>
    </xf>
    <xf numFmtId="165" fontId="4" fillId="0" borderId="0" xfId="0" applyNumberFormat="1" applyFont="1" applyAlignment="1">
      <alignment horizontal="left" vertical="top"/>
    </xf>
    <xf numFmtId="0" fontId="4" fillId="0" borderId="1" xfId="0" applyFont="1" applyBorder="1" applyAlignment="1">
      <alignment horizontal="center" vertical="top" wrapText="1"/>
    </xf>
    <xf numFmtId="9" fontId="4" fillId="0" borderId="0" xfId="1" applyFont="1" applyFill="1" applyBorder="1" applyAlignment="1">
      <alignment vertical="center"/>
    </xf>
    <xf numFmtId="4" fontId="4" fillId="0" borderId="1" xfId="0" applyNumberFormat="1" applyFont="1" applyBorder="1" applyAlignment="1">
      <alignment horizontal="center" vertical="center"/>
    </xf>
    <xf numFmtId="0" fontId="4" fillId="0" borderId="7" xfId="1" applyNumberFormat="1" applyFont="1" applyFill="1" applyBorder="1" applyAlignment="1">
      <alignment horizontal="center" vertical="center"/>
    </xf>
    <xf numFmtId="0" fontId="4" fillId="0" borderId="0" xfId="0" applyFont="1"/>
    <xf numFmtId="4" fontId="4" fillId="0" borderId="0" xfId="0" applyNumberFormat="1" applyFont="1" applyAlignment="1">
      <alignment vertical="top"/>
    </xf>
    <xf numFmtId="1" fontId="7" fillId="0" borderId="0" xfId="0" applyNumberFormat="1" applyFont="1" applyAlignment="1">
      <alignment horizontal="center" vertical="top"/>
    </xf>
    <xf numFmtId="4" fontId="7" fillId="0" borderId="0" xfId="0" applyNumberFormat="1" applyFont="1" applyAlignment="1">
      <alignment horizontal="center" vertical="top"/>
    </xf>
    <xf numFmtId="0" fontId="7" fillId="0" borderId="0" xfId="0" applyFont="1" applyAlignment="1">
      <alignment horizontal="right"/>
    </xf>
    <xf numFmtId="9" fontId="4" fillId="0" borderId="7" xfId="1" applyFont="1" applyFill="1" applyBorder="1" applyAlignment="1">
      <alignment horizontal="center" vertical="center" wrapText="1"/>
    </xf>
    <xf numFmtId="0" fontId="4" fillId="0" borderId="7" xfId="0" applyFont="1" applyBorder="1" applyAlignment="1">
      <alignment horizontal="left" vertical="top" wrapText="1"/>
    </xf>
    <xf numFmtId="0" fontId="4" fillId="0" borderId="1" xfId="0" applyFont="1" applyBorder="1" applyAlignment="1">
      <alignment vertical="top" wrapText="1"/>
    </xf>
    <xf numFmtId="0" fontId="4" fillId="0" borderId="7" xfId="0" applyFont="1" applyBorder="1" applyAlignment="1">
      <alignment horizontal="left" vertical="top"/>
    </xf>
    <xf numFmtId="0" fontId="4" fillId="0" borderId="7" xfId="0" applyFont="1" applyBorder="1" applyAlignment="1">
      <alignment vertical="top"/>
    </xf>
    <xf numFmtId="9" fontId="4" fillId="0" borderId="1" xfId="1" applyFont="1" applyFill="1" applyBorder="1" applyAlignment="1">
      <alignment horizontal="center" vertical="center" wrapText="1"/>
    </xf>
    <xf numFmtId="165" fontId="4" fillId="0" borderId="7" xfId="1" applyNumberFormat="1" applyFont="1" applyFill="1" applyBorder="1" applyAlignment="1">
      <alignment horizontal="center" vertical="center"/>
    </xf>
    <xf numFmtId="4" fontId="9" fillId="0" borderId="7" xfId="0" applyNumberFormat="1" applyFont="1" applyBorder="1" applyAlignment="1">
      <alignment horizontal="center" vertical="center" wrapText="1"/>
    </xf>
    <xf numFmtId="9" fontId="4" fillId="0" borderId="2" xfId="1" applyFont="1" applyFill="1" applyBorder="1" applyAlignment="1">
      <alignment horizontal="center" vertical="center"/>
    </xf>
    <xf numFmtId="165" fontId="4" fillId="0" borderId="7" xfId="0" applyNumberFormat="1" applyFont="1" applyBorder="1" applyAlignment="1">
      <alignment horizontal="left" vertical="center"/>
    </xf>
    <xf numFmtId="165" fontId="4" fillId="0" borderId="7" xfId="0" applyNumberFormat="1" applyFont="1" applyBorder="1" applyAlignment="1">
      <alignment horizontal="center" vertical="center"/>
    </xf>
    <xf numFmtId="165" fontId="4" fillId="0" borderId="1" xfId="0" applyNumberFormat="1" applyFont="1" applyBorder="1" applyAlignment="1">
      <alignment horizontal="left" vertical="center"/>
    </xf>
    <xf numFmtId="1"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0" fontId="4" fillId="0" borderId="7" xfId="1" applyNumberFormat="1" applyFont="1" applyFill="1" applyBorder="1" applyAlignment="1">
      <alignment horizontal="center" vertical="top"/>
    </xf>
    <xf numFmtId="0" fontId="4" fillId="0" borderId="7" xfId="0" applyFont="1" applyBorder="1" applyAlignment="1">
      <alignment vertical="center" wrapText="1"/>
    </xf>
    <xf numFmtId="0" fontId="4" fillId="0" borderId="1" xfId="0" applyFont="1" applyBorder="1" applyAlignment="1">
      <alignment horizontal="left" vertical="center" wrapText="1"/>
    </xf>
    <xf numFmtId="0" fontId="4" fillId="0" borderId="7" xfId="0" applyFont="1" applyBorder="1" applyAlignment="1">
      <alignment horizontal="justify" vertical="top" wrapText="1"/>
    </xf>
    <xf numFmtId="0" fontId="4" fillId="0" borderId="3"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4" fillId="0" borderId="5" xfId="0" applyFont="1" applyBorder="1" applyAlignment="1">
      <alignment vertical="top" wrapText="1"/>
    </xf>
    <xf numFmtId="165" fontId="4" fillId="0" borderId="7" xfId="0" applyNumberFormat="1" applyFont="1" applyBorder="1" applyAlignment="1">
      <alignment vertical="top" wrapText="1"/>
    </xf>
    <xf numFmtId="165" fontId="4" fillId="0" borderId="7" xfId="0" applyNumberFormat="1" applyFont="1" applyBorder="1" applyAlignment="1">
      <alignment vertical="center" wrapText="1"/>
    </xf>
    <xf numFmtId="4" fontId="4" fillId="0" borderId="7" xfId="0" applyNumberFormat="1" applyFont="1" applyBorder="1" applyAlignment="1">
      <alignment horizontal="left" vertical="top" wrapText="1"/>
    </xf>
    <xf numFmtId="0" fontId="4" fillId="0" borderId="1" xfId="0" applyFont="1" applyBorder="1" applyAlignment="1">
      <alignment horizontal="left" vertical="top"/>
    </xf>
    <xf numFmtId="4" fontId="4" fillId="0" borderId="7" xfId="0" applyNumberFormat="1" applyFont="1" applyBorder="1" applyAlignment="1">
      <alignment horizontal="left" vertical="top"/>
    </xf>
    <xf numFmtId="4" fontId="4" fillId="0" borderId="7" xfId="0" applyNumberFormat="1" applyFont="1" applyBorder="1" applyAlignment="1">
      <alignment vertical="top" wrapText="1"/>
    </xf>
    <xf numFmtId="4" fontId="4" fillId="0" borderId="2" xfId="0" applyNumberFormat="1" applyFont="1" applyBorder="1" applyAlignment="1">
      <alignment horizontal="center" vertical="center" wrapText="1"/>
    </xf>
    <xf numFmtId="4" fontId="4" fillId="0" borderId="7" xfId="0" applyNumberFormat="1" applyFont="1" applyBorder="1" applyAlignment="1">
      <alignment horizontal="center" vertical="center" wrapText="1"/>
    </xf>
    <xf numFmtId="9" fontId="4" fillId="0" borderId="4" xfId="0" applyNumberFormat="1" applyFont="1" applyBorder="1" applyAlignment="1">
      <alignment horizontal="center" vertical="center"/>
    </xf>
    <xf numFmtId="166" fontId="4" fillId="0" borderId="7" xfId="0" applyNumberFormat="1" applyFont="1" applyBorder="1" applyAlignment="1">
      <alignment horizontal="center" vertical="center"/>
    </xf>
    <xf numFmtId="4" fontId="4" fillId="3" borderId="7" xfId="0" applyNumberFormat="1" applyFont="1" applyFill="1" applyBorder="1" applyAlignment="1">
      <alignment horizontal="center" vertical="center"/>
    </xf>
    <xf numFmtId="165" fontId="4" fillId="0" borderId="7" xfId="0" applyNumberFormat="1" applyFont="1" applyBorder="1" applyAlignment="1">
      <alignment horizontal="center" vertical="top"/>
    </xf>
    <xf numFmtId="165" fontId="4" fillId="0" borderId="7" xfId="1" applyNumberFormat="1" applyFont="1" applyFill="1" applyBorder="1" applyAlignment="1">
      <alignment horizontal="center" vertical="top"/>
    </xf>
    <xf numFmtId="9" fontId="4" fillId="0" borderId="1" xfId="1" applyFont="1" applyFill="1" applyBorder="1" applyAlignment="1">
      <alignment horizontal="center" vertical="top" wrapText="1"/>
    </xf>
    <xf numFmtId="4" fontId="4" fillId="0" borderId="1" xfId="0" applyNumberFormat="1" applyFont="1" applyBorder="1" applyAlignment="1">
      <alignment horizontal="left" vertical="top"/>
    </xf>
    <xf numFmtId="4" fontId="4" fillId="0" borderId="6" xfId="0" applyNumberFormat="1" applyFont="1" applyBorder="1" applyAlignment="1">
      <alignment horizontal="left" vertical="top"/>
    </xf>
    <xf numFmtId="0" fontId="4" fillId="0" borderId="8" xfId="0" applyFont="1" applyBorder="1" applyAlignment="1">
      <alignment horizontal="left" vertical="top"/>
    </xf>
    <xf numFmtId="0" fontId="4" fillId="0" borderId="6" xfId="0" applyFont="1" applyBorder="1" applyAlignment="1">
      <alignment horizontal="left" vertical="top"/>
    </xf>
    <xf numFmtId="0" fontId="4" fillId="0" borderId="9" xfId="0" applyFont="1" applyBorder="1" applyAlignment="1">
      <alignment horizontal="left" vertical="top" wrapText="1"/>
    </xf>
    <xf numFmtId="9" fontId="4" fillId="0" borderId="9" xfId="1" applyFont="1" applyFill="1" applyBorder="1" applyAlignment="1">
      <alignment vertical="top"/>
    </xf>
    <xf numFmtId="9" fontId="3" fillId="0" borderId="9" xfId="1" applyFont="1" applyFill="1" applyBorder="1" applyAlignment="1">
      <alignment vertical="center"/>
    </xf>
    <xf numFmtId="0" fontId="13" fillId="2" borderId="7" xfId="0" applyFont="1" applyFill="1" applyBorder="1" applyAlignment="1">
      <alignment horizontal="left" vertical="top" wrapText="1"/>
    </xf>
    <xf numFmtId="0" fontId="4" fillId="4" borderId="7" xfId="0" applyFont="1" applyFill="1" applyBorder="1" applyAlignment="1">
      <alignment horizontal="left" vertical="center" wrapText="1"/>
    </xf>
    <xf numFmtId="0" fontId="15" fillId="0" borderId="7" xfId="0" applyFont="1" applyBorder="1" applyAlignment="1">
      <alignment horizontal="center" vertical="top"/>
    </xf>
    <xf numFmtId="0" fontId="13" fillId="4" borderId="7" xfId="0" applyFont="1" applyFill="1" applyBorder="1" applyAlignment="1">
      <alignment vertical="top" wrapText="1"/>
    </xf>
    <xf numFmtId="4" fontId="15" fillId="0" borderId="7" xfId="0" applyNumberFormat="1" applyFont="1" applyBorder="1" applyAlignment="1">
      <alignment horizontal="center" vertical="center"/>
    </xf>
    <xf numFmtId="0" fontId="4" fillId="0" borderId="1" xfId="0" applyFont="1" applyBorder="1" applyAlignment="1">
      <alignment vertical="center" wrapText="1"/>
    </xf>
    <xf numFmtId="0" fontId="4" fillId="4" borderId="7" xfId="0" applyFont="1" applyFill="1" applyBorder="1" applyAlignment="1">
      <alignment horizontal="justify" vertical="top" wrapText="1"/>
    </xf>
    <xf numFmtId="0" fontId="4" fillId="4" borderId="7" xfId="0" applyFont="1" applyFill="1" applyBorder="1" applyAlignment="1">
      <alignment vertical="top" wrapText="1"/>
    </xf>
    <xf numFmtId="0" fontId="12" fillId="0" borderId="7" xfId="0" applyFont="1" applyBorder="1" applyAlignment="1">
      <alignment horizontal="left" vertical="top" wrapText="1"/>
    </xf>
    <xf numFmtId="0" fontId="16" fillId="0" borderId="1" xfId="0" applyFont="1" applyBorder="1" applyAlignment="1">
      <alignment horizontal="left" vertical="top" wrapText="1"/>
    </xf>
    <xf numFmtId="0" fontId="16" fillId="0" borderId="1" xfId="0" applyFont="1" applyBorder="1" applyAlignment="1">
      <alignment horizontal="center" vertical="top"/>
    </xf>
    <xf numFmtId="0" fontId="16" fillId="0" borderId="5" xfId="0" applyFont="1" applyBorder="1" applyAlignment="1">
      <alignment vertical="top" wrapText="1"/>
    </xf>
    <xf numFmtId="4" fontId="13" fillId="2" borderId="7" xfId="0" applyNumberFormat="1" applyFont="1" applyFill="1" applyBorder="1" applyAlignment="1">
      <alignment horizontal="center" vertical="top"/>
    </xf>
    <xf numFmtId="4" fontId="16" fillId="2" borderId="7" xfId="0" applyNumberFormat="1" applyFont="1" applyFill="1" applyBorder="1" applyAlignment="1">
      <alignment horizontal="center" vertical="top"/>
    </xf>
    <xf numFmtId="0" fontId="4" fillId="4" borderId="7" xfId="0" applyFont="1" applyFill="1" applyBorder="1" applyAlignment="1">
      <alignment horizontal="justify" vertical="top"/>
    </xf>
    <xf numFmtId="0" fontId="4" fillId="4" borderId="1" xfId="0" applyFont="1" applyFill="1" applyBorder="1" applyAlignment="1">
      <alignment horizontal="justify" vertical="top"/>
    </xf>
    <xf numFmtId="0" fontId="4" fillId="4" borderId="1" xfId="0" applyFont="1" applyFill="1" applyBorder="1" applyAlignment="1">
      <alignment horizontal="left" vertical="top" wrapText="1"/>
    </xf>
    <xf numFmtId="0" fontId="16" fillId="4" borderId="7" xfId="0" applyFont="1" applyFill="1" applyBorder="1" applyAlignment="1">
      <alignment vertical="top" wrapText="1"/>
    </xf>
    <xf numFmtId="0" fontId="6" fillId="0" borderId="6" xfId="0" applyFont="1" applyBorder="1" applyAlignment="1">
      <alignment vertical="top" wrapText="1"/>
    </xf>
    <xf numFmtId="0" fontId="15" fillId="0" borderId="1" xfId="0" applyFont="1" applyBorder="1" applyAlignment="1">
      <alignment vertical="top" wrapText="1"/>
    </xf>
    <xf numFmtId="4" fontId="15" fillId="2" borderId="7" xfId="0" applyNumberFormat="1" applyFont="1" applyFill="1" applyBorder="1" applyAlignment="1">
      <alignment horizontal="center" vertical="top"/>
    </xf>
    <xf numFmtId="0" fontId="15" fillId="4" borderId="7" xfId="0" applyFont="1" applyFill="1" applyBorder="1" applyAlignment="1">
      <alignment vertical="top" wrapText="1"/>
    </xf>
    <xf numFmtId="0" fontId="15" fillId="0" borderId="7" xfId="0" applyFont="1" applyBorder="1" applyAlignment="1">
      <alignment horizontal="left" vertical="top" wrapText="1"/>
    </xf>
    <xf numFmtId="0" fontId="4" fillId="4" borderId="7" xfId="0" applyFont="1" applyFill="1" applyBorder="1" applyAlignment="1">
      <alignment horizontal="left" vertical="top" wrapText="1"/>
    </xf>
    <xf numFmtId="0" fontId="16" fillId="4" borderId="1" xfId="0" applyFont="1" applyFill="1" applyBorder="1" applyAlignment="1">
      <alignment horizontal="left" vertical="top" wrapText="1"/>
    </xf>
    <xf numFmtId="0" fontId="20" fillId="0" borderId="0" xfId="0" applyFont="1" applyAlignment="1">
      <alignment horizontal="left" vertical="top"/>
    </xf>
    <xf numFmtId="0" fontId="21" fillId="0" borderId="0" xfId="0" applyFont="1" applyAlignment="1">
      <alignment horizontal="left" vertical="top"/>
    </xf>
    <xf numFmtId="0" fontId="15" fillId="0" borderId="7" xfId="0" applyFont="1" applyBorder="1" applyAlignment="1">
      <alignment horizontal="left" vertical="top"/>
    </xf>
    <xf numFmtId="0" fontId="15" fillId="0" borderId="6" xfId="0" applyFont="1" applyBorder="1" applyAlignment="1">
      <alignment horizontal="left" vertical="top"/>
    </xf>
    <xf numFmtId="0" fontId="15" fillId="0" borderId="8" xfId="0" applyFont="1" applyBorder="1" applyAlignment="1">
      <alignment horizontal="left" vertical="top"/>
    </xf>
    <xf numFmtId="4" fontId="15" fillId="0" borderId="1" xfId="0" applyNumberFormat="1" applyFont="1" applyBorder="1" applyAlignment="1">
      <alignment horizontal="left" vertical="top"/>
    </xf>
    <xf numFmtId="4" fontId="15" fillId="0" borderId="6" xfId="0" applyNumberFormat="1" applyFont="1" applyBorder="1" applyAlignment="1">
      <alignment horizontal="left" vertical="top"/>
    </xf>
    <xf numFmtId="4" fontId="15" fillId="0" borderId="7" xfId="0" applyNumberFormat="1" applyFont="1" applyBorder="1" applyAlignment="1">
      <alignment horizontal="left" vertical="top"/>
    </xf>
    <xf numFmtId="4" fontId="15" fillId="0" borderId="0" xfId="0" applyNumberFormat="1" applyFont="1" applyAlignment="1">
      <alignment horizontal="left" vertical="top"/>
    </xf>
    <xf numFmtId="0" fontId="4" fillId="5" borderId="0" xfId="1" applyNumberFormat="1" applyFont="1" applyFill="1" applyBorder="1" applyAlignment="1">
      <alignment vertical="top"/>
    </xf>
    <xf numFmtId="165" fontId="4" fillId="5" borderId="7" xfId="0" applyNumberFormat="1" applyFont="1" applyFill="1" applyBorder="1" applyAlignment="1">
      <alignment horizontal="center" vertical="center"/>
    </xf>
    <xf numFmtId="0" fontId="15" fillId="0" borderId="0" xfId="1" applyNumberFormat="1" applyFont="1" applyFill="1" applyBorder="1" applyAlignment="1">
      <alignment vertical="top"/>
    </xf>
    <xf numFmtId="165" fontId="15" fillId="0" borderId="0" xfId="1" applyNumberFormat="1" applyFont="1" applyFill="1" applyBorder="1" applyAlignment="1">
      <alignment vertical="top"/>
    </xf>
    <xf numFmtId="0" fontId="15" fillId="0" borderId="0" xfId="0" applyFont="1"/>
    <xf numFmtId="1" fontId="15" fillId="0" borderId="7" xfId="0" applyNumberFormat="1" applyFont="1" applyBorder="1" applyAlignment="1">
      <alignment horizontal="center" vertical="center"/>
    </xf>
    <xf numFmtId="165" fontId="15" fillId="0" borderId="7" xfId="0" applyNumberFormat="1" applyFont="1" applyBorder="1" applyAlignment="1">
      <alignment horizontal="center" vertical="center"/>
    </xf>
    <xf numFmtId="0" fontId="15" fillId="0" borderId="7" xfId="0" applyFont="1" applyBorder="1" applyAlignment="1">
      <alignment horizontal="center" vertical="center"/>
    </xf>
    <xf numFmtId="0" fontId="22" fillId="0" borderId="7" xfId="0" applyFont="1" applyBorder="1" applyAlignment="1">
      <alignment horizontal="center" vertical="center" wrapText="1"/>
    </xf>
    <xf numFmtId="166" fontId="15" fillId="0" borderId="2" xfId="0" applyNumberFormat="1" applyFont="1" applyBorder="1" applyAlignment="1">
      <alignment horizontal="center" vertical="center"/>
    </xf>
    <xf numFmtId="1" fontId="15" fillId="0" borderId="2" xfId="0" applyNumberFormat="1" applyFont="1" applyBorder="1" applyAlignment="1">
      <alignment horizontal="center" vertical="center"/>
    </xf>
    <xf numFmtId="167" fontId="15" fillId="0" borderId="2" xfId="0" applyNumberFormat="1" applyFont="1" applyBorder="1" applyAlignment="1">
      <alignment horizontal="center" vertical="center"/>
    </xf>
    <xf numFmtId="0" fontId="20" fillId="0" borderId="0" xfId="1" applyNumberFormat="1" applyFont="1" applyFill="1" applyBorder="1" applyAlignment="1">
      <alignment vertical="top"/>
    </xf>
    <xf numFmtId="165" fontId="20" fillId="0" borderId="0" xfId="1" applyNumberFormat="1" applyFont="1" applyFill="1" applyBorder="1" applyAlignment="1">
      <alignment vertical="top"/>
    </xf>
    <xf numFmtId="0" fontId="15" fillId="0" borderId="0" xfId="0" applyFont="1" applyAlignment="1">
      <alignment vertical="top"/>
    </xf>
    <xf numFmtId="9" fontId="4" fillId="0" borderId="0" xfId="1" applyFont="1" applyAlignment="1">
      <alignment horizontal="center" vertical="top"/>
    </xf>
    <xf numFmtId="9" fontId="4" fillId="0" borderId="0" xfId="1" applyFont="1"/>
    <xf numFmtId="9" fontId="4" fillId="0" borderId="4" xfId="1" applyFont="1" applyBorder="1" applyAlignment="1">
      <alignment horizontal="center" vertical="center"/>
    </xf>
    <xf numFmtId="9" fontId="4" fillId="0" borderId="4" xfId="1" applyFont="1" applyBorder="1" applyAlignment="1">
      <alignment horizontal="center" vertical="center" wrapText="1"/>
    </xf>
    <xf numFmtId="9" fontId="3" fillId="0" borderId="0" xfId="1" applyFont="1" applyAlignment="1">
      <alignment horizontal="center" vertical="top"/>
    </xf>
    <xf numFmtId="9" fontId="4" fillId="0" borderId="0" xfId="1" applyFont="1" applyAlignment="1">
      <alignment vertical="top"/>
    </xf>
    <xf numFmtId="9" fontId="3" fillId="0" borderId="4" xfId="1" applyFont="1" applyBorder="1" applyAlignment="1">
      <alignment horizontal="center" vertical="center"/>
    </xf>
    <xf numFmtId="9" fontId="3" fillId="0" borderId="4" xfId="0" applyNumberFormat="1" applyFont="1" applyBorder="1" applyAlignment="1">
      <alignment horizontal="center" vertical="center"/>
    </xf>
    <xf numFmtId="165" fontId="3" fillId="0" borderId="7" xfId="0" applyNumberFormat="1" applyFont="1" applyBorder="1" applyAlignment="1">
      <alignment horizontal="center" vertical="center"/>
    </xf>
    <xf numFmtId="4" fontId="3" fillId="3" borderId="7" xfId="0" applyNumberFormat="1" applyFont="1" applyFill="1" applyBorder="1" applyAlignment="1">
      <alignment horizontal="center" vertical="center"/>
    </xf>
    <xf numFmtId="164" fontId="4" fillId="0" borderId="0" xfId="2" applyFont="1" applyAlignment="1">
      <alignment vertical="top"/>
    </xf>
    <xf numFmtId="9" fontId="3" fillId="0" borderId="1" xfId="1" applyFont="1" applyFill="1" applyBorder="1" applyAlignment="1">
      <alignment horizontal="center" vertical="center" wrapText="1"/>
    </xf>
    <xf numFmtId="9" fontId="3" fillId="0" borderId="7" xfId="1" applyFont="1" applyFill="1" applyBorder="1" applyAlignment="1">
      <alignment horizontal="center" vertical="center" wrapText="1"/>
    </xf>
    <xf numFmtId="9" fontId="4" fillId="0" borderId="0" xfId="1" applyFont="1" applyFill="1" applyBorder="1" applyAlignment="1">
      <alignment vertical="top" wrapText="1"/>
    </xf>
    <xf numFmtId="168" fontId="4" fillId="0" borderId="0" xfId="2" applyNumberFormat="1" applyFont="1" applyFill="1" applyBorder="1" applyAlignment="1">
      <alignment vertical="top"/>
    </xf>
    <xf numFmtId="168" fontId="4" fillId="0" borderId="0" xfId="1" applyNumberFormat="1" applyFont="1" applyFill="1" applyBorder="1" applyAlignment="1">
      <alignment vertical="top"/>
    </xf>
    <xf numFmtId="4" fontId="15" fillId="0" borderId="1" xfId="0" applyNumberFormat="1" applyFont="1" applyBorder="1" applyAlignment="1">
      <alignment horizontal="center" vertical="center"/>
    </xf>
    <xf numFmtId="4" fontId="16" fillId="0" borderId="7" xfId="0" applyNumberFormat="1" applyFont="1" applyBorder="1" applyAlignment="1">
      <alignment horizontal="center" vertical="center"/>
    </xf>
    <xf numFmtId="0" fontId="4" fillId="0" borderId="6"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center" vertical="top"/>
    </xf>
    <xf numFmtId="0" fontId="4" fillId="0" borderId="1" xfId="0" applyFont="1" applyBorder="1" applyAlignment="1">
      <alignment vertical="top" wrapText="1"/>
    </xf>
    <xf numFmtId="0" fontId="4" fillId="0" borderId="7" xfId="0" applyFont="1" applyBorder="1" applyAlignment="1">
      <alignment horizontal="lef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vertical="top" wrapText="1"/>
    </xf>
    <xf numFmtId="0" fontId="4" fillId="0" borderId="8" xfId="0" applyFont="1" applyBorder="1" applyAlignment="1">
      <alignment vertical="top" wrapText="1"/>
    </xf>
    <xf numFmtId="0" fontId="4" fillId="0" borderId="6" xfId="0" applyFont="1" applyBorder="1" applyAlignment="1">
      <alignment vertical="top" wrapText="1"/>
    </xf>
    <xf numFmtId="4" fontId="4" fillId="0" borderId="1" xfId="0" applyNumberFormat="1" applyFont="1" applyBorder="1" applyAlignment="1">
      <alignment vertical="top" wrapText="1"/>
    </xf>
    <xf numFmtId="4" fontId="4" fillId="0" borderId="6" xfId="0" applyNumberFormat="1" applyFont="1" applyBorder="1" applyAlignment="1">
      <alignment vertical="top" wrapText="1"/>
    </xf>
    <xf numFmtId="4" fontId="4" fillId="0" borderId="8" xfId="0" applyNumberFormat="1" applyFont="1" applyBorder="1" applyAlignment="1">
      <alignment vertical="top" wrapText="1"/>
    </xf>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3" fillId="0" borderId="1" xfId="0" applyFont="1" applyBorder="1" applyAlignment="1">
      <alignment horizontal="center" vertical="top" wrapText="1"/>
    </xf>
    <xf numFmtId="0" fontId="3" fillId="0" borderId="6" xfId="0" applyFont="1" applyBorder="1" applyAlignment="1">
      <alignment horizontal="center" vertical="top" wrapText="1"/>
    </xf>
    <xf numFmtId="9" fontId="3" fillId="0" borderId="1" xfId="1" applyFont="1" applyFill="1" applyBorder="1" applyAlignment="1">
      <alignment horizontal="center" vertical="top" wrapText="1"/>
    </xf>
    <xf numFmtId="9" fontId="3" fillId="0" borderId="6" xfId="1" applyFont="1" applyFill="1" applyBorder="1" applyAlignment="1">
      <alignment horizontal="center" vertical="top" wrapText="1"/>
    </xf>
    <xf numFmtId="4" fontId="3" fillId="0" borderId="1" xfId="0" applyNumberFormat="1" applyFont="1" applyBorder="1" applyAlignment="1">
      <alignment horizontal="center" vertical="top" wrapText="1"/>
    </xf>
    <xf numFmtId="4" fontId="3" fillId="0" borderId="6"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165" fontId="3" fillId="0" borderId="6" xfId="1" applyNumberFormat="1" applyFont="1" applyFill="1" applyBorder="1" applyAlignment="1">
      <alignment horizontal="center" vertical="top" wrapText="1"/>
    </xf>
    <xf numFmtId="0" fontId="20" fillId="0" borderId="1" xfId="1" applyNumberFormat="1" applyFont="1" applyFill="1" applyBorder="1" applyAlignment="1">
      <alignment horizontal="center" vertical="top" wrapText="1"/>
    </xf>
    <xf numFmtId="0" fontId="20" fillId="0" borderId="6" xfId="1" applyNumberFormat="1" applyFont="1" applyFill="1" applyBorder="1" applyAlignment="1">
      <alignment horizontal="center" vertical="top" wrapText="1"/>
    </xf>
    <xf numFmtId="165" fontId="20" fillId="0" borderId="1" xfId="1" applyNumberFormat="1" applyFont="1" applyFill="1" applyBorder="1" applyAlignment="1">
      <alignment horizontal="center" vertical="top" wrapText="1"/>
    </xf>
    <xf numFmtId="165" fontId="20" fillId="0" borderId="6" xfId="1" applyNumberFormat="1" applyFont="1" applyFill="1" applyBorder="1" applyAlignment="1">
      <alignment horizontal="center" vertical="top" wrapText="1"/>
    </xf>
    <xf numFmtId="0" fontId="3" fillId="0" borderId="8" xfId="0" applyFont="1" applyBorder="1" applyAlignment="1">
      <alignment horizontal="left" vertical="top" wrapText="1"/>
    </xf>
    <xf numFmtId="0" fontId="3" fillId="0" borderId="1" xfId="0" applyFont="1" applyBorder="1" applyAlignment="1">
      <alignment vertical="top" wrapText="1"/>
    </xf>
    <xf numFmtId="0" fontId="3" fillId="0" borderId="8" xfId="0" applyFont="1" applyBorder="1" applyAlignment="1">
      <alignment vertical="top" wrapText="1"/>
    </xf>
    <xf numFmtId="165" fontId="3" fillId="0" borderId="1" xfId="0" applyNumberFormat="1" applyFont="1" applyBorder="1" applyAlignment="1">
      <alignment horizontal="center" vertical="top" wrapText="1"/>
    </xf>
    <xf numFmtId="165" fontId="3" fillId="0" borderId="6" xfId="0" applyNumberFormat="1" applyFont="1" applyBorder="1" applyAlignment="1">
      <alignment horizontal="center" vertical="top" wrapText="1"/>
    </xf>
    <xf numFmtId="0" fontId="3" fillId="0" borderId="1" xfId="1" applyNumberFormat="1" applyFont="1" applyFill="1" applyBorder="1" applyAlignment="1">
      <alignment horizontal="center" vertical="top" wrapText="1"/>
    </xf>
    <xf numFmtId="0" fontId="3" fillId="0" borderId="6" xfId="1" applyNumberFormat="1" applyFont="1" applyFill="1" applyBorder="1" applyAlignment="1">
      <alignment horizontal="center" vertical="top" wrapText="1"/>
    </xf>
    <xf numFmtId="0" fontId="0" fillId="0" borderId="8" xfId="0" applyBorder="1" applyAlignment="1">
      <alignment vertical="top" wrapText="1"/>
    </xf>
    <xf numFmtId="9" fontId="3" fillId="0" borderId="8" xfId="1" applyFont="1" applyFill="1" applyBorder="1" applyAlignment="1">
      <alignment horizontal="center" vertical="top" wrapText="1"/>
    </xf>
    <xf numFmtId="165" fontId="3" fillId="0" borderId="1" xfId="0" applyNumberFormat="1" applyFont="1" applyBorder="1" applyAlignment="1">
      <alignment horizontal="left" vertical="top" wrapText="1"/>
    </xf>
    <xf numFmtId="165" fontId="3" fillId="0" borderId="6" xfId="0" applyNumberFormat="1" applyFont="1" applyBorder="1" applyAlignment="1">
      <alignment horizontal="left" vertical="top" wrapText="1"/>
    </xf>
    <xf numFmtId="0" fontId="4" fillId="0" borderId="1" xfId="0" applyFont="1" applyBorder="1" applyAlignment="1">
      <alignment horizontal="center" vertical="top"/>
    </xf>
    <xf numFmtId="0" fontId="4" fillId="0" borderId="6" xfId="0" applyFont="1" applyBorder="1" applyAlignment="1">
      <alignment horizontal="center" vertical="top"/>
    </xf>
    <xf numFmtId="0" fontId="0" fillId="0" borderId="8" xfId="0" applyBorder="1" applyAlignment="1">
      <alignment horizontal="center" vertical="top"/>
    </xf>
    <xf numFmtId="4" fontId="4" fillId="0" borderId="1" xfId="0" applyNumberFormat="1" applyFont="1" applyBorder="1" applyAlignment="1">
      <alignment horizontal="left" vertical="top" wrapText="1"/>
    </xf>
    <xf numFmtId="4" fontId="4" fillId="0" borderId="8" xfId="0" applyNumberFormat="1" applyFont="1" applyBorder="1" applyAlignment="1">
      <alignment horizontal="left" vertical="top" wrapText="1"/>
    </xf>
    <xf numFmtId="0" fontId="4" fillId="0" borderId="6" xfId="0" applyFont="1" applyBorder="1" applyAlignment="1">
      <alignment horizontal="left" vertical="top" wrapText="1"/>
    </xf>
    <xf numFmtId="0" fontId="4" fillId="0" borderId="8" xfId="0" applyFont="1" applyBorder="1" applyAlignment="1">
      <alignment horizontal="center" vertical="top"/>
    </xf>
    <xf numFmtId="4" fontId="4" fillId="0" borderId="1" xfId="0" applyNumberFormat="1" applyFont="1" applyBorder="1" applyAlignment="1">
      <alignment horizontal="left" vertical="top"/>
    </xf>
    <xf numFmtId="4" fontId="4" fillId="0" borderId="6" xfId="0" applyNumberFormat="1" applyFont="1" applyBorder="1" applyAlignment="1">
      <alignment horizontal="left" vertical="top"/>
    </xf>
    <xf numFmtId="4" fontId="4" fillId="0" borderId="8" xfId="0" applyNumberFormat="1" applyFont="1" applyBorder="1" applyAlignment="1">
      <alignment horizontal="left" vertical="top"/>
    </xf>
    <xf numFmtId="0" fontId="3" fillId="0" borderId="8" xfId="0" applyFont="1" applyBorder="1" applyAlignment="1">
      <alignment horizontal="center" vertical="top" wrapText="1"/>
    </xf>
    <xf numFmtId="0" fontId="0" fillId="0" borderId="6" xfId="0" applyBorder="1" applyAlignment="1">
      <alignment horizontal="center"/>
    </xf>
    <xf numFmtId="0" fontId="0" fillId="0" borderId="8" xfId="0" applyBorder="1" applyAlignment="1">
      <alignment horizontal="center"/>
    </xf>
    <xf numFmtId="4" fontId="3" fillId="0" borderId="1" xfId="0" applyNumberFormat="1" applyFont="1" applyBorder="1" applyAlignment="1">
      <alignment horizontal="left" vertical="top" wrapText="1"/>
    </xf>
    <xf numFmtId="4" fontId="3" fillId="0" borderId="8" xfId="0" applyNumberFormat="1" applyFont="1" applyBorder="1" applyAlignment="1">
      <alignment horizontal="left" vertical="top" wrapText="1"/>
    </xf>
    <xf numFmtId="165" fontId="3" fillId="0" borderId="8" xfId="1" applyNumberFormat="1" applyFont="1" applyFill="1" applyBorder="1" applyAlignment="1">
      <alignment horizontal="center" vertical="top" wrapText="1"/>
    </xf>
    <xf numFmtId="0" fontId="3" fillId="0" borderId="8" xfId="1" applyNumberFormat="1" applyFont="1" applyFill="1" applyBorder="1" applyAlignment="1">
      <alignment horizontal="center" vertical="top" wrapText="1"/>
    </xf>
    <xf numFmtId="165" fontId="3" fillId="0" borderId="8" xfId="0" applyNumberFormat="1" applyFont="1" applyBorder="1" applyAlignment="1">
      <alignment horizontal="left" vertical="top" wrapText="1"/>
    </xf>
    <xf numFmtId="165" fontId="3" fillId="5" borderId="1" xfId="1" applyNumberFormat="1" applyFont="1" applyFill="1" applyBorder="1" applyAlignment="1">
      <alignment horizontal="center" vertical="top" wrapText="1"/>
    </xf>
    <xf numFmtId="165" fontId="3" fillId="5" borderId="8" xfId="1" applyNumberFormat="1" applyFont="1" applyFill="1" applyBorder="1" applyAlignment="1">
      <alignment horizontal="center" vertical="top" wrapText="1"/>
    </xf>
    <xf numFmtId="4" fontId="3" fillId="0" borderId="8"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8"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wrapText="1"/>
    </xf>
    <xf numFmtId="0" fontId="0" fillId="0" borderId="6" xfId="0" applyBorder="1" applyAlignment="1">
      <alignment horizontal="center" vertical="top"/>
    </xf>
    <xf numFmtId="0" fontId="0" fillId="0" borderId="6" xfId="0" applyBorder="1" applyAlignment="1">
      <alignment vertical="top" wrapText="1"/>
    </xf>
    <xf numFmtId="0" fontId="0" fillId="0" borderId="8" xfId="0" applyBorder="1" applyAlignment="1">
      <alignment horizontal="left" vertical="top" wrapText="1"/>
    </xf>
    <xf numFmtId="0" fontId="0" fillId="0" borderId="8" xfId="0" applyBorder="1" applyAlignment="1">
      <alignment horizontal="left" vertical="top"/>
    </xf>
    <xf numFmtId="0" fontId="0" fillId="0" borderId="6" xfId="0" applyBorder="1" applyAlignment="1">
      <alignment horizontal="left" vertical="top" wrapText="1"/>
    </xf>
    <xf numFmtId="0" fontId="4" fillId="4" borderId="1" xfId="0" applyFont="1" applyFill="1" applyBorder="1" applyAlignment="1">
      <alignment vertical="top" wrapText="1"/>
    </xf>
    <xf numFmtId="0" fontId="0" fillId="0" borderId="6" xfId="0" applyBorder="1" applyAlignment="1">
      <alignment horizontal="left" vertical="top"/>
    </xf>
    <xf numFmtId="0" fontId="4" fillId="4" borderId="1" xfId="0" applyFont="1" applyFill="1" applyBorder="1" applyAlignment="1">
      <alignment horizontal="justify" vertical="top"/>
    </xf>
    <xf numFmtId="0" fontId="0" fillId="0" borderId="8" xfId="0" applyBorder="1" applyAlignment="1">
      <alignment horizontal="justify" vertical="top"/>
    </xf>
    <xf numFmtId="0" fontId="6" fillId="0" borderId="6" xfId="0" applyFont="1" applyBorder="1" applyAlignment="1">
      <alignment vertical="top" wrapText="1"/>
    </xf>
    <xf numFmtId="0" fontId="6" fillId="0" borderId="8" xfId="0" applyFont="1" applyBorder="1" applyAlignment="1">
      <alignment vertical="top" wrapText="1"/>
    </xf>
    <xf numFmtId="0" fontId="16" fillId="4" borderId="1" xfId="0" applyFont="1" applyFill="1" applyBorder="1" applyAlignment="1">
      <alignment horizontal="left" vertical="center" wrapText="1"/>
    </xf>
    <xf numFmtId="0" fontId="6" fillId="0" borderId="8" xfId="0" applyFont="1" applyBorder="1" applyAlignment="1">
      <alignment horizontal="left" wrapText="1"/>
    </xf>
    <xf numFmtId="0" fontId="16" fillId="4" borderId="1" xfId="0" applyFont="1" applyFill="1" applyBorder="1" applyAlignment="1">
      <alignment vertical="top" wrapText="1"/>
    </xf>
    <xf numFmtId="4" fontId="4" fillId="0" borderId="1" xfId="0" applyNumberFormat="1" applyFont="1" applyBorder="1" applyAlignment="1">
      <alignment horizontal="center" vertical="center"/>
    </xf>
    <xf numFmtId="4" fontId="4" fillId="0" borderId="8" xfId="0" applyNumberFormat="1" applyFont="1" applyBorder="1" applyAlignment="1">
      <alignment horizontal="center" vertical="center"/>
    </xf>
    <xf numFmtId="0" fontId="4" fillId="0" borderId="1" xfId="0" applyFont="1" applyBorder="1" applyAlignment="1">
      <alignment vertical="top"/>
    </xf>
    <xf numFmtId="0" fontId="0" fillId="0" borderId="6" xfId="0" applyBorder="1" applyAlignment="1">
      <alignment vertical="top"/>
    </xf>
    <xf numFmtId="0" fontId="0" fillId="0" borderId="8" xfId="0" applyBorder="1" applyAlignment="1">
      <alignment vertical="top"/>
    </xf>
    <xf numFmtId="4" fontId="20" fillId="0" borderId="1" xfId="0" applyNumberFormat="1" applyFont="1" applyBorder="1" applyAlignment="1">
      <alignment horizontal="left" vertical="top" wrapText="1"/>
    </xf>
    <xf numFmtId="4" fontId="20" fillId="0" borderId="8" xfId="0" applyNumberFormat="1" applyFont="1" applyBorder="1" applyAlignment="1">
      <alignment horizontal="left" vertical="top" wrapText="1"/>
    </xf>
    <xf numFmtId="0" fontId="15" fillId="0" borderId="1" xfId="0" applyFont="1" applyBorder="1" applyAlignment="1">
      <alignment horizontal="left" vertical="top"/>
    </xf>
    <xf numFmtId="0" fontId="15" fillId="0" borderId="6" xfId="0" applyFont="1" applyBorder="1" applyAlignment="1">
      <alignment horizontal="left" vertical="top"/>
    </xf>
    <xf numFmtId="0" fontId="15" fillId="0" borderId="8" xfId="0" applyFont="1" applyBorder="1" applyAlignment="1">
      <alignment horizontal="left" vertical="top"/>
    </xf>
    <xf numFmtId="4" fontId="15" fillId="0" borderId="1" xfId="0" applyNumberFormat="1" applyFont="1" applyBorder="1" applyAlignment="1">
      <alignment horizontal="left" vertical="top"/>
    </xf>
    <xf numFmtId="4" fontId="15" fillId="0" borderId="6" xfId="0" applyNumberFormat="1" applyFont="1" applyBorder="1" applyAlignment="1">
      <alignment horizontal="left" vertical="top"/>
    </xf>
    <xf numFmtId="0" fontId="11" fillId="0" borderId="8" xfId="0" applyFont="1" applyBorder="1" applyAlignment="1">
      <alignment horizontal="left" vertical="top"/>
    </xf>
    <xf numFmtId="0" fontId="11" fillId="0" borderId="6" xfId="0" applyFont="1" applyBorder="1" applyAlignment="1">
      <alignment horizontal="left" vertical="top"/>
    </xf>
    <xf numFmtId="4" fontId="15" fillId="0" borderId="8" xfId="0" applyNumberFormat="1" applyFont="1" applyBorder="1" applyAlignment="1">
      <alignment horizontal="left" vertical="top"/>
    </xf>
    <xf numFmtId="4" fontId="3" fillId="0" borderId="6" xfId="0" applyNumberFormat="1" applyFont="1" applyBorder="1" applyAlignment="1">
      <alignment horizontal="left" vertical="top" wrapText="1"/>
    </xf>
    <xf numFmtId="9" fontId="4" fillId="0" borderId="7" xfId="1" applyFont="1" applyBorder="1" applyAlignment="1">
      <alignment horizontal="center" vertical="center" wrapText="1"/>
    </xf>
    <xf numFmtId="4" fontId="3" fillId="0" borderId="0" xfId="0" applyNumberFormat="1" applyFont="1" applyAlignment="1">
      <alignment horizontal="left" vertical="top"/>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82"/>
  <sheetViews>
    <sheetView showGridLines="0" tabSelected="1" zoomScale="70" zoomScaleNormal="70" zoomScaleSheetLayoutView="70" workbookViewId="0">
      <pane xSplit="4" ySplit="4" topLeftCell="E5" activePane="bottomRight" state="frozen"/>
      <selection pane="topRight" activeCell="G1" sqref="G1"/>
      <selection pane="bottomLeft" activeCell="A5" sqref="A5"/>
      <selection pane="bottomRight" activeCell="D5" sqref="D5:D6"/>
    </sheetView>
  </sheetViews>
  <sheetFormatPr defaultColWidth="9.1796875" defaultRowHeight="15.5"/>
  <cols>
    <col min="1" max="1" width="5.7265625" style="12" customWidth="1"/>
    <col min="2" max="2" width="18.1796875" style="22" customWidth="1"/>
    <col min="3" max="3" width="18.1796875" style="23" customWidth="1"/>
    <col min="4" max="4" width="40.6328125" style="23" customWidth="1"/>
    <col min="5" max="5" width="10.1796875" style="25" customWidth="1"/>
    <col min="6" max="6" width="41.6328125" style="11" customWidth="1"/>
    <col min="7" max="7" width="34.453125" style="6" customWidth="1"/>
    <col min="8" max="8" width="46.81640625" style="23" customWidth="1"/>
    <col min="9" max="9" width="16.26953125" style="7" customWidth="1"/>
    <col min="10" max="10" width="17" style="7" customWidth="1"/>
    <col min="11" max="11" width="17.7265625" style="7" customWidth="1"/>
    <col min="12" max="12" width="17.7265625" style="136" customWidth="1"/>
    <col min="13" max="13" width="15.81640625" style="36" customWidth="1"/>
    <col min="14" max="14" width="11.54296875" style="9" customWidth="1"/>
    <col min="15" max="15" width="14.26953125" style="10" customWidth="1"/>
    <col min="16" max="16" width="16.1796875" style="123" customWidth="1"/>
    <col min="17" max="17" width="14.54296875" style="124" customWidth="1"/>
    <col min="18" max="18" width="26.1796875" style="12" customWidth="1"/>
    <col min="19" max="19" width="9.1796875" style="12"/>
    <col min="20" max="20" width="17" style="12" customWidth="1"/>
    <col min="21" max="16384" width="9.1796875" style="12"/>
  </cols>
  <sheetData>
    <row r="1" spans="2:20" ht="25.5" customHeight="1">
      <c r="B1" s="1" t="s">
        <v>229</v>
      </c>
      <c r="C1" s="13"/>
      <c r="D1" s="3"/>
      <c r="E1" s="13"/>
      <c r="F1" s="3"/>
      <c r="H1" s="4"/>
    </row>
    <row r="2" spans="2:20" s="39" customFormat="1">
      <c r="B2" s="43"/>
      <c r="C2" s="41"/>
      <c r="D2" s="42"/>
      <c r="E2" s="41"/>
      <c r="L2" s="137"/>
      <c r="P2" s="125"/>
      <c r="Q2" s="125"/>
    </row>
    <row r="3" spans="2:20" s="14" customFormat="1" ht="41.25" customHeight="1">
      <c r="B3" s="171" t="s">
        <v>0</v>
      </c>
      <c r="C3" s="169" t="s">
        <v>1</v>
      </c>
      <c r="D3" s="184" t="s">
        <v>2</v>
      </c>
      <c r="E3" s="207" t="s">
        <v>3</v>
      </c>
      <c r="F3" s="169" t="s">
        <v>4</v>
      </c>
      <c r="G3" s="184" t="s">
        <v>5</v>
      </c>
      <c r="H3" s="171" t="s">
        <v>6</v>
      </c>
      <c r="I3" s="192" t="s">
        <v>228</v>
      </c>
      <c r="J3" s="169" t="s">
        <v>7</v>
      </c>
      <c r="K3" s="175" t="s">
        <v>8</v>
      </c>
      <c r="L3" s="175" t="s">
        <v>9</v>
      </c>
      <c r="M3" s="175" t="s">
        <v>10</v>
      </c>
      <c r="N3" s="173" t="s">
        <v>325</v>
      </c>
      <c r="O3" s="173" t="s">
        <v>296</v>
      </c>
      <c r="P3" s="186" t="s">
        <v>11</v>
      </c>
      <c r="Q3" s="188" t="s">
        <v>12</v>
      </c>
      <c r="R3" s="177" t="s">
        <v>483</v>
      </c>
      <c r="S3" s="179" t="s">
        <v>14</v>
      </c>
      <c r="T3" s="181" t="s">
        <v>15</v>
      </c>
    </row>
    <row r="4" spans="2:20" s="14" customFormat="1" ht="6.75" customHeight="1">
      <c r="B4" s="204"/>
      <c r="C4" s="183"/>
      <c r="D4" s="185"/>
      <c r="E4" s="248"/>
      <c r="F4" s="170"/>
      <c r="G4" s="190"/>
      <c r="H4" s="172"/>
      <c r="I4" s="193"/>
      <c r="J4" s="170"/>
      <c r="K4" s="176"/>
      <c r="L4" s="176"/>
      <c r="M4" s="176"/>
      <c r="N4" s="174"/>
      <c r="O4" s="191"/>
      <c r="P4" s="187"/>
      <c r="Q4" s="189"/>
      <c r="R4" s="178"/>
      <c r="S4" s="180"/>
      <c r="T4" s="182"/>
    </row>
    <row r="5" spans="2:20" ht="69.75" customHeight="1">
      <c r="B5" s="157">
        <v>1</v>
      </c>
      <c r="C5" s="158" t="s">
        <v>16</v>
      </c>
      <c r="D5" s="158" t="s">
        <v>237</v>
      </c>
      <c r="E5" s="201" t="s">
        <v>488</v>
      </c>
      <c r="F5" s="163" t="s">
        <v>17</v>
      </c>
      <c r="G5" s="18" t="s">
        <v>18</v>
      </c>
      <c r="H5" s="20" t="s">
        <v>19</v>
      </c>
      <c r="I5" s="66" t="s">
        <v>20</v>
      </c>
      <c r="J5" s="18" t="s">
        <v>211</v>
      </c>
      <c r="K5" s="17">
        <v>4481741</v>
      </c>
      <c r="L5" s="76">
        <v>397063.43</v>
      </c>
      <c r="M5" s="17">
        <f>K5+L5</f>
        <v>4878804.43</v>
      </c>
      <c r="N5" s="138"/>
      <c r="O5" s="74" t="s">
        <v>230</v>
      </c>
      <c r="P5" s="54">
        <v>44011</v>
      </c>
      <c r="Q5" s="15">
        <v>9</v>
      </c>
      <c r="R5" s="54">
        <f>P5+((Q5/12)*365)</f>
        <v>44284.75</v>
      </c>
      <c r="S5" s="126">
        <v>8</v>
      </c>
      <c r="T5" s="127">
        <f>(P5+((Q5+S5)/12)*365)</f>
        <v>44528.083333333336</v>
      </c>
    </row>
    <row r="6" spans="2:20" ht="42" customHeight="1">
      <c r="B6" s="157">
        <v>2</v>
      </c>
      <c r="C6" s="158" t="s">
        <v>16</v>
      </c>
      <c r="D6" s="158" t="s">
        <v>237</v>
      </c>
      <c r="E6" s="203"/>
      <c r="F6" s="164"/>
      <c r="G6" s="159" t="s">
        <v>247</v>
      </c>
      <c r="H6" s="20" t="s">
        <v>21</v>
      </c>
      <c r="I6" s="66" t="s">
        <v>23</v>
      </c>
      <c r="J6" s="18" t="s">
        <v>22</v>
      </c>
      <c r="K6" s="17">
        <v>4736806.7300000004</v>
      </c>
      <c r="L6" s="76">
        <v>691144</v>
      </c>
      <c r="M6" s="17">
        <f t="shared" ref="M6:M37" si="0">K6+L6</f>
        <v>5427950.7300000004</v>
      </c>
      <c r="N6" s="138"/>
      <c r="O6" s="74" t="s">
        <v>230</v>
      </c>
      <c r="P6" s="54">
        <v>44011</v>
      </c>
      <c r="Q6" s="15">
        <v>9</v>
      </c>
      <c r="R6" s="54">
        <f>P6+((Q6/12)*365)</f>
        <v>44284.75</v>
      </c>
      <c r="S6" s="126">
        <v>8</v>
      </c>
      <c r="T6" s="127">
        <f>(P6+((Q6+S6)/12)*365)</f>
        <v>44528.083333333336</v>
      </c>
    </row>
    <row r="7" spans="2:20" ht="66" customHeight="1">
      <c r="B7" s="20">
        <v>3</v>
      </c>
      <c r="C7" s="159" t="s">
        <v>24</v>
      </c>
      <c r="D7" s="18" t="s">
        <v>25</v>
      </c>
      <c r="E7" s="70" t="s">
        <v>488</v>
      </c>
      <c r="F7" s="18" t="s">
        <v>26</v>
      </c>
      <c r="G7" s="18" t="s">
        <v>27</v>
      </c>
      <c r="H7" s="20" t="s">
        <v>226</v>
      </c>
      <c r="I7" s="66" t="s">
        <v>28</v>
      </c>
      <c r="J7" s="18" t="s">
        <v>224</v>
      </c>
      <c r="K7" s="17">
        <v>2375716.5712999995</v>
      </c>
      <c r="L7" s="17">
        <v>0</v>
      </c>
      <c r="M7" s="17">
        <f t="shared" si="0"/>
        <v>2375716.5712999995</v>
      </c>
      <c r="N7" s="138"/>
      <c r="O7" s="74" t="s">
        <v>230</v>
      </c>
      <c r="P7" s="54">
        <v>44012</v>
      </c>
      <c r="Q7" s="15">
        <v>9</v>
      </c>
      <c r="R7" s="54">
        <f t="shared" ref="R7:R70" si="1">P7+((Q7/12)*365)</f>
        <v>44285.75</v>
      </c>
      <c r="S7" s="126">
        <v>8</v>
      </c>
      <c r="T7" s="127">
        <f t="shared" ref="T7:T41" si="2">(P7+((Q7+S7)/12)*365)</f>
        <v>44529.083333333336</v>
      </c>
    </row>
    <row r="8" spans="2:20" ht="84.75" customHeight="1">
      <c r="B8" s="20">
        <v>4</v>
      </c>
      <c r="C8" s="159" t="s">
        <v>29</v>
      </c>
      <c r="D8" s="18" t="s">
        <v>30</v>
      </c>
      <c r="E8" s="70" t="s">
        <v>488</v>
      </c>
      <c r="F8" s="18" t="s">
        <v>31</v>
      </c>
      <c r="G8" s="18" t="s">
        <v>32</v>
      </c>
      <c r="H8" s="20" t="s">
        <v>226</v>
      </c>
      <c r="I8" s="66" t="s">
        <v>33</v>
      </c>
      <c r="J8" s="18" t="s">
        <v>291</v>
      </c>
      <c r="K8" s="17">
        <v>3238464.6</v>
      </c>
      <c r="L8" s="17">
        <v>0</v>
      </c>
      <c r="M8" s="17">
        <f t="shared" si="0"/>
        <v>3238464.6</v>
      </c>
      <c r="N8" s="138">
        <v>0.65</v>
      </c>
      <c r="O8" s="74" t="s">
        <v>231</v>
      </c>
      <c r="P8" s="54">
        <v>44024</v>
      </c>
      <c r="Q8" s="15">
        <v>9</v>
      </c>
      <c r="R8" s="54">
        <f t="shared" si="1"/>
        <v>44297.75</v>
      </c>
      <c r="S8" s="126">
        <v>16</v>
      </c>
      <c r="T8" s="127">
        <f t="shared" si="2"/>
        <v>44784.416666666664</v>
      </c>
    </row>
    <row r="9" spans="2:20" ht="47.25" customHeight="1">
      <c r="B9" s="157">
        <v>5</v>
      </c>
      <c r="C9" s="158" t="s">
        <v>34</v>
      </c>
      <c r="D9" s="158" t="s">
        <v>35</v>
      </c>
      <c r="E9" s="201" t="s">
        <v>488</v>
      </c>
      <c r="F9" s="163" t="s">
        <v>36</v>
      </c>
      <c r="G9" s="158" t="s">
        <v>27</v>
      </c>
      <c r="H9" s="20" t="s">
        <v>19</v>
      </c>
      <c r="I9" s="66" t="s">
        <v>37</v>
      </c>
      <c r="J9" s="18" t="s">
        <v>206</v>
      </c>
      <c r="K9" s="17">
        <v>2190411.35</v>
      </c>
      <c r="L9" s="17">
        <v>0</v>
      </c>
      <c r="M9" s="17">
        <f t="shared" si="0"/>
        <v>2190411.35</v>
      </c>
      <c r="N9" s="142"/>
      <c r="O9" s="143" t="s">
        <v>230</v>
      </c>
      <c r="P9" s="54">
        <v>44004</v>
      </c>
      <c r="Q9" s="15">
        <v>9</v>
      </c>
      <c r="R9" s="54">
        <f t="shared" si="1"/>
        <v>44277.75</v>
      </c>
      <c r="S9" s="126">
        <v>11</v>
      </c>
      <c r="T9" s="127">
        <f t="shared" si="2"/>
        <v>44612.333333333336</v>
      </c>
    </row>
    <row r="10" spans="2:20" ht="41.25" customHeight="1">
      <c r="B10" s="157">
        <v>6</v>
      </c>
      <c r="C10" s="158" t="s">
        <v>34</v>
      </c>
      <c r="D10" s="158" t="s">
        <v>35</v>
      </c>
      <c r="E10" s="202"/>
      <c r="F10" s="165"/>
      <c r="G10" s="158" t="s">
        <v>27</v>
      </c>
      <c r="H10" s="20" t="s">
        <v>21</v>
      </c>
      <c r="I10" s="66" t="s">
        <v>38</v>
      </c>
      <c r="J10" s="18" t="s">
        <v>207</v>
      </c>
      <c r="K10" s="17">
        <v>2042949.17</v>
      </c>
      <c r="L10" s="17">
        <v>0</v>
      </c>
      <c r="M10" s="17">
        <f t="shared" si="0"/>
        <v>2042949.17</v>
      </c>
      <c r="N10" s="138"/>
      <c r="O10" s="74" t="s">
        <v>230</v>
      </c>
      <c r="P10" s="54">
        <v>44004</v>
      </c>
      <c r="Q10" s="15">
        <v>9</v>
      </c>
      <c r="R10" s="54">
        <f t="shared" si="1"/>
        <v>44277.75</v>
      </c>
      <c r="S10" s="126">
        <v>2</v>
      </c>
      <c r="T10" s="127">
        <f t="shared" si="2"/>
        <v>44338.583333333336</v>
      </c>
    </row>
    <row r="11" spans="2:20" s="24" customFormat="1" ht="73.5" customHeight="1">
      <c r="B11" s="160">
        <v>7</v>
      </c>
      <c r="C11" s="158" t="s">
        <v>34</v>
      </c>
      <c r="D11" s="158" t="s">
        <v>35</v>
      </c>
      <c r="E11" s="203"/>
      <c r="F11" s="164"/>
      <c r="G11" s="158" t="s">
        <v>27</v>
      </c>
      <c r="H11" s="16" t="s">
        <v>39</v>
      </c>
      <c r="I11" s="66" t="s">
        <v>40</v>
      </c>
      <c r="J11" s="59" t="s">
        <v>208</v>
      </c>
      <c r="K11" s="17">
        <v>2280807.86</v>
      </c>
      <c r="L11" s="17">
        <v>0</v>
      </c>
      <c r="M11" s="17">
        <f t="shared" si="0"/>
        <v>2280807.86</v>
      </c>
      <c r="N11" s="138"/>
      <c r="O11" s="74" t="s">
        <v>230</v>
      </c>
      <c r="P11" s="54">
        <v>44004</v>
      </c>
      <c r="Q11" s="15">
        <v>9</v>
      </c>
      <c r="R11" s="54">
        <f t="shared" si="1"/>
        <v>44277.75</v>
      </c>
      <c r="S11" s="126">
        <v>2</v>
      </c>
      <c r="T11" s="127">
        <f t="shared" si="2"/>
        <v>44338.583333333336</v>
      </c>
    </row>
    <row r="12" spans="2:20" ht="44.25" customHeight="1">
      <c r="B12" s="160">
        <v>8</v>
      </c>
      <c r="C12" s="158" t="s">
        <v>41</v>
      </c>
      <c r="D12" s="18" t="s">
        <v>42</v>
      </c>
      <c r="E12" s="70" t="s">
        <v>488</v>
      </c>
      <c r="F12" s="18" t="s">
        <v>43</v>
      </c>
      <c r="G12" s="18" t="s">
        <v>18</v>
      </c>
      <c r="H12" s="20" t="s">
        <v>226</v>
      </c>
      <c r="I12" s="66" t="s">
        <v>44</v>
      </c>
      <c r="J12" s="18" t="s">
        <v>243</v>
      </c>
      <c r="K12" s="17">
        <v>5462981.8600000003</v>
      </c>
      <c r="L12" s="17">
        <v>0</v>
      </c>
      <c r="M12" s="17">
        <f t="shared" si="0"/>
        <v>5462981.8600000003</v>
      </c>
      <c r="N12" s="138"/>
      <c r="O12" s="143" t="s">
        <v>230</v>
      </c>
      <c r="P12" s="144">
        <v>44318</v>
      </c>
      <c r="Q12" s="15">
        <v>9</v>
      </c>
      <c r="R12" s="54">
        <f t="shared" si="1"/>
        <v>44591.75</v>
      </c>
      <c r="S12" s="126">
        <v>0</v>
      </c>
      <c r="T12" s="127">
        <f t="shared" si="2"/>
        <v>44591.75</v>
      </c>
    </row>
    <row r="13" spans="2:20" ht="39" customHeight="1">
      <c r="B13" s="160">
        <v>9</v>
      </c>
      <c r="C13" s="158" t="s">
        <v>41</v>
      </c>
      <c r="D13" s="158" t="s">
        <v>45</v>
      </c>
      <c r="E13" s="201" t="s">
        <v>488</v>
      </c>
      <c r="F13" s="163" t="s">
        <v>46</v>
      </c>
      <c r="G13" s="158" t="s">
        <v>245</v>
      </c>
      <c r="H13" s="19" t="s">
        <v>19</v>
      </c>
      <c r="I13" s="66" t="s">
        <v>47</v>
      </c>
      <c r="J13" s="159" t="s">
        <v>225</v>
      </c>
      <c r="K13" s="72">
        <v>2208635.94</v>
      </c>
      <c r="L13" s="17">
        <v>0</v>
      </c>
      <c r="M13" s="17">
        <f t="shared" si="0"/>
        <v>2208635.94</v>
      </c>
      <c r="N13" s="138"/>
      <c r="O13" s="74" t="s">
        <v>230</v>
      </c>
      <c r="P13" s="54">
        <v>44281</v>
      </c>
      <c r="Q13" s="15">
        <v>9</v>
      </c>
      <c r="R13" s="54">
        <f t="shared" si="1"/>
        <v>44554.75</v>
      </c>
      <c r="S13" s="126">
        <v>0</v>
      </c>
      <c r="T13" s="127">
        <f t="shared" si="2"/>
        <v>44554.75</v>
      </c>
    </row>
    <row r="14" spans="2:20" ht="124">
      <c r="B14" s="160">
        <v>10</v>
      </c>
      <c r="C14" s="158" t="s">
        <v>41</v>
      </c>
      <c r="D14" s="158" t="s">
        <v>45</v>
      </c>
      <c r="E14" s="203"/>
      <c r="F14" s="164"/>
      <c r="G14" s="158" t="s">
        <v>245</v>
      </c>
      <c r="H14" s="19" t="s">
        <v>21</v>
      </c>
      <c r="I14" s="66" t="s">
        <v>48</v>
      </c>
      <c r="J14" s="159" t="s">
        <v>293</v>
      </c>
      <c r="K14" s="72">
        <v>1999706.94</v>
      </c>
      <c r="L14" s="17">
        <v>0</v>
      </c>
      <c r="M14" s="17">
        <f t="shared" si="0"/>
        <v>1999706.94</v>
      </c>
      <c r="N14" s="138"/>
      <c r="O14" s="74" t="s">
        <v>230</v>
      </c>
      <c r="P14" s="54">
        <v>44281</v>
      </c>
      <c r="Q14" s="15">
        <v>9</v>
      </c>
      <c r="R14" s="54">
        <f t="shared" si="1"/>
        <v>44554.75</v>
      </c>
      <c r="S14" s="126">
        <v>0</v>
      </c>
      <c r="T14" s="127">
        <f t="shared" si="2"/>
        <v>44554.75</v>
      </c>
    </row>
    <row r="15" spans="2:20" ht="51.75" customHeight="1">
      <c r="B15" s="160">
        <v>11</v>
      </c>
      <c r="C15" s="158" t="s">
        <v>57</v>
      </c>
      <c r="D15" s="158" t="s">
        <v>58</v>
      </c>
      <c r="E15" s="201" t="s">
        <v>488</v>
      </c>
      <c r="F15" s="163" t="s">
        <v>59</v>
      </c>
      <c r="G15" s="158" t="s">
        <v>27</v>
      </c>
      <c r="H15" s="35" t="s">
        <v>19</v>
      </c>
      <c r="I15" s="23" t="s">
        <v>60</v>
      </c>
      <c r="J15" s="158" t="s">
        <v>204</v>
      </c>
      <c r="K15" s="17">
        <v>3569148.55</v>
      </c>
      <c r="L15" s="17">
        <v>0</v>
      </c>
      <c r="M15" s="17">
        <f t="shared" si="0"/>
        <v>3569148.55</v>
      </c>
      <c r="N15" s="138"/>
      <c r="O15" s="74" t="s">
        <v>230</v>
      </c>
      <c r="P15" s="54">
        <v>44274</v>
      </c>
      <c r="Q15" s="15">
        <v>9</v>
      </c>
      <c r="R15" s="54">
        <f t="shared" si="1"/>
        <v>44547.75</v>
      </c>
      <c r="S15" s="126">
        <v>6</v>
      </c>
      <c r="T15" s="127">
        <f t="shared" si="2"/>
        <v>44730.25</v>
      </c>
    </row>
    <row r="16" spans="2:20" ht="57" customHeight="1">
      <c r="B16" s="160">
        <v>12</v>
      </c>
      <c r="C16" s="158" t="s">
        <v>57</v>
      </c>
      <c r="D16" s="158" t="s">
        <v>58</v>
      </c>
      <c r="E16" s="202"/>
      <c r="F16" s="165"/>
      <c r="G16" s="158" t="s">
        <v>27</v>
      </c>
      <c r="H16" s="35" t="s">
        <v>21</v>
      </c>
      <c r="I16" s="66" t="s">
        <v>61</v>
      </c>
      <c r="J16" s="158" t="s">
        <v>205</v>
      </c>
      <c r="K16" s="73">
        <v>1976392.22</v>
      </c>
      <c r="L16" s="145">
        <v>153884</v>
      </c>
      <c r="M16" s="17">
        <f t="shared" si="0"/>
        <v>2130276.2199999997</v>
      </c>
      <c r="N16" s="138"/>
      <c r="O16" s="74" t="s">
        <v>230</v>
      </c>
      <c r="P16" s="54">
        <v>44274</v>
      </c>
      <c r="Q16" s="15">
        <v>9</v>
      </c>
      <c r="R16" s="54">
        <f t="shared" si="1"/>
        <v>44547.75</v>
      </c>
      <c r="S16" s="126">
        <v>6</v>
      </c>
      <c r="T16" s="127">
        <f t="shared" si="2"/>
        <v>44730.25</v>
      </c>
    </row>
    <row r="17" spans="2:20" ht="99.75" customHeight="1">
      <c r="B17" s="160">
        <v>13</v>
      </c>
      <c r="C17" s="158" t="s">
        <v>57</v>
      </c>
      <c r="D17" s="158" t="s">
        <v>58</v>
      </c>
      <c r="E17" s="203"/>
      <c r="F17" s="164"/>
      <c r="G17" s="18" t="s">
        <v>27</v>
      </c>
      <c r="H17" s="19" t="s">
        <v>39</v>
      </c>
      <c r="I17" s="66" t="s">
        <v>62</v>
      </c>
      <c r="J17" s="159" t="s">
        <v>212</v>
      </c>
      <c r="K17" s="73">
        <v>2010883.05</v>
      </c>
      <c r="L17" s="76">
        <v>1227828.54</v>
      </c>
      <c r="M17" s="17">
        <f>K17+L17</f>
        <v>3238711.59</v>
      </c>
      <c r="N17" s="138"/>
      <c r="O17" s="74" t="s">
        <v>230</v>
      </c>
      <c r="P17" s="54">
        <v>44274</v>
      </c>
      <c r="Q17" s="15">
        <v>9</v>
      </c>
      <c r="R17" s="54">
        <f t="shared" si="1"/>
        <v>44547.75</v>
      </c>
      <c r="S17" s="126">
        <v>6</v>
      </c>
      <c r="T17" s="127">
        <f t="shared" si="2"/>
        <v>44730.25</v>
      </c>
    </row>
    <row r="18" spans="2:20" ht="56.25" customHeight="1">
      <c r="B18" s="160">
        <v>14</v>
      </c>
      <c r="C18" s="158" t="s">
        <v>49</v>
      </c>
      <c r="D18" s="158" t="s">
        <v>50</v>
      </c>
      <c r="E18" s="201" t="s">
        <v>488</v>
      </c>
      <c r="F18" s="163" t="s">
        <v>51</v>
      </c>
      <c r="G18" s="18" t="s">
        <v>52</v>
      </c>
      <c r="H18" s="20" t="s">
        <v>19</v>
      </c>
      <c r="I18" s="66" t="s">
        <v>54</v>
      </c>
      <c r="J18" s="18" t="s">
        <v>53</v>
      </c>
      <c r="K18" s="17">
        <v>4347906.1500000004</v>
      </c>
      <c r="L18" s="17">
        <v>0</v>
      </c>
      <c r="M18" s="17">
        <f>K18+L18</f>
        <v>4347906.1500000004</v>
      </c>
      <c r="N18" s="138"/>
      <c r="O18" s="74" t="s">
        <v>230</v>
      </c>
      <c r="P18" s="54">
        <v>44029</v>
      </c>
      <c r="Q18" s="15">
        <v>9</v>
      </c>
      <c r="R18" s="54">
        <f t="shared" si="1"/>
        <v>44302.75</v>
      </c>
      <c r="S18" s="126">
        <v>1</v>
      </c>
      <c r="T18" s="127">
        <f t="shared" si="2"/>
        <v>44333.166666666664</v>
      </c>
    </row>
    <row r="19" spans="2:20" ht="66" customHeight="1">
      <c r="B19" s="160">
        <v>15</v>
      </c>
      <c r="C19" s="158" t="s">
        <v>49</v>
      </c>
      <c r="D19" s="158" t="s">
        <v>50</v>
      </c>
      <c r="E19" s="203"/>
      <c r="F19" s="164"/>
      <c r="G19" s="18" t="s">
        <v>297</v>
      </c>
      <c r="H19" s="20" t="s">
        <v>21</v>
      </c>
      <c r="I19" s="71" t="s">
        <v>56</v>
      </c>
      <c r="J19" s="18" t="s">
        <v>55</v>
      </c>
      <c r="K19" s="17">
        <v>4182883.5743999993</v>
      </c>
      <c r="L19" s="17">
        <v>0</v>
      </c>
      <c r="M19" s="17">
        <f>K19+L19</f>
        <v>4182883.5743999993</v>
      </c>
      <c r="N19" s="138"/>
      <c r="O19" s="74" t="s">
        <v>230</v>
      </c>
      <c r="P19" s="54">
        <v>44029</v>
      </c>
      <c r="Q19" s="15">
        <v>9</v>
      </c>
      <c r="R19" s="54">
        <f t="shared" si="1"/>
        <v>44302.75</v>
      </c>
      <c r="S19" s="126">
        <v>0</v>
      </c>
      <c r="T19" s="127">
        <f t="shared" si="2"/>
        <v>44302.75</v>
      </c>
    </row>
    <row r="20" spans="2:20" ht="81" customHeight="1">
      <c r="B20" s="160">
        <v>16</v>
      </c>
      <c r="C20" s="158" t="s">
        <v>49</v>
      </c>
      <c r="D20" s="158" t="s">
        <v>63</v>
      </c>
      <c r="E20" s="201" t="s">
        <v>488</v>
      </c>
      <c r="F20" s="166" t="s">
        <v>64</v>
      </c>
      <c r="G20" s="159" t="s">
        <v>27</v>
      </c>
      <c r="H20" s="20" t="s">
        <v>19</v>
      </c>
      <c r="I20" s="66" t="s">
        <v>65</v>
      </c>
      <c r="J20" s="18" t="s">
        <v>244</v>
      </c>
      <c r="K20" s="17">
        <v>2500259.9300000002</v>
      </c>
      <c r="L20" s="17">
        <v>0</v>
      </c>
      <c r="M20" s="17">
        <f t="shared" si="0"/>
        <v>2500259.9300000002</v>
      </c>
      <c r="N20" s="138"/>
      <c r="O20" s="74" t="s">
        <v>230</v>
      </c>
      <c r="P20" s="54">
        <v>44057</v>
      </c>
      <c r="Q20" s="38">
        <v>8</v>
      </c>
      <c r="R20" s="54">
        <f t="shared" si="1"/>
        <v>44300.333333333336</v>
      </c>
      <c r="S20" s="128">
        <v>0</v>
      </c>
      <c r="T20" s="127">
        <f t="shared" si="2"/>
        <v>44300.333333333336</v>
      </c>
    </row>
    <row r="21" spans="2:20" ht="52.5" customHeight="1">
      <c r="B21" s="160">
        <v>17</v>
      </c>
      <c r="C21" s="158" t="s">
        <v>49</v>
      </c>
      <c r="D21" s="158" t="s">
        <v>63</v>
      </c>
      <c r="E21" s="202"/>
      <c r="F21" s="167"/>
      <c r="G21" s="159" t="s">
        <v>27</v>
      </c>
      <c r="H21" s="20" t="s">
        <v>21</v>
      </c>
      <c r="I21" s="66" t="s">
        <v>67</v>
      </c>
      <c r="J21" s="18" t="s">
        <v>66</v>
      </c>
      <c r="K21" s="17">
        <v>2523565.42</v>
      </c>
      <c r="L21" s="17">
        <v>0</v>
      </c>
      <c r="M21" s="17">
        <f t="shared" si="0"/>
        <v>2523565.42</v>
      </c>
      <c r="N21" s="138"/>
      <c r="O21" s="74" t="s">
        <v>230</v>
      </c>
      <c r="P21" s="54">
        <v>44057</v>
      </c>
      <c r="Q21" s="38">
        <v>8</v>
      </c>
      <c r="R21" s="54">
        <f t="shared" si="1"/>
        <v>44300.333333333336</v>
      </c>
      <c r="S21" s="128">
        <v>0</v>
      </c>
      <c r="T21" s="127">
        <f t="shared" si="2"/>
        <v>44300.333333333336</v>
      </c>
    </row>
    <row r="22" spans="2:20" ht="52.5" customHeight="1">
      <c r="B22" s="160">
        <v>18</v>
      </c>
      <c r="C22" s="158" t="s">
        <v>49</v>
      </c>
      <c r="D22" s="158" t="s">
        <v>63</v>
      </c>
      <c r="E22" s="203"/>
      <c r="F22" s="168"/>
      <c r="G22" s="159" t="s">
        <v>18</v>
      </c>
      <c r="H22" s="20" t="s">
        <v>39</v>
      </c>
      <c r="I22" s="66" t="s">
        <v>68</v>
      </c>
      <c r="J22" s="18" t="s">
        <v>238</v>
      </c>
      <c r="K22" s="17">
        <v>2500049.2400000002</v>
      </c>
      <c r="L22" s="17">
        <v>0</v>
      </c>
      <c r="M22" s="17">
        <f t="shared" si="0"/>
        <v>2500049.2400000002</v>
      </c>
      <c r="N22" s="138"/>
      <c r="O22" s="74" t="s">
        <v>230</v>
      </c>
      <c r="P22" s="54">
        <v>44057</v>
      </c>
      <c r="Q22" s="38">
        <v>8</v>
      </c>
      <c r="R22" s="54">
        <f t="shared" si="1"/>
        <v>44300.333333333336</v>
      </c>
      <c r="S22" s="128">
        <v>13</v>
      </c>
      <c r="T22" s="127">
        <f>(P22+((Q22+S22)/12)*365)</f>
        <v>44695.75</v>
      </c>
    </row>
    <row r="23" spans="2:20" ht="86.25" customHeight="1">
      <c r="B23" s="160">
        <v>19</v>
      </c>
      <c r="C23" s="158" t="s">
        <v>49</v>
      </c>
      <c r="D23" s="18" t="s">
        <v>69</v>
      </c>
      <c r="E23" s="70" t="s">
        <v>488</v>
      </c>
      <c r="F23" s="71" t="s">
        <v>70</v>
      </c>
      <c r="G23" s="159" t="s">
        <v>32</v>
      </c>
      <c r="H23" s="20" t="s">
        <v>19</v>
      </c>
      <c r="I23" s="66" t="s">
        <v>71</v>
      </c>
      <c r="J23" s="18" t="s">
        <v>239</v>
      </c>
      <c r="K23" s="17">
        <v>3868621.61</v>
      </c>
      <c r="L23" s="76">
        <f>(287917.13+640504.75+603120.8)-177886.74</f>
        <v>1353655.9400000002</v>
      </c>
      <c r="M23" s="17">
        <f t="shared" si="0"/>
        <v>5222277.55</v>
      </c>
      <c r="N23" s="138"/>
      <c r="O23" s="74" t="s">
        <v>230</v>
      </c>
      <c r="P23" s="54">
        <v>44050</v>
      </c>
      <c r="Q23" s="38">
        <v>9</v>
      </c>
      <c r="R23" s="54">
        <f t="shared" si="1"/>
        <v>44323.75</v>
      </c>
      <c r="S23" s="128">
        <v>13</v>
      </c>
      <c r="T23" s="127">
        <f t="shared" si="2"/>
        <v>44719.166666666664</v>
      </c>
    </row>
    <row r="24" spans="2:20" ht="54.75" customHeight="1">
      <c r="B24" s="160">
        <v>20</v>
      </c>
      <c r="C24" s="158" t="s">
        <v>72</v>
      </c>
      <c r="D24" s="158" t="s">
        <v>73</v>
      </c>
      <c r="E24" s="201" t="s">
        <v>488</v>
      </c>
      <c r="F24" s="166" t="s">
        <v>74</v>
      </c>
      <c r="G24" s="159" t="s">
        <v>18</v>
      </c>
      <c r="H24" s="20" t="s">
        <v>19</v>
      </c>
      <c r="I24" s="66" t="s">
        <v>76</v>
      </c>
      <c r="J24" s="18" t="s">
        <v>75</v>
      </c>
      <c r="K24" s="17">
        <v>6147590.0899999999</v>
      </c>
      <c r="L24" s="17">
        <v>0</v>
      </c>
      <c r="M24" s="17">
        <f t="shared" si="0"/>
        <v>6147590.0899999999</v>
      </c>
      <c r="N24" s="138"/>
      <c r="O24" s="74" t="s">
        <v>230</v>
      </c>
      <c r="P24" s="54">
        <v>44064</v>
      </c>
      <c r="Q24" s="38">
        <v>8</v>
      </c>
      <c r="R24" s="54">
        <f t="shared" si="1"/>
        <v>44307.333333333336</v>
      </c>
      <c r="S24" s="128">
        <v>13</v>
      </c>
      <c r="T24" s="127">
        <f t="shared" si="2"/>
        <v>44702.75</v>
      </c>
    </row>
    <row r="25" spans="2:20" ht="54" customHeight="1">
      <c r="B25" s="160">
        <v>21</v>
      </c>
      <c r="C25" s="158" t="s">
        <v>72</v>
      </c>
      <c r="D25" s="158" t="s">
        <v>73</v>
      </c>
      <c r="E25" s="203"/>
      <c r="F25" s="168"/>
      <c r="G25" s="159" t="s">
        <v>18</v>
      </c>
      <c r="H25" s="20" t="s">
        <v>21</v>
      </c>
      <c r="I25" s="66" t="s">
        <v>78</v>
      </c>
      <c r="J25" s="18" t="s">
        <v>77</v>
      </c>
      <c r="K25" s="17">
        <v>6153658.46</v>
      </c>
      <c r="L25" s="76">
        <v>624744.84</v>
      </c>
      <c r="M25" s="17">
        <f t="shared" si="0"/>
        <v>6778403.2999999998</v>
      </c>
      <c r="N25" s="138"/>
      <c r="O25" s="74" t="s">
        <v>230</v>
      </c>
      <c r="P25" s="54">
        <v>44064</v>
      </c>
      <c r="Q25" s="38">
        <v>8</v>
      </c>
      <c r="R25" s="54">
        <f t="shared" si="1"/>
        <v>44307.333333333336</v>
      </c>
      <c r="S25" s="128">
        <v>13</v>
      </c>
      <c r="T25" s="127">
        <f t="shared" si="2"/>
        <v>44702.75</v>
      </c>
    </row>
    <row r="26" spans="2:20" ht="95.25" customHeight="1">
      <c r="B26" s="160">
        <v>22</v>
      </c>
      <c r="C26" s="158" t="s">
        <v>72</v>
      </c>
      <c r="D26" s="158" t="s">
        <v>79</v>
      </c>
      <c r="E26" s="201" t="s">
        <v>488</v>
      </c>
      <c r="F26" s="166" t="s">
        <v>80</v>
      </c>
      <c r="G26" s="159" t="s">
        <v>18</v>
      </c>
      <c r="H26" s="20" t="s">
        <v>19</v>
      </c>
      <c r="I26" s="66" t="s">
        <v>81</v>
      </c>
      <c r="J26" s="18" t="s">
        <v>240</v>
      </c>
      <c r="K26" s="17">
        <v>3617910.4</v>
      </c>
      <c r="L26" s="17">
        <v>0</v>
      </c>
      <c r="M26" s="17">
        <f t="shared" si="0"/>
        <v>3617910.4</v>
      </c>
      <c r="N26" s="138"/>
      <c r="O26" s="74" t="s">
        <v>230</v>
      </c>
      <c r="P26" s="54">
        <v>44034</v>
      </c>
      <c r="Q26" s="38">
        <v>6</v>
      </c>
      <c r="R26" s="54">
        <f t="shared" si="1"/>
        <v>44216.5</v>
      </c>
      <c r="S26" s="128">
        <v>0</v>
      </c>
      <c r="T26" s="127">
        <f t="shared" si="2"/>
        <v>44216.5</v>
      </c>
    </row>
    <row r="27" spans="2:20" ht="81.75" customHeight="1">
      <c r="B27" s="160">
        <v>23</v>
      </c>
      <c r="C27" s="158" t="s">
        <v>72</v>
      </c>
      <c r="D27" s="158" t="s">
        <v>79</v>
      </c>
      <c r="E27" s="202"/>
      <c r="F27" s="167"/>
      <c r="G27" s="159" t="s">
        <v>18</v>
      </c>
      <c r="H27" s="20" t="s">
        <v>21</v>
      </c>
      <c r="I27" s="66" t="s">
        <v>82</v>
      </c>
      <c r="J27" s="18" t="s">
        <v>213</v>
      </c>
      <c r="K27" s="17">
        <v>5027116.5999999996</v>
      </c>
      <c r="L27" s="76">
        <v>705868.41</v>
      </c>
      <c r="M27" s="17">
        <f t="shared" si="0"/>
        <v>5732985.0099999998</v>
      </c>
      <c r="N27" s="138"/>
      <c r="O27" s="74" t="s">
        <v>230</v>
      </c>
      <c r="P27" s="54">
        <v>44034</v>
      </c>
      <c r="Q27" s="38">
        <v>6</v>
      </c>
      <c r="R27" s="54">
        <f t="shared" si="1"/>
        <v>44216.5</v>
      </c>
      <c r="S27" s="128">
        <v>0</v>
      </c>
      <c r="T27" s="127">
        <f t="shared" si="2"/>
        <v>44216.5</v>
      </c>
    </row>
    <row r="28" spans="2:20" ht="63.75" customHeight="1">
      <c r="B28" s="160">
        <v>24</v>
      </c>
      <c r="C28" s="158" t="s">
        <v>72</v>
      </c>
      <c r="D28" s="158" t="s">
        <v>79</v>
      </c>
      <c r="E28" s="203"/>
      <c r="F28" s="168"/>
      <c r="G28" s="159" t="s">
        <v>18</v>
      </c>
      <c r="H28" s="20" t="s">
        <v>39</v>
      </c>
      <c r="I28" s="66" t="s">
        <v>83</v>
      </c>
      <c r="J28" s="18" t="s">
        <v>251</v>
      </c>
      <c r="K28" s="17">
        <v>3445214.05</v>
      </c>
      <c r="L28" s="17">
        <v>0</v>
      </c>
      <c r="M28" s="17">
        <f t="shared" si="0"/>
        <v>3445214.05</v>
      </c>
      <c r="N28" s="138"/>
      <c r="O28" s="74" t="s">
        <v>230</v>
      </c>
      <c r="P28" s="54">
        <v>44034</v>
      </c>
      <c r="Q28" s="38">
        <v>6</v>
      </c>
      <c r="R28" s="54">
        <f t="shared" si="1"/>
        <v>44216.5</v>
      </c>
      <c r="S28" s="129">
        <v>0</v>
      </c>
      <c r="T28" s="127">
        <f t="shared" si="2"/>
        <v>44216.5</v>
      </c>
    </row>
    <row r="29" spans="2:20" ht="66.75" customHeight="1">
      <c r="B29" s="160">
        <v>25</v>
      </c>
      <c r="C29" s="158" t="s">
        <v>72</v>
      </c>
      <c r="D29" s="158" t="s">
        <v>84</v>
      </c>
      <c r="E29" s="201" t="s">
        <v>488</v>
      </c>
      <c r="F29" s="166" t="s">
        <v>85</v>
      </c>
      <c r="G29" s="159" t="s">
        <v>247</v>
      </c>
      <c r="H29" s="20" t="s">
        <v>19</v>
      </c>
      <c r="I29" s="66" t="s">
        <v>86</v>
      </c>
      <c r="J29" s="18" t="s">
        <v>309</v>
      </c>
      <c r="K29" s="17">
        <v>2547347.04</v>
      </c>
      <c r="L29" s="76">
        <v>212206.85999999987</v>
      </c>
      <c r="M29" s="17">
        <v>2759553.9</v>
      </c>
      <c r="N29" s="138"/>
      <c r="O29" s="74" t="s">
        <v>230</v>
      </c>
      <c r="P29" s="54">
        <v>44064</v>
      </c>
      <c r="Q29" s="38">
        <v>6</v>
      </c>
      <c r="R29" s="54">
        <f t="shared" si="1"/>
        <v>44246.5</v>
      </c>
      <c r="S29" s="128">
        <v>5</v>
      </c>
      <c r="T29" s="127">
        <f t="shared" si="2"/>
        <v>44398.583333333336</v>
      </c>
    </row>
    <row r="30" spans="2:20" ht="67.5" customHeight="1">
      <c r="B30" s="160">
        <v>26</v>
      </c>
      <c r="C30" s="158" t="s">
        <v>72</v>
      </c>
      <c r="D30" s="158" t="s">
        <v>84</v>
      </c>
      <c r="E30" s="202"/>
      <c r="F30" s="167"/>
      <c r="G30" s="159" t="s">
        <v>247</v>
      </c>
      <c r="H30" s="20" t="s">
        <v>21</v>
      </c>
      <c r="I30" s="66" t="s">
        <v>88</v>
      </c>
      <c r="J30" s="18" t="s">
        <v>87</v>
      </c>
      <c r="K30" s="17">
        <v>2566831.0499999998</v>
      </c>
      <c r="L30" s="17">
        <v>0</v>
      </c>
      <c r="M30" s="17">
        <f>K30+L30</f>
        <v>2566831.0499999998</v>
      </c>
      <c r="N30" s="138"/>
      <c r="O30" s="74" t="s">
        <v>230</v>
      </c>
      <c r="P30" s="54">
        <v>44064</v>
      </c>
      <c r="Q30" s="38">
        <v>6</v>
      </c>
      <c r="R30" s="54">
        <f t="shared" si="1"/>
        <v>44246.5</v>
      </c>
      <c r="S30" s="128">
        <v>4</v>
      </c>
      <c r="T30" s="127">
        <f t="shared" si="2"/>
        <v>44368.166666666664</v>
      </c>
    </row>
    <row r="31" spans="2:20" ht="99" customHeight="1">
      <c r="B31" s="160">
        <v>27</v>
      </c>
      <c r="C31" s="158" t="s">
        <v>72</v>
      </c>
      <c r="D31" s="158" t="s">
        <v>84</v>
      </c>
      <c r="E31" s="202"/>
      <c r="F31" s="167"/>
      <c r="G31" s="159" t="s">
        <v>247</v>
      </c>
      <c r="H31" s="20" t="s">
        <v>39</v>
      </c>
      <c r="I31" s="66" t="s">
        <v>89</v>
      </c>
      <c r="J31" s="18" t="s">
        <v>308</v>
      </c>
      <c r="K31" s="17">
        <v>2615442.12</v>
      </c>
      <c r="L31" s="17">
        <v>0</v>
      </c>
      <c r="M31" s="17">
        <f t="shared" si="0"/>
        <v>2615442.12</v>
      </c>
      <c r="N31" s="138"/>
      <c r="O31" s="74" t="s">
        <v>230</v>
      </c>
      <c r="P31" s="54">
        <v>44064</v>
      </c>
      <c r="Q31" s="38">
        <v>6</v>
      </c>
      <c r="R31" s="54">
        <f t="shared" si="1"/>
        <v>44246.5</v>
      </c>
      <c r="S31" s="128">
        <v>15</v>
      </c>
      <c r="T31" s="127">
        <f t="shared" si="2"/>
        <v>44702.75</v>
      </c>
    </row>
    <row r="32" spans="2:20" ht="74.25" customHeight="1">
      <c r="B32" s="160">
        <v>28</v>
      </c>
      <c r="C32" s="158" t="s">
        <v>72</v>
      </c>
      <c r="D32" s="158" t="s">
        <v>84</v>
      </c>
      <c r="E32" s="202"/>
      <c r="F32" s="167"/>
      <c r="G32" s="159" t="s">
        <v>247</v>
      </c>
      <c r="H32" s="20" t="s">
        <v>90</v>
      </c>
      <c r="I32" s="66" t="s">
        <v>92</v>
      </c>
      <c r="J32" s="18" t="s">
        <v>91</v>
      </c>
      <c r="K32" s="17">
        <v>3518308.5</v>
      </c>
      <c r="L32" s="76">
        <v>312604.71999999997</v>
      </c>
      <c r="M32" s="17">
        <f t="shared" si="0"/>
        <v>3830913.2199999997</v>
      </c>
      <c r="N32" s="138"/>
      <c r="O32" s="74" t="s">
        <v>230</v>
      </c>
      <c r="P32" s="54">
        <v>44064</v>
      </c>
      <c r="Q32" s="38">
        <v>6</v>
      </c>
      <c r="R32" s="54">
        <f t="shared" si="1"/>
        <v>44246.5</v>
      </c>
      <c r="S32" s="128">
        <v>0</v>
      </c>
      <c r="T32" s="127">
        <f t="shared" si="2"/>
        <v>44246.5</v>
      </c>
    </row>
    <row r="33" spans="2:20" ht="69" customHeight="1">
      <c r="B33" s="160">
        <v>29</v>
      </c>
      <c r="C33" s="158" t="s">
        <v>72</v>
      </c>
      <c r="D33" s="158" t="s">
        <v>84</v>
      </c>
      <c r="E33" s="203"/>
      <c r="F33" s="168"/>
      <c r="G33" s="159" t="s">
        <v>247</v>
      </c>
      <c r="H33" s="20" t="s">
        <v>93</v>
      </c>
      <c r="I33" s="66" t="s">
        <v>95</v>
      </c>
      <c r="J33" s="18" t="s">
        <v>94</v>
      </c>
      <c r="K33" s="17">
        <v>2546735.5299999998</v>
      </c>
      <c r="L33" s="17">
        <v>0</v>
      </c>
      <c r="M33" s="17">
        <f t="shared" si="0"/>
        <v>2546735.5299999998</v>
      </c>
      <c r="N33" s="138"/>
      <c r="O33" s="74" t="s">
        <v>230</v>
      </c>
      <c r="P33" s="54">
        <v>44064</v>
      </c>
      <c r="Q33" s="38">
        <v>6</v>
      </c>
      <c r="R33" s="54">
        <f t="shared" si="1"/>
        <v>44246.5</v>
      </c>
      <c r="S33" s="128">
        <v>15</v>
      </c>
      <c r="T33" s="127">
        <f t="shared" si="2"/>
        <v>44702.75</v>
      </c>
    </row>
    <row r="34" spans="2:20" ht="124">
      <c r="B34" s="160">
        <v>30</v>
      </c>
      <c r="C34" s="158" t="s">
        <v>72</v>
      </c>
      <c r="D34" s="158" t="s">
        <v>96</v>
      </c>
      <c r="E34" s="201" t="s">
        <v>488</v>
      </c>
      <c r="F34" s="166" t="s">
        <v>97</v>
      </c>
      <c r="G34" s="159" t="s">
        <v>18</v>
      </c>
      <c r="H34" s="19" t="s">
        <v>19</v>
      </c>
      <c r="I34" s="66" t="s">
        <v>98</v>
      </c>
      <c r="J34" s="18" t="s">
        <v>214</v>
      </c>
      <c r="K34" s="17">
        <v>6398183.5099999998</v>
      </c>
      <c r="L34" s="17">
        <v>0</v>
      </c>
      <c r="M34" s="17">
        <f t="shared" si="0"/>
        <v>6398183.5099999998</v>
      </c>
      <c r="N34" s="138"/>
      <c r="O34" s="74" t="s">
        <v>230</v>
      </c>
      <c r="P34" s="54">
        <v>44060</v>
      </c>
      <c r="Q34" s="38">
        <v>9</v>
      </c>
      <c r="R34" s="54">
        <f t="shared" si="1"/>
        <v>44333.75</v>
      </c>
      <c r="S34" s="128">
        <v>12</v>
      </c>
      <c r="T34" s="127">
        <f t="shared" si="2"/>
        <v>44698.75</v>
      </c>
    </row>
    <row r="35" spans="2:20" ht="49.5" customHeight="1">
      <c r="B35" s="160">
        <v>31</v>
      </c>
      <c r="C35" s="158" t="s">
        <v>72</v>
      </c>
      <c r="D35" s="158" t="s">
        <v>96</v>
      </c>
      <c r="E35" s="203"/>
      <c r="F35" s="168"/>
      <c r="G35" s="159" t="s">
        <v>18</v>
      </c>
      <c r="H35" s="19" t="s">
        <v>21</v>
      </c>
      <c r="I35" s="66" t="s">
        <v>99</v>
      </c>
      <c r="J35" s="18" t="s">
        <v>215</v>
      </c>
      <c r="K35" s="17">
        <v>6000696.3200000003</v>
      </c>
      <c r="L35" s="17">
        <v>0</v>
      </c>
      <c r="M35" s="17">
        <f t="shared" si="0"/>
        <v>6000696.3200000003</v>
      </c>
      <c r="N35" s="142"/>
      <c r="O35" s="74" t="s">
        <v>230</v>
      </c>
      <c r="P35" s="54">
        <v>44102</v>
      </c>
      <c r="Q35" s="38">
        <v>9</v>
      </c>
      <c r="R35" s="54">
        <f t="shared" si="1"/>
        <v>44375.75</v>
      </c>
      <c r="S35" s="128">
        <v>12</v>
      </c>
      <c r="T35" s="127">
        <f t="shared" si="2"/>
        <v>44740.75</v>
      </c>
    </row>
    <row r="36" spans="2:20" ht="49.5" customHeight="1">
      <c r="B36" s="160">
        <v>32</v>
      </c>
      <c r="C36" s="158" t="s">
        <v>100</v>
      </c>
      <c r="D36" s="158" t="s">
        <v>101</v>
      </c>
      <c r="E36" s="201" t="s">
        <v>488</v>
      </c>
      <c r="F36" s="166" t="s">
        <v>102</v>
      </c>
      <c r="G36" s="159" t="s">
        <v>27</v>
      </c>
      <c r="H36" s="20" t="s">
        <v>19</v>
      </c>
      <c r="I36" s="66" t="s">
        <v>103</v>
      </c>
      <c r="J36" s="18" t="s">
        <v>216</v>
      </c>
      <c r="K36" s="17">
        <v>2649934.7400000002</v>
      </c>
      <c r="L36" s="17">
        <v>0</v>
      </c>
      <c r="M36" s="17">
        <f t="shared" si="0"/>
        <v>2649934.7400000002</v>
      </c>
      <c r="N36" s="138"/>
      <c r="O36" s="74" t="s">
        <v>230</v>
      </c>
      <c r="P36" s="54">
        <v>44106</v>
      </c>
      <c r="Q36" s="38">
        <v>8</v>
      </c>
      <c r="R36" s="54">
        <f t="shared" si="1"/>
        <v>44349.333333333336</v>
      </c>
      <c r="S36" s="128">
        <v>6</v>
      </c>
      <c r="T36" s="127">
        <f t="shared" si="2"/>
        <v>44531.833333333336</v>
      </c>
    </row>
    <row r="37" spans="2:20" ht="55.5" customHeight="1">
      <c r="B37" s="160">
        <v>33</v>
      </c>
      <c r="C37" s="158" t="s">
        <v>100</v>
      </c>
      <c r="D37" s="158" t="s">
        <v>101</v>
      </c>
      <c r="E37" s="203"/>
      <c r="F37" s="168"/>
      <c r="G37" s="159" t="s">
        <v>247</v>
      </c>
      <c r="H37" s="20" t="s">
        <v>21</v>
      </c>
      <c r="I37" s="66" t="s">
        <v>105</v>
      </c>
      <c r="J37" s="18" t="s">
        <v>104</v>
      </c>
      <c r="K37" s="17">
        <v>2021789.7</v>
      </c>
      <c r="L37" s="17">
        <v>0</v>
      </c>
      <c r="M37" s="17">
        <f t="shared" si="0"/>
        <v>2021789.7</v>
      </c>
      <c r="N37" s="138"/>
      <c r="O37" s="74" t="s">
        <v>230</v>
      </c>
      <c r="P37" s="54">
        <v>44106</v>
      </c>
      <c r="Q37" s="38">
        <v>8</v>
      </c>
      <c r="R37" s="54">
        <f t="shared" si="1"/>
        <v>44349.333333333336</v>
      </c>
      <c r="S37" s="128">
        <v>6</v>
      </c>
      <c r="T37" s="127">
        <f t="shared" si="2"/>
        <v>44531.833333333336</v>
      </c>
    </row>
    <row r="38" spans="2:20" ht="51" customHeight="1">
      <c r="B38" s="160">
        <v>34</v>
      </c>
      <c r="C38" s="158" t="s">
        <v>319</v>
      </c>
      <c r="D38" s="158" t="s">
        <v>106</v>
      </c>
      <c r="E38" s="201" t="s">
        <v>488</v>
      </c>
      <c r="F38" s="166" t="s">
        <v>107</v>
      </c>
      <c r="G38" s="159" t="s">
        <v>18</v>
      </c>
      <c r="H38" s="20" t="s">
        <v>19</v>
      </c>
      <c r="I38" s="66" t="s">
        <v>108</v>
      </c>
      <c r="J38" s="18" t="s">
        <v>217</v>
      </c>
      <c r="K38" s="17">
        <v>5707993.8099999996</v>
      </c>
      <c r="L38" s="17">
        <v>0</v>
      </c>
      <c r="M38" s="17">
        <f>K38+L38</f>
        <v>5707993.8099999996</v>
      </c>
      <c r="N38" s="138"/>
      <c r="O38" s="74" t="s">
        <v>230</v>
      </c>
      <c r="P38" s="54">
        <v>44048</v>
      </c>
      <c r="Q38" s="38">
        <v>9</v>
      </c>
      <c r="R38" s="54">
        <f t="shared" si="1"/>
        <v>44321.75</v>
      </c>
      <c r="S38" s="128">
        <v>0</v>
      </c>
      <c r="T38" s="127">
        <f t="shared" si="2"/>
        <v>44321.75</v>
      </c>
    </row>
    <row r="39" spans="2:20" ht="54.75" customHeight="1">
      <c r="B39" s="160">
        <v>35</v>
      </c>
      <c r="C39" s="158" t="s">
        <v>319</v>
      </c>
      <c r="D39" s="158" t="s">
        <v>106</v>
      </c>
      <c r="E39" s="202"/>
      <c r="F39" s="167"/>
      <c r="G39" s="159" t="s">
        <v>247</v>
      </c>
      <c r="H39" s="20" t="s">
        <v>21</v>
      </c>
      <c r="I39" s="66" t="s">
        <v>109</v>
      </c>
      <c r="J39" s="18" t="s">
        <v>250</v>
      </c>
      <c r="K39" s="17">
        <v>3297752.28</v>
      </c>
      <c r="L39" s="76">
        <v>603050.51000000956</v>
      </c>
      <c r="M39" s="17">
        <f>K39+L39</f>
        <v>3900802.7900000094</v>
      </c>
      <c r="N39" s="138"/>
      <c r="O39" s="74" t="s">
        <v>230</v>
      </c>
      <c r="P39" s="54">
        <v>44048</v>
      </c>
      <c r="Q39" s="38">
        <v>6</v>
      </c>
      <c r="R39" s="54">
        <f t="shared" si="1"/>
        <v>44230.5</v>
      </c>
      <c r="S39" s="128">
        <v>0</v>
      </c>
      <c r="T39" s="127">
        <f t="shared" si="2"/>
        <v>44230.5</v>
      </c>
    </row>
    <row r="40" spans="2:20" ht="54.75" customHeight="1">
      <c r="B40" s="160">
        <v>36</v>
      </c>
      <c r="C40" s="158" t="s">
        <v>319</v>
      </c>
      <c r="D40" s="158" t="s">
        <v>106</v>
      </c>
      <c r="E40" s="202"/>
      <c r="F40" s="167"/>
      <c r="G40" s="159" t="s">
        <v>247</v>
      </c>
      <c r="H40" s="20" t="s">
        <v>39</v>
      </c>
      <c r="I40" s="66" t="s">
        <v>111</v>
      </c>
      <c r="J40" s="18" t="s">
        <v>110</v>
      </c>
      <c r="K40" s="17">
        <v>4000270.26</v>
      </c>
      <c r="L40" s="17">
        <v>0</v>
      </c>
      <c r="M40" s="17">
        <f t="shared" ref="M40:M41" si="3">K40+L40</f>
        <v>4000270.26</v>
      </c>
      <c r="N40" s="138"/>
      <c r="O40" s="74" t="s">
        <v>230</v>
      </c>
      <c r="P40" s="54">
        <v>44048</v>
      </c>
      <c r="Q40" s="38">
        <v>6</v>
      </c>
      <c r="R40" s="54">
        <f t="shared" si="1"/>
        <v>44230.5</v>
      </c>
      <c r="S40" s="128">
        <v>7</v>
      </c>
      <c r="T40" s="127">
        <f t="shared" si="2"/>
        <v>44443.416666666664</v>
      </c>
    </row>
    <row r="41" spans="2:20" ht="69" customHeight="1">
      <c r="B41" s="160">
        <v>37</v>
      </c>
      <c r="C41" s="158" t="s">
        <v>319</v>
      </c>
      <c r="D41" s="158" t="s">
        <v>106</v>
      </c>
      <c r="E41" s="203"/>
      <c r="F41" s="168"/>
      <c r="G41" s="159" t="s">
        <v>18</v>
      </c>
      <c r="H41" s="20" t="s">
        <v>90</v>
      </c>
      <c r="I41" s="66" t="s">
        <v>113</v>
      </c>
      <c r="J41" s="18" t="s">
        <v>112</v>
      </c>
      <c r="K41" s="17">
        <v>3597351.95</v>
      </c>
      <c r="L41" s="17">
        <v>0</v>
      </c>
      <c r="M41" s="17">
        <f t="shared" si="3"/>
        <v>3597351.95</v>
      </c>
      <c r="N41" s="138"/>
      <c r="O41" s="74" t="s">
        <v>230</v>
      </c>
      <c r="P41" s="54">
        <v>44048</v>
      </c>
      <c r="Q41" s="38">
        <v>6</v>
      </c>
      <c r="R41" s="54">
        <f t="shared" si="1"/>
        <v>44230.5</v>
      </c>
      <c r="S41" s="128">
        <v>0</v>
      </c>
      <c r="T41" s="127">
        <f t="shared" si="2"/>
        <v>44230.5</v>
      </c>
    </row>
    <row r="42" spans="2:20" ht="71.25" customHeight="1">
      <c r="B42" s="160">
        <v>38</v>
      </c>
      <c r="C42" s="158" t="s">
        <v>114</v>
      </c>
      <c r="D42" s="158" t="s">
        <v>115</v>
      </c>
      <c r="E42" s="201" t="s">
        <v>488</v>
      </c>
      <c r="F42" s="163" t="s">
        <v>116</v>
      </c>
      <c r="G42" s="159" t="s">
        <v>32</v>
      </c>
      <c r="H42" s="20" t="s">
        <v>19</v>
      </c>
      <c r="I42" s="66" t="s">
        <v>117</v>
      </c>
      <c r="J42" s="18" t="s">
        <v>241</v>
      </c>
      <c r="K42" s="17">
        <v>4463034.5199999996</v>
      </c>
      <c r="L42" s="76">
        <v>290314.96999999997</v>
      </c>
      <c r="M42" s="17">
        <f>K42+L42</f>
        <v>4753349.4899999993</v>
      </c>
      <c r="N42" s="138"/>
      <c r="O42" s="74" t="s">
        <v>230</v>
      </c>
      <c r="P42" s="54">
        <v>43987</v>
      </c>
      <c r="Q42" s="15">
        <v>12</v>
      </c>
      <c r="R42" s="54">
        <f t="shared" si="1"/>
        <v>44352</v>
      </c>
      <c r="S42" s="126">
        <v>4</v>
      </c>
      <c r="T42" s="127">
        <v>44498.25</v>
      </c>
    </row>
    <row r="43" spans="2:20" ht="67.5" customHeight="1">
      <c r="B43" s="160">
        <v>39</v>
      </c>
      <c r="C43" s="158" t="s">
        <v>114</v>
      </c>
      <c r="D43" s="158" t="s">
        <v>115</v>
      </c>
      <c r="E43" s="203"/>
      <c r="F43" s="164"/>
      <c r="G43" s="159" t="s">
        <v>32</v>
      </c>
      <c r="H43" s="20" t="s">
        <v>21</v>
      </c>
      <c r="I43" s="66" t="s">
        <v>118</v>
      </c>
      <c r="J43" s="18" t="s">
        <v>218</v>
      </c>
      <c r="K43" s="17">
        <v>3123099.15</v>
      </c>
      <c r="L43" s="76">
        <v>478668.88</v>
      </c>
      <c r="M43" s="17">
        <f>K43+L43</f>
        <v>3601768.03</v>
      </c>
      <c r="N43" s="138"/>
      <c r="O43" s="74" t="s">
        <v>230</v>
      </c>
      <c r="P43" s="54">
        <v>43987</v>
      </c>
      <c r="Q43" s="15">
        <v>12</v>
      </c>
      <c r="R43" s="54">
        <f t="shared" si="1"/>
        <v>44352</v>
      </c>
      <c r="S43" s="126">
        <v>16</v>
      </c>
      <c r="T43" s="127">
        <v>44839.25</v>
      </c>
    </row>
    <row r="44" spans="2:20" ht="57.75" customHeight="1">
      <c r="B44" s="160">
        <v>40</v>
      </c>
      <c r="C44" s="158" t="s">
        <v>114</v>
      </c>
      <c r="D44" s="158" t="s">
        <v>119</v>
      </c>
      <c r="E44" s="201" t="s">
        <v>488</v>
      </c>
      <c r="F44" s="163" t="s">
        <v>120</v>
      </c>
      <c r="G44" s="159" t="s">
        <v>18</v>
      </c>
      <c r="H44" s="20" t="s">
        <v>19</v>
      </c>
      <c r="I44" s="66" t="s">
        <v>121</v>
      </c>
      <c r="J44" s="18" t="s">
        <v>252</v>
      </c>
      <c r="K44" s="17">
        <v>2399473.25</v>
      </c>
      <c r="L44" s="76">
        <v>394839.5</v>
      </c>
      <c r="M44" s="17">
        <f>K44+L44</f>
        <v>2794312.75</v>
      </c>
      <c r="N44" s="138"/>
      <c r="O44" s="74" t="s">
        <v>230</v>
      </c>
      <c r="P44" s="54">
        <v>43988</v>
      </c>
      <c r="Q44" s="15">
        <v>12</v>
      </c>
      <c r="R44" s="54">
        <f t="shared" si="1"/>
        <v>44353</v>
      </c>
      <c r="S44" s="126">
        <v>3</v>
      </c>
      <c r="T44" s="127">
        <v>44445.25</v>
      </c>
    </row>
    <row r="45" spans="2:20" ht="48.75" customHeight="1">
      <c r="B45" s="160">
        <v>41</v>
      </c>
      <c r="C45" s="158" t="s">
        <v>114</v>
      </c>
      <c r="D45" s="158" t="s">
        <v>119</v>
      </c>
      <c r="E45" s="202"/>
      <c r="F45" s="165"/>
      <c r="G45" s="159" t="s">
        <v>18</v>
      </c>
      <c r="H45" s="20" t="s">
        <v>21</v>
      </c>
      <c r="I45" s="66" t="s">
        <v>122</v>
      </c>
      <c r="J45" s="18" t="s">
        <v>209</v>
      </c>
      <c r="K45" s="17">
        <v>2430480.83</v>
      </c>
      <c r="L45" s="17">
        <v>0</v>
      </c>
      <c r="M45" s="17">
        <f t="shared" ref="M45:M69" si="4">K45+L45</f>
        <v>2430480.83</v>
      </c>
      <c r="N45" s="138"/>
      <c r="O45" s="74" t="s">
        <v>230</v>
      </c>
      <c r="P45" s="54">
        <v>43988</v>
      </c>
      <c r="Q45" s="15">
        <v>12</v>
      </c>
      <c r="R45" s="54">
        <f t="shared" si="1"/>
        <v>44353</v>
      </c>
      <c r="S45" s="126">
        <v>3</v>
      </c>
      <c r="T45" s="127">
        <v>44445.25</v>
      </c>
    </row>
    <row r="46" spans="2:20" ht="88.5" customHeight="1">
      <c r="B46" s="160">
        <v>42</v>
      </c>
      <c r="C46" s="158" t="s">
        <v>114</v>
      </c>
      <c r="D46" s="158" t="s">
        <v>119</v>
      </c>
      <c r="E46" s="203"/>
      <c r="F46" s="164"/>
      <c r="G46" s="159" t="s">
        <v>18</v>
      </c>
      <c r="H46" s="20" t="s">
        <v>39</v>
      </c>
      <c r="I46" s="66" t="s">
        <v>123</v>
      </c>
      <c r="J46" s="18" t="s">
        <v>210</v>
      </c>
      <c r="K46" s="17">
        <v>2614287.61</v>
      </c>
      <c r="L46" s="17">
        <v>0</v>
      </c>
      <c r="M46" s="17">
        <f t="shared" si="4"/>
        <v>2614287.61</v>
      </c>
      <c r="N46" s="138"/>
      <c r="O46" s="74" t="s">
        <v>230</v>
      </c>
      <c r="P46" s="54">
        <v>43988</v>
      </c>
      <c r="Q46" s="15">
        <v>12</v>
      </c>
      <c r="R46" s="54">
        <f t="shared" si="1"/>
        <v>44353</v>
      </c>
      <c r="S46" s="126">
        <v>3</v>
      </c>
      <c r="T46" s="127">
        <v>44445.25</v>
      </c>
    </row>
    <row r="47" spans="2:20" ht="48.75" customHeight="1">
      <c r="B47" s="160">
        <v>43</v>
      </c>
      <c r="C47" s="158" t="s">
        <v>114</v>
      </c>
      <c r="D47" s="158" t="s">
        <v>124</v>
      </c>
      <c r="E47" s="201" t="s">
        <v>488</v>
      </c>
      <c r="F47" s="163" t="s">
        <v>125</v>
      </c>
      <c r="G47" s="159" t="s">
        <v>27</v>
      </c>
      <c r="H47" s="20" t="s">
        <v>19</v>
      </c>
      <c r="I47" s="66" t="s">
        <v>127</v>
      </c>
      <c r="J47" s="18" t="s">
        <v>126</v>
      </c>
      <c r="K47" s="17">
        <v>1740711</v>
      </c>
      <c r="L47" s="17">
        <v>0</v>
      </c>
      <c r="M47" s="17">
        <f t="shared" si="4"/>
        <v>1740711</v>
      </c>
      <c r="N47" s="138"/>
      <c r="O47" s="74" t="s">
        <v>230</v>
      </c>
      <c r="P47" s="54">
        <v>44055</v>
      </c>
      <c r="Q47" s="15">
        <v>6</v>
      </c>
      <c r="R47" s="54">
        <f t="shared" si="1"/>
        <v>44237.5</v>
      </c>
      <c r="S47" s="126">
        <v>0</v>
      </c>
      <c r="T47" s="127">
        <v>44237.5</v>
      </c>
    </row>
    <row r="48" spans="2:20" ht="49.15" customHeight="1">
      <c r="B48" s="160">
        <v>44</v>
      </c>
      <c r="C48" s="158" t="s">
        <v>114</v>
      </c>
      <c r="D48" s="158" t="s">
        <v>124</v>
      </c>
      <c r="E48" s="202"/>
      <c r="F48" s="165"/>
      <c r="G48" s="159" t="s">
        <v>27</v>
      </c>
      <c r="H48" s="20" t="s">
        <v>21</v>
      </c>
      <c r="I48" s="66" t="s">
        <v>129</v>
      </c>
      <c r="J48" s="18" t="s">
        <v>128</v>
      </c>
      <c r="K48" s="17">
        <v>2795810.15</v>
      </c>
      <c r="L48" s="17">
        <v>0</v>
      </c>
      <c r="M48" s="17">
        <f t="shared" si="4"/>
        <v>2795810.15</v>
      </c>
      <c r="N48" s="138"/>
      <c r="O48" s="74" t="s">
        <v>230</v>
      </c>
      <c r="P48" s="54">
        <v>44055</v>
      </c>
      <c r="Q48" s="15">
        <v>9</v>
      </c>
      <c r="R48" s="54">
        <f t="shared" si="1"/>
        <v>44328.75</v>
      </c>
      <c r="S48" s="126">
        <v>17.8</v>
      </c>
      <c r="T48" s="127">
        <v>44809</v>
      </c>
    </row>
    <row r="49" spans="2:20" ht="35.25" customHeight="1">
      <c r="B49" s="160">
        <v>45</v>
      </c>
      <c r="C49" s="158" t="s">
        <v>114</v>
      </c>
      <c r="D49" s="158" t="s">
        <v>124</v>
      </c>
      <c r="E49" s="202"/>
      <c r="F49" s="165"/>
      <c r="G49" s="159" t="s">
        <v>27</v>
      </c>
      <c r="H49" s="20" t="s">
        <v>39</v>
      </c>
      <c r="I49" s="66" t="s">
        <v>130</v>
      </c>
      <c r="J49" s="18" t="s">
        <v>219</v>
      </c>
      <c r="K49" s="17">
        <v>2785255.1</v>
      </c>
      <c r="L49" s="17">
        <v>0</v>
      </c>
      <c r="M49" s="17">
        <f t="shared" si="4"/>
        <v>2785255.1</v>
      </c>
      <c r="N49" s="138"/>
      <c r="O49" s="74" t="s">
        <v>230</v>
      </c>
      <c r="P49" s="54">
        <v>44055</v>
      </c>
      <c r="Q49" s="15">
        <v>9</v>
      </c>
      <c r="R49" s="54">
        <f t="shared" si="1"/>
        <v>44328.75</v>
      </c>
      <c r="S49" s="126">
        <v>0</v>
      </c>
      <c r="T49" s="127">
        <v>44328.75</v>
      </c>
    </row>
    <row r="50" spans="2:20" ht="54.75" customHeight="1">
      <c r="B50" s="160">
        <v>46</v>
      </c>
      <c r="C50" s="158" t="s">
        <v>114</v>
      </c>
      <c r="D50" s="158" t="s">
        <v>124</v>
      </c>
      <c r="E50" s="203"/>
      <c r="F50" s="164"/>
      <c r="G50" s="159" t="s">
        <v>247</v>
      </c>
      <c r="H50" s="20" t="s">
        <v>90</v>
      </c>
      <c r="I50" s="66" t="s">
        <v>131</v>
      </c>
      <c r="J50" s="18" t="s">
        <v>248</v>
      </c>
      <c r="K50" s="17">
        <v>1540469.21</v>
      </c>
      <c r="L50" s="17">
        <v>0</v>
      </c>
      <c r="M50" s="17">
        <f t="shared" si="4"/>
        <v>1540469.21</v>
      </c>
      <c r="N50" s="138"/>
      <c r="O50" s="74" t="s">
        <v>230</v>
      </c>
      <c r="P50" s="54">
        <v>44055</v>
      </c>
      <c r="Q50" s="15">
        <v>9</v>
      </c>
      <c r="R50" s="54">
        <f t="shared" si="1"/>
        <v>44328.75</v>
      </c>
      <c r="S50" s="126">
        <v>0</v>
      </c>
      <c r="T50" s="127">
        <v>44328.75</v>
      </c>
    </row>
    <row r="51" spans="2:20" ht="36" customHeight="1">
      <c r="B51" s="160">
        <v>47</v>
      </c>
      <c r="C51" s="158" t="s">
        <v>132</v>
      </c>
      <c r="D51" s="158" t="s">
        <v>133</v>
      </c>
      <c r="E51" s="201" t="s">
        <v>488</v>
      </c>
      <c r="F51" s="163" t="s">
        <v>134</v>
      </c>
      <c r="G51" s="159" t="s">
        <v>27</v>
      </c>
      <c r="H51" s="20" t="s">
        <v>19</v>
      </c>
      <c r="I51" s="18" t="s">
        <v>136</v>
      </c>
      <c r="J51" s="18" t="s">
        <v>135</v>
      </c>
      <c r="K51" s="17">
        <v>3662138.55</v>
      </c>
      <c r="L51" s="17">
        <v>320000</v>
      </c>
      <c r="M51" s="17">
        <f t="shared" si="4"/>
        <v>3982138.55</v>
      </c>
      <c r="N51" s="138">
        <v>0.9</v>
      </c>
      <c r="O51" s="74" t="s">
        <v>231</v>
      </c>
      <c r="P51" s="54">
        <v>44053</v>
      </c>
      <c r="Q51" s="15">
        <v>9</v>
      </c>
      <c r="R51" s="54">
        <f t="shared" si="1"/>
        <v>44326.75</v>
      </c>
      <c r="S51" s="130">
        <v>13.7</v>
      </c>
      <c r="T51" s="127">
        <v>44741.791666666664</v>
      </c>
    </row>
    <row r="52" spans="2:20" ht="36" customHeight="1">
      <c r="B52" s="160">
        <v>48</v>
      </c>
      <c r="C52" s="158" t="s">
        <v>132</v>
      </c>
      <c r="D52" s="158" t="s">
        <v>133</v>
      </c>
      <c r="E52" s="202"/>
      <c r="F52" s="165"/>
      <c r="G52" s="159" t="s">
        <v>27</v>
      </c>
      <c r="H52" s="20" t="s">
        <v>21</v>
      </c>
      <c r="I52" s="18" t="s">
        <v>138</v>
      </c>
      <c r="J52" s="18" t="s">
        <v>137</v>
      </c>
      <c r="K52" s="17">
        <v>1893191.34</v>
      </c>
      <c r="L52" s="17">
        <v>210000</v>
      </c>
      <c r="M52" s="17">
        <f t="shared" si="4"/>
        <v>2103191.34</v>
      </c>
      <c r="N52" s="138"/>
      <c r="O52" s="74" t="s">
        <v>230</v>
      </c>
      <c r="P52" s="54">
        <v>44053</v>
      </c>
      <c r="Q52" s="15">
        <v>9</v>
      </c>
      <c r="R52" s="54">
        <f t="shared" si="1"/>
        <v>44326.75</v>
      </c>
      <c r="S52" s="130">
        <v>16.7</v>
      </c>
      <c r="T52" s="127">
        <v>44809.791666666664</v>
      </c>
    </row>
    <row r="53" spans="2:20" ht="46.5" customHeight="1">
      <c r="B53" s="160">
        <v>49</v>
      </c>
      <c r="C53" s="158" t="s">
        <v>132</v>
      </c>
      <c r="D53" s="158" t="s">
        <v>133</v>
      </c>
      <c r="E53" s="203"/>
      <c r="F53" s="164"/>
      <c r="G53" s="159" t="s">
        <v>27</v>
      </c>
      <c r="H53" s="20" t="s">
        <v>39</v>
      </c>
      <c r="I53" s="66" t="s">
        <v>139</v>
      </c>
      <c r="J53" s="18" t="s">
        <v>220</v>
      </c>
      <c r="K53" s="17">
        <v>2323248.41</v>
      </c>
      <c r="L53" s="17">
        <v>0</v>
      </c>
      <c r="M53" s="17">
        <f t="shared" si="4"/>
        <v>2323248.41</v>
      </c>
      <c r="N53" s="138"/>
      <c r="O53" s="74" t="s">
        <v>230</v>
      </c>
      <c r="P53" s="54">
        <v>44053</v>
      </c>
      <c r="Q53" s="15">
        <v>9</v>
      </c>
      <c r="R53" s="54">
        <f t="shared" si="1"/>
        <v>44326.75</v>
      </c>
      <c r="S53" s="130">
        <v>13.7</v>
      </c>
      <c r="T53" s="127">
        <v>44741.791666666664</v>
      </c>
    </row>
    <row r="54" spans="2:20" ht="37.5" customHeight="1">
      <c r="B54" s="160">
        <v>50</v>
      </c>
      <c r="C54" s="158" t="s">
        <v>132</v>
      </c>
      <c r="D54" s="158" t="s">
        <v>140</v>
      </c>
      <c r="E54" s="201" t="s">
        <v>488</v>
      </c>
      <c r="F54" s="163" t="s">
        <v>141</v>
      </c>
      <c r="G54" s="159" t="s">
        <v>27</v>
      </c>
      <c r="H54" s="20" t="s">
        <v>19</v>
      </c>
      <c r="I54" s="18" t="s">
        <v>142</v>
      </c>
      <c r="J54" s="18" t="s">
        <v>221</v>
      </c>
      <c r="K54" s="17">
        <v>3737782.53</v>
      </c>
      <c r="L54" s="76">
        <v>959273</v>
      </c>
      <c r="M54" s="17">
        <f t="shared" si="4"/>
        <v>4697055.5299999993</v>
      </c>
      <c r="N54" s="138"/>
      <c r="O54" s="74" t="s">
        <v>230</v>
      </c>
      <c r="P54" s="54">
        <v>44085</v>
      </c>
      <c r="Q54" s="15">
        <v>10</v>
      </c>
      <c r="R54" s="54">
        <f t="shared" si="1"/>
        <v>44389.166666666664</v>
      </c>
      <c r="S54" s="131">
        <v>12</v>
      </c>
      <c r="T54" s="127">
        <v>44756.833333333336</v>
      </c>
    </row>
    <row r="55" spans="2:20" ht="124">
      <c r="B55" s="160">
        <v>51</v>
      </c>
      <c r="C55" s="158" t="s">
        <v>132</v>
      </c>
      <c r="D55" s="158" t="s">
        <v>140</v>
      </c>
      <c r="E55" s="203"/>
      <c r="F55" s="164"/>
      <c r="G55" s="159" t="s">
        <v>27</v>
      </c>
      <c r="H55" s="20" t="s">
        <v>21</v>
      </c>
      <c r="I55" s="18" t="s">
        <v>143</v>
      </c>
      <c r="J55" s="18" t="s">
        <v>222</v>
      </c>
      <c r="K55" s="17">
        <v>5729401.4000000004</v>
      </c>
      <c r="L55" s="76">
        <v>345229</v>
      </c>
      <c r="M55" s="17">
        <f t="shared" si="4"/>
        <v>6074630.4000000004</v>
      </c>
      <c r="N55" s="138"/>
      <c r="O55" s="74" t="s">
        <v>230</v>
      </c>
      <c r="P55" s="54">
        <v>44085</v>
      </c>
      <c r="Q55" s="15">
        <v>10</v>
      </c>
      <c r="R55" s="54">
        <f t="shared" si="1"/>
        <v>44389.166666666664</v>
      </c>
      <c r="S55" s="131">
        <v>12</v>
      </c>
      <c r="T55" s="127">
        <v>44756.416666666664</v>
      </c>
    </row>
    <row r="56" spans="2:20" ht="54" customHeight="1">
      <c r="B56" s="160">
        <v>52</v>
      </c>
      <c r="C56" s="158" t="s">
        <v>144</v>
      </c>
      <c r="D56" s="158" t="s">
        <v>145</v>
      </c>
      <c r="E56" s="201" t="s">
        <v>488</v>
      </c>
      <c r="F56" s="163" t="s">
        <v>146</v>
      </c>
      <c r="G56" s="159" t="s">
        <v>18</v>
      </c>
      <c r="H56" s="20" t="s">
        <v>19</v>
      </c>
      <c r="I56" s="66" t="s">
        <v>148</v>
      </c>
      <c r="J56" s="18" t="s">
        <v>147</v>
      </c>
      <c r="K56" s="17">
        <v>1088476.32</v>
      </c>
      <c r="L56" s="17">
        <v>0</v>
      </c>
      <c r="M56" s="17">
        <f t="shared" si="4"/>
        <v>1088476.32</v>
      </c>
      <c r="N56" s="138"/>
      <c r="O56" s="74" t="s">
        <v>230</v>
      </c>
      <c r="P56" s="54">
        <v>44090</v>
      </c>
      <c r="Q56" s="15">
        <v>6</v>
      </c>
      <c r="R56" s="54">
        <f t="shared" si="1"/>
        <v>44272.5</v>
      </c>
      <c r="S56" s="130">
        <v>6</v>
      </c>
      <c r="T56" s="127">
        <v>44455</v>
      </c>
    </row>
    <row r="57" spans="2:20" ht="67.5" customHeight="1">
      <c r="B57" s="160">
        <v>53</v>
      </c>
      <c r="C57" s="158" t="s">
        <v>144</v>
      </c>
      <c r="D57" s="158" t="s">
        <v>145</v>
      </c>
      <c r="E57" s="202"/>
      <c r="F57" s="165"/>
      <c r="G57" s="159" t="s">
        <v>247</v>
      </c>
      <c r="H57" s="20" t="s">
        <v>21</v>
      </c>
      <c r="I57" s="66" t="s">
        <v>150</v>
      </c>
      <c r="J57" s="18" t="s">
        <v>149</v>
      </c>
      <c r="K57" s="17">
        <v>2395390.65</v>
      </c>
      <c r="L57" s="17">
        <v>0</v>
      </c>
      <c r="M57" s="17">
        <f t="shared" si="4"/>
        <v>2395390.65</v>
      </c>
      <c r="N57" s="138"/>
      <c r="O57" s="74" t="s">
        <v>230</v>
      </c>
      <c r="P57" s="54">
        <v>44090</v>
      </c>
      <c r="Q57" s="15">
        <v>6</v>
      </c>
      <c r="R57" s="54">
        <f t="shared" si="1"/>
        <v>44272.5</v>
      </c>
      <c r="S57" s="130">
        <v>2.5</v>
      </c>
      <c r="T57" s="127">
        <v>44348.541666666664</v>
      </c>
    </row>
    <row r="58" spans="2:20" ht="86.25" customHeight="1">
      <c r="B58" s="160">
        <v>54</v>
      </c>
      <c r="C58" s="158" t="s">
        <v>144</v>
      </c>
      <c r="D58" s="158" t="s">
        <v>145</v>
      </c>
      <c r="E58" s="202"/>
      <c r="F58" s="165"/>
      <c r="G58" s="159" t="s">
        <v>247</v>
      </c>
      <c r="H58" s="20" t="s">
        <v>39</v>
      </c>
      <c r="I58" s="66" t="s">
        <v>152</v>
      </c>
      <c r="J58" s="18" t="s">
        <v>151</v>
      </c>
      <c r="K58" s="17">
        <v>2508581.5499999998</v>
      </c>
      <c r="L58" s="17">
        <v>0</v>
      </c>
      <c r="M58" s="17">
        <f t="shared" si="4"/>
        <v>2508581.5499999998</v>
      </c>
      <c r="N58" s="138"/>
      <c r="O58" s="74" t="s">
        <v>230</v>
      </c>
      <c r="P58" s="54">
        <v>44090</v>
      </c>
      <c r="Q58" s="15">
        <v>6</v>
      </c>
      <c r="R58" s="54">
        <f t="shared" si="1"/>
        <v>44272.5</v>
      </c>
      <c r="S58" s="130">
        <v>2.5</v>
      </c>
      <c r="T58" s="127">
        <v>44348.541666666664</v>
      </c>
    </row>
    <row r="59" spans="2:20" ht="51.75" customHeight="1">
      <c r="B59" s="160">
        <v>55</v>
      </c>
      <c r="C59" s="158" t="s">
        <v>144</v>
      </c>
      <c r="D59" s="158" t="s">
        <v>145</v>
      </c>
      <c r="E59" s="202"/>
      <c r="F59" s="165"/>
      <c r="G59" s="159" t="s">
        <v>247</v>
      </c>
      <c r="H59" s="20" t="s">
        <v>90</v>
      </c>
      <c r="I59" s="66" t="s">
        <v>154</v>
      </c>
      <c r="J59" s="18" t="s">
        <v>153</v>
      </c>
      <c r="K59" s="17">
        <v>2122032.5</v>
      </c>
      <c r="L59" s="17">
        <v>0</v>
      </c>
      <c r="M59" s="17">
        <f t="shared" si="4"/>
        <v>2122032.5</v>
      </c>
      <c r="N59" s="138"/>
      <c r="O59" s="74" t="s">
        <v>230</v>
      </c>
      <c r="P59" s="54">
        <v>44090</v>
      </c>
      <c r="Q59" s="15">
        <v>8</v>
      </c>
      <c r="R59" s="54">
        <f t="shared" si="1"/>
        <v>44333.333333333336</v>
      </c>
      <c r="S59" s="131">
        <v>3</v>
      </c>
      <c r="T59" s="127">
        <v>44427.583333333336</v>
      </c>
    </row>
    <row r="60" spans="2:20" ht="53.25" customHeight="1">
      <c r="B60" s="160">
        <v>56</v>
      </c>
      <c r="C60" s="158" t="s">
        <v>144</v>
      </c>
      <c r="D60" s="158" t="s">
        <v>145</v>
      </c>
      <c r="E60" s="202"/>
      <c r="F60" s="165"/>
      <c r="G60" s="159" t="s">
        <v>247</v>
      </c>
      <c r="H60" s="20" t="s">
        <v>93</v>
      </c>
      <c r="I60" s="66" t="s">
        <v>156</v>
      </c>
      <c r="J60" s="18" t="s">
        <v>155</v>
      </c>
      <c r="K60" s="17">
        <v>2376665.77</v>
      </c>
      <c r="L60" s="17">
        <v>0</v>
      </c>
      <c r="M60" s="17">
        <f t="shared" si="4"/>
        <v>2376665.77</v>
      </c>
      <c r="N60" s="138"/>
      <c r="O60" s="74" t="s">
        <v>230</v>
      </c>
      <c r="P60" s="54">
        <v>44090</v>
      </c>
      <c r="Q60" s="75">
        <v>6</v>
      </c>
      <c r="R60" s="54">
        <f t="shared" si="1"/>
        <v>44272.5</v>
      </c>
      <c r="S60" s="130">
        <v>6.5</v>
      </c>
      <c r="T60" s="127">
        <v>44469</v>
      </c>
    </row>
    <row r="61" spans="2:20" ht="54" customHeight="1">
      <c r="B61" s="160">
        <v>57</v>
      </c>
      <c r="C61" s="158" t="s">
        <v>144</v>
      </c>
      <c r="D61" s="158" t="s">
        <v>145</v>
      </c>
      <c r="E61" s="202"/>
      <c r="F61" s="165"/>
      <c r="G61" s="159" t="s">
        <v>247</v>
      </c>
      <c r="H61" s="20" t="s">
        <v>157</v>
      </c>
      <c r="I61" s="66" t="s">
        <v>78</v>
      </c>
      <c r="J61" s="18" t="s">
        <v>158</v>
      </c>
      <c r="K61" s="17">
        <v>1899648.61</v>
      </c>
      <c r="L61" s="17">
        <v>0</v>
      </c>
      <c r="M61" s="17">
        <f t="shared" si="4"/>
        <v>1899648.61</v>
      </c>
      <c r="N61" s="138"/>
      <c r="O61" s="74" t="s">
        <v>230</v>
      </c>
      <c r="P61" s="54">
        <v>44090</v>
      </c>
      <c r="Q61" s="15">
        <v>6</v>
      </c>
      <c r="R61" s="54">
        <f t="shared" si="1"/>
        <v>44272.5</v>
      </c>
      <c r="S61" s="131">
        <v>3</v>
      </c>
      <c r="T61" s="127">
        <v>44363.75</v>
      </c>
    </row>
    <row r="62" spans="2:20" ht="36.75" customHeight="1">
      <c r="B62" s="160">
        <v>58</v>
      </c>
      <c r="C62" s="158" t="s">
        <v>144</v>
      </c>
      <c r="D62" s="158" t="s">
        <v>145</v>
      </c>
      <c r="E62" s="203"/>
      <c r="F62" s="164"/>
      <c r="G62" s="159" t="s">
        <v>247</v>
      </c>
      <c r="H62" s="20" t="s">
        <v>159</v>
      </c>
      <c r="I62" s="66" t="s">
        <v>123</v>
      </c>
      <c r="J62" s="18" t="s">
        <v>160</v>
      </c>
      <c r="K62" s="17">
        <v>3273976.13</v>
      </c>
      <c r="L62" s="17">
        <v>0</v>
      </c>
      <c r="M62" s="17">
        <f t="shared" si="4"/>
        <v>3273976.13</v>
      </c>
      <c r="N62" s="138"/>
      <c r="O62" s="74" t="s">
        <v>230</v>
      </c>
      <c r="P62" s="54">
        <v>44090</v>
      </c>
      <c r="Q62" s="15">
        <v>8</v>
      </c>
      <c r="R62" s="54">
        <f t="shared" si="1"/>
        <v>44333.333333333336</v>
      </c>
      <c r="S62" s="131">
        <v>2</v>
      </c>
      <c r="T62" s="127">
        <v>44394.166666666664</v>
      </c>
    </row>
    <row r="63" spans="2:20" ht="36" customHeight="1">
      <c r="B63" s="160">
        <v>59</v>
      </c>
      <c r="C63" s="158" t="s">
        <v>144</v>
      </c>
      <c r="D63" s="158" t="s">
        <v>161</v>
      </c>
      <c r="E63" s="201" t="s">
        <v>488</v>
      </c>
      <c r="F63" s="163" t="s">
        <v>162</v>
      </c>
      <c r="G63" s="159" t="s">
        <v>27</v>
      </c>
      <c r="H63" s="20" t="s">
        <v>19</v>
      </c>
      <c r="I63" s="66" t="s">
        <v>164</v>
      </c>
      <c r="J63" s="18" t="s">
        <v>163</v>
      </c>
      <c r="K63" s="17">
        <v>2994643.92</v>
      </c>
      <c r="L63" s="76">
        <v>1592667.5824999996</v>
      </c>
      <c r="M63" s="17">
        <f t="shared" si="4"/>
        <v>4587311.5024999995</v>
      </c>
      <c r="N63" s="138">
        <v>0.85</v>
      </c>
      <c r="O63" s="74" t="s">
        <v>231</v>
      </c>
      <c r="P63" s="54">
        <v>44053</v>
      </c>
      <c r="Q63" s="15">
        <v>6</v>
      </c>
      <c r="R63" s="54">
        <f t="shared" si="1"/>
        <v>44235.5</v>
      </c>
      <c r="S63" s="130">
        <v>18.5</v>
      </c>
      <c r="T63" s="127">
        <v>44804</v>
      </c>
    </row>
    <row r="64" spans="2:20" ht="36" customHeight="1">
      <c r="B64" s="160">
        <v>60</v>
      </c>
      <c r="C64" s="158" t="s">
        <v>144</v>
      </c>
      <c r="D64" s="158" t="s">
        <v>161</v>
      </c>
      <c r="E64" s="203"/>
      <c r="F64" s="164"/>
      <c r="G64" s="159" t="s">
        <v>27</v>
      </c>
      <c r="H64" s="20" t="s">
        <v>21</v>
      </c>
      <c r="I64" s="66" t="s">
        <v>165</v>
      </c>
      <c r="J64" s="18" t="s">
        <v>283</v>
      </c>
      <c r="K64" s="17">
        <v>3188180.06</v>
      </c>
      <c r="L64" s="76">
        <v>4393893.58</v>
      </c>
      <c r="M64" s="17">
        <f t="shared" si="4"/>
        <v>7582073.6400000006</v>
      </c>
      <c r="N64" s="138">
        <v>0.8</v>
      </c>
      <c r="O64" s="74" t="s">
        <v>231</v>
      </c>
      <c r="P64" s="54">
        <v>44053</v>
      </c>
      <c r="Q64" s="15">
        <v>6</v>
      </c>
      <c r="R64" s="54">
        <f t="shared" si="1"/>
        <v>44235.5</v>
      </c>
      <c r="S64" s="130">
        <v>20.5</v>
      </c>
      <c r="T64" s="127">
        <v>44835</v>
      </c>
    </row>
    <row r="65" spans="2:20" ht="54.75" customHeight="1">
      <c r="B65" s="160">
        <v>61</v>
      </c>
      <c r="C65" s="158" t="s">
        <v>144</v>
      </c>
      <c r="D65" s="158" t="s">
        <v>166</v>
      </c>
      <c r="E65" s="201" t="s">
        <v>488</v>
      </c>
      <c r="F65" s="163" t="s">
        <v>167</v>
      </c>
      <c r="G65" s="159" t="s">
        <v>27</v>
      </c>
      <c r="H65" s="19" t="s">
        <v>19</v>
      </c>
      <c r="I65" s="66" t="s">
        <v>168</v>
      </c>
      <c r="J65" s="159" t="s">
        <v>284</v>
      </c>
      <c r="K65" s="73">
        <v>2553376</v>
      </c>
      <c r="L65" s="17">
        <v>0</v>
      </c>
      <c r="M65" s="73">
        <f t="shared" si="4"/>
        <v>2553376</v>
      </c>
      <c r="N65" s="139"/>
      <c r="O65" s="74" t="s">
        <v>230</v>
      </c>
      <c r="P65" s="54">
        <v>44112</v>
      </c>
      <c r="Q65" s="15">
        <v>10</v>
      </c>
      <c r="R65" s="54">
        <f t="shared" si="1"/>
        <v>44416.166666666664</v>
      </c>
      <c r="S65" s="132">
        <v>14</v>
      </c>
      <c r="T65" s="127">
        <f t="shared" ref="T65:T67" si="5">R65+((S65/12)*365)</f>
        <v>44842</v>
      </c>
    </row>
    <row r="66" spans="2:20" ht="36" customHeight="1">
      <c r="B66" s="160">
        <v>62</v>
      </c>
      <c r="C66" s="158" t="s">
        <v>144</v>
      </c>
      <c r="D66" s="158" t="s">
        <v>166</v>
      </c>
      <c r="E66" s="202"/>
      <c r="F66" s="165"/>
      <c r="G66" s="159" t="s">
        <v>27</v>
      </c>
      <c r="H66" s="19" t="s">
        <v>21</v>
      </c>
      <c r="I66" s="66" t="s">
        <v>170</v>
      </c>
      <c r="J66" s="61" t="s">
        <v>169</v>
      </c>
      <c r="K66" s="73">
        <v>2931260.47</v>
      </c>
      <c r="L66" s="17">
        <v>0</v>
      </c>
      <c r="M66" s="73">
        <f t="shared" si="4"/>
        <v>2931260.47</v>
      </c>
      <c r="N66" s="139"/>
      <c r="O66" s="74" t="s">
        <v>230</v>
      </c>
      <c r="P66" s="54">
        <v>44112</v>
      </c>
      <c r="Q66" s="15">
        <v>10</v>
      </c>
      <c r="R66" s="54">
        <f t="shared" si="1"/>
        <v>44416.166666666664</v>
      </c>
      <c r="S66" s="132">
        <v>14</v>
      </c>
      <c r="T66" s="127">
        <f t="shared" si="5"/>
        <v>44842</v>
      </c>
    </row>
    <row r="67" spans="2:20" ht="35.25" customHeight="1">
      <c r="B67" s="160">
        <v>63</v>
      </c>
      <c r="C67" s="158" t="s">
        <v>144</v>
      </c>
      <c r="D67" s="158" t="s">
        <v>166</v>
      </c>
      <c r="E67" s="203"/>
      <c r="F67" s="164"/>
      <c r="G67" s="159" t="s">
        <v>27</v>
      </c>
      <c r="H67" s="19" t="s">
        <v>39</v>
      </c>
      <c r="I67" s="66" t="s">
        <v>171</v>
      </c>
      <c r="J67" s="61" t="s">
        <v>223</v>
      </c>
      <c r="K67" s="73">
        <v>2961660.6</v>
      </c>
      <c r="L67" s="17">
        <v>0</v>
      </c>
      <c r="M67" s="73">
        <f t="shared" si="4"/>
        <v>2961660.6</v>
      </c>
      <c r="N67" s="139"/>
      <c r="O67" s="74" t="s">
        <v>230</v>
      </c>
      <c r="P67" s="54">
        <v>44112</v>
      </c>
      <c r="Q67" s="15">
        <v>10</v>
      </c>
      <c r="R67" s="54">
        <f t="shared" si="1"/>
        <v>44416.166666666664</v>
      </c>
      <c r="S67" s="132">
        <v>14</v>
      </c>
      <c r="T67" s="127">
        <f t="shared" si="5"/>
        <v>44842</v>
      </c>
    </row>
    <row r="68" spans="2:20" ht="66.75" customHeight="1">
      <c r="B68" s="160">
        <v>64</v>
      </c>
      <c r="C68" s="158" t="s">
        <v>144</v>
      </c>
      <c r="D68" s="158" t="s">
        <v>172</v>
      </c>
      <c r="E68" s="201" t="s">
        <v>488</v>
      </c>
      <c r="F68" s="163" t="s">
        <v>279</v>
      </c>
      <c r="G68" s="159" t="s">
        <v>18</v>
      </c>
      <c r="H68" s="19" t="s">
        <v>19</v>
      </c>
      <c r="I68" s="66" t="s">
        <v>173</v>
      </c>
      <c r="J68" s="159" t="s">
        <v>280</v>
      </c>
      <c r="K68" s="73">
        <v>2045241.44</v>
      </c>
      <c r="L68" s="17">
        <v>0</v>
      </c>
      <c r="M68" s="73">
        <f t="shared" si="4"/>
        <v>2045241.44</v>
      </c>
      <c r="N68" s="139">
        <v>0.49</v>
      </c>
      <c r="O68" s="74" t="s">
        <v>231</v>
      </c>
      <c r="P68" s="54">
        <v>44368</v>
      </c>
      <c r="Q68" s="15">
        <v>6</v>
      </c>
      <c r="R68" s="54">
        <f t="shared" si="1"/>
        <v>44550.5</v>
      </c>
      <c r="S68" s="132">
        <v>10</v>
      </c>
      <c r="T68" s="127">
        <f>R68+((S68/12)*365)</f>
        <v>44854.666666666664</v>
      </c>
    </row>
    <row r="69" spans="2:20" ht="39.75" customHeight="1">
      <c r="B69" s="160">
        <v>65</v>
      </c>
      <c r="C69" s="158" t="s">
        <v>144</v>
      </c>
      <c r="D69" s="158" t="s">
        <v>172</v>
      </c>
      <c r="E69" s="202"/>
      <c r="F69" s="165"/>
      <c r="G69" s="159" t="s">
        <v>181</v>
      </c>
      <c r="H69" s="19" t="s">
        <v>21</v>
      </c>
      <c r="I69" s="66" t="s">
        <v>311</v>
      </c>
      <c r="J69" s="159" t="s">
        <v>281</v>
      </c>
      <c r="K69" s="73">
        <v>3863814.79</v>
      </c>
      <c r="L69" s="76">
        <v>856588.58000000007</v>
      </c>
      <c r="M69" s="73">
        <f t="shared" si="4"/>
        <v>4720403.37</v>
      </c>
      <c r="N69" s="139">
        <v>0.93</v>
      </c>
      <c r="O69" s="74" t="s">
        <v>231</v>
      </c>
      <c r="P69" s="54">
        <v>44173</v>
      </c>
      <c r="Q69" s="15">
        <v>9</v>
      </c>
      <c r="R69" s="54">
        <f t="shared" si="1"/>
        <v>44446.75</v>
      </c>
      <c r="S69" s="131">
        <v>14</v>
      </c>
      <c r="T69" s="127">
        <v>44872</v>
      </c>
    </row>
    <row r="70" spans="2:20" ht="50.25" customHeight="1">
      <c r="B70" s="48">
        <v>66</v>
      </c>
      <c r="C70" s="158" t="s">
        <v>144</v>
      </c>
      <c r="D70" s="158" t="s">
        <v>172</v>
      </c>
      <c r="E70" s="203"/>
      <c r="F70" s="164"/>
      <c r="G70" s="159" t="s">
        <v>181</v>
      </c>
      <c r="H70" s="19" t="s">
        <v>39</v>
      </c>
      <c r="I70" s="66" t="s">
        <v>174</v>
      </c>
      <c r="J70" s="159" t="s">
        <v>282</v>
      </c>
      <c r="K70" s="73">
        <v>2729823.8</v>
      </c>
      <c r="L70" s="76">
        <v>493784.29000000004</v>
      </c>
      <c r="M70" s="73">
        <f>K70+L70</f>
        <v>3223608.09</v>
      </c>
      <c r="N70" s="249"/>
      <c r="O70" s="74" t="s">
        <v>230</v>
      </c>
      <c r="P70" s="54">
        <v>44173</v>
      </c>
      <c r="Q70" s="15">
        <v>9</v>
      </c>
      <c r="R70" s="54">
        <f t="shared" si="1"/>
        <v>44446.75</v>
      </c>
      <c r="S70" s="131">
        <v>14</v>
      </c>
      <c r="T70" s="127">
        <v>44872.75</v>
      </c>
    </row>
    <row r="71" spans="2:20" s="3" customFormat="1" ht="25.5" customHeight="1">
      <c r="B71" s="28"/>
      <c r="C71" s="14"/>
      <c r="D71" s="14"/>
      <c r="E71" s="250"/>
      <c r="F71" s="4"/>
      <c r="G71" s="29"/>
      <c r="H71" s="14"/>
      <c r="I71" s="26"/>
      <c r="J71" s="26"/>
      <c r="K71" s="26"/>
      <c r="L71" s="140"/>
      <c r="M71" s="86"/>
      <c r="N71" s="30"/>
      <c r="O71" s="31"/>
      <c r="P71" s="133"/>
      <c r="Q71" s="134"/>
    </row>
    <row r="72" spans="2:20">
      <c r="I72" s="12"/>
      <c r="J72" s="12"/>
      <c r="K72" s="40"/>
      <c r="L72" s="146"/>
      <c r="M72" s="24"/>
      <c r="N72" s="12"/>
      <c r="O72" s="12"/>
      <c r="P72" s="135"/>
      <c r="Q72" s="135"/>
    </row>
    <row r="73" spans="2:20">
      <c r="I73" s="12"/>
      <c r="J73" s="12"/>
      <c r="K73" s="12"/>
      <c r="L73" s="141"/>
      <c r="M73" s="24"/>
      <c r="N73" s="12"/>
      <c r="O73" s="12"/>
      <c r="P73" s="135"/>
      <c r="Q73" s="135"/>
    </row>
    <row r="74" spans="2:20">
      <c r="I74" s="12"/>
      <c r="J74" s="12"/>
      <c r="K74" s="12"/>
      <c r="L74" s="141"/>
      <c r="M74" s="24"/>
      <c r="N74" s="12"/>
      <c r="O74" s="12"/>
      <c r="P74" s="135"/>
      <c r="Q74" s="135"/>
    </row>
    <row r="75" spans="2:20">
      <c r="I75" s="12"/>
      <c r="J75" s="12"/>
      <c r="K75" s="12"/>
      <c r="L75" s="141"/>
      <c r="M75" s="24"/>
      <c r="N75" s="12"/>
      <c r="O75" s="12"/>
      <c r="P75" s="135"/>
      <c r="Q75" s="135"/>
    </row>
    <row r="76" spans="2:20">
      <c r="I76" s="12"/>
      <c r="J76" s="12"/>
      <c r="K76" s="12"/>
      <c r="L76" s="141"/>
      <c r="M76" s="24"/>
      <c r="N76" s="12"/>
      <c r="O76" s="12"/>
      <c r="P76" s="135"/>
      <c r="Q76" s="135"/>
    </row>
    <row r="77" spans="2:20">
      <c r="I77" s="12"/>
      <c r="J77" s="12"/>
      <c r="K77" s="12"/>
      <c r="L77" s="141"/>
      <c r="M77" s="24"/>
      <c r="N77" s="12"/>
      <c r="O77" s="12"/>
      <c r="P77" s="135"/>
      <c r="Q77" s="135"/>
    </row>
    <row r="78" spans="2:20">
      <c r="I78" s="12"/>
      <c r="J78" s="12"/>
      <c r="K78" s="12"/>
      <c r="L78" s="141"/>
      <c r="M78" s="24"/>
      <c r="N78" s="12"/>
      <c r="O78" s="12"/>
      <c r="P78" s="135"/>
      <c r="Q78" s="135"/>
    </row>
    <row r="79" spans="2:20">
      <c r="I79" s="12"/>
      <c r="J79" s="12"/>
      <c r="K79" s="12"/>
      <c r="L79" s="141"/>
      <c r="M79" s="24"/>
      <c r="N79" s="12"/>
      <c r="O79" s="12"/>
      <c r="P79" s="135"/>
      <c r="Q79" s="135"/>
    </row>
    <row r="80" spans="2:20">
      <c r="I80" s="12"/>
      <c r="J80" s="12"/>
      <c r="K80" s="12"/>
      <c r="L80" s="141"/>
      <c r="M80" s="24"/>
      <c r="N80" s="12"/>
      <c r="O80" s="12"/>
      <c r="P80" s="135"/>
      <c r="Q80" s="135"/>
    </row>
    <row r="81" spans="9:17">
      <c r="I81" s="12"/>
      <c r="J81" s="12"/>
      <c r="K81" s="12"/>
      <c r="L81" s="141"/>
      <c r="M81" s="24"/>
      <c r="N81" s="12"/>
      <c r="O81" s="12"/>
      <c r="P81" s="135"/>
      <c r="Q81" s="135"/>
    </row>
    <row r="82" spans="9:17">
      <c r="I82" s="12"/>
      <c r="J82" s="12"/>
      <c r="K82" s="12"/>
      <c r="L82" s="141"/>
      <c r="M82" s="24"/>
      <c r="N82" s="12"/>
      <c r="O82" s="12"/>
      <c r="P82" s="135"/>
      <c r="Q82" s="135"/>
    </row>
  </sheetData>
  <mergeCells count="61">
    <mergeCell ref="E56:E62"/>
    <mergeCell ref="F56:F62"/>
    <mergeCell ref="E63:E64"/>
    <mergeCell ref="F63:F64"/>
    <mergeCell ref="E65:E67"/>
    <mergeCell ref="F65:F67"/>
    <mergeCell ref="E68:E70"/>
    <mergeCell ref="F68:F70"/>
    <mergeCell ref="E51:E53"/>
    <mergeCell ref="F51:F53"/>
    <mergeCell ref="E54:E55"/>
    <mergeCell ref="F54:F55"/>
    <mergeCell ref="E42:E43"/>
    <mergeCell ref="F42:F43"/>
    <mergeCell ref="E44:E46"/>
    <mergeCell ref="F44:F46"/>
    <mergeCell ref="E47:E50"/>
    <mergeCell ref="F47:F50"/>
    <mergeCell ref="E36:E37"/>
    <mergeCell ref="F36:F37"/>
    <mergeCell ref="E38:E41"/>
    <mergeCell ref="F38:F41"/>
    <mergeCell ref="E24:E25"/>
    <mergeCell ref="F24:F25"/>
    <mergeCell ref="E26:E28"/>
    <mergeCell ref="F26:F28"/>
    <mergeCell ref="E29:E33"/>
    <mergeCell ref="F29:F33"/>
    <mergeCell ref="E34:E35"/>
    <mergeCell ref="F34:F35"/>
    <mergeCell ref="S3:S4"/>
    <mergeCell ref="T3:T4"/>
    <mergeCell ref="E5:E6"/>
    <mergeCell ref="F5:F6"/>
    <mergeCell ref="E9:E11"/>
    <mergeCell ref="F9:F11"/>
    <mergeCell ref="R3:R4"/>
    <mergeCell ref="E13:E14"/>
    <mergeCell ref="F13:F14"/>
    <mergeCell ref="E15:E17"/>
    <mergeCell ref="F15:F17"/>
    <mergeCell ref="E18:E19"/>
    <mergeCell ref="F18:F19"/>
    <mergeCell ref="E20:E22"/>
    <mergeCell ref="F20:F22"/>
    <mergeCell ref="O3:O4"/>
    <mergeCell ref="P3:P4"/>
    <mergeCell ref="Q3:Q4"/>
    <mergeCell ref="B3:B4"/>
    <mergeCell ref="C3:C4"/>
    <mergeCell ref="N3:N4"/>
    <mergeCell ref="E3:E4"/>
    <mergeCell ref="M3:M4"/>
    <mergeCell ref="G3:G4"/>
    <mergeCell ref="I3:I4"/>
    <mergeCell ref="J3:J4"/>
    <mergeCell ref="L3:L4"/>
    <mergeCell ref="K3:K4"/>
    <mergeCell ref="H3:H4"/>
    <mergeCell ref="F3:F4"/>
    <mergeCell ref="D3:D4"/>
  </mergeCells>
  <pageMargins left="0.7" right="0.7" top="0.75" bottom="0.75" header="0.3" footer="0.3"/>
  <pageSetup scale="1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70"/>
  <sheetViews>
    <sheetView showGridLines="0" topLeftCell="A26" zoomScale="58" zoomScaleNormal="115" workbookViewId="0">
      <selection activeCell="F24" sqref="F24:F25"/>
    </sheetView>
  </sheetViews>
  <sheetFormatPr defaultColWidth="9.1796875" defaultRowHeight="15.5"/>
  <cols>
    <col min="1" max="1" width="2.81640625" style="12" customWidth="1"/>
    <col min="2" max="2" width="8.1796875" style="11" customWidth="1"/>
    <col min="3" max="3" width="21.81640625" style="22" customWidth="1"/>
    <col min="4" max="4" width="14.81640625" style="22" customWidth="1"/>
    <col min="5" max="5" width="9.7265625" style="25" customWidth="1"/>
    <col min="6" max="6" width="25.1796875" style="22" customWidth="1"/>
    <col min="7" max="7" width="20" style="22" customWidth="1"/>
    <col min="8" max="8" width="58.81640625" style="23" customWidth="1"/>
    <col min="9" max="9" width="20.26953125" style="7" customWidth="1"/>
    <col min="10" max="10" width="17.7265625" style="32" customWidth="1"/>
    <col min="11" max="11" width="15.54296875" style="32" customWidth="1"/>
    <col min="12" max="12" width="13" style="34" customWidth="1"/>
    <col min="13" max="13" width="12.453125" style="9" customWidth="1"/>
    <col min="14" max="14" width="12.453125" style="121" customWidth="1"/>
    <col min="15" max="15" width="14" style="10" customWidth="1"/>
    <col min="16" max="16" width="17.1796875" style="33" customWidth="1"/>
    <col min="17" max="17" width="14" style="10" customWidth="1"/>
    <col min="18" max="16384" width="9.1796875" style="12"/>
  </cols>
  <sheetData>
    <row r="1" spans="2:17" ht="25.5" customHeight="1">
      <c r="C1" s="1" t="s">
        <v>175</v>
      </c>
      <c r="D1" s="13"/>
      <c r="E1" s="13"/>
      <c r="F1" s="3"/>
      <c r="G1" s="3"/>
      <c r="H1" s="4"/>
      <c r="J1" s="36"/>
      <c r="K1" s="36"/>
      <c r="L1" s="8"/>
      <c r="P1" s="9"/>
    </row>
    <row r="2" spans="2:17" ht="17.5">
      <c r="B2" s="1"/>
      <c r="C2" s="2"/>
      <c r="D2" s="2"/>
      <c r="E2" s="2"/>
      <c r="F2" s="2"/>
      <c r="G2" s="13"/>
      <c r="H2" s="4"/>
      <c r="O2" s="9"/>
      <c r="P2" s="9"/>
      <c r="Q2" s="9"/>
    </row>
    <row r="3" spans="2:17" s="14" customFormat="1" ht="37.5" customHeight="1">
      <c r="B3" s="171" t="s">
        <v>0</v>
      </c>
      <c r="C3" s="169" t="s">
        <v>1</v>
      </c>
      <c r="D3" s="169" t="s">
        <v>2</v>
      </c>
      <c r="E3" s="207" t="s">
        <v>3</v>
      </c>
      <c r="F3" s="169" t="s">
        <v>4</v>
      </c>
      <c r="G3" s="184" t="s">
        <v>5</v>
      </c>
      <c r="H3" s="169" t="s">
        <v>7</v>
      </c>
      <c r="I3" s="175" t="s">
        <v>8</v>
      </c>
      <c r="J3" s="173" t="s">
        <v>325</v>
      </c>
      <c r="K3" s="173" t="s">
        <v>296</v>
      </c>
      <c r="L3" s="192" t="s">
        <v>11</v>
      </c>
      <c r="M3" s="188" t="s">
        <v>12</v>
      </c>
      <c r="N3" s="212" t="s">
        <v>482</v>
      </c>
      <c r="O3" s="177" t="s">
        <v>481</v>
      </c>
      <c r="P3" s="188" t="s">
        <v>14</v>
      </c>
      <c r="Q3" s="177" t="s">
        <v>13</v>
      </c>
    </row>
    <row r="4" spans="2:17" s="14" customFormat="1" ht="27" customHeight="1">
      <c r="B4" s="204"/>
      <c r="C4" s="183"/>
      <c r="D4" s="183"/>
      <c r="E4" s="208"/>
      <c r="F4" s="183"/>
      <c r="G4" s="190"/>
      <c r="H4" s="183"/>
      <c r="I4" s="214"/>
      <c r="J4" s="174"/>
      <c r="K4" s="191"/>
      <c r="L4" s="211"/>
      <c r="M4" s="210"/>
      <c r="N4" s="213"/>
      <c r="O4" s="209"/>
      <c r="P4" s="210"/>
      <c r="Q4" s="209"/>
    </row>
    <row r="5" spans="2:17" ht="51.75" customHeight="1">
      <c r="B5" s="20">
        <v>1</v>
      </c>
      <c r="C5" s="47" t="s">
        <v>34</v>
      </c>
      <c r="D5" s="45" t="s">
        <v>35</v>
      </c>
      <c r="E5" s="47" t="s">
        <v>175</v>
      </c>
      <c r="F5" s="45" t="s">
        <v>176</v>
      </c>
      <c r="G5" s="45" t="s">
        <v>247</v>
      </c>
      <c r="H5" s="18" t="s">
        <v>262</v>
      </c>
      <c r="I5" s="17">
        <v>3669372.21</v>
      </c>
      <c r="J5" s="44">
        <v>0.55000000000000004</v>
      </c>
      <c r="K5" s="147" t="s">
        <v>484</v>
      </c>
      <c r="L5" s="53">
        <v>44334</v>
      </c>
      <c r="M5" s="15">
        <v>9</v>
      </c>
      <c r="N5" s="122">
        <v>44607</v>
      </c>
      <c r="O5" s="54"/>
      <c r="P5" s="15"/>
      <c r="Q5" s="54"/>
    </row>
    <row r="6" spans="2:17" ht="31">
      <c r="B6" s="64">
        <v>2</v>
      </c>
      <c r="C6" s="69" t="s">
        <v>24</v>
      </c>
      <c r="D6" s="63" t="s">
        <v>25</v>
      </c>
      <c r="E6" s="69" t="s">
        <v>175</v>
      </c>
      <c r="F6" s="63" t="s">
        <v>177</v>
      </c>
      <c r="G6" s="63" t="s">
        <v>27</v>
      </c>
      <c r="H6" s="46" t="s">
        <v>286</v>
      </c>
      <c r="I6" s="17">
        <v>1559305.8</v>
      </c>
      <c r="J6" s="49">
        <v>1</v>
      </c>
      <c r="K6" s="49" t="s">
        <v>230</v>
      </c>
      <c r="L6" s="55">
        <v>44300</v>
      </c>
      <c r="M6" s="56">
        <v>9</v>
      </c>
      <c r="N6" s="122">
        <v>44573</v>
      </c>
      <c r="O6" s="57"/>
      <c r="P6" s="56"/>
      <c r="Q6" s="57"/>
    </row>
    <row r="7" spans="2:17" ht="54" customHeight="1">
      <c r="B7" s="194">
        <v>3</v>
      </c>
      <c r="C7" s="155" t="s">
        <v>49</v>
      </c>
      <c r="D7" s="155" t="s">
        <v>63</v>
      </c>
      <c r="E7" s="215" t="s">
        <v>175</v>
      </c>
      <c r="F7" s="45" t="s">
        <v>256</v>
      </c>
      <c r="G7" s="45" t="s">
        <v>18</v>
      </c>
      <c r="H7" s="18" t="s">
        <v>278</v>
      </c>
      <c r="I7" s="17">
        <v>2152915.5499999998</v>
      </c>
      <c r="J7" s="44">
        <v>1</v>
      </c>
      <c r="K7" s="49" t="s">
        <v>230</v>
      </c>
      <c r="L7" s="53">
        <v>44707</v>
      </c>
      <c r="M7" s="15">
        <v>11</v>
      </c>
      <c r="N7" s="122">
        <v>45041</v>
      </c>
      <c r="O7" s="57"/>
      <c r="P7" s="15"/>
      <c r="Q7" s="54"/>
    </row>
    <row r="8" spans="2:17" ht="36.75" customHeight="1">
      <c r="B8" s="195"/>
      <c r="C8" s="154" t="s">
        <v>49</v>
      </c>
      <c r="D8" s="155" t="s">
        <v>63</v>
      </c>
      <c r="E8" s="217"/>
      <c r="F8" s="155" t="s">
        <v>257</v>
      </c>
      <c r="G8" s="46" t="s">
        <v>27</v>
      </c>
      <c r="H8" s="18" t="s">
        <v>287</v>
      </c>
      <c r="I8" s="17">
        <v>2422603.0499999998</v>
      </c>
      <c r="J8" s="44">
        <v>1</v>
      </c>
      <c r="K8" s="49" t="s">
        <v>230</v>
      </c>
      <c r="L8" s="53">
        <v>44707</v>
      </c>
      <c r="M8" s="38">
        <v>11</v>
      </c>
      <c r="N8" s="122">
        <v>45041</v>
      </c>
      <c r="O8" s="57"/>
      <c r="P8" s="15"/>
      <c r="Q8" s="50"/>
    </row>
    <row r="9" spans="2:17" ht="37.5" customHeight="1">
      <c r="B9" s="195"/>
      <c r="C9" s="154" t="s">
        <v>49</v>
      </c>
      <c r="D9" s="155" t="s">
        <v>63</v>
      </c>
      <c r="E9" s="216"/>
      <c r="F9" s="155" t="s">
        <v>257</v>
      </c>
      <c r="G9" s="46" t="s">
        <v>27</v>
      </c>
      <c r="H9" s="18" t="s">
        <v>288</v>
      </c>
      <c r="I9" s="17">
        <v>2281385.9300000002</v>
      </c>
      <c r="J9" s="44">
        <v>1</v>
      </c>
      <c r="K9" s="49" t="s">
        <v>230</v>
      </c>
      <c r="L9" s="53">
        <v>44707</v>
      </c>
      <c r="M9" s="38">
        <v>11</v>
      </c>
      <c r="N9" s="122">
        <v>45041</v>
      </c>
      <c r="O9" s="57"/>
      <c r="P9" s="15"/>
      <c r="Q9" s="50"/>
    </row>
    <row r="10" spans="2:17" ht="46.5">
      <c r="B10" s="205"/>
      <c r="C10" s="154" t="s">
        <v>49</v>
      </c>
      <c r="D10" s="155" t="s">
        <v>50</v>
      </c>
      <c r="E10" s="201" t="s">
        <v>175</v>
      </c>
      <c r="F10" s="45" t="s">
        <v>256</v>
      </c>
      <c r="G10" s="45" t="s">
        <v>18</v>
      </c>
      <c r="H10" s="59" t="s">
        <v>263</v>
      </c>
      <c r="I10" s="17">
        <v>4083042.47</v>
      </c>
      <c r="J10" s="44">
        <v>1</v>
      </c>
      <c r="K10" s="49" t="s">
        <v>230</v>
      </c>
      <c r="L10" s="53">
        <v>44667</v>
      </c>
      <c r="M10" s="38">
        <v>11</v>
      </c>
      <c r="N10" s="122">
        <v>45001</v>
      </c>
      <c r="O10" s="57"/>
      <c r="P10" s="15"/>
      <c r="Q10" s="50"/>
    </row>
    <row r="11" spans="2:17" ht="34.5" customHeight="1">
      <c r="B11" s="205"/>
      <c r="C11" s="154" t="s">
        <v>49</v>
      </c>
      <c r="D11" s="155" t="s">
        <v>50</v>
      </c>
      <c r="E11" s="202"/>
      <c r="F11" s="60" t="s">
        <v>298</v>
      </c>
      <c r="G11" s="60" t="s">
        <v>297</v>
      </c>
      <c r="H11" s="59" t="s">
        <v>301</v>
      </c>
      <c r="I11" s="17">
        <v>2900471.84</v>
      </c>
      <c r="J11" s="44">
        <v>1</v>
      </c>
      <c r="K11" s="49" t="s">
        <v>230</v>
      </c>
      <c r="L11" s="53">
        <v>44872</v>
      </c>
      <c r="M11" s="38">
        <v>6</v>
      </c>
      <c r="N11" s="122">
        <v>45054</v>
      </c>
      <c r="O11" s="57"/>
      <c r="P11" s="15"/>
      <c r="Q11" s="50"/>
    </row>
    <row r="12" spans="2:17" ht="81" customHeight="1">
      <c r="B12" s="205"/>
      <c r="C12" s="154" t="s">
        <v>49</v>
      </c>
      <c r="D12" s="155" t="s">
        <v>50</v>
      </c>
      <c r="E12" s="202"/>
      <c r="F12" s="60" t="s">
        <v>299</v>
      </c>
      <c r="G12" s="60" t="s">
        <v>302</v>
      </c>
      <c r="H12" s="60" t="s">
        <v>299</v>
      </c>
      <c r="I12" s="17">
        <v>782080</v>
      </c>
      <c r="J12" s="44">
        <v>1</v>
      </c>
      <c r="K12" s="49" t="s">
        <v>230</v>
      </c>
      <c r="L12" s="53">
        <v>44840</v>
      </c>
      <c r="M12" s="38">
        <v>4</v>
      </c>
      <c r="N12" s="122">
        <v>44961</v>
      </c>
      <c r="O12" s="57"/>
      <c r="P12" s="15"/>
      <c r="Q12" s="50"/>
    </row>
    <row r="13" spans="2:17" ht="59.25" customHeight="1">
      <c r="B13" s="205"/>
      <c r="C13" s="154" t="s">
        <v>49</v>
      </c>
      <c r="D13" s="155" t="s">
        <v>50</v>
      </c>
      <c r="E13" s="203"/>
      <c r="F13" s="60" t="s">
        <v>300</v>
      </c>
      <c r="G13" s="60" t="s">
        <v>302</v>
      </c>
      <c r="H13" s="60" t="s">
        <v>300</v>
      </c>
      <c r="I13" s="17">
        <v>1923740</v>
      </c>
      <c r="J13" s="44">
        <v>1</v>
      </c>
      <c r="K13" s="49" t="s">
        <v>230</v>
      </c>
      <c r="L13" s="53">
        <v>44840</v>
      </c>
      <c r="M13" s="38">
        <v>4</v>
      </c>
      <c r="N13" s="122">
        <v>44961</v>
      </c>
      <c r="O13" s="57"/>
      <c r="P13" s="15"/>
      <c r="Q13" s="50"/>
    </row>
    <row r="14" spans="2:17" ht="96.75" customHeight="1">
      <c r="B14" s="206"/>
      <c r="C14" s="154" t="s">
        <v>49</v>
      </c>
      <c r="D14" s="45" t="s">
        <v>69</v>
      </c>
      <c r="E14" s="70" t="s">
        <v>268</v>
      </c>
      <c r="F14" s="68" t="s">
        <v>295</v>
      </c>
      <c r="G14" s="45" t="s">
        <v>32</v>
      </c>
      <c r="H14" s="61" t="s">
        <v>269</v>
      </c>
      <c r="I14" s="17">
        <v>2078187.97</v>
      </c>
      <c r="J14" s="52">
        <v>1</v>
      </c>
      <c r="K14" s="49" t="s">
        <v>230</v>
      </c>
      <c r="L14" s="53">
        <v>44760</v>
      </c>
      <c r="M14" s="38">
        <v>11</v>
      </c>
      <c r="N14" s="122">
        <v>45094</v>
      </c>
      <c r="O14" s="54"/>
      <c r="P14" s="16"/>
      <c r="Q14" s="54"/>
    </row>
    <row r="15" spans="2:17" ht="46.5">
      <c r="B15" s="194">
        <v>4</v>
      </c>
      <c r="C15" s="155" t="s">
        <v>57</v>
      </c>
      <c r="D15" s="155" t="s">
        <v>58</v>
      </c>
      <c r="E15" s="201" t="s">
        <v>175</v>
      </c>
      <c r="F15" s="155" t="s">
        <v>256</v>
      </c>
      <c r="G15" s="46" t="s">
        <v>18</v>
      </c>
      <c r="H15" s="18" t="s">
        <v>277</v>
      </c>
      <c r="I15" s="17">
        <v>2512918.42</v>
      </c>
      <c r="J15" s="44">
        <v>1</v>
      </c>
      <c r="K15" s="49" t="s">
        <v>230</v>
      </c>
      <c r="L15" s="53">
        <v>44726</v>
      </c>
      <c r="M15" s="38">
        <v>12</v>
      </c>
      <c r="N15" s="122">
        <v>45091</v>
      </c>
      <c r="O15" s="57"/>
      <c r="P15" s="15"/>
      <c r="Q15" s="50"/>
    </row>
    <row r="16" spans="2:17" ht="31">
      <c r="B16" s="195"/>
      <c r="C16" s="155" t="s">
        <v>57</v>
      </c>
      <c r="D16" s="155" t="s">
        <v>58</v>
      </c>
      <c r="E16" s="202"/>
      <c r="F16" s="155" t="s">
        <v>256</v>
      </c>
      <c r="G16" s="46" t="s">
        <v>18</v>
      </c>
      <c r="H16" s="18" t="s">
        <v>264</v>
      </c>
      <c r="I16" s="17">
        <v>2902388.57</v>
      </c>
      <c r="J16" s="44">
        <v>1</v>
      </c>
      <c r="K16" s="49" t="s">
        <v>230</v>
      </c>
      <c r="L16" s="53">
        <v>44726</v>
      </c>
      <c r="M16" s="38">
        <v>12</v>
      </c>
      <c r="N16" s="122">
        <v>45092</v>
      </c>
      <c r="O16" s="57"/>
      <c r="P16" s="15"/>
      <c r="Q16" s="50"/>
    </row>
    <row r="17" spans="2:17" ht="46.5">
      <c r="B17" s="200"/>
      <c r="C17" s="155" t="s">
        <v>57</v>
      </c>
      <c r="D17" s="155" t="s">
        <v>58</v>
      </c>
      <c r="E17" s="203"/>
      <c r="F17" s="45" t="s">
        <v>258</v>
      </c>
      <c r="G17" s="45" t="s">
        <v>27</v>
      </c>
      <c r="H17" s="18" t="s">
        <v>285</v>
      </c>
      <c r="I17" s="17">
        <v>2689533.71</v>
      </c>
      <c r="J17" s="44">
        <v>1</v>
      </c>
      <c r="K17" s="49" t="s">
        <v>230</v>
      </c>
      <c r="L17" s="53">
        <v>44726</v>
      </c>
      <c r="M17" s="38">
        <v>11</v>
      </c>
      <c r="N17" s="122">
        <v>45060</v>
      </c>
      <c r="O17" s="57"/>
      <c r="P17" s="15"/>
      <c r="Q17" s="50"/>
    </row>
    <row r="18" spans="2:17" ht="31">
      <c r="B18" s="20">
        <v>5</v>
      </c>
      <c r="C18" s="45" t="s">
        <v>29</v>
      </c>
      <c r="D18" s="45" t="s">
        <v>30</v>
      </c>
      <c r="E18" s="70" t="s">
        <v>175</v>
      </c>
      <c r="F18" s="45" t="s">
        <v>259</v>
      </c>
      <c r="G18" s="45" t="s">
        <v>32</v>
      </c>
      <c r="H18" s="18" t="s">
        <v>289</v>
      </c>
      <c r="I18" s="17">
        <v>2509934.91</v>
      </c>
      <c r="J18" s="44">
        <v>0.65</v>
      </c>
      <c r="K18" s="49" t="s">
        <v>231</v>
      </c>
      <c r="L18" s="53">
        <v>44665</v>
      </c>
      <c r="M18" s="38">
        <v>12</v>
      </c>
      <c r="N18" s="122">
        <v>45030</v>
      </c>
      <c r="O18" s="57"/>
      <c r="P18" s="15"/>
      <c r="Q18" s="50"/>
    </row>
    <row r="19" spans="2:17" ht="31.5" customHeight="1">
      <c r="B19" s="194">
        <v>6</v>
      </c>
      <c r="C19" s="161" t="s">
        <v>255</v>
      </c>
      <c r="D19" s="163" t="s">
        <v>45</v>
      </c>
      <c r="E19" s="201" t="s">
        <v>175</v>
      </c>
      <c r="F19" s="161" t="s">
        <v>260</v>
      </c>
      <c r="G19" s="46" t="s">
        <v>245</v>
      </c>
      <c r="H19" s="18" t="s">
        <v>265</v>
      </c>
      <c r="I19" s="17">
        <v>2677729.62</v>
      </c>
      <c r="J19" s="148">
        <v>1</v>
      </c>
      <c r="K19" s="49" t="s">
        <v>230</v>
      </c>
      <c r="L19" s="53">
        <v>44719</v>
      </c>
      <c r="M19" s="38">
        <v>12</v>
      </c>
      <c r="N19" s="122">
        <v>45084</v>
      </c>
      <c r="O19" s="57"/>
      <c r="P19" s="15"/>
      <c r="Q19" s="50"/>
    </row>
    <row r="20" spans="2:17" ht="31">
      <c r="B20" s="195"/>
      <c r="C20" s="199"/>
      <c r="D20" s="190"/>
      <c r="E20" s="203"/>
      <c r="F20" s="162"/>
      <c r="G20" s="46" t="s">
        <v>245</v>
      </c>
      <c r="H20" s="18" t="s">
        <v>276</v>
      </c>
      <c r="I20" s="17">
        <v>2676362.46</v>
      </c>
      <c r="J20" s="148">
        <v>1</v>
      </c>
      <c r="K20" s="49" t="s">
        <v>230</v>
      </c>
      <c r="L20" s="53">
        <v>44719</v>
      </c>
      <c r="M20" s="38">
        <v>12</v>
      </c>
      <c r="N20" s="122">
        <v>45084</v>
      </c>
      <c r="O20" s="57"/>
      <c r="P20" s="15"/>
      <c r="Q20" s="50"/>
    </row>
    <row r="21" spans="2:17" ht="31">
      <c r="B21" s="196"/>
      <c r="C21" s="221"/>
      <c r="D21" s="45" t="s">
        <v>42</v>
      </c>
      <c r="E21" s="70" t="s">
        <v>175</v>
      </c>
      <c r="F21" s="45" t="s">
        <v>258</v>
      </c>
      <c r="G21" s="45" t="s">
        <v>27</v>
      </c>
      <c r="H21" s="18" t="s">
        <v>290</v>
      </c>
      <c r="I21" s="17">
        <v>2815353.55</v>
      </c>
      <c r="J21" s="44">
        <v>0.55000000000000004</v>
      </c>
      <c r="K21" s="49" t="s">
        <v>231</v>
      </c>
      <c r="L21" s="53">
        <v>44817</v>
      </c>
      <c r="M21" s="38">
        <v>12</v>
      </c>
      <c r="N21" s="122">
        <v>45182</v>
      </c>
      <c r="O21" s="57"/>
      <c r="P21" s="15"/>
      <c r="Q21" s="50"/>
    </row>
    <row r="22" spans="2:17" ht="55.5" customHeight="1">
      <c r="B22" s="194">
        <v>7</v>
      </c>
      <c r="C22" s="161" t="s">
        <v>16</v>
      </c>
      <c r="D22" s="163" t="s">
        <v>237</v>
      </c>
      <c r="E22" s="201" t="s">
        <v>175</v>
      </c>
      <c r="F22" s="155" t="s">
        <v>261</v>
      </c>
      <c r="G22" s="46" t="s">
        <v>27</v>
      </c>
      <c r="H22" s="18" t="s">
        <v>306</v>
      </c>
      <c r="I22" s="17">
        <v>3110772.01</v>
      </c>
      <c r="J22" s="44">
        <v>0.35</v>
      </c>
      <c r="K22" s="49" t="s">
        <v>231</v>
      </c>
      <c r="L22" s="53">
        <v>45037</v>
      </c>
      <c r="M22" s="38">
        <v>12</v>
      </c>
      <c r="N22" s="122">
        <v>45355</v>
      </c>
      <c r="O22" s="57"/>
      <c r="P22" s="15"/>
      <c r="Q22" s="50"/>
    </row>
    <row r="23" spans="2:17" ht="51" customHeight="1">
      <c r="B23" s="200"/>
      <c r="C23" s="162"/>
      <c r="D23" s="190"/>
      <c r="E23" s="203"/>
      <c r="F23" s="155" t="s">
        <v>261</v>
      </c>
      <c r="G23" s="46" t="s">
        <v>27</v>
      </c>
      <c r="H23" s="18" t="s">
        <v>307</v>
      </c>
      <c r="I23" s="17">
        <v>2890629.85</v>
      </c>
      <c r="J23" s="44">
        <v>0.4</v>
      </c>
      <c r="K23" s="49" t="s">
        <v>231</v>
      </c>
      <c r="L23" s="53">
        <v>44672</v>
      </c>
      <c r="M23" s="38">
        <v>12</v>
      </c>
      <c r="N23" s="122">
        <v>45403</v>
      </c>
      <c r="O23" s="57"/>
      <c r="P23" s="15"/>
      <c r="Q23" s="50"/>
    </row>
    <row r="24" spans="2:17" ht="51" customHeight="1">
      <c r="B24" s="194">
        <v>8</v>
      </c>
      <c r="C24" s="155" t="s">
        <v>72</v>
      </c>
      <c r="D24" s="163" t="s">
        <v>84</v>
      </c>
      <c r="E24" s="201" t="s">
        <v>175</v>
      </c>
      <c r="F24" s="155" t="s">
        <v>258</v>
      </c>
      <c r="G24" s="46" t="s">
        <v>27</v>
      </c>
      <c r="H24" s="59" t="s">
        <v>303</v>
      </c>
      <c r="I24" s="17">
        <v>3516712.09</v>
      </c>
      <c r="J24" s="44">
        <v>1</v>
      </c>
      <c r="K24" s="49" t="s">
        <v>230</v>
      </c>
      <c r="L24" s="53">
        <v>44812</v>
      </c>
      <c r="M24" s="38">
        <v>11</v>
      </c>
      <c r="N24" s="122">
        <v>45146</v>
      </c>
      <c r="O24" s="57"/>
      <c r="P24" s="15"/>
      <c r="Q24" s="50"/>
    </row>
    <row r="25" spans="2:17" ht="65.25" customHeight="1">
      <c r="B25" s="195"/>
      <c r="C25" s="155" t="s">
        <v>72</v>
      </c>
      <c r="D25" s="190"/>
      <c r="E25" s="202"/>
      <c r="F25" s="155" t="s">
        <v>258</v>
      </c>
      <c r="G25" s="46" t="s">
        <v>27</v>
      </c>
      <c r="H25" s="59" t="s">
        <v>304</v>
      </c>
      <c r="I25" s="17">
        <v>3407104.61</v>
      </c>
      <c r="J25" s="44">
        <v>0.98</v>
      </c>
      <c r="K25" s="49" t="s">
        <v>230</v>
      </c>
      <c r="L25" s="53">
        <v>44812</v>
      </c>
      <c r="M25" s="38">
        <v>11</v>
      </c>
      <c r="N25" s="122">
        <v>45146</v>
      </c>
      <c r="O25" s="57"/>
      <c r="P25" s="15"/>
      <c r="Q25" s="50"/>
    </row>
    <row r="26" spans="2:17" ht="31">
      <c r="B26" s="219"/>
      <c r="C26" s="155" t="s">
        <v>72</v>
      </c>
      <c r="D26" s="163" t="s">
        <v>96</v>
      </c>
      <c r="E26" s="201" t="s">
        <v>175</v>
      </c>
      <c r="F26" s="46" t="s">
        <v>256</v>
      </c>
      <c r="G26" s="46" t="s">
        <v>18</v>
      </c>
      <c r="H26" s="18" t="s">
        <v>266</v>
      </c>
      <c r="I26" s="17">
        <v>3455474.28</v>
      </c>
      <c r="J26" s="44">
        <v>1</v>
      </c>
      <c r="K26" s="49" t="s">
        <v>230</v>
      </c>
      <c r="L26" s="53">
        <v>44774</v>
      </c>
      <c r="M26" s="38">
        <v>12</v>
      </c>
      <c r="N26" s="122">
        <v>45139</v>
      </c>
      <c r="O26" s="57"/>
      <c r="P26" s="15"/>
      <c r="Q26" s="50"/>
    </row>
    <row r="27" spans="2:17" ht="31">
      <c r="B27" s="219"/>
      <c r="C27" s="155" t="s">
        <v>72</v>
      </c>
      <c r="D27" s="220"/>
      <c r="E27" s="202"/>
      <c r="F27" s="161" t="s">
        <v>203</v>
      </c>
      <c r="G27" s="46" t="s">
        <v>247</v>
      </c>
      <c r="H27" s="18" t="s">
        <v>305</v>
      </c>
      <c r="I27" s="17">
        <v>1988800.11</v>
      </c>
      <c r="J27" s="44">
        <v>1</v>
      </c>
      <c r="K27" s="49" t="s">
        <v>230</v>
      </c>
      <c r="L27" s="53">
        <v>44774</v>
      </c>
      <c r="M27" s="38">
        <v>7</v>
      </c>
      <c r="N27" s="122">
        <v>44994</v>
      </c>
      <c r="O27" s="57"/>
      <c r="P27" s="15"/>
      <c r="Q27" s="50"/>
    </row>
    <row r="28" spans="2:17" ht="31">
      <c r="B28" s="219"/>
      <c r="C28" s="155" t="s">
        <v>72</v>
      </c>
      <c r="D28" s="190"/>
      <c r="E28" s="203"/>
      <c r="F28" s="162"/>
      <c r="G28" s="46" t="s">
        <v>247</v>
      </c>
      <c r="H28" s="18" t="s">
        <v>267</v>
      </c>
      <c r="I28" s="17">
        <v>2469372.1800000002</v>
      </c>
      <c r="J28" s="44">
        <v>1</v>
      </c>
      <c r="K28" s="49" t="s">
        <v>230</v>
      </c>
      <c r="L28" s="53">
        <v>44774</v>
      </c>
      <c r="M28" s="38">
        <v>7</v>
      </c>
      <c r="N28" s="122">
        <v>44630</v>
      </c>
      <c r="O28" s="54"/>
      <c r="P28" s="15"/>
      <c r="Q28" s="50"/>
    </row>
    <row r="29" spans="2:17" ht="46.5">
      <c r="B29" s="219"/>
      <c r="C29" s="155" t="s">
        <v>72</v>
      </c>
      <c r="D29" s="163" t="s">
        <v>79</v>
      </c>
      <c r="E29" s="201" t="s">
        <v>268</v>
      </c>
      <c r="F29" s="197" t="s">
        <v>80</v>
      </c>
      <c r="G29" s="45" t="s">
        <v>18</v>
      </c>
      <c r="H29" s="61" t="s">
        <v>270</v>
      </c>
      <c r="I29" s="17">
        <v>3683818.72</v>
      </c>
      <c r="J29" s="52">
        <v>1</v>
      </c>
      <c r="K29" s="49" t="s">
        <v>230</v>
      </c>
      <c r="L29" s="53">
        <v>44699</v>
      </c>
      <c r="M29" s="38">
        <v>8</v>
      </c>
      <c r="N29" s="122">
        <v>45093</v>
      </c>
      <c r="O29" s="54"/>
      <c r="P29" s="16"/>
      <c r="Q29" s="54"/>
    </row>
    <row r="30" spans="2:17" ht="46.5">
      <c r="B30" s="219"/>
      <c r="C30" s="155" t="s">
        <v>72</v>
      </c>
      <c r="D30" s="190"/>
      <c r="E30" s="203"/>
      <c r="F30" s="198"/>
      <c r="G30" s="45" t="s">
        <v>18</v>
      </c>
      <c r="H30" s="61" t="s">
        <v>271</v>
      </c>
      <c r="I30" s="17">
        <v>5212616.84</v>
      </c>
      <c r="J30" s="52">
        <v>1</v>
      </c>
      <c r="K30" s="49" t="s">
        <v>230</v>
      </c>
      <c r="L30" s="53">
        <v>44699</v>
      </c>
      <c r="M30" s="38">
        <v>8</v>
      </c>
      <c r="N30" s="122">
        <v>44942</v>
      </c>
      <c r="O30" s="54"/>
      <c r="P30" s="16"/>
      <c r="Q30" s="54"/>
    </row>
    <row r="31" spans="2:17" ht="46.5">
      <c r="B31" s="219"/>
      <c r="C31" s="155" t="s">
        <v>72</v>
      </c>
      <c r="D31" s="163" t="s">
        <v>73</v>
      </c>
      <c r="E31" s="215" t="s">
        <v>175</v>
      </c>
      <c r="F31" s="161" t="s">
        <v>203</v>
      </c>
      <c r="G31" s="45" t="s">
        <v>247</v>
      </c>
      <c r="H31" s="18" t="s">
        <v>313</v>
      </c>
      <c r="I31" s="17">
        <v>3526084.68</v>
      </c>
      <c r="J31" s="44">
        <v>1</v>
      </c>
      <c r="K31" s="49" t="s">
        <v>230</v>
      </c>
      <c r="L31" s="53">
        <v>44336</v>
      </c>
      <c r="M31" s="15">
        <v>8</v>
      </c>
      <c r="N31" s="122">
        <v>45364</v>
      </c>
      <c r="O31" s="54"/>
      <c r="P31" s="15"/>
      <c r="Q31" s="54"/>
    </row>
    <row r="32" spans="2:17" ht="46.5">
      <c r="B32" s="219"/>
      <c r="C32" s="155" t="s">
        <v>72</v>
      </c>
      <c r="D32" s="220"/>
      <c r="E32" s="217"/>
      <c r="F32" s="199"/>
      <c r="G32" s="45" t="s">
        <v>247</v>
      </c>
      <c r="H32" s="18" t="s">
        <v>314</v>
      </c>
      <c r="I32" s="17">
        <v>3794704.13</v>
      </c>
      <c r="J32" s="44">
        <v>1</v>
      </c>
      <c r="K32" s="49" t="s">
        <v>230</v>
      </c>
      <c r="L32" s="53">
        <v>44336</v>
      </c>
      <c r="M32" s="15">
        <v>8</v>
      </c>
      <c r="N32" s="122">
        <v>44879</v>
      </c>
      <c r="O32" s="54">
        <v>44581</v>
      </c>
      <c r="P32" s="15">
        <v>10</v>
      </c>
      <c r="Q32" s="54">
        <f>O32+((P32/12)*365)</f>
        <v>44885.166666666664</v>
      </c>
    </row>
    <row r="33" spans="2:17" ht="46.5">
      <c r="B33" s="196"/>
      <c r="C33" s="155" t="s">
        <v>72</v>
      </c>
      <c r="D33" s="190"/>
      <c r="E33" s="216"/>
      <c r="F33" s="162"/>
      <c r="G33" s="45" t="s">
        <v>247</v>
      </c>
      <c r="H33" s="18" t="s">
        <v>315</v>
      </c>
      <c r="I33" s="17">
        <v>2411909.64</v>
      </c>
      <c r="J33" s="44">
        <v>1</v>
      </c>
      <c r="K33" s="49" t="s">
        <v>230</v>
      </c>
      <c r="L33" s="53">
        <v>44336</v>
      </c>
      <c r="M33" s="15">
        <v>6</v>
      </c>
      <c r="N33" s="122">
        <v>44635</v>
      </c>
      <c r="O33" s="54">
        <v>44520</v>
      </c>
      <c r="P33" s="15">
        <v>0</v>
      </c>
      <c r="Q33" s="54">
        <f>O33+((P33/12)*365)</f>
        <v>44520</v>
      </c>
    </row>
    <row r="34" spans="2:17" ht="31">
      <c r="B34" s="194">
        <v>9</v>
      </c>
      <c r="C34" s="161" t="s">
        <v>100</v>
      </c>
      <c r="D34" s="163" t="s">
        <v>101</v>
      </c>
      <c r="E34" s="201" t="s">
        <v>268</v>
      </c>
      <c r="F34" s="197" t="s">
        <v>102</v>
      </c>
      <c r="G34" s="46" t="s">
        <v>27</v>
      </c>
      <c r="H34" s="61" t="s">
        <v>310</v>
      </c>
      <c r="I34" s="17">
        <v>2220178.7799999998</v>
      </c>
      <c r="J34" s="52">
        <v>1</v>
      </c>
      <c r="K34" s="49" t="s">
        <v>230</v>
      </c>
      <c r="L34" s="53">
        <v>44761</v>
      </c>
      <c r="M34" s="38">
        <v>11</v>
      </c>
      <c r="N34" s="122">
        <v>44636</v>
      </c>
      <c r="O34" s="54">
        <f>L34+((M34/12)*365)</f>
        <v>45095.583333333336</v>
      </c>
      <c r="P34" s="16">
        <v>0</v>
      </c>
      <c r="Q34" s="54">
        <f>(L34+((M34+P34)/12)*365)</f>
        <v>45095.583333333336</v>
      </c>
    </row>
    <row r="35" spans="2:17" ht="31">
      <c r="B35" s="200"/>
      <c r="C35" s="162"/>
      <c r="D35" s="190"/>
      <c r="E35" s="203"/>
      <c r="F35" s="198"/>
      <c r="G35" s="46" t="s">
        <v>27</v>
      </c>
      <c r="H35" s="61" t="s">
        <v>272</v>
      </c>
      <c r="I35" s="17">
        <v>2070193.54</v>
      </c>
      <c r="J35" s="52">
        <v>1</v>
      </c>
      <c r="K35" s="49" t="s">
        <v>230</v>
      </c>
      <c r="L35" s="53">
        <v>44761</v>
      </c>
      <c r="M35" s="38">
        <v>11</v>
      </c>
      <c r="N35" s="122">
        <v>45094</v>
      </c>
      <c r="O35" s="54">
        <f>L35+((M35/12)*365)</f>
        <v>45095.583333333336</v>
      </c>
      <c r="P35" s="16">
        <v>0</v>
      </c>
      <c r="Q35" s="54">
        <f>(L35+((M35+P35)/12)*365)</f>
        <v>45095.583333333336</v>
      </c>
    </row>
    <row r="36" spans="2:17" ht="31">
      <c r="B36" s="194">
        <v>10</v>
      </c>
      <c r="C36" s="155" t="s">
        <v>144</v>
      </c>
      <c r="D36" s="163" t="s">
        <v>166</v>
      </c>
      <c r="E36" s="215" t="s">
        <v>175</v>
      </c>
      <c r="F36" s="161" t="s">
        <v>178</v>
      </c>
      <c r="G36" s="45" t="s">
        <v>27</v>
      </c>
      <c r="H36" s="61" t="s">
        <v>253</v>
      </c>
      <c r="I36" s="17">
        <v>3829932.28</v>
      </c>
      <c r="J36" s="44">
        <v>0.7</v>
      </c>
      <c r="K36" s="49" t="s">
        <v>231</v>
      </c>
      <c r="L36" s="53">
        <v>44337</v>
      </c>
      <c r="M36" s="15">
        <v>9</v>
      </c>
      <c r="N36" s="122">
        <v>45369</v>
      </c>
      <c r="O36" s="54">
        <f>L36+((M36/12)*365)</f>
        <v>44610.75</v>
      </c>
      <c r="P36" s="15">
        <v>9</v>
      </c>
      <c r="Q36" s="54">
        <f t="shared" ref="Q36:Q45" si="0">O36+((P36/12)*365)</f>
        <v>44884.5</v>
      </c>
    </row>
    <row r="37" spans="2:17" ht="48" customHeight="1">
      <c r="B37" s="195"/>
      <c r="C37" s="155" t="s">
        <v>144</v>
      </c>
      <c r="D37" s="190"/>
      <c r="E37" s="216"/>
      <c r="F37" s="162"/>
      <c r="G37" s="45" t="s">
        <v>27</v>
      </c>
      <c r="H37" s="18" t="s">
        <v>179</v>
      </c>
      <c r="I37" s="17">
        <v>1704375.9</v>
      </c>
      <c r="J37" s="44">
        <v>0.55000000000000004</v>
      </c>
      <c r="K37" s="49" t="s">
        <v>231</v>
      </c>
      <c r="L37" s="53">
        <v>44337</v>
      </c>
      <c r="M37" s="15">
        <v>6</v>
      </c>
      <c r="N37" s="122">
        <v>45370</v>
      </c>
      <c r="O37" s="54">
        <f>L37+((M37/12)*365)</f>
        <v>44519.5</v>
      </c>
      <c r="P37" s="15">
        <v>13</v>
      </c>
      <c r="Q37" s="54">
        <f t="shared" si="0"/>
        <v>44914.916666666664</v>
      </c>
    </row>
    <row r="38" spans="2:17" ht="37">
      <c r="B38" s="219"/>
      <c r="C38" s="155" t="s">
        <v>144</v>
      </c>
      <c r="D38" s="163" t="s">
        <v>145</v>
      </c>
      <c r="E38" s="215" t="s">
        <v>175</v>
      </c>
      <c r="F38" s="161" t="s">
        <v>180</v>
      </c>
      <c r="G38" s="45" t="s">
        <v>181</v>
      </c>
      <c r="H38" s="18" t="s">
        <v>236</v>
      </c>
      <c r="I38" s="17">
        <v>2624737.65</v>
      </c>
      <c r="J38" s="44">
        <v>1</v>
      </c>
      <c r="K38" s="49" t="s">
        <v>230</v>
      </c>
      <c r="L38" s="53">
        <v>44404</v>
      </c>
      <c r="M38" s="15">
        <v>8</v>
      </c>
      <c r="N38" s="122">
        <v>45371</v>
      </c>
      <c r="O38" s="54">
        <v>44648</v>
      </c>
      <c r="P38" s="15">
        <v>9</v>
      </c>
      <c r="Q38" s="54">
        <f t="shared" si="0"/>
        <v>44921.75</v>
      </c>
    </row>
    <row r="39" spans="2:17" ht="36.75" customHeight="1">
      <c r="B39" s="219"/>
      <c r="C39" s="155" t="s">
        <v>144</v>
      </c>
      <c r="D39" s="220"/>
      <c r="E39" s="217"/>
      <c r="F39" s="199"/>
      <c r="G39" s="45" t="s">
        <v>181</v>
      </c>
      <c r="H39" s="18" t="s">
        <v>182</v>
      </c>
      <c r="I39" s="17">
        <v>3389054.39</v>
      </c>
      <c r="J39" s="44">
        <v>0.85</v>
      </c>
      <c r="K39" s="49" t="s">
        <v>231</v>
      </c>
      <c r="L39" s="53">
        <v>44404</v>
      </c>
      <c r="M39" s="15">
        <v>10</v>
      </c>
      <c r="N39" s="122">
        <v>45371</v>
      </c>
      <c r="O39" s="54">
        <v>44708</v>
      </c>
      <c r="P39" s="15">
        <v>7</v>
      </c>
      <c r="Q39" s="54">
        <f t="shared" si="0"/>
        <v>44920.916666666664</v>
      </c>
    </row>
    <row r="40" spans="2:17" ht="31">
      <c r="B40" s="219"/>
      <c r="C40" s="155" t="s">
        <v>144</v>
      </c>
      <c r="D40" s="220"/>
      <c r="E40" s="217"/>
      <c r="F40" s="162"/>
      <c r="G40" s="45" t="s">
        <v>181</v>
      </c>
      <c r="H40" s="18" t="s">
        <v>183</v>
      </c>
      <c r="I40" s="17">
        <v>2720022.94</v>
      </c>
      <c r="J40" s="44">
        <v>1</v>
      </c>
      <c r="K40" s="49" t="s">
        <v>230</v>
      </c>
      <c r="L40" s="53">
        <v>44404</v>
      </c>
      <c r="M40" s="15">
        <v>8</v>
      </c>
      <c r="N40" s="122">
        <v>44642</v>
      </c>
      <c r="O40" s="54">
        <v>44648</v>
      </c>
      <c r="P40" s="15">
        <v>9</v>
      </c>
      <c r="Q40" s="54">
        <f t="shared" si="0"/>
        <v>44921.75</v>
      </c>
    </row>
    <row r="41" spans="2:17" ht="67.5" customHeight="1">
      <c r="B41" s="219"/>
      <c r="C41" s="155" t="s">
        <v>144</v>
      </c>
      <c r="D41" s="190"/>
      <c r="E41" s="216"/>
      <c r="F41" s="63" t="s">
        <v>184</v>
      </c>
      <c r="G41" s="45" t="s">
        <v>297</v>
      </c>
      <c r="H41" s="18" t="s">
        <v>185</v>
      </c>
      <c r="I41" s="17">
        <v>449957.5</v>
      </c>
      <c r="J41" s="44">
        <v>1</v>
      </c>
      <c r="K41" s="49" t="s">
        <v>230</v>
      </c>
      <c r="L41" s="53">
        <v>44404</v>
      </c>
      <c r="M41" s="15">
        <v>6</v>
      </c>
      <c r="N41" s="122">
        <v>44770</v>
      </c>
      <c r="O41" s="54">
        <v>44588</v>
      </c>
      <c r="P41" s="15">
        <v>6</v>
      </c>
      <c r="Q41" s="54">
        <f t="shared" si="0"/>
        <v>44770.5</v>
      </c>
    </row>
    <row r="42" spans="2:17" ht="31">
      <c r="B42" s="219"/>
      <c r="C42" s="155" t="s">
        <v>144</v>
      </c>
      <c r="D42" s="163" t="s">
        <v>161</v>
      </c>
      <c r="E42" s="215" t="s">
        <v>175</v>
      </c>
      <c r="F42" s="45" t="s">
        <v>186</v>
      </c>
      <c r="G42" s="45" t="s">
        <v>18</v>
      </c>
      <c r="H42" s="18" t="s">
        <v>187</v>
      </c>
      <c r="I42" s="17">
        <v>2507035.35</v>
      </c>
      <c r="J42" s="44">
        <v>1</v>
      </c>
      <c r="K42" s="49" t="s">
        <v>230</v>
      </c>
      <c r="L42" s="53">
        <v>44337</v>
      </c>
      <c r="M42" s="15">
        <v>9</v>
      </c>
      <c r="N42" s="122">
        <v>44644</v>
      </c>
      <c r="O42" s="54">
        <f>L42+((M42/12)*365)</f>
        <v>44610.75</v>
      </c>
      <c r="P42" s="15">
        <v>7</v>
      </c>
      <c r="Q42" s="54">
        <f t="shared" si="0"/>
        <v>44823.666666666664</v>
      </c>
    </row>
    <row r="43" spans="2:17" ht="62">
      <c r="B43" s="219"/>
      <c r="C43" s="155" t="s">
        <v>144</v>
      </c>
      <c r="D43" s="190"/>
      <c r="E43" s="216"/>
      <c r="F43" s="45" t="s">
        <v>188</v>
      </c>
      <c r="G43" s="45" t="s">
        <v>246</v>
      </c>
      <c r="H43" s="18" t="s">
        <v>254</v>
      </c>
      <c r="I43" s="17">
        <v>4101338.79</v>
      </c>
      <c r="J43" s="44">
        <v>1</v>
      </c>
      <c r="K43" s="49" t="s">
        <v>230</v>
      </c>
      <c r="L43" s="53">
        <v>44337</v>
      </c>
      <c r="M43" s="15">
        <v>10</v>
      </c>
      <c r="N43" s="122">
        <v>44645</v>
      </c>
      <c r="O43" s="54">
        <f>L43+((M43/12)*365)</f>
        <v>44641.166666666664</v>
      </c>
      <c r="P43" s="15">
        <v>8</v>
      </c>
      <c r="Q43" s="54">
        <f t="shared" si="0"/>
        <v>44884.5</v>
      </c>
    </row>
    <row r="44" spans="2:17" ht="46.5">
      <c r="B44" s="219"/>
      <c r="C44" s="155" t="s">
        <v>144</v>
      </c>
      <c r="D44" s="163" t="s">
        <v>172</v>
      </c>
      <c r="E44" s="201" t="s">
        <v>175</v>
      </c>
      <c r="F44" s="218" t="s">
        <v>318</v>
      </c>
      <c r="G44" s="18" t="s">
        <v>27</v>
      </c>
      <c r="H44" s="18" t="s">
        <v>316</v>
      </c>
      <c r="I44" s="17">
        <v>5796297.9299999997</v>
      </c>
      <c r="J44" s="79">
        <v>0.17</v>
      </c>
      <c r="K44" s="49" t="s">
        <v>231</v>
      </c>
      <c r="L44" s="77">
        <v>45049</v>
      </c>
      <c r="M44" s="58">
        <v>12</v>
      </c>
      <c r="N44" s="122">
        <v>44646</v>
      </c>
      <c r="O44" s="78">
        <f>L44+((M44/12)*365)</f>
        <v>45414</v>
      </c>
      <c r="P44" s="58">
        <v>0</v>
      </c>
      <c r="Q44" s="77">
        <f t="shared" si="0"/>
        <v>45414</v>
      </c>
    </row>
    <row r="45" spans="2:17" ht="31">
      <c r="B45" s="196"/>
      <c r="C45" s="155" t="s">
        <v>144</v>
      </c>
      <c r="D45" s="190"/>
      <c r="E45" s="203"/>
      <c r="F45" s="218"/>
      <c r="G45" s="18" t="s">
        <v>27</v>
      </c>
      <c r="H45" s="18" t="s">
        <v>317</v>
      </c>
      <c r="I45" s="17">
        <v>4114304.54</v>
      </c>
      <c r="J45" s="79">
        <v>0.19</v>
      </c>
      <c r="K45" s="49" t="s">
        <v>231</v>
      </c>
      <c r="L45" s="77">
        <v>45049</v>
      </c>
      <c r="M45" s="58">
        <v>12</v>
      </c>
      <c r="N45" s="122">
        <v>44647</v>
      </c>
      <c r="O45" s="78">
        <f>L45+((M45/12)*365)</f>
        <v>45414</v>
      </c>
      <c r="P45" s="58">
        <v>0</v>
      </c>
      <c r="Q45" s="77">
        <f t="shared" si="0"/>
        <v>45414</v>
      </c>
    </row>
    <row r="46" spans="2:17" ht="46.5">
      <c r="B46" s="194">
        <v>11</v>
      </c>
      <c r="C46" s="155" t="s">
        <v>132</v>
      </c>
      <c r="D46" s="163" t="s">
        <v>140</v>
      </c>
      <c r="E46" s="215" t="s">
        <v>175</v>
      </c>
      <c r="F46" s="161" t="s">
        <v>189</v>
      </c>
      <c r="G46" s="45" t="s">
        <v>27</v>
      </c>
      <c r="H46" s="18" t="s">
        <v>232</v>
      </c>
      <c r="I46" s="17">
        <v>3620441.32</v>
      </c>
      <c r="J46" s="44">
        <v>0.85</v>
      </c>
      <c r="K46" s="49" t="s">
        <v>231</v>
      </c>
      <c r="L46" s="53">
        <v>44398</v>
      </c>
      <c r="M46" s="15">
        <v>10</v>
      </c>
      <c r="N46" s="122">
        <v>44648</v>
      </c>
      <c r="O46" s="54">
        <v>44702</v>
      </c>
      <c r="P46" s="15">
        <v>3</v>
      </c>
      <c r="Q46" s="54">
        <v>44795</v>
      </c>
    </row>
    <row r="47" spans="2:17" ht="46.5">
      <c r="B47" s="195"/>
      <c r="C47" s="155" t="s">
        <v>132</v>
      </c>
      <c r="D47" s="220"/>
      <c r="E47" s="217"/>
      <c r="F47" s="199"/>
      <c r="G47" s="45" t="s">
        <v>27</v>
      </c>
      <c r="H47" s="18" t="s">
        <v>233</v>
      </c>
      <c r="I47" s="17">
        <v>4211000</v>
      </c>
      <c r="J47" s="44">
        <v>1</v>
      </c>
      <c r="K47" s="49" t="s">
        <v>230</v>
      </c>
      <c r="L47" s="53">
        <v>44398</v>
      </c>
      <c r="M47" s="15">
        <v>10</v>
      </c>
      <c r="N47" s="122">
        <v>44649</v>
      </c>
      <c r="O47" s="54">
        <v>44702</v>
      </c>
      <c r="P47" s="15">
        <v>3</v>
      </c>
      <c r="Q47" s="54">
        <v>44795</v>
      </c>
    </row>
    <row r="48" spans="2:17" ht="53.25" customHeight="1">
      <c r="B48" s="195"/>
      <c r="C48" s="155" t="s">
        <v>132</v>
      </c>
      <c r="D48" s="190"/>
      <c r="E48" s="216"/>
      <c r="F48" s="162"/>
      <c r="G48" s="45" t="s">
        <v>27</v>
      </c>
      <c r="H48" s="18" t="s">
        <v>294</v>
      </c>
      <c r="I48" s="17">
        <v>1147967.03</v>
      </c>
      <c r="J48" s="44">
        <v>1</v>
      </c>
      <c r="K48" s="49" t="s">
        <v>230</v>
      </c>
      <c r="L48" s="53">
        <v>44816</v>
      </c>
      <c r="M48" s="15">
        <v>6</v>
      </c>
      <c r="N48" s="122">
        <v>44650</v>
      </c>
      <c r="O48" s="54">
        <v>44998</v>
      </c>
      <c r="P48" s="15">
        <v>0</v>
      </c>
      <c r="Q48" s="54">
        <f t="shared" ref="Q48:Q60" si="1">O48+((P48/12)*365)</f>
        <v>44998</v>
      </c>
    </row>
    <row r="49" spans="2:17" ht="36" customHeight="1">
      <c r="B49" s="219"/>
      <c r="C49" s="155" t="s">
        <v>132</v>
      </c>
      <c r="D49" s="163" t="s">
        <v>133</v>
      </c>
      <c r="E49" s="201" t="s">
        <v>175</v>
      </c>
      <c r="F49" s="218" t="s">
        <v>260</v>
      </c>
      <c r="G49" s="18" t="s">
        <v>245</v>
      </c>
      <c r="H49" s="18" t="s">
        <v>292</v>
      </c>
      <c r="I49" s="17">
        <v>2424359.34</v>
      </c>
      <c r="J49" s="44">
        <v>0.95</v>
      </c>
      <c r="K49" s="49" t="s">
        <v>231</v>
      </c>
      <c r="L49" s="53">
        <v>44659</v>
      </c>
      <c r="M49" s="38">
        <v>10</v>
      </c>
      <c r="N49" s="122">
        <v>44651</v>
      </c>
      <c r="O49" s="54">
        <v>44965</v>
      </c>
      <c r="P49" s="58">
        <v>0</v>
      </c>
      <c r="Q49" s="54">
        <f t="shared" si="1"/>
        <v>44965</v>
      </c>
    </row>
    <row r="50" spans="2:17" ht="53.25" customHeight="1">
      <c r="B50" s="219"/>
      <c r="C50" s="155" t="s">
        <v>132</v>
      </c>
      <c r="D50" s="220"/>
      <c r="E50" s="202"/>
      <c r="F50" s="218"/>
      <c r="G50" s="18" t="s">
        <v>245</v>
      </c>
      <c r="H50" s="18" t="s">
        <v>274</v>
      </c>
      <c r="I50" s="17">
        <v>2490514.5099999998</v>
      </c>
      <c r="J50" s="44">
        <v>0.52</v>
      </c>
      <c r="K50" s="49" t="s">
        <v>231</v>
      </c>
      <c r="L50" s="53">
        <v>44659</v>
      </c>
      <c r="M50" s="38">
        <v>10</v>
      </c>
      <c r="N50" s="122">
        <v>44652</v>
      </c>
      <c r="O50" s="54">
        <v>44965</v>
      </c>
      <c r="P50" s="58">
        <v>0</v>
      </c>
      <c r="Q50" s="54">
        <f t="shared" si="1"/>
        <v>44965</v>
      </c>
    </row>
    <row r="51" spans="2:17" ht="53.25" customHeight="1">
      <c r="B51" s="196"/>
      <c r="C51" s="155" t="s">
        <v>132</v>
      </c>
      <c r="D51" s="190"/>
      <c r="E51" s="203"/>
      <c r="F51" s="45" t="s">
        <v>273</v>
      </c>
      <c r="G51" s="45" t="s">
        <v>18</v>
      </c>
      <c r="H51" s="18" t="s">
        <v>275</v>
      </c>
      <c r="I51" s="17">
        <v>1535365.93</v>
      </c>
      <c r="J51" s="49">
        <v>1</v>
      </c>
      <c r="K51" s="49" t="s">
        <v>230</v>
      </c>
      <c r="L51" s="53">
        <v>44659</v>
      </c>
      <c r="M51" s="38">
        <v>8</v>
      </c>
      <c r="N51" s="122">
        <v>44653</v>
      </c>
      <c r="O51" s="54">
        <v>44903</v>
      </c>
      <c r="P51" s="58">
        <v>0</v>
      </c>
      <c r="Q51" s="54">
        <f t="shared" si="1"/>
        <v>44903</v>
      </c>
    </row>
    <row r="52" spans="2:17" ht="31">
      <c r="B52" s="194">
        <v>12</v>
      </c>
      <c r="C52" s="156" t="s">
        <v>114</v>
      </c>
      <c r="D52" s="163" t="s">
        <v>119</v>
      </c>
      <c r="E52" s="215" t="s">
        <v>175</v>
      </c>
      <c r="F52" s="161" t="s">
        <v>190</v>
      </c>
      <c r="G52" s="45" t="s">
        <v>18</v>
      </c>
      <c r="H52" s="18" t="s">
        <v>191</v>
      </c>
      <c r="I52" s="17">
        <v>2644453.75</v>
      </c>
      <c r="J52" s="44">
        <v>1</v>
      </c>
      <c r="K52" s="49" t="s">
        <v>230</v>
      </c>
      <c r="L52" s="53">
        <v>44357</v>
      </c>
      <c r="M52" s="15">
        <v>8</v>
      </c>
      <c r="N52" s="122">
        <v>44654</v>
      </c>
      <c r="O52" s="54">
        <v>44602</v>
      </c>
      <c r="P52" s="15">
        <v>10.5</v>
      </c>
      <c r="Q52" s="54">
        <f t="shared" si="1"/>
        <v>44921.375</v>
      </c>
    </row>
    <row r="53" spans="2:17" ht="31">
      <c r="B53" s="195"/>
      <c r="C53" s="156" t="s">
        <v>114</v>
      </c>
      <c r="D53" s="220"/>
      <c r="E53" s="217"/>
      <c r="F53" s="199"/>
      <c r="G53" s="45" t="s">
        <v>18</v>
      </c>
      <c r="H53" s="18" t="s">
        <v>192</v>
      </c>
      <c r="I53" s="17">
        <v>3115976.12</v>
      </c>
      <c r="J53" s="44">
        <v>1</v>
      </c>
      <c r="K53" s="49" t="s">
        <v>230</v>
      </c>
      <c r="L53" s="53">
        <v>44357</v>
      </c>
      <c r="M53" s="15">
        <v>8</v>
      </c>
      <c r="N53" s="122">
        <v>44655</v>
      </c>
      <c r="O53" s="54">
        <v>44602</v>
      </c>
      <c r="P53" s="15">
        <v>10.5</v>
      </c>
      <c r="Q53" s="54">
        <f t="shared" si="1"/>
        <v>44921.375</v>
      </c>
    </row>
    <row r="54" spans="2:17" ht="31">
      <c r="B54" s="195"/>
      <c r="C54" s="156" t="s">
        <v>114</v>
      </c>
      <c r="D54" s="190"/>
      <c r="E54" s="216"/>
      <c r="F54" s="162"/>
      <c r="G54" s="45" t="s">
        <v>18</v>
      </c>
      <c r="H54" s="18" t="s">
        <v>193</v>
      </c>
      <c r="I54" s="17">
        <v>1214797.97</v>
      </c>
      <c r="J54" s="44">
        <v>1</v>
      </c>
      <c r="K54" s="49" t="s">
        <v>230</v>
      </c>
      <c r="L54" s="53">
        <v>44357</v>
      </c>
      <c r="M54" s="15">
        <v>6</v>
      </c>
      <c r="N54" s="122">
        <v>44656</v>
      </c>
      <c r="O54" s="54">
        <v>44540</v>
      </c>
      <c r="P54" s="15">
        <v>12.4</v>
      </c>
      <c r="Q54" s="54">
        <f t="shared" si="1"/>
        <v>44917.166666666664</v>
      </c>
    </row>
    <row r="55" spans="2:17" ht="46.5">
      <c r="B55" s="219"/>
      <c r="C55" s="156" t="s">
        <v>114</v>
      </c>
      <c r="D55" s="163" t="s">
        <v>115</v>
      </c>
      <c r="E55" s="215" t="s">
        <v>175</v>
      </c>
      <c r="F55" s="63" t="s">
        <v>194</v>
      </c>
      <c r="G55" s="45" t="s">
        <v>18</v>
      </c>
      <c r="H55" s="18" t="s">
        <v>249</v>
      </c>
      <c r="I55" s="17">
        <v>2132010.48</v>
      </c>
      <c r="J55" s="44">
        <v>1</v>
      </c>
      <c r="K55" s="49" t="s">
        <v>230</v>
      </c>
      <c r="L55" s="53">
        <v>44373</v>
      </c>
      <c r="M55" s="15">
        <v>6</v>
      </c>
      <c r="N55" s="122">
        <v>44657</v>
      </c>
      <c r="O55" s="54">
        <v>44556</v>
      </c>
      <c r="P55" s="15">
        <v>9</v>
      </c>
      <c r="Q55" s="54">
        <f t="shared" si="1"/>
        <v>44829.75</v>
      </c>
    </row>
    <row r="56" spans="2:17" ht="31">
      <c r="B56" s="219"/>
      <c r="C56" s="156" t="s">
        <v>114</v>
      </c>
      <c r="D56" s="190"/>
      <c r="E56" s="216"/>
      <c r="F56" s="63" t="s">
        <v>195</v>
      </c>
      <c r="G56" s="45" t="s">
        <v>27</v>
      </c>
      <c r="H56" s="18" t="s">
        <v>196</v>
      </c>
      <c r="I56" s="17">
        <v>4792088.84</v>
      </c>
      <c r="J56" s="44">
        <v>0.4</v>
      </c>
      <c r="K56" s="49" t="s">
        <v>231</v>
      </c>
      <c r="L56" s="53">
        <v>44373</v>
      </c>
      <c r="M56" s="15">
        <v>10</v>
      </c>
      <c r="N56" s="122">
        <v>44658</v>
      </c>
      <c r="O56" s="54">
        <v>44677</v>
      </c>
      <c r="P56" s="15">
        <v>12</v>
      </c>
      <c r="Q56" s="54">
        <f t="shared" si="1"/>
        <v>45042</v>
      </c>
    </row>
    <row r="57" spans="2:17" ht="31">
      <c r="B57" s="219"/>
      <c r="C57" s="156" t="s">
        <v>114</v>
      </c>
      <c r="D57" s="163" t="s">
        <v>124</v>
      </c>
      <c r="E57" s="215" t="s">
        <v>175</v>
      </c>
      <c r="F57" s="161" t="s">
        <v>242</v>
      </c>
      <c r="G57" s="45" t="s">
        <v>18</v>
      </c>
      <c r="H57" s="18" t="s">
        <v>197</v>
      </c>
      <c r="I57" s="17">
        <v>2344460.35</v>
      </c>
      <c r="J57" s="44">
        <v>1</v>
      </c>
      <c r="K57" s="49" t="s">
        <v>230</v>
      </c>
      <c r="L57" s="53">
        <v>44380</v>
      </c>
      <c r="M57" s="15">
        <v>8</v>
      </c>
      <c r="N57" s="122">
        <v>44659</v>
      </c>
      <c r="O57" s="54">
        <f>L57+((M57/12)*365)</f>
        <v>44623.333333333336</v>
      </c>
      <c r="P57" s="15">
        <v>7</v>
      </c>
      <c r="Q57" s="54">
        <f t="shared" si="1"/>
        <v>44836.25</v>
      </c>
    </row>
    <row r="58" spans="2:17" ht="31">
      <c r="B58" s="219"/>
      <c r="C58" s="156" t="s">
        <v>114</v>
      </c>
      <c r="D58" s="220"/>
      <c r="E58" s="217"/>
      <c r="F58" s="199"/>
      <c r="G58" s="45" t="s">
        <v>27</v>
      </c>
      <c r="H58" s="18" t="s">
        <v>234</v>
      </c>
      <c r="I58" s="17">
        <v>1998324.25</v>
      </c>
      <c r="J58" s="44">
        <v>1</v>
      </c>
      <c r="K58" s="49" t="s">
        <v>230</v>
      </c>
      <c r="L58" s="53">
        <v>44380</v>
      </c>
      <c r="M58" s="15">
        <v>6</v>
      </c>
      <c r="N58" s="122">
        <v>44660</v>
      </c>
      <c r="O58" s="54">
        <f>L58+((M58/12)*365)</f>
        <v>44562.5</v>
      </c>
      <c r="P58" s="15">
        <v>0</v>
      </c>
      <c r="Q58" s="54">
        <f t="shared" si="1"/>
        <v>44562.5</v>
      </c>
    </row>
    <row r="59" spans="2:17" ht="31">
      <c r="B59" s="196"/>
      <c r="C59" s="156" t="s">
        <v>114</v>
      </c>
      <c r="D59" s="190"/>
      <c r="E59" s="216"/>
      <c r="F59" s="162"/>
      <c r="G59" s="45" t="s">
        <v>297</v>
      </c>
      <c r="H59" s="18" t="s">
        <v>235</v>
      </c>
      <c r="I59" s="17">
        <v>1882366.97</v>
      </c>
      <c r="J59" s="44">
        <v>1</v>
      </c>
      <c r="K59" s="49" t="s">
        <v>230</v>
      </c>
      <c r="L59" s="53">
        <v>44380</v>
      </c>
      <c r="M59" s="15">
        <v>6</v>
      </c>
      <c r="N59" s="122">
        <v>44661</v>
      </c>
      <c r="O59" s="54">
        <f>L59+((M59/12)*365)</f>
        <v>44562.5</v>
      </c>
      <c r="P59" s="15">
        <v>0</v>
      </c>
      <c r="Q59" s="54">
        <f t="shared" si="1"/>
        <v>44562.5</v>
      </c>
    </row>
    <row r="60" spans="2:17" ht="31">
      <c r="B60" s="194">
        <v>13</v>
      </c>
      <c r="C60" s="156" t="s">
        <v>198</v>
      </c>
      <c r="D60" s="163" t="s">
        <v>199</v>
      </c>
      <c r="E60" s="215" t="s">
        <v>175</v>
      </c>
      <c r="F60" s="63" t="s">
        <v>186</v>
      </c>
      <c r="G60" s="45" t="s">
        <v>18</v>
      </c>
      <c r="H60" s="18" t="s">
        <v>200</v>
      </c>
      <c r="I60" s="17">
        <v>6204956.5599999996</v>
      </c>
      <c r="J60" s="44">
        <v>0.96</v>
      </c>
      <c r="K60" s="49" t="s">
        <v>230</v>
      </c>
      <c r="L60" s="53">
        <v>44342</v>
      </c>
      <c r="M60" s="15">
        <v>9</v>
      </c>
      <c r="N60" s="122">
        <v>44662</v>
      </c>
      <c r="O60" s="54">
        <f>L60+((M60/12)*365)</f>
        <v>44615.75</v>
      </c>
      <c r="P60" s="15">
        <v>6</v>
      </c>
      <c r="Q60" s="54">
        <f t="shared" si="1"/>
        <v>44798.25</v>
      </c>
    </row>
    <row r="61" spans="2:17" ht="62">
      <c r="B61" s="200"/>
      <c r="C61" s="156" t="s">
        <v>198</v>
      </c>
      <c r="D61" s="190"/>
      <c r="E61" s="216"/>
      <c r="F61" s="63" t="s">
        <v>201</v>
      </c>
      <c r="G61" s="45" t="s">
        <v>302</v>
      </c>
      <c r="H61" s="18" t="s">
        <v>202</v>
      </c>
      <c r="I61" s="17">
        <v>1885695</v>
      </c>
      <c r="J61" s="44">
        <v>1</v>
      </c>
      <c r="K61" s="49" t="s">
        <v>230</v>
      </c>
      <c r="L61" s="53">
        <v>44342</v>
      </c>
      <c r="M61" s="15">
        <v>6</v>
      </c>
      <c r="N61" s="122">
        <v>44663</v>
      </c>
      <c r="O61" s="54">
        <f>L61+((M61/12)*365)</f>
        <v>44524.5</v>
      </c>
      <c r="P61" s="15">
        <v>11</v>
      </c>
      <c r="Q61" s="54">
        <v>44859</v>
      </c>
    </row>
    <row r="62" spans="2:17" ht="27.75" customHeight="1">
      <c r="D62" s="84"/>
      <c r="F62" s="84"/>
      <c r="I62" s="26"/>
      <c r="K62" s="85"/>
      <c r="O62" s="27"/>
      <c r="P62" s="27"/>
      <c r="Q62" s="27"/>
    </row>
    <row r="63" spans="2:17">
      <c r="O63" s="27"/>
      <c r="P63" s="27"/>
      <c r="Q63" s="27"/>
    </row>
    <row r="64" spans="2:17">
      <c r="J64" s="32" t="s">
        <v>230</v>
      </c>
      <c r="K64" s="150">
        <f>COUNTIF(K5:K61,"Completed")</f>
        <v>43</v>
      </c>
    </row>
    <row r="65" spans="10:11">
      <c r="K65" s="151"/>
    </row>
    <row r="66" spans="10:11">
      <c r="J66" s="32" t="s">
        <v>231</v>
      </c>
      <c r="K66" s="150">
        <f>COUNTIF(K5:K61,"Ongoing")</f>
        <v>13</v>
      </c>
    </row>
    <row r="67" spans="10:11">
      <c r="K67" s="151"/>
    </row>
    <row r="68" spans="10:11" ht="31">
      <c r="J68" s="149" t="s">
        <v>485</v>
      </c>
      <c r="K68" s="150">
        <f>COUNTIF(K5:K61,"Terminated to be Re-awarded")</f>
        <v>1</v>
      </c>
    </row>
    <row r="70" spans="10:11">
      <c r="J70" s="32" t="s">
        <v>486</v>
      </c>
      <c r="K70" s="151">
        <f>SUM(K64:K68)</f>
        <v>57</v>
      </c>
    </row>
  </sheetData>
  <mergeCells count="78">
    <mergeCell ref="E38:E41"/>
    <mergeCell ref="E7:E9"/>
    <mergeCell ref="B24:B33"/>
    <mergeCell ref="B36:B45"/>
    <mergeCell ref="F36:F37"/>
    <mergeCell ref="C19:C21"/>
    <mergeCell ref="D42:D43"/>
    <mergeCell ref="D38:D41"/>
    <mergeCell ref="D36:D37"/>
    <mergeCell ref="D34:D35"/>
    <mergeCell ref="D31:D33"/>
    <mergeCell ref="D29:D30"/>
    <mergeCell ref="F38:F40"/>
    <mergeCell ref="E42:E43"/>
    <mergeCell ref="E44:E45"/>
    <mergeCell ref="F44:F45"/>
    <mergeCell ref="B46:B51"/>
    <mergeCell ref="B34:B35"/>
    <mergeCell ref="B22:B23"/>
    <mergeCell ref="D26:D28"/>
    <mergeCell ref="D24:D25"/>
    <mergeCell ref="C34:C35"/>
    <mergeCell ref="C22:C23"/>
    <mergeCell ref="D44:D45"/>
    <mergeCell ref="D22:D23"/>
    <mergeCell ref="D49:D51"/>
    <mergeCell ref="D46:D48"/>
    <mergeCell ref="E60:E61"/>
    <mergeCell ref="B60:B61"/>
    <mergeCell ref="E55:E56"/>
    <mergeCell ref="B52:B59"/>
    <mergeCell ref="D60:D61"/>
    <mergeCell ref="D57:D59"/>
    <mergeCell ref="D55:D56"/>
    <mergeCell ref="D52:D54"/>
    <mergeCell ref="F57:F59"/>
    <mergeCell ref="E57:E59"/>
    <mergeCell ref="E52:E54"/>
    <mergeCell ref="F52:F54"/>
    <mergeCell ref="F46:F48"/>
    <mergeCell ref="E46:E48"/>
    <mergeCell ref="E49:E51"/>
    <mergeCell ref="F49:F50"/>
    <mergeCell ref="E36:E37"/>
    <mergeCell ref="E22:E23"/>
    <mergeCell ref="E24:E25"/>
    <mergeCell ref="E34:E35"/>
    <mergeCell ref="E31:E33"/>
    <mergeCell ref="E26:E28"/>
    <mergeCell ref="E29:E30"/>
    <mergeCell ref="O3:O4"/>
    <mergeCell ref="P3:P4"/>
    <mergeCell ref="Q3:Q4"/>
    <mergeCell ref="E19:E20"/>
    <mergeCell ref="J3:J4"/>
    <mergeCell ref="L3:L4"/>
    <mergeCell ref="M3:M4"/>
    <mergeCell ref="N3:N4"/>
    <mergeCell ref="K3:K4"/>
    <mergeCell ref="I3:I4"/>
    <mergeCell ref="E10:E13"/>
    <mergeCell ref="B15:B17"/>
    <mergeCell ref="E15:E17"/>
    <mergeCell ref="B3:B4"/>
    <mergeCell ref="C3:C4"/>
    <mergeCell ref="H3:H4"/>
    <mergeCell ref="B7:B14"/>
    <mergeCell ref="D3:D4"/>
    <mergeCell ref="E3:E4"/>
    <mergeCell ref="F3:F4"/>
    <mergeCell ref="G3:G4"/>
    <mergeCell ref="B19:B21"/>
    <mergeCell ref="F27:F28"/>
    <mergeCell ref="F19:F20"/>
    <mergeCell ref="F29:F30"/>
    <mergeCell ref="F34:F35"/>
    <mergeCell ref="F31:F33"/>
    <mergeCell ref="D19:D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92"/>
  <sheetViews>
    <sheetView showGridLines="0" topLeftCell="C18" zoomScale="61" zoomScaleNormal="80" workbookViewId="0">
      <selection activeCell="N11" sqref="N11"/>
    </sheetView>
  </sheetViews>
  <sheetFormatPr defaultColWidth="9.1796875" defaultRowHeight="15.5"/>
  <cols>
    <col min="1" max="1" width="6.26953125" style="12" customWidth="1"/>
    <col min="2" max="2" width="8.1796875" style="11" customWidth="1"/>
    <col min="3" max="3" width="21.81640625" style="22" customWidth="1"/>
    <col min="4" max="4" width="20.54296875" style="22" customWidth="1"/>
    <col min="5" max="5" width="9.7265625" style="25" customWidth="1"/>
    <col min="6" max="6" width="68.453125" style="22" customWidth="1"/>
    <col min="7" max="7" width="20" style="22" customWidth="1"/>
    <col min="8" max="8" width="9.453125" style="11" customWidth="1"/>
    <col min="9" max="9" width="32.453125" style="6" customWidth="1"/>
    <col min="10" max="10" width="49.1796875" style="23" customWidth="1"/>
    <col min="11" max="11" width="19.26953125" style="7" customWidth="1"/>
    <col min="12" max="12" width="18" style="7" bestFit="1" customWidth="1"/>
    <col min="13" max="13" width="17" style="7" customWidth="1"/>
    <col min="14" max="14" width="20.26953125" style="7" customWidth="1"/>
    <col min="15" max="15" width="17.7265625" style="32" customWidth="1"/>
    <col min="16" max="16" width="15.54296875" style="32" customWidth="1"/>
    <col min="17" max="17" width="13" style="34" customWidth="1"/>
    <col min="18" max="18" width="12.453125" style="9" customWidth="1"/>
    <col min="19" max="19" width="14" style="10" customWidth="1"/>
    <col min="20" max="20" width="16.1796875" style="33" customWidth="1"/>
    <col min="21" max="21" width="14" style="10" customWidth="1"/>
    <col min="22" max="16384" width="9.1796875" style="12"/>
  </cols>
  <sheetData>
    <row r="1" spans="2:21" ht="25.5" customHeight="1">
      <c r="C1" s="1" t="s">
        <v>320</v>
      </c>
      <c r="D1" s="13"/>
      <c r="E1" s="13"/>
      <c r="F1" s="3"/>
      <c r="G1" s="3"/>
      <c r="H1" s="3"/>
      <c r="J1" s="4"/>
      <c r="O1" s="36"/>
      <c r="P1" s="36"/>
      <c r="Q1" s="8"/>
      <c r="T1" s="9"/>
    </row>
    <row r="2" spans="2:21" ht="17.5">
      <c r="B2" s="1"/>
      <c r="C2" s="2"/>
      <c r="D2" s="2"/>
      <c r="E2" s="2"/>
      <c r="F2" s="2"/>
      <c r="G2" s="13"/>
      <c r="H2" s="3"/>
      <c r="I2" s="5"/>
      <c r="J2" s="4"/>
      <c r="S2" s="9"/>
      <c r="T2" s="9"/>
      <c r="U2" s="9"/>
    </row>
    <row r="3" spans="2:21" s="14" customFormat="1" ht="37.5" customHeight="1">
      <c r="B3" s="171" t="s">
        <v>0</v>
      </c>
      <c r="C3" s="169" t="s">
        <v>1</v>
      </c>
      <c r="D3" s="169" t="s">
        <v>2</v>
      </c>
      <c r="E3" s="207" t="s">
        <v>3</v>
      </c>
      <c r="F3" s="169" t="s">
        <v>4</v>
      </c>
      <c r="G3" s="184" t="s">
        <v>5</v>
      </c>
      <c r="H3" s="171" t="s">
        <v>6</v>
      </c>
      <c r="I3" s="192" t="s">
        <v>227</v>
      </c>
      <c r="J3" s="169" t="s">
        <v>7</v>
      </c>
      <c r="K3" s="175" t="s">
        <v>8</v>
      </c>
      <c r="L3" s="175" t="s">
        <v>487</v>
      </c>
      <c r="M3" s="175" t="s">
        <v>9</v>
      </c>
      <c r="N3" s="175" t="s">
        <v>10</v>
      </c>
      <c r="O3" s="173" t="s">
        <v>324</v>
      </c>
      <c r="P3" s="173" t="s">
        <v>296</v>
      </c>
      <c r="Q3" s="192" t="s">
        <v>11</v>
      </c>
      <c r="R3" s="188" t="s">
        <v>12</v>
      </c>
      <c r="S3" s="177" t="s">
        <v>312</v>
      </c>
      <c r="T3" s="188" t="s">
        <v>14</v>
      </c>
      <c r="U3" s="177" t="s">
        <v>15</v>
      </c>
    </row>
    <row r="4" spans="2:21" s="14" customFormat="1" ht="27" customHeight="1">
      <c r="B4" s="204"/>
      <c r="C4" s="183"/>
      <c r="D4" s="183"/>
      <c r="E4" s="208"/>
      <c r="F4" s="183"/>
      <c r="G4" s="190"/>
      <c r="H4" s="204"/>
      <c r="I4" s="211"/>
      <c r="J4" s="183"/>
      <c r="K4" s="214"/>
      <c r="L4" s="214"/>
      <c r="M4" s="214"/>
      <c r="N4" s="214"/>
      <c r="O4" s="174"/>
      <c r="P4" s="191"/>
      <c r="Q4" s="211"/>
      <c r="R4" s="210"/>
      <c r="S4" s="209"/>
      <c r="T4" s="210"/>
      <c r="U4" s="209"/>
    </row>
    <row r="5" spans="2:21" ht="67.5" customHeight="1">
      <c r="B5" s="194">
        <v>1</v>
      </c>
      <c r="C5" s="215" t="s">
        <v>34</v>
      </c>
      <c r="D5" s="161" t="s">
        <v>35</v>
      </c>
      <c r="E5" s="215" t="s">
        <v>320</v>
      </c>
      <c r="F5" s="110" t="s">
        <v>322</v>
      </c>
      <c r="G5" s="45" t="s">
        <v>18</v>
      </c>
      <c r="H5" s="89" t="s">
        <v>19</v>
      </c>
      <c r="I5" s="62"/>
      <c r="J5" s="87" t="s">
        <v>322</v>
      </c>
      <c r="K5" s="17">
        <v>8534818.5299999993</v>
      </c>
      <c r="L5" s="233" t="e">
        <f>#REF!</f>
        <v>#REF!</v>
      </c>
      <c r="M5" s="17"/>
      <c r="N5" s="17"/>
      <c r="O5" s="44"/>
      <c r="P5" s="49"/>
      <c r="Q5" s="53"/>
      <c r="R5" s="15"/>
      <c r="S5" s="54"/>
      <c r="T5" s="15"/>
      <c r="U5" s="54"/>
    </row>
    <row r="6" spans="2:21" ht="39.75" customHeight="1">
      <c r="B6" s="196"/>
      <c r="C6" s="222"/>
      <c r="D6" s="221"/>
      <c r="E6" s="222"/>
      <c r="F6" s="88" t="s">
        <v>323</v>
      </c>
      <c r="G6" s="63" t="s">
        <v>18</v>
      </c>
      <c r="H6" s="89" t="s">
        <v>21</v>
      </c>
      <c r="I6" s="65"/>
      <c r="J6" s="87" t="s">
        <v>323</v>
      </c>
      <c r="K6" s="17">
        <v>10823672.359999999</v>
      </c>
      <c r="L6" s="234"/>
      <c r="M6" s="37"/>
      <c r="N6" s="37"/>
      <c r="O6" s="49"/>
      <c r="P6" s="49"/>
      <c r="Q6" s="55"/>
      <c r="R6" s="56"/>
      <c r="S6" s="57"/>
      <c r="T6" s="56"/>
      <c r="U6" s="57"/>
    </row>
    <row r="7" spans="2:21" ht="51" customHeight="1">
      <c r="B7" s="194">
        <v>2</v>
      </c>
      <c r="C7" s="215" t="s">
        <v>24</v>
      </c>
      <c r="D7" s="63" t="s">
        <v>355</v>
      </c>
      <c r="E7" s="47" t="s">
        <v>320</v>
      </c>
      <c r="F7" s="111" t="s">
        <v>357</v>
      </c>
      <c r="G7" s="96" t="s">
        <v>337</v>
      </c>
      <c r="H7" s="97" t="s">
        <v>19</v>
      </c>
      <c r="I7" s="98"/>
      <c r="J7" s="87" t="s">
        <v>356</v>
      </c>
      <c r="K7" s="91">
        <v>4651020</v>
      </c>
      <c r="L7" s="152" t="e">
        <f>#REF!</f>
        <v>#REF!</v>
      </c>
      <c r="M7" s="37"/>
      <c r="N7" s="37"/>
      <c r="O7" s="49"/>
      <c r="P7" s="49"/>
      <c r="Q7" s="55"/>
      <c r="R7" s="56"/>
      <c r="S7" s="57"/>
      <c r="T7" s="56"/>
      <c r="U7" s="57"/>
    </row>
    <row r="8" spans="2:21" ht="49.5" customHeight="1">
      <c r="B8" s="196"/>
      <c r="C8" s="222"/>
      <c r="D8" s="63" t="s">
        <v>25</v>
      </c>
      <c r="E8" s="47" t="s">
        <v>320</v>
      </c>
      <c r="F8" s="63" t="s">
        <v>326</v>
      </c>
      <c r="G8" s="63" t="s">
        <v>32</v>
      </c>
      <c r="H8" s="64" t="s">
        <v>19</v>
      </c>
      <c r="I8" s="65"/>
      <c r="J8" s="46" t="s">
        <v>326</v>
      </c>
      <c r="K8" s="17"/>
      <c r="L8" s="37">
        <f>0</f>
        <v>0</v>
      </c>
      <c r="M8" s="37"/>
      <c r="N8" s="37"/>
      <c r="O8" s="49"/>
      <c r="P8" s="49"/>
      <c r="Q8" s="55"/>
      <c r="R8" s="56"/>
      <c r="S8" s="57"/>
      <c r="T8" s="56"/>
      <c r="U8" s="57"/>
    </row>
    <row r="9" spans="2:21" ht="50.25" customHeight="1">
      <c r="B9" s="194">
        <v>3</v>
      </c>
      <c r="C9" s="161" t="s">
        <v>49</v>
      </c>
      <c r="D9" s="163" t="s">
        <v>63</v>
      </c>
      <c r="E9" s="215" t="s">
        <v>320</v>
      </c>
      <c r="F9" s="161" t="s">
        <v>330</v>
      </c>
      <c r="G9" s="45" t="s">
        <v>27</v>
      </c>
      <c r="H9" s="20" t="s">
        <v>19</v>
      </c>
      <c r="I9" s="18"/>
      <c r="J9" s="46" t="s">
        <v>327</v>
      </c>
      <c r="K9" s="17">
        <v>4057414.68</v>
      </c>
      <c r="L9" s="17" t="e">
        <f>#REF!</f>
        <v>#REF!</v>
      </c>
      <c r="M9" s="17"/>
      <c r="N9" s="17"/>
      <c r="O9" s="44"/>
      <c r="P9" s="49"/>
      <c r="Q9" s="53"/>
      <c r="R9" s="15"/>
      <c r="S9" s="57"/>
      <c r="T9" s="15"/>
      <c r="U9" s="54"/>
    </row>
    <row r="10" spans="2:21" ht="49.5" customHeight="1">
      <c r="B10" s="195"/>
      <c r="C10" s="199"/>
      <c r="D10" s="220"/>
      <c r="E10" s="217"/>
      <c r="F10" s="223"/>
      <c r="G10" s="45" t="s">
        <v>27</v>
      </c>
      <c r="H10" s="20" t="s">
        <v>21</v>
      </c>
      <c r="I10" s="66"/>
      <c r="J10" s="46" t="s">
        <v>328</v>
      </c>
      <c r="K10" s="17">
        <v>2450700</v>
      </c>
      <c r="L10" s="17" t="e">
        <f>#REF!</f>
        <v>#REF!</v>
      </c>
      <c r="M10" s="21"/>
      <c r="N10" s="17"/>
      <c r="O10" s="44"/>
      <c r="P10" s="49"/>
      <c r="Q10" s="53"/>
      <c r="R10" s="38"/>
      <c r="S10" s="57"/>
      <c r="T10" s="15"/>
      <c r="U10" s="50"/>
    </row>
    <row r="11" spans="2:21" ht="51.75" customHeight="1">
      <c r="B11" s="195"/>
      <c r="C11" s="199"/>
      <c r="D11" s="190"/>
      <c r="E11" s="216"/>
      <c r="F11" s="221"/>
      <c r="G11" s="45" t="s">
        <v>27</v>
      </c>
      <c r="H11" s="20" t="s">
        <v>39</v>
      </c>
      <c r="I11" s="66"/>
      <c r="J11" s="46" t="s">
        <v>329</v>
      </c>
      <c r="K11" s="17">
        <v>2714271.23</v>
      </c>
      <c r="L11" s="17" t="e">
        <f>#REF!</f>
        <v>#REF!</v>
      </c>
      <c r="M11" s="21"/>
      <c r="N11" s="17"/>
      <c r="O11" s="44"/>
      <c r="P11" s="49"/>
      <c r="Q11" s="53"/>
      <c r="R11" s="38"/>
      <c r="S11" s="57"/>
      <c r="T11" s="15"/>
      <c r="U11" s="50"/>
    </row>
    <row r="12" spans="2:21" ht="52.5" customHeight="1">
      <c r="B12" s="205"/>
      <c r="C12" s="223"/>
      <c r="D12" s="161" t="s">
        <v>50</v>
      </c>
      <c r="E12" s="201" t="s">
        <v>320</v>
      </c>
      <c r="F12" s="90" t="s">
        <v>334</v>
      </c>
      <c r="G12" s="45" t="s">
        <v>337</v>
      </c>
      <c r="H12" s="16" t="s">
        <v>19</v>
      </c>
      <c r="I12" s="67"/>
      <c r="J12" s="92" t="s">
        <v>333</v>
      </c>
      <c r="K12" s="17">
        <v>8980915.2400000002</v>
      </c>
      <c r="L12" s="17" t="e">
        <f>#REF!</f>
        <v>#REF!</v>
      </c>
      <c r="M12" s="17"/>
      <c r="N12" s="17"/>
      <c r="O12" s="44"/>
      <c r="P12" s="49"/>
      <c r="Q12" s="53"/>
      <c r="R12" s="38"/>
      <c r="S12" s="57"/>
      <c r="T12" s="15"/>
      <c r="U12" s="50"/>
    </row>
    <row r="13" spans="2:21" ht="69.75" customHeight="1">
      <c r="B13" s="205"/>
      <c r="C13" s="223"/>
      <c r="D13" s="199"/>
      <c r="E13" s="202"/>
      <c r="F13" s="90" t="s">
        <v>335</v>
      </c>
      <c r="G13" s="60" t="s">
        <v>18</v>
      </c>
      <c r="H13" s="16" t="s">
        <v>21</v>
      </c>
      <c r="I13" s="67"/>
      <c r="J13" s="92" t="s">
        <v>331</v>
      </c>
      <c r="K13" s="17">
        <v>16554903.199999999</v>
      </c>
      <c r="L13" s="17" t="e">
        <f>#REF!</f>
        <v>#REF!</v>
      </c>
      <c r="M13" s="17"/>
      <c r="N13" s="17"/>
      <c r="O13" s="44"/>
      <c r="P13" s="49"/>
      <c r="Q13" s="53"/>
      <c r="R13" s="38"/>
      <c r="S13" s="57"/>
      <c r="T13" s="15"/>
      <c r="U13" s="50"/>
    </row>
    <row r="14" spans="2:21" ht="39" customHeight="1">
      <c r="B14" s="205"/>
      <c r="C14" s="223"/>
      <c r="D14" s="199"/>
      <c r="E14" s="202"/>
      <c r="F14" s="90" t="s">
        <v>336</v>
      </c>
      <c r="G14" s="60" t="s">
        <v>297</v>
      </c>
      <c r="H14" s="16" t="s">
        <v>39</v>
      </c>
      <c r="I14" s="67"/>
      <c r="J14" s="46" t="s">
        <v>332</v>
      </c>
      <c r="K14" s="153">
        <v>1750897.87</v>
      </c>
      <c r="L14" s="17" t="e">
        <f>#REF!</f>
        <v>#REF!</v>
      </c>
      <c r="M14" s="17"/>
      <c r="N14" s="17"/>
      <c r="O14" s="44"/>
      <c r="P14" s="49"/>
      <c r="Q14" s="53"/>
      <c r="R14" s="38"/>
      <c r="S14" s="57"/>
      <c r="T14" s="15"/>
      <c r="U14" s="50"/>
    </row>
    <row r="15" spans="2:21" ht="69.75" customHeight="1">
      <c r="B15" s="206"/>
      <c r="C15" s="221"/>
      <c r="D15" s="45" t="s">
        <v>69</v>
      </c>
      <c r="E15" s="70" t="s">
        <v>320</v>
      </c>
      <c r="F15" s="68" t="s">
        <v>339</v>
      </c>
      <c r="G15" s="45" t="s">
        <v>27</v>
      </c>
      <c r="H15" s="20" t="s">
        <v>19</v>
      </c>
      <c r="I15" s="66"/>
      <c r="J15" s="66" t="s">
        <v>338</v>
      </c>
      <c r="K15" s="17">
        <v>5283699.1500000004</v>
      </c>
      <c r="L15" s="17" t="e">
        <f>#REF!</f>
        <v>#REF!</v>
      </c>
      <c r="M15" s="17"/>
      <c r="N15" s="17"/>
      <c r="O15" s="52"/>
      <c r="P15" s="49"/>
      <c r="Q15" s="53"/>
      <c r="R15" s="38"/>
      <c r="S15" s="54"/>
      <c r="T15" s="16"/>
      <c r="U15" s="54"/>
    </row>
    <row r="16" spans="2:21" ht="105" customHeight="1">
      <c r="B16" s="194">
        <v>4</v>
      </c>
      <c r="C16" s="161" t="s">
        <v>57</v>
      </c>
      <c r="D16" s="163" t="s">
        <v>58</v>
      </c>
      <c r="E16" s="201" t="s">
        <v>320</v>
      </c>
      <c r="F16" s="93" t="s">
        <v>345</v>
      </c>
      <c r="G16" s="46" t="s">
        <v>18</v>
      </c>
      <c r="H16" s="20" t="s">
        <v>19</v>
      </c>
      <c r="I16" s="66"/>
      <c r="J16" s="67" t="s">
        <v>340</v>
      </c>
      <c r="K16" s="17">
        <v>7252503.9500000002</v>
      </c>
      <c r="L16" s="91" t="e">
        <f>#REF!</f>
        <v>#REF!</v>
      </c>
      <c r="M16" s="21"/>
      <c r="N16" s="17"/>
      <c r="O16" s="44"/>
      <c r="P16" s="49"/>
      <c r="Q16" s="53"/>
      <c r="R16" s="38"/>
      <c r="S16" s="57"/>
      <c r="T16" s="15"/>
      <c r="U16" s="50"/>
    </row>
    <row r="17" spans="2:21" ht="103.5" customHeight="1">
      <c r="B17" s="195"/>
      <c r="C17" s="199"/>
      <c r="D17" s="220"/>
      <c r="E17" s="202"/>
      <c r="F17" s="93" t="s">
        <v>346</v>
      </c>
      <c r="G17" s="46" t="s">
        <v>18</v>
      </c>
      <c r="H17" s="20" t="s">
        <v>21</v>
      </c>
      <c r="I17" s="66"/>
      <c r="J17" s="67" t="s">
        <v>341</v>
      </c>
      <c r="K17" s="17">
        <v>12275912.18</v>
      </c>
      <c r="L17" s="91" t="e">
        <f>#REF!</f>
        <v>#REF!</v>
      </c>
      <c r="M17" s="21"/>
      <c r="N17" s="17"/>
      <c r="O17" s="44"/>
      <c r="P17" s="49"/>
      <c r="Q17" s="53"/>
      <c r="R17" s="38"/>
      <c r="S17" s="57"/>
      <c r="T17" s="15"/>
      <c r="U17" s="50"/>
    </row>
    <row r="18" spans="2:21" ht="51.75" customHeight="1">
      <c r="B18" s="195"/>
      <c r="C18" s="199"/>
      <c r="D18" s="220"/>
      <c r="E18" s="202"/>
      <c r="F18" s="93" t="s">
        <v>347</v>
      </c>
      <c r="G18" s="45" t="s">
        <v>18</v>
      </c>
      <c r="H18" s="20" t="s">
        <v>39</v>
      </c>
      <c r="I18" s="66"/>
      <c r="J18" s="67" t="s">
        <v>342</v>
      </c>
      <c r="K18" s="17">
        <v>4994210.49</v>
      </c>
      <c r="L18" s="91" t="e">
        <f>#REF!</f>
        <v>#REF!</v>
      </c>
      <c r="M18" s="21"/>
      <c r="N18" s="17"/>
      <c r="O18" s="44"/>
      <c r="P18" s="49"/>
      <c r="Q18" s="53"/>
      <c r="R18" s="38"/>
      <c r="S18" s="57"/>
      <c r="T18" s="15"/>
      <c r="U18" s="50"/>
    </row>
    <row r="19" spans="2:21" ht="98.25" customHeight="1">
      <c r="B19" s="219"/>
      <c r="C19" s="223"/>
      <c r="D19" s="190"/>
      <c r="E19" s="222"/>
      <c r="F19" s="94" t="s">
        <v>344</v>
      </c>
      <c r="G19" s="45" t="s">
        <v>181</v>
      </c>
      <c r="H19" s="20" t="s">
        <v>90</v>
      </c>
      <c r="I19" s="66"/>
      <c r="J19" s="67" t="s">
        <v>343</v>
      </c>
      <c r="K19" s="17">
        <v>4000479.9</v>
      </c>
      <c r="L19" s="91" t="e">
        <f>#REF!</f>
        <v>#REF!</v>
      </c>
      <c r="M19" s="21"/>
      <c r="N19" s="17"/>
      <c r="O19" s="44"/>
      <c r="P19" s="49"/>
      <c r="Q19" s="53"/>
      <c r="R19" s="38"/>
      <c r="S19" s="57"/>
      <c r="T19" s="15"/>
      <c r="U19" s="50"/>
    </row>
    <row r="20" spans="2:21" ht="26.25" customHeight="1">
      <c r="B20" s="219"/>
      <c r="C20" s="223"/>
      <c r="D20" s="163" t="s">
        <v>358</v>
      </c>
      <c r="E20" s="201" t="s">
        <v>320</v>
      </c>
      <c r="F20" s="224" t="s">
        <v>362</v>
      </c>
      <c r="G20" s="45" t="s">
        <v>27</v>
      </c>
      <c r="H20" s="20" t="s">
        <v>19</v>
      </c>
      <c r="I20" s="66"/>
      <c r="J20" s="67" t="s">
        <v>359</v>
      </c>
      <c r="K20" s="99">
        <v>3645301.92</v>
      </c>
      <c r="L20" s="99" t="e">
        <f>#REF!</f>
        <v>#REF!</v>
      </c>
      <c r="M20" s="21"/>
      <c r="N20" s="17"/>
      <c r="O20" s="44"/>
      <c r="P20" s="49"/>
      <c r="Q20" s="53"/>
      <c r="R20" s="38"/>
      <c r="S20" s="57"/>
      <c r="T20" s="15"/>
      <c r="U20" s="50"/>
    </row>
    <row r="21" spans="2:21" ht="29.25" customHeight="1">
      <c r="B21" s="219"/>
      <c r="C21" s="223"/>
      <c r="D21" s="220"/>
      <c r="E21" s="225"/>
      <c r="F21" s="220"/>
      <c r="G21" s="45" t="s">
        <v>27</v>
      </c>
      <c r="H21" s="20" t="s">
        <v>21</v>
      </c>
      <c r="I21" s="66"/>
      <c r="J21" s="67" t="s">
        <v>360</v>
      </c>
      <c r="K21" s="100">
        <v>1457961.93</v>
      </c>
      <c r="L21" s="99" t="e">
        <f>#REF!</f>
        <v>#REF!</v>
      </c>
      <c r="M21" s="21"/>
      <c r="N21" s="17"/>
      <c r="O21" s="44"/>
      <c r="P21" s="49"/>
      <c r="Q21" s="53"/>
      <c r="R21" s="38"/>
      <c r="S21" s="57"/>
      <c r="T21" s="15"/>
      <c r="U21" s="50"/>
    </row>
    <row r="22" spans="2:21" ht="26.25" customHeight="1">
      <c r="B22" s="196"/>
      <c r="C22" s="221"/>
      <c r="D22" s="220"/>
      <c r="E22" s="222"/>
      <c r="F22" s="190"/>
      <c r="G22" s="45" t="s">
        <v>27</v>
      </c>
      <c r="H22" s="20" t="s">
        <v>39</v>
      </c>
      <c r="I22" s="66"/>
      <c r="J22" s="67" t="s">
        <v>361</v>
      </c>
      <c r="K22" s="100">
        <v>2692357.31</v>
      </c>
      <c r="L22" s="99" t="e">
        <f>#REF!</f>
        <v>#REF!</v>
      </c>
      <c r="M22" s="21"/>
      <c r="N22" s="17"/>
      <c r="O22" s="44"/>
      <c r="P22" s="49"/>
      <c r="Q22" s="53"/>
      <c r="R22" s="38"/>
      <c r="S22" s="57"/>
      <c r="T22" s="15"/>
      <c r="U22" s="50"/>
    </row>
    <row r="23" spans="2:21" ht="33" customHeight="1">
      <c r="B23" s="194">
        <v>5</v>
      </c>
      <c r="C23" s="161" t="s">
        <v>29</v>
      </c>
      <c r="D23" s="161" t="s">
        <v>30</v>
      </c>
      <c r="E23" s="201" t="s">
        <v>320</v>
      </c>
      <c r="F23" s="161" t="s">
        <v>350</v>
      </c>
      <c r="G23" s="45" t="s">
        <v>27</v>
      </c>
      <c r="H23" s="20" t="s">
        <v>19</v>
      </c>
      <c r="I23" s="66"/>
      <c r="J23" s="46" t="s">
        <v>348</v>
      </c>
      <c r="K23" s="17"/>
      <c r="L23" s="17">
        <v>0</v>
      </c>
      <c r="M23" s="21"/>
      <c r="N23" s="17"/>
      <c r="O23" s="44"/>
      <c r="P23" s="49"/>
      <c r="Q23" s="53"/>
      <c r="R23" s="38"/>
      <c r="S23" s="57"/>
      <c r="T23" s="15"/>
      <c r="U23" s="50"/>
    </row>
    <row r="24" spans="2:21" ht="38.25" customHeight="1">
      <c r="B24" s="196"/>
      <c r="C24" s="221"/>
      <c r="D24" s="162"/>
      <c r="E24" s="222"/>
      <c r="F24" s="221"/>
      <c r="G24" s="63" t="s">
        <v>27</v>
      </c>
      <c r="H24" s="20" t="s">
        <v>21</v>
      </c>
      <c r="I24" s="66"/>
      <c r="J24" s="46" t="s">
        <v>349</v>
      </c>
      <c r="K24" s="17"/>
      <c r="L24" s="17"/>
      <c r="M24" s="21"/>
      <c r="N24" s="17"/>
      <c r="O24" s="44"/>
      <c r="P24" s="49"/>
      <c r="Q24" s="53"/>
      <c r="R24" s="38"/>
      <c r="S24" s="57"/>
      <c r="T24" s="15"/>
      <c r="U24" s="50"/>
    </row>
    <row r="25" spans="2:21" ht="67.5" customHeight="1">
      <c r="B25" s="194">
        <v>6</v>
      </c>
      <c r="C25" s="161" t="s">
        <v>255</v>
      </c>
      <c r="D25" s="46" t="s">
        <v>45</v>
      </c>
      <c r="E25" s="80" t="s">
        <v>320</v>
      </c>
      <c r="F25" s="63" t="s">
        <v>352</v>
      </c>
      <c r="G25" s="46" t="s">
        <v>18</v>
      </c>
      <c r="H25" s="20" t="s">
        <v>19</v>
      </c>
      <c r="I25" s="66"/>
      <c r="J25" s="46" t="s">
        <v>351</v>
      </c>
      <c r="K25" s="17"/>
      <c r="L25" s="91" t="e">
        <f>#REF!</f>
        <v>#REF!</v>
      </c>
      <c r="M25" s="21"/>
      <c r="N25" s="17"/>
      <c r="O25" s="44"/>
      <c r="P25" s="49"/>
      <c r="Q25" s="53"/>
      <c r="R25" s="38"/>
      <c r="S25" s="57"/>
      <c r="T25" s="15"/>
      <c r="U25" s="50"/>
    </row>
    <row r="26" spans="2:21" ht="33" customHeight="1">
      <c r="B26" s="195"/>
      <c r="C26" s="199"/>
      <c r="D26" s="161" t="s">
        <v>42</v>
      </c>
      <c r="E26" s="80" t="s">
        <v>320</v>
      </c>
      <c r="F26" s="161" t="s">
        <v>354</v>
      </c>
      <c r="G26" s="46" t="s">
        <v>27</v>
      </c>
      <c r="H26" s="20" t="s">
        <v>19</v>
      </c>
      <c r="I26" s="95"/>
      <c r="J26" s="46" t="s">
        <v>371</v>
      </c>
      <c r="K26" s="17"/>
      <c r="L26" s="17" t="e">
        <f>#REF!</f>
        <v>#REF!</v>
      </c>
      <c r="M26" s="21"/>
      <c r="N26" s="17"/>
      <c r="O26" s="44"/>
      <c r="P26" s="49"/>
      <c r="Q26" s="53"/>
      <c r="R26" s="38"/>
      <c r="S26" s="57"/>
      <c r="T26" s="15"/>
      <c r="U26" s="50"/>
    </row>
    <row r="27" spans="2:21" ht="31.5" customHeight="1">
      <c r="B27" s="195"/>
      <c r="C27" s="199"/>
      <c r="D27" s="220"/>
      <c r="E27" s="80" t="s">
        <v>320</v>
      </c>
      <c r="F27" s="223"/>
      <c r="G27" s="46" t="s">
        <v>27</v>
      </c>
      <c r="H27" s="20" t="s">
        <v>21</v>
      </c>
      <c r="I27" s="95"/>
      <c r="J27" s="46" t="s">
        <v>372</v>
      </c>
      <c r="K27" s="17"/>
      <c r="L27" s="17" t="e">
        <f>#REF!</f>
        <v>#REF!</v>
      </c>
      <c r="M27" s="21"/>
      <c r="N27" s="17"/>
      <c r="O27" s="44"/>
      <c r="P27" s="49"/>
      <c r="Q27" s="53"/>
      <c r="R27" s="38"/>
      <c r="S27" s="57"/>
      <c r="T27" s="15"/>
      <c r="U27" s="50"/>
    </row>
    <row r="28" spans="2:21" ht="21" customHeight="1">
      <c r="B28" s="196"/>
      <c r="C28" s="221"/>
      <c r="D28" s="190"/>
      <c r="E28" s="70" t="s">
        <v>320</v>
      </c>
      <c r="F28" s="221"/>
      <c r="G28" s="46" t="s">
        <v>27</v>
      </c>
      <c r="H28" s="20" t="s">
        <v>39</v>
      </c>
      <c r="I28" s="95"/>
      <c r="J28" s="46" t="s">
        <v>373</v>
      </c>
      <c r="K28" s="17"/>
      <c r="L28" s="17" t="e">
        <f>#REF!</f>
        <v>#REF!</v>
      </c>
      <c r="M28" s="21"/>
      <c r="N28" s="17"/>
      <c r="O28" s="44"/>
      <c r="P28" s="49"/>
      <c r="Q28" s="53"/>
      <c r="R28" s="38"/>
      <c r="S28" s="57"/>
      <c r="T28" s="15"/>
      <c r="U28" s="50"/>
    </row>
    <row r="29" spans="2:21" ht="33" customHeight="1">
      <c r="B29" s="194">
        <v>7</v>
      </c>
      <c r="C29" s="161" t="s">
        <v>16</v>
      </c>
      <c r="D29" s="163" t="s">
        <v>237</v>
      </c>
      <c r="E29" s="201" t="s">
        <v>320</v>
      </c>
      <c r="F29" s="161" t="s">
        <v>367</v>
      </c>
      <c r="G29" s="46" t="s">
        <v>337</v>
      </c>
      <c r="H29" s="20" t="s">
        <v>19</v>
      </c>
      <c r="I29" s="66"/>
      <c r="J29" s="46" t="s">
        <v>363</v>
      </c>
      <c r="K29" s="100">
        <v>6661060.4800000004</v>
      </c>
      <c r="L29" s="100" t="e">
        <f>#REF!</f>
        <v>#REF!</v>
      </c>
      <c r="M29" s="21"/>
      <c r="N29" s="17"/>
      <c r="O29" s="44"/>
      <c r="P29" s="49"/>
      <c r="Q29" s="53"/>
      <c r="R29" s="38"/>
      <c r="S29" s="57"/>
      <c r="T29" s="15"/>
      <c r="U29" s="50"/>
    </row>
    <row r="30" spans="2:21" ht="48" customHeight="1">
      <c r="B30" s="195"/>
      <c r="C30" s="199"/>
      <c r="D30" s="165"/>
      <c r="E30" s="202"/>
      <c r="F30" s="199"/>
      <c r="G30" s="46" t="s">
        <v>18</v>
      </c>
      <c r="H30" s="20" t="s">
        <v>21</v>
      </c>
      <c r="I30" s="66"/>
      <c r="J30" s="46" t="s">
        <v>364</v>
      </c>
      <c r="K30" s="100">
        <v>14565885.210000001</v>
      </c>
      <c r="L30" s="100" t="e">
        <f>#REF!</f>
        <v>#REF!</v>
      </c>
      <c r="M30" s="21"/>
      <c r="N30" s="17"/>
      <c r="O30" s="44"/>
      <c r="P30" s="49"/>
      <c r="Q30" s="53"/>
      <c r="R30" s="38"/>
      <c r="S30" s="57"/>
      <c r="T30" s="15"/>
      <c r="U30" s="50"/>
    </row>
    <row r="31" spans="2:21" ht="65.25" customHeight="1">
      <c r="B31" s="195"/>
      <c r="C31" s="199"/>
      <c r="D31" s="165"/>
      <c r="E31" s="202"/>
      <c r="F31" s="199"/>
      <c r="G31" s="46" t="s">
        <v>27</v>
      </c>
      <c r="H31" s="20" t="s">
        <v>39</v>
      </c>
      <c r="I31" s="66"/>
      <c r="J31" s="46" t="s">
        <v>365</v>
      </c>
      <c r="K31" s="100">
        <v>9544020.6600000001</v>
      </c>
      <c r="L31" s="100" t="e">
        <f>#REF!</f>
        <v>#REF!</v>
      </c>
      <c r="M31" s="21"/>
      <c r="N31" s="17"/>
      <c r="O31" s="44"/>
      <c r="P31" s="49"/>
      <c r="Q31" s="53"/>
      <c r="R31" s="38"/>
      <c r="S31" s="57"/>
      <c r="T31" s="15"/>
      <c r="U31" s="50"/>
    </row>
    <row r="32" spans="2:21" ht="66" customHeight="1">
      <c r="B32" s="195"/>
      <c r="C32" s="199"/>
      <c r="D32" s="190"/>
      <c r="E32" s="203"/>
      <c r="F32" s="162"/>
      <c r="G32" s="46" t="s">
        <v>27</v>
      </c>
      <c r="H32" s="20" t="s">
        <v>90</v>
      </c>
      <c r="I32" s="95"/>
      <c r="J32" s="46" t="s">
        <v>366</v>
      </c>
      <c r="K32" s="100">
        <v>8631803.8300000001</v>
      </c>
      <c r="L32" s="100" t="e">
        <f>#REF!</f>
        <v>#REF!</v>
      </c>
      <c r="M32" s="21"/>
      <c r="N32" s="17"/>
      <c r="O32" s="44"/>
      <c r="P32" s="49"/>
      <c r="Q32" s="53"/>
      <c r="R32" s="38"/>
      <c r="S32" s="57"/>
      <c r="T32" s="15"/>
      <c r="U32" s="50"/>
    </row>
    <row r="33" spans="2:21" ht="19.5" customHeight="1">
      <c r="B33" s="219"/>
      <c r="C33" s="223"/>
      <c r="D33" s="163" t="s">
        <v>392</v>
      </c>
      <c r="E33" s="201" t="s">
        <v>320</v>
      </c>
      <c r="F33" s="230" t="s">
        <v>391</v>
      </c>
      <c r="G33" s="46" t="s">
        <v>27</v>
      </c>
      <c r="H33" s="20" t="s">
        <v>19</v>
      </c>
      <c r="I33" s="95"/>
      <c r="J33" s="46" t="s">
        <v>387</v>
      </c>
      <c r="K33" s="100"/>
      <c r="L33" s="100" t="e">
        <f>#REF!</f>
        <v>#REF!</v>
      </c>
      <c r="M33" s="21"/>
      <c r="N33" s="17"/>
      <c r="O33" s="44"/>
      <c r="P33" s="49"/>
      <c r="Q33" s="53"/>
      <c r="R33" s="38"/>
      <c r="S33" s="57"/>
      <c r="T33" s="15"/>
      <c r="U33" s="50"/>
    </row>
    <row r="34" spans="2:21" ht="33.75" customHeight="1">
      <c r="B34" s="219"/>
      <c r="C34" s="223"/>
      <c r="D34" s="165"/>
      <c r="E34" s="225"/>
      <c r="F34" s="231"/>
      <c r="G34" s="46" t="s">
        <v>27</v>
      </c>
      <c r="H34" s="20" t="s">
        <v>21</v>
      </c>
      <c r="I34" s="95"/>
      <c r="J34" s="46" t="s">
        <v>388</v>
      </c>
      <c r="K34" s="100"/>
      <c r="L34" s="100" t="e">
        <f>#REF!</f>
        <v>#REF!</v>
      </c>
      <c r="M34" s="21"/>
      <c r="N34" s="17"/>
      <c r="O34" s="44"/>
      <c r="P34" s="49"/>
      <c r="Q34" s="53"/>
      <c r="R34" s="38"/>
      <c r="S34" s="57"/>
      <c r="T34" s="15"/>
      <c r="U34" s="50"/>
    </row>
    <row r="35" spans="2:21" ht="63.75" customHeight="1">
      <c r="B35" s="196"/>
      <c r="C35" s="221"/>
      <c r="D35" s="165"/>
      <c r="E35" s="222"/>
      <c r="F35" s="90" t="s">
        <v>390</v>
      </c>
      <c r="G35" s="46" t="s">
        <v>18</v>
      </c>
      <c r="H35" s="20" t="s">
        <v>39</v>
      </c>
      <c r="I35" s="95"/>
      <c r="J35" s="46" t="s">
        <v>389</v>
      </c>
      <c r="K35" s="100"/>
      <c r="L35" s="100" t="e">
        <f>#REF!</f>
        <v>#REF!</v>
      </c>
      <c r="M35" s="21"/>
      <c r="N35" s="17"/>
      <c r="O35" s="44"/>
      <c r="P35" s="49"/>
      <c r="Q35" s="53"/>
      <c r="R35" s="38"/>
      <c r="S35" s="57"/>
      <c r="T35" s="15"/>
      <c r="U35" s="50"/>
    </row>
    <row r="36" spans="2:21" ht="83.25" customHeight="1">
      <c r="B36" s="194">
        <v>8</v>
      </c>
      <c r="C36" s="161" t="s">
        <v>72</v>
      </c>
      <c r="D36" s="163" t="s">
        <v>84</v>
      </c>
      <c r="E36" s="201" t="s">
        <v>320</v>
      </c>
      <c r="F36" s="94" t="s">
        <v>369</v>
      </c>
      <c r="G36" s="46" t="s">
        <v>27</v>
      </c>
      <c r="H36" s="20" t="s">
        <v>19</v>
      </c>
      <c r="I36" s="95"/>
      <c r="J36" s="46" t="s">
        <v>374</v>
      </c>
      <c r="K36" s="17"/>
      <c r="L36" s="17">
        <v>0</v>
      </c>
      <c r="M36" s="21"/>
      <c r="N36" s="17"/>
      <c r="O36" s="44"/>
      <c r="P36" s="49"/>
      <c r="Q36" s="53"/>
      <c r="R36" s="38"/>
      <c r="S36" s="57"/>
      <c r="T36" s="15"/>
      <c r="U36" s="50"/>
    </row>
    <row r="37" spans="2:21" ht="33" customHeight="1">
      <c r="B37" s="195"/>
      <c r="C37" s="199"/>
      <c r="D37" s="165"/>
      <c r="E37" s="202"/>
      <c r="F37" s="224" t="s">
        <v>368</v>
      </c>
      <c r="G37" s="46" t="s">
        <v>27</v>
      </c>
      <c r="H37" s="20" t="s">
        <v>21</v>
      </c>
      <c r="I37" s="95"/>
      <c r="J37" s="46" t="s">
        <v>375</v>
      </c>
      <c r="K37" s="17"/>
      <c r="L37" s="17">
        <v>0</v>
      </c>
      <c r="M37" s="21"/>
      <c r="N37" s="17"/>
      <c r="O37" s="44"/>
      <c r="P37" s="49"/>
      <c r="Q37" s="53"/>
      <c r="R37" s="38"/>
      <c r="S37" s="57"/>
      <c r="T37" s="15"/>
      <c r="U37" s="50"/>
    </row>
    <row r="38" spans="2:21" ht="34.5" customHeight="1">
      <c r="B38" s="195"/>
      <c r="C38" s="199"/>
      <c r="D38" s="165"/>
      <c r="E38" s="202"/>
      <c r="F38" s="228"/>
      <c r="G38" s="46" t="s">
        <v>27</v>
      </c>
      <c r="H38" s="20" t="s">
        <v>39</v>
      </c>
      <c r="I38" s="95"/>
      <c r="J38" s="46" t="s">
        <v>376</v>
      </c>
      <c r="K38" s="17"/>
      <c r="L38" s="17">
        <v>0</v>
      </c>
      <c r="M38" s="21"/>
      <c r="N38" s="17"/>
      <c r="O38" s="44"/>
      <c r="P38" s="49"/>
      <c r="Q38" s="53"/>
      <c r="R38" s="38"/>
      <c r="S38" s="57"/>
      <c r="T38" s="15"/>
      <c r="U38" s="50"/>
    </row>
    <row r="39" spans="2:21" ht="18" customHeight="1">
      <c r="B39" s="195"/>
      <c r="C39" s="199"/>
      <c r="D39" s="190"/>
      <c r="E39" s="202"/>
      <c r="F39" s="229"/>
      <c r="G39" s="46" t="s">
        <v>370</v>
      </c>
      <c r="H39" s="20" t="s">
        <v>90</v>
      </c>
      <c r="I39" s="95"/>
      <c r="J39" s="46" t="s">
        <v>377</v>
      </c>
      <c r="K39" s="17"/>
      <c r="L39" s="17">
        <v>0</v>
      </c>
      <c r="M39" s="17"/>
      <c r="N39" s="17"/>
      <c r="O39" s="44"/>
      <c r="P39" s="49"/>
      <c r="Q39" s="53"/>
      <c r="R39" s="38"/>
      <c r="S39" s="57"/>
      <c r="T39" s="15"/>
      <c r="U39" s="50"/>
    </row>
    <row r="40" spans="2:21" ht="31">
      <c r="B40" s="219"/>
      <c r="C40" s="223"/>
      <c r="D40" s="163" t="s">
        <v>96</v>
      </c>
      <c r="E40" s="201" t="s">
        <v>320</v>
      </c>
      <c r="F40" s="163" t="s">
        <v>382</v>
      </c>
      <c r="G40" s="46" t="s">
        <v>337</v>
      </c>
      <c r="H40" s="20" t="s">
        <v>19</v>
      </c>
      <c r="I40" s="66"/>
      <c r="J40" s="46" t="s">
        <v>378</v>
      </c>
      <c r="K40" s="17"/>
      <c r="L40" s="17">
        <v>0</v>
      </c>
      <c r="M40" s="21"/>
      <c r="N40" s="17"/>
      <c r="O40" s="44"/>
      <c r="P40" s="49"/>
      <c r="Q40" s="53"/>
      <c r="R40" s="38"/>
      <c r="S40" s="57"/>
      <c r="T40" s="15"/>
      <c r="U40" s="50"/>
    </row>
    <row r="41" spans="2:21" ht="31">
      <c r="B41" s="219"/>
      <c r="C41" s="223"/>
      <c r="D41" s="165"/>
      <c r="E41" s="202"/>
      <c r="F41" s="220"/>
      <c r="G41" s="46" t="s">
        <v>337</v>
      </c>
      <c r="H41" s="20" t="s">
        <v>21</v>
      </c>
      <c r="I41" s="66"/>
      <c r="J41" s="46" t="s">
        <v>379</v>
      </c>
      <c r="K41" s="17"/>
      <c r="L41" s="17">
        <v>0</v>
      </c>
      <c r="M41" s="21"/>
      <c r="N41" s="17"/>
      <c r="O41" s="44"/>
      <c r="P41" s="49"/>
      <c r="Q41" s="53"/>
      <c r="R41" s="38"/>
      <c r="S41" s="57"/>
      <c r="T41" s="15"/>
      <c r="U41" s="50"/>
    </row>
    <row r="42" spans="2:21" ht="31">
      <c r="B42" s="219"/>
      <c r="C42" s="223"/>
      <c r="D42" s="220"/>
      <c r="E42" s="202"/>
      <c r="F42" s="220"/>
      <c r="G42" s="46" t="s">
        <v>337</v>
      </c>
      <c r="H42" s="20" t="s">
        <v>39</v>
      </c>
      <c r="I42" s="66"/>
      <c r="J42" s="46" t="s">
        <v>380</v>
      </c>
      <c r="K42" s="17"/>
      <c r="L42" s="17">
        <v>0</v>
      </c>
      <c r="M42" s="21"/>
      <c r="N42" s="17"/>
      <c r="O42" s="44"/>
      <c r="P42" s="49"/>
      <c r="Q42" s="53"/>
      <c r="R42" s="38"/>
      <c r="S42" s="57"/>
      <c r="T42" s="15"/>
      <c r="U42" s="50"/>
    </row>
    <row r="43" spans="2:21" ht="31">
      <c r="B43" s="219"/>
      <c r="C43" s="223"/>
      <c r="D43" s="190"/>
      <c r="E43" s="203"/>
      <c r="F43" s="190"/>
      <c r="G43" s="46" t="s">
        <v>337</v>
      </c>
      <c r="H43" s="20" t="s">
        <v>90</v>
      </c>
      <c r="I43" s="66"/>
      <c r="J43" s="46" t="s">
        <v>381</v>
      </c>
      <c r="K43" s="17"/>
      <c r="L43" s="17">
        <v>0</v>
      </c>
      <c r="M43" s="21"/>
      <c r="N43" s="17"/>
      <c r="O43" s="44"/>
      <c r="P43" s="49"/>
      <c r="Q43" s="53"/>
      <c r="R43" s="38"/>
      <c r="S43" s="54"/>
      <c r="T43" s="15"/>
      <c r="U43" s="50"/>
    </row>
    <row r="44" spans="2:21" ht="50.25" customHeight="1">
      <c r="B44" s="219"/>
      <c r="C44" s="223"/>
      <c r="D44" s="163" t="s">
        <v>79</v>
      </c>
      <c r="E44" s="201" t="s">
        <v>320</v>
      </c>
      <c r="F44" s="101" t="s">
        <v>385</v>
      </c>
      <c r="G44" s="45" t="s">
        <v>27</v>
      </c>
      <c r="H44" s="20" t="s">
        <v>19</v>
      </c>
      <c r="I44" s="101"/>
      <c r="J44" s="46" t="s">
        <v>383</v>
      </c>
      <c r="K44" s="100">
        <v>9675676.1899999995</v>
      </c>
      <c r="L44" s="100" t="e">
        <f>#REF!</f>
        <v>#REF!</v>
      </c>
      <c r="M44" s="17"/>
      <c r="N44" s="17"/>
      <c r="O44" s="52"/>
      <c r="P44" s="49"/>
      <c r="Q44" s="53"/>
      <c r="R44" s="38"/>
      <c r="S44" s="54"/>
      <c r="T44" s="16"/>
      <c r="U44" s="54"/>
    </row>
    <row r="45" spans="2:21" ht="85.5" customHeight="1">
      <c r="B45" s="219"/>
      <c r="C45" s="223"/>
      <c r="D45" s="190"/>
      <c r="E45" s="203"/>
      <c r="F45" s="101" t="s">
        <v>386</v>
      </c>
      <c r="G45" s="45" t="s">
        <v>18</v>
      </c>
      <c r="H45" s="20" t="s">
        <v>21</v>
      </c>
      <c r="I45" s="67"/>
      <c r="J45" s="46" t="s">
        <v>384</v>
      </c>
      <c r="K45" s="100">
        <v>8824762.4299999997</v>
      </c>
      <c r="L45" s="107" t="e">
        <f>#REF!</f>
        <v>#REF!</v>
      </c>
      <c r="M45" s="17"/>
      <c r="N45" s="17"/>
      <c r="O45" s="52"/>
      <c r="P45" s="49"/>
      <c r="Q45" s="53"/>
      <c r="R45" s="38"/>
      <c r="S45" s="54"/>
      <c r="T45" s="16"/>
      <c r="U45" s="54"/>
    </row>
    <row r="46" spans="2:21" ht="65.25" customHeight="1">
      <c r="B46" s="219"/>
      <c r="C46" s="223"/>
      <c r="D46" s="163" t="s">
        <v>73</v>
      </c>
      <c r="E46" s="81"/>
      <c r="F46" s="101" t="s">
        <v>395</v>
      </c>
      <c r="G46" s="45" t="s">
        <v>181</v>
      </c>
      <c r="H46" s="20" t="s">
        <v>19</v>
      </c>
      <c r="I46" s="67"/>
      <c r="J46" s="46" t="s">
        <v>393</v>
      </c>
      <c r="K46" s="100">
        <v>14388715.84</v>
      </c>
      <c r="L46" s="107" t="e">
        <f>#REF!</f>
        <v>#REF!</v>
      </c>
      <c r="M46" s="17"/>
      <c r="N46" s="17"/>
      <c r="O46" s="52"/>
      <c r="P46" s="49"/>
      <c r="Q46" s="53"/>
      <c r="R46" s="38"/>
      <c r="S46" s="54"/>
      <c r="T46" s="16"/>
      <c r="U46" s="54"/>
    </row>
    <row r="47" spans="2:21" ht="35.25" customHeight="1">
      <c r="B47" s="219"/>
      <c r="C47" s="223"/>
      <c r="D47" s="190"/>
      <c r="E47" s="81"/>
      <c r="F47" s="101" t="s">
        <v>396</v>
      </c>
      <c r="G47" s="45" t="s">
        <v>337</v>
      </c>
      <c r="H47" s="20" t="s">
        <v>21</v>
      </c>
      <c r="I47" s="67"/>
      <c r="J47" s="46" t="s">
        <v>394</v>
      </c>
      <c r="K47" s="100">
        <v>1724084.85</v>
      </c>
      <c r="L47" s="107" t="e">
        <f>#REF!</f>
        <v>#REF!</v>
      </c>
      <c r="M47" s="17"/>
      <c r="N47" s="17"/>
      <c r="O47" s="52"/>
      <c r="P47" s="49"/>
      <c r="Q47" s="53"/>
      <c r="R47" s="38"/>
      <c r="S47" s="54"/>
      <c r="T47" s="16"/>
      <c r="U47" s="54"/>
    </row>
    <row r="48" spans="2:21" ht="144.75" customHeight="1">
      <c r="B48" s="219"/>
      <c r="C48" s="223"/>
      <c r="D48" s="163" t="s">
        <v>397</v>
      </c>
      <c r="E48" s="81"/>
      <c r="F48" s="103" t="s">
        <v>399</v>
      </c>
      <c r="G48" s="45" t="s">
        <v>18</v>
      </c>
      <c r="H48" s="20"/>
      <c r="I48" s="67"/>
      <c r="J48" s="46" t="s">
        <v>401</v>
      </c>
      <c r="K48" s="100">
        <v>37135076</v>
      </c>
      <c r="L48" s="100" t="e">
        <f>#REF!</f>
        <v>#REF!</v>
      </c>
      <c r="M48" s="17"/>
      <c r="N48" s="17"/>
      <c r="O48" s="52"/>
      <c r="P48" s="49"/>
      <c r="Q48" s="53"/>
      <c r="R48" s="38"/>
      <c r="S48" s="54"/>
      <c r="T48" s="16"/>
      <c r="U48" s="54"/>
    </row>
    <row r="49" spans="2:21" ht="63.75" customHeight="1">
      <c r="B49" s="219"/>
      <c r="C49" s="223"/>
      <c r="D49" s="190"/>
      <c r="E49" s="81"/>
      <c r="F49" s="102" t="s">
        <v>398</v>
      </c>
      <c r="G49" s="45" t="s">
        <v>27</v>
      </c>
      <c r="H49" s="20"/>
      <c r="I49" s="67"/>
      <c r="J49" s="46" t="s">
        <v>402</v>
      </c>
      <c r="K49" s="100"/>
      <c r="L49" s="100" t="e">
        <f>#REF!</f>
        <v>#REF!</v>
      </c>
      <c r="M49" s="17"/>
      <c r="N49" s="17"/>
      <c r="O49" s="52"/>
      <c r="P49" s="49"/>
      <c r="Q49" s="53"/>
      <c r="R49" s="38"/>
      <c r="S49" s="54"/>
      <c r="T49" s="16"/>
      <c r="U49" s="54"/>
    </row>
    <row r="50" spans="2:21" ht="32.25" customHeight="1">
      <c r="B50" s="219"/>
      <c r="C50" s="223"/>
      <c r="D50" s="163" t="s">
        <v>400</v>
      </c>
      <c r="E50" s="81"/>
      <c r="F50" s="226" t="s">
        <v>405</v>
      </c>
      <c r="G50" s="45" t="s">
        <v>297</v>
      </c>
      <c r="H50" s="20" t="s">
        <v>19</v>
      </c>
      <c r="I50" s="67"/>
      <c r="J50" s="46" t="s">
        <v>403</v>
      </c>
      <c r="K50" s="100"/>
      <c r="L50" s="100" t="e">
        <f>#REF!</f>
        <v>#REF!</v>
      </c>
      <c r="M50" s="17"/>
      <c r="N50" s="17"/>
      <c r="O50" s="52"/>
      <c r="P50" s="49"/>
      <c r="Q50" s="53"/>
      <c r="R50" s="38"/>
      <c r="S50" s="54"/>
      <c r="T50" s="16"/>
      <c r="U50" s="54"/>
    </row>
    <row r="51" spans="2:21" ht="33" customHeight="1">
      <c r="B51" s="219"/>
      <c r="C51" s="223"/>
      <c r="D51" s="220"/>
      <c r="E51" s="81"/>
      <c r="F51" s="227"/>
      <c r="G51" s="45" t="s">
        <v>297</v>
      </c>
      <c r="H51" s="20" t="s">
        <v>21</v>
      </c>
      <c r="I51" s="67"/>
      <c r="J51" s="46" t="s">
        <v>404</v>
      </c>
      <c r="K51" s="100"/>
      <c r="L51" s="100" t="e">
        <f>#REF!</f>
        <v>#REF!</v>
      </c>
      <c r="M51" s="17"/>
      <c r="N51" s="17"/>
      <c r="O51" s="52"/>
      <c r="P51" s="49"/>
      <c r="Q51" s="53"/>
      <c r="R51" s="38"/>
      <c r="S51" s="54"/>
      <c r="T51" s="16"/>
      <c r="U51" s="54"/>
    </row>
    <row r="52" spans="2:21" ht="31">
      <c r="B52" s="194">
        <v>9</v>
      </c>
      <c r="C52" s="161" t="s">
        <v>100</v>
      </c>
      <c r="D52" s="163" t="s">
        <v>101</v>
      </c>
      <c r="E52" s="201" t="s">
        <v>320</v>
      </c>
      <c r="F52" s="224" t="s">
        <v>409</v>
      </c>
      <c r="G52" s="46" t="s">
        <v>27</v>
      </c>
      <c r="H52" s="20" t="s">
        <v>19</v>
      </c>
      <c r="I52" s="67"/>
      <c r="J52" s="46" t="s">
        <v>406</v>
      </c>
      <c r="K52" s="100">
        <v>3700050.01</v>
      </c>
      <c r="L52" s="100" t="e">
        <f>#REF!</f>
        <v>#REF!</v>
      </c>
      <c r="M52" s="17"/>
      <c r="N52" s="17"/>
      <c r="O52" s="52"/>
      <c r="P52" s="49"/>
      <c r="Q52" s="53"/>
      <c r="R52" s="38"/>
      <c r="S52" s="54"/>
      <c r="T52" s="16"/>
      <c r="U52" s="54"/>
    </row>
    <row r="53" spans="2:21" ht="19.5" customHeight="1">
      <c r="B53" s="195"/>
      <c r="C53" s="199"/>
      <c r="D53" s="165"/>
      <c r="E53" s="202"/>
      <c r="F53" s="220"/>
      <c r="G53" s="46" t="s">
        <v>27</v>
      </c>
      <c r="H53" s="20" t="s">
        <v>21</v>
      </c>
      <c r="I53" s="67"/>
      <c r="J53" s="46" t="s">
        <v>407</v>
      </c>
      <c r="K53" s="100">
        <v>2170771.9</v>
      </c>
      <c r="L53" s="100" t="e">
        <f>#REF!</f>
        <v>#REF!</v>
      </c>
      <c r="M53" s="17"/>
      <c r="N53" s="17"/>
      <c r="O53" s="52"/>
      <c r="P53" s="49"/>
      <c r="Q53" s="53"/>
      <c r="R53" s="38"/>
      <c r="S53" s="54"/>
      <c r="T53" s="16"/>
      <c r="U53" s="54"/>
    </row>
    <row r="54" spans="2:21" ht="81.75" customHeight="1">
      <c r="B54" s="200"/>
      <c r="C54" s="162"/>
      <c r="D54" s="190"/>
      <c r="E54" s="203"/>
      <c r="F54" s="190"/>
      <c r="G54" s="46" t="s">
        <v>27</v>
      </c>
      <c r="H54" s="20" t="s">
        <v>39</v>
      </c>
      <c r="I54" s="67"/>
      <c r="J54" s="46" t="s">
        <v>408</v>
      </c>
      <c r="K54" s="100">
        <v>1898291.73</v>
      </c>
      <c r="L54" s="100" t="e">
        <f>#REF!</f>
        <v>#REF!</v>
      </c>
      <c r="M54" s="17"/>
      <c r="N54" s="17"/>
      <c r="O54" s="52"/>
      <c r="P54" s="49"/>
      <c r="Q54" s="53"/>
      <c r="R54" s="38"/>
      <c r="S54" s="54"/>
      <c r="T54" s="16"/>
      <c r="U54" s="54"/>
    </row>
    <row r="55" spans="2:21" ht="63.75" customHeight="1">
      <c r="B55" s="194">
        <v>10</v>
      </c>
      <c r="C55" s="161" t="s">
        <v>144</v>
      </c>
      <c r="D55" s="163" t="s">
        <v>166</v>
      </c>
      <c r="E55" s="215" t="s">
        <v>320</v>
      </c>
      <c r="F55" s="104" t="s">
        <v>411</v>
      </c>
      <c r="G55" s="45" t="s">
        <v>337</v>
      </c>
      <c r="H55" s="20" t="s">
        <v>19</v>
      </c>
      <c r="I55" s="18"/>
      <c r="J55" s="46" t="s">
        <v>413</v>
      </c>
      <c r="K55" s="100">
        <v>2563108.85</v>
      </c>
      <c r="L55" s="100" t="e">
        <f>#REF!</f>
        <v>#REF!</v>
      </c>
      <c r="M55" s="17"/>
      <c r="N55" s="17"/>
      <c r="O55" s="44"/>
      <c r="P55" s="49"/>
      <c r="Q55" s="53"/>
      <c r="R55" s="15"/>
      <c r="S55" s="54"/>
      <c r="T55" s="15"/>
      <c r="U55" s="54"/>
    </row>
    <row r="56" spans="2:21" ht="52.5" customHeight="1">
      <c r="B56" s="195"/>
      <c r="C56" s="199"/>
      <c r="D56" s="190"/>
      <c r="E56" s="216"/>
      <c r="F56" s="104" t="s">
        <v>412</v>
      </c>
      <c r="G56" s="45" t="s">
        <v>18</v>
      </c>
      <c r="H56" s="20" t="s">
        <v>21</v>
      </c>
      <c r="I56" s="18"/>
      <c r="J56" s="46" t="s">
        <v>412</v>
      </c>
      <c r="K56" s="100">
        <v>5588715.0599999996</v>
      </c>
      <c r="L56" s="100" t="e">
        <f>#REF!</f>
        <v>#REF!</v>
      </c>
      <c r="M56" s="17"/>
      <c r="N56" s="17"/>
      <c r="O56" s="44"/>
      <c r="P56" s="49"/>
      <c r="Q56" s="53"/>
      <c r="R56" s="15"/>
      <c r="S56" s="54"/>
      <c r="T56" s="15"/>
      <c r="U56" s="54"/>
    </row>
    <row r="57" spans="2:21" ht="31">
      <c r="B57" s="219"/>
      <c r="C57" s="223"/>
      <c r="D57" s="163" t="s">
        <v>145</v>
      </c>
      <c r="E57" s="215" t="s">
        <v>320</v>
      </c>
      <c r="F57" s="161" t="s">
        <v>420</v>
      </c>
      <c r="G57" s="45" t="s">
        <v>181</v>
      </c>
      <c r="H57" s="20" t="s">
        <v>19</v>
      </c>
      <c r="I57" s="18"/>
      <c r="J57" s="46" t="s">
        <v>414</v>
      </c>
      <c r="K57" s="100">
        <v>4218173.75</v>
      </c>
      <c r="L57" s="100" t="e">
        <f>#REF!</f>
        <v>#REF!</v>
      </c>
      <c r="M57" s="17"/>
      <c r="N57" s="17"/>
      <c r="O57" s="44"/>
      <c r="P57" s="49"/>
      <c r="Q57" s="53"/>
      <c r="R57" s="15"/>
      <c r="S57" s="54"/>
      <c r="T57" s="15"/>
      <c r="U57" s="54"/>
    </row>
    <row r="58" spans="2:21" ht="66.75" customHeight="1">
      <c r="B58" s="219"/>
      <c r="C58" s="223"/>
      <c r="D58" s="220"/>
      <c r="E58" s="217"/>
      <c r="F58" s="223"/>
      <c r="G58" s="45" t="s">
        <v>181</v>
      </c>
      <c r="H58" s="20" t="s">
        <v>21</v>
      </c>
      <c r="I58" s="18"/>
      <c r="J58" s="46" t="s">
        <v>415</v>
      </c>
      <c r="K58" s="100">
        <v>5087585.93</v>
      </c>
      <c r="L58" s="107" t="e">
        <f>#REF!</f>
        <v>#REF!</v>
      </c>
      <c r="M58" s="17"/>
      <c r="N58" s="17"/>
      <c r="O58" s="44"/>
      <c r="P58" s="49"/>
      <c r="Q58" s="53"/>
      <c r="R58" s="15"/>
      <c r="S58" s="54"/>
      <c r="T58" s="15"/>
      <c r="U58" s="54"/>
    </row>
    <row r="59" spans="2:21" ht="61.5" customHeight="1">
      <c r="B59" s="219"/>
      <c r="C59" s="223"/>
      <c r="D59" s="220"/>
      <c r="E59" s="217"/>
      <c r="F59" s="221"/>
      <c r="G59" s="45" t="s">
        <v>181</v>
      </c>
      <c r="H59" s="20" t="s">
        <v>39</v>
      </c>
      <c r="I59" s="18"/>
      <c r="J59" s="46" t="s">
        <v>416</v>
      </c>
      <c r="K59" s="100"/>
      <c r="L59" s="107" t="e">
        <f>#REF!</f>
        <v>#REF!</v>
      </c>
      <c r="M59" s="17"/>
      <c r="N59" s="17"/>
      <c r="O59" s="44"/>
      <c r="P59" s="49"/>
      <c r="Q59" s="53"/>
      <c r="R59" s="15"/>
      <c r="S59" s="54"/>
      <c r="T59" s="15"/>
      <c r="U59" s="54"/>
    </row>
    <row r="60" spans="2:21" ht="31.5" customHeight="1">
      <c r="B60" s="219"/>
      <c r="C60" s="223"/>
      <c r="D60" s="220"/>
      <c r="E60" s="217"/>
      <c r="F60" s="232" t="s">
        <v>417</v>
      </c>
      <c r="G60" s="45" t="s">
        <v>18</v>
      </c>
      <c r="H60" s="20" t="s">
        <v>90</v>
      </c>
      <c r="I60" s="18"/>
      <c r="J60" s="46" t="s">
        <v>418</v>
      </c>
      <c r="K60" s="100">
        <v>1908906.25</v>
      </c>
      <c r="L60" s="100" t="e">
        <f>#REF!</f>
        <v>#REF!</v>
      </c>
      <c r="M60" s="17"/>
      <c r="N60" s="17"/>
      <c r="O60" s="44"/>
      <c r="P60" s="49"/>
      <c r="Q60" s="53"/>
      <c r="R60" s="15"/>
      <c r="S60" s="54"/>
      <c r="T60" s="15"/>
      <c r="U60" s="54"/>
    </row>
    <row r="61" spans="2:21" ht="32.25" customHeight="1">
      <c r="B61" s="219"/>
      <c r="C61" s="223"/>
      <c r="D61" s="190"/>
      <c r="E61" s="216"/>
      <c r="F61" s="190"/>
      <c r="G61" s="45" t="s">
        <v>18</v>
      </c>
      <c r="H61" s="20" t="s">
        <v>93</v>
      </c>
      <c r="I61" s="18"/>
      <c r="J61" s="46" t="s">
        <v>419</v>
      </c>
      <c r="K61" s="100">
        <v>1843282.05</v>
      </c>
      <c r="L61" s="100" t="e">
        <f>#REF!</f>
        <v>#REF!</v>
      </c>
      <c r="M61" s="17"/>
      <c r="N61" s="17"/>
      <c r="O61" s="44"/>
      <c r="P61" s="49"/>
      <c r="Q61" s="53"/>
      <c r="R61" s="15"/>
      <c r="S61" s="54"/>
      <c r="T61" s="15"/>
      <c r="U61" s="54"/>
    </row>
    <row r="62" spans="2:21" ht="31">
      <c r="B62" s="219"/>
      <c r="C62" s="223"/>
      <c r="D62" s="163" t="s">
        <v>161</v>
      </c>
      <c r="E62" s="215" t="s">
        <v>320</v>
      </c>
      <c r="F62" s="104" t="s">
        <v>423</v>
      </c>
      <c r="G62" s="45" t="s">
        <v>18</v>
      </c>
      <c r="H62" s="20" t="s">
        <v>19</v>
      </c>
      <c r="I62" s="18"/>
      <c r="J62" s="46" t="s">
        <v>425</v>
      </c>
      <c r="K62" s="100">
        <v>6029658.6399999997</v>
      </c>
      <c r="L62" s="100" t="e">
        <f>#REF!</f>
        <v>#REF!</v>
      </c>
      <c r="M62" s="17"/>
      <c r="N62" s="17"/>
      <c r="O62" s="44"/>
      <c r="P62" s="49"/>
      <c r="Q62" s="53"/>
      <c r="R62" s="15"/>
      <c r="S62" s="54"/>
      <c r="T62" s="15"/>
      <c r="U62" s="54"/>
    </row>
    <row r="63" spans="2:21" ht="50.25" customHeight="1">
      <c r="B63" s="219"/>
      <c r="C63" s="223"/>
      <c r="D63" s="220"/>
      <c r="E63" s="217"/>
      <c r="F63" s="104" t="s">
        <v>421</v>
      </c>
      <c r="G63" s="45" t="s">
        <v>18</v>
      </c>
      <c r="H63" s="20" t="s">
        <v>21</v>
      </c>
      <c r="I63" s="18"/>
      <c r="J63" s="46" t="s">
        <v>426</v>
      </c>
      <c r="K63" s="100">
        <v>8420389.6699999999</v>
      </c>
      <c r="L63" s="100" t="e">
        <f>#REF!</f>
        <v>#REF!</v>
      </c>
      <c r="M63" s="17"/>
      <c r="N63" s="17"/>
      <c r="O63" s="44"/>
      <c r="P63" s="49"/>
      <c r="Q63" s="53"/>
      <c r="R63" s="15"/>
      <c r="S63" s="54"/>
      <c r="T63" s="15"/>
      <c r="U63" s="54"/>
    </row>
    <row r="64" spans="2:21" ht="36" customHeight="1">
      <c r="B64" s="219"/>
      <c r="C64" s="223"/>
      <c r="D64" s="190"/>
      <c r="E64" s="222"/>
      <c r="F64" s="104" t="s">
        <v>422</v>
      </c>
      <c r="G64" s="45" t="s">
        <v>337</v>
      </c>
      <c r="H64" s="20" t="s">
        <v>39</v>
      </c>
      <c r="I64" s="18"/>
      <c r="J64" s="46" t="s">
        <v>427</v>
      </c>
      <c r="K64" s="100">
        <v>2185322.2599999998</v>
      </c>
      <c r="L64" s="100" t="e">
        <f>#REF!</f>
        <v>#REF!</v>
      </c>
      <c r="M64" s="17"/>
      <c r="N64" s="17"/>
      <c r="O64" s="49"/>
      <c r="P64" s="49"/>
      <c r="Q64" s="53"/>
      <c r="R64" s="15"/>
      <c r="S64" s="54"/>
      <c r="T64" s="15"/>
      <c r="U64" s="54"/>
    </row>
    <row r="65" spans="2:21" ht="36.75" customHeight="1">
      <c r="B65" s="219"/>
      <c r="C65" s="223"/>
      <c r="D65" s="46" t="s">
        <v>172</v>
      </c>
      <c r="E65" s="80" t="s">
        <v>320</v>
      </c>
      <c r="F65" s="104" t="s">
        <v>428</v>
      </c>
      <c r="G65" s="45" t="s">
        <v>27</v>
      </c>
      <c r="H65" s="20" t="s">
        <v>19</v>
      </c>
      <c r="I65" s="18"/>
      <c r="J65" s="46" t="s">
        <v>424</v>
      </c>
      <c r="K65" s="100">
        <v>4114304.54</v>
      </c>
      <c r="L65" s="100" t="e">
        <f>#REF!</f>
        <v>#REF!</v>
      </c>
      <c r="M65" s="17"/>
      <c r="N65" s="17"/>
      <c r="O65" s="49"/>
      <c r="P65" s="49"/>
      <c r="Q65" s="53"/>
      <c r="R65" s="15"/>
      <c r="S65" s="54"/>
      <c r="T65" s="15"/>
      <c r="U65" s="54"/>
    </row>
    <row r="66" spans="2:21" ht="34.5" customHeight="1">
      <c r="B66" s="219"/>
      <c r="C66" s="223"/>
      <c r="D66" s="46" t="s">
        <v>410</v>
      </c>
      <c r="E66" s="80" t="s">
        <v>320</v>
      </c>
      <c r="F66" s="45" t="s">
        <v>430</v>
      </c>
      <c r="G66" s="18" t="s">
        <v>18</v>
      </c>
      <c r="H66" s="20" t="s">
        <v>19</v>
      </c>
      <c r="I66" s="66"/>
      <c r="J66" s="46" t="s">
        <v>429</v>
      </c>
      <c r="K66" s="100">
        <v>8247497.6100000003</v>
      </c>
      <c r="L66" s="100" t="e">
        <f>#REF!</f>
        <v>#REF!</v>
      </c>
      <c r="M66" s="21"/>
      <c r="N66" s="21"/>
      <c r="O66" s="79"/>
      <c r="P66" s="49"/>
      <c r="Q66" s="77"/>
      <c r="R66" s="58"/>
      <c r="S66" s="78"/>
      <c r="T66" s="58"/>
      <c r="U66" s="77"/>
    </row>
    <row r="67" spans="2:21" ht="46.5">
      <c r="B67" s="194">
        <v>11</v>
      </c>
      <c r="C67" s="161" t="s">
        <v>132</v>
      </c>
      <c r="D67" s="163" t="s">
        <v>140</v>
      </c>
      <c r="E67" s="215" t="s">
        <v>320</v>
      </c>
      <c r="F67" s="161" t="s">
        <v>434</v>
      </c>
      <c r="G67" s="45"/>
      <c r="H67" s="20" t="s">
        <v>19</v>
      </c>
      <c r="I67" s="18"/>
      <c r="J67" s="46" t="s">
        <v>431</v>
      </c>
      <c r="K67" s="17"/>
      <c r="L67" s="17" t="e">
        <f>#REF!</f>
        <v>#REF!</v>
      </c>
      <c r="M67" s="17"/>
      <c r="N67" s="17"/>
      <c r="O67" s="44"/>
      <c r="P67" s="49"/>
      <c r="Q67" s="53"/>
      <c r="R67" s="15"/>
      <c r="S67" s="54"/>
      <c r="T67" s="15"/>
      <c r="U67" s="54"/>
    </row>
    <row r="68" spans="2:21" ht="31">
      <c r="B68" s="195"/>
      <c r="C68" s="199"/>
      <c r="D68" s="220"/>
      <c r="E68" s="217"/>
      <c r="F68" s="199"/>
      <c r="G68" s="45"/>
      <c r="H68" s="20" t="s">
        <v>21</v>
      </c>
      <c r="I68" s="18"/>
      <c r="J68" s="46" t="s">
        <v>432</v>
      </c>
      <c r="K68" s="17"/>
      <c r="L68" s="17" t="e">
        <f>#REF!</f>
        <v>#REF!</v>
      </c>
      <c r="M68" s="51"/>
      <c r="N68" s="17"/>
      <c r="O68" s="44"/>
      <c r="P68" s="49"/>
      <c r="Q68" s="53"/>
      <c r="R68" s="15"/>
      <c r="S68" s="54"/>
      <c r="T68" s="15"/>
      <c r="U68" s="54"/>
    </row>
    <row r="69" spans="2:21" ht="34.5" customHeight="1">
      <c r="B69" s="195"/>
      <c r="C69" s="199"/>
      <c r="D69" s="190"/>
      <c r="E69" s="216"/>
      <c r="F69" s="162"/>
      <c r="G69" s="45"/>
      <c r="H69" s="20" t="s">
        <v>39</v>
      </c>
      <c r="I69" s="18"/>
      <c r="J69" s="46" t="s">
        <v>433</v>
      </c>
      <c r="K69" s="17"/>
      <c r="L69" s="17" t="e">
        <f>#REF!</f>
        <v>#REF!</v>
      </c>
      <c r="M69" s="51"/>
      <c r="N69" s="17"/>
      <c r="O69" s="44"/>
      <c r="P69" s="49"/>
      <c r="Q69" s="53"/>
      <c r="R69" s="15"/>
      <c r="S69" s="54"/>
      <c r="T69" s="15"/>
      <c r="U69" s="54"/>
    </row>
    <row r="70" spans="2:21" ht="36" customHeight="1">
      <c r="B70" s="219"/>
      <c r="C70" s="223"/>
      <c r="D70" s="163" t="s">
        <v>133</v>
      </c>
      <c r="E70" s="201" t="s">
        <v>320</v>
      </c>
      <c r="F70" s="218" t="s">
        <v>439</v>
      </c>
      <c r="G70" s="18" t="s">
        <v>27</v>
      </c>
      <c r="H70" s="20" t="s">
        <v>19</v>
      </c>
      <c r="I70" s="66"/>
      <c r="J70" s="46" t="s">
        <v>435</v>
      </c>
      <c r="K70" s="100">
        <v>4307095.2</v>
      </c>
      <c r="L70" s="100" t="e">
        <f>#REF!</f>
        <v>#REF!</v>
      </c>
      <c r="M70" s="17"/>
      <c r="N70" s="17"/>
      <c r="O70" s="44"/>
      <c r="P70" s="49"/>
      <c r="Q70" s="53"/>
      <c r="R70" s="38"/>
      <c r="S70" s="54"/>
      <c r="T70" s="58"/>
      <c r="U70" s="54"/>
    </row>
    <row r="71" spans="2:21" ht="66" customHeight="1">
      <c r="B71" s="219"/>
      <c r="C71" s="223"/>
      <c r="D71" s="220"/>
      <c r="E71" s="202"/>
      <c r="F71" s="218"/>
      <c r="G71" s="18" t="s">
        <v>27</v>
      </c>
      <c r="H71" s="20" t="s">
        <v>21</v>
      </c>
      <c r="I71" s="66"/>
      <c r="J71" s="46" t="s">
        <v>436</v>
      </c>
      <c r="K71" s="100">
        <v>3809078</v>
      </c>
      <c r="L71" s="100" t="e">
        <f>#REF!</f>
        <v>#REF!</v>
      </c>
      <c r="M71" s="17"/>
      <c r="N71" s="17"/>
      <c r="O71" s="44"/>
      <c r="P71" s="49"/>
      <c r="Q71" s="53"/>
      <c r="R71" s="38"/>
      <c r="S71" s="54"/>
      <c r="T71" s="58"/>
      <c r="U71" s="54"/>
    </row>
    <row r="72" spans="2:21" ht="34.5" customHeight="1">
      <c r="B72" s="196"/>
      <c r="C72" s="221"/>
      <c r="D72" s="190"/>
      <c r="E72" s="203"/>
      <c r="F72" s="45" t="s">
        <v>440</v>
      </c>
      <c r="G72" s="45" t="s">
        <v>438</v>
      </c>
      <c r="H72" s="20" t="s">
        <v>39</v>
      </c>
      <c r="I72" s="66"/>
      <c r="J72" s="46" t="s">
        <v>437</v>
      </c>
      <c r="K72" s="100">
        <v>4395349.38</v>
      </c>
      <c r="L72" s="100" t="e">
        <f>#REF!</f>
        <v>#REF!</v>
      </c>
      <c r="M72" s="17"/>
      <c r="N72" s="17"/>
      <c r="O72" s="49"/>
      <c r="P72" s="49"/>
      <c r="Q72" s="53"/>
      <c r="R72" s="38"/>
      <c r="S72" s="54"/>
      <c r="T72" s="58"/>
      <c r="U72" s="54"/>
    </row>
    <row r="73" spans="2:21" ht="62">
      <c r="B73" s="194">
        <v>12</v>
      </c>
      <c r="C73" s="215" t="s">
        <v>114</v>
      </c>
      <c r="D73" s="163" t="s">
        <v>119</v>
      </c>
      <c r="E73" s="215" t="s">
        <v>320</v>
      </c>
      <c r="F73" s="45" t="s">
        <v>444</v>
      </c>
      <c r="G73" s="104" t="s">
        <v>27</v>
      </c>
      <c r="H73" s="20" t="s">
        <v>19</v>
      </c>
      <c r="I73" s="18"/>
      <c r="J73" s="46" t="s">
        <v>441</v>
      </c>
      <c r="K73" s="100">
        <v>11488459.550000001</v>
      </c>
      <c r="L73" s="100" t="e">
        <f>#REF!</f>
        <v>#REF!</v>
      </c>
      <c r="M73" s="17"/>
      <c r="N73" s="17"/>
      <c r="O73" s="44"/>
      <c r="P73" s="49"/>
      <c r="Q73" s="53"/>
      <c r="R73" s="15"/>
      <c r="S73" s="54"/>
      <c r="T73" s="15"/>
      <c r="U73" s="54"/>
    </row>
    <row r="74" spans="2:21" ht="46.5">
      <c r="B74" s="195"/>
      <c r="C74" s="217"/>
      <c r="D74" s="220"/>
      <c r="E74" s="217"/>
      <c r="F74" s="45" t="s">
        <v>443</v>
      </c>
      <c r="G74" s="18" t="s">
        <v>18</v>
      </c>
      <c r="H74" s="20" t="s">
        <v>21</v>
      </c>
      <c r="I74" s="18"/>
      <c r="J74" s="46" t="s">
        <v>442</v>
      </c>
      <c r="K74" s="100">
        <v>2662357.7999999998</v>
      </c>
      <c r="L74" s="100" t="e">
        <f>#REF!</f>
        <v>#REF!</v>
      </c>
      <c r="M74" s="17"/>
      <c r="N74" s="17"/>
      <c r="O74" s="44"/>
      <c r="P74" s="49"/>
      <c r="Q74" s="53"/>
      <c r="R74" s="15"/>
      <c r="S74" s="54"/>
      <c r="T74" s="15"/>
      <c r="U74" s="54"/>
    </row>
    <row r="75" spans="2:21" ht="46.5">
      <c r="B75" s="219"/>
      <c r="C75" s="225"/>
      <c r="D75" s="163" t="s">
        <v>115</v>
      </c>
      <c r="E75" s="215" t="s">
        <v>320</v>
      </c>
      <c r="F75" s="161" t="s">
        <v>447</v>
      </c>
      <c r="G75" s="45" t="s">
        <v>27</v>
      </c>
      <c r="H75" s="20" t="s">
        <v>19</v>
      </c>
      <c r="I75" s="18"/>
      <c r="J75" s="46" t="s">
        <v>445</v>
      </c>
      <c r="K75" s="100">
        <v>6566428.2000000002</v>
      </c>
      <c r="L75" s="100" t="e">
        <f>#REF!</f>
        <v>#REF!</v>
      </c>
      <c r="M75" s="17"/>
      <c r="N75" s="17"/>
      <c r="O75" s="44"/>
      <c r="P75" s="49"/>
      <c r="Q75" s="53"/>
      <c r="R75" s="15"/>
      <c r="S75" s="54"/>
      <c r="T75" s="15"/>
      <c r="U75" s="54"/>
    </row>
    <row r="76" spans="2:21" ht="21.75" customHeight="1">
      <c r="B76" s="219"/>
      <c r="C76" s="225"/>
      <c r="D76" s="190"/>
      <c r="E76" s="216"/>
      <c r="F76" s="221"/>
      <c r="G76" s="45" t="s">
        <v>27</v>
      </c>
      <c r="H76" s="20" t="s">
        <v>21</v>
      </c>
      <c r="I76" s="18"/>
      <c r="J76" s="46" t="s">
        <v>446</v>
      </c>
      <c r="K76" s="100">
        <v>4641079.72</v>
      </c>
      <c r="L76" s="100" t="e">
        <f>#REF!</f>
        <v>#REF!</v>
      </c>
      <c r="M76" s="17"/>
      <c r="N76" s="17"/>
      <c r="O76" s="44"/>
      <c r="P76" s="49"/>
      <c r="Q76" s="53"/>
      <c r="R76" s="15"/>
      <c r="S76" s="54"/>
      <c r="T76" s="15"/>
      <c r="U76" s="54"/>
    </row>
    <row r="77" spans="2:21" ht="93">
      <c r="B77" s="219"/>
      <c r="C77" s="225"/>
      <c r="D77" s="163" t="s">
        <v>124</v>
      </c>
      <c r="E77" s="215" t="s">
        <v>320</v>
      </c>
      <c r="F77" s="104" t="s">
        <v>453</v>
      </c>
      <c r="G77" s="45" t="s">
        <v>18</v>
      </c>
      <c r="H77" s="20" t="s">
        <v>19</v>
      </c>
      <c r="I77" s="18"/>
      <c r="J77" s="46" t="s">
        <v>449</v>
      </c>
      <c r="K77" s="100">
        <v>33954207.700000003</v>
      </c>
      <c r="L77" s="100" t="e">
        <f>#REF!</f>
        <v>#REF!</v>
      </c>
      <c r="M77" s="17"/>
      <c r="N77" s="17"/>
      <c r="O77" s="44"/>
      <c r="P77" s="49"/>
      <c r="Q77" s="53"/>
      <c r="R77" s="15"/>
      <c r="S77" s="54"/>
      <c r="T77" s="15"/>
      <c r="U77" s="54"/>
    </row>
    <row r="78" spans="2:21" ht="48.75" customHeight="1">
      <c r="B78" s="219"/>
      <c r="C78" s="225"/>
      <c r="D78" s="220"/>
      <c r="E78" s="217"/>
      <c r="F78" s="104" t="s">
        <v>454</v>
      </c>
      <c r="G78" s="45" t="s">
        <v>337</v>
      </c>
      <c r="H78" s="20" t="s">
        <v>21</v>
      </c>
      <c r="I78" s="18"/>
      <c r="J78" s="46" t="s">
        <v>450</v>
      </c>
      <c r="K78" s="100">
        <v>4406391</v>
      </c>
      <c r="L78" s="100" t="e">
        <f>#REF!</f>
        <v>#REF!</v>
      </c>
      <c r="M78" s="17"/>
      <c r="N78" s="17"/>
      <c r="O78" s="44"/>
      <c r="P78" s="49"/>
      <c r="Q78" s="53"/>
      <c r="R78" s="15"/>
      <c r="S78" s="54"/>
      <c r="T78" s="15"/>
      <c r="U78" s="54"/>
    </row>
    <row r="79" spans="2:21" ht="46.5">
      <c r="B79" s="219"/>
      <c r="C79" s="225"/>
      <c r="D79" s="220"/>
      <c r="E79" s="217"/>
      <c r="F79" s="104" t="s">
        <v>455</v>
      </c>
      <c r="G79" s="45" t="s">
        <v>27</v>
      </c>
      <c r="H79" s="20" t="s">
        <v>39</v>
      </c>
      <c r="I79" s="18"/>
      <c r="J79" s="46" t="s">
        <v>451</v>
      </c>
      <c r="K79" s="100">
        <v>3347086</v>
      </c>
      <c r="L79" s="100" t="e">
        <f>#REF!</f>
        <v>#REF!</v>
      </c>
      <c r="M79" s="17"/>
      <c r="N79" s="17"/>
      <c r="O79" s="44"/>
      <c r="P79" s="49"/>
      <c r="Q79" s="53"/>
      <c r="R79" s="15"/>
      <c r="S79" s="54"/>
      <c r="T79" s="15"/>
      <c r="U79" s="54"/>
    </row>
    <row r="80" spans="2:21" ht="31">
      <c r="B80" s="219"/>
      <c r="C80" s="225"/>
      <c r="D80" s="190"/>
      <c r="E80" s="216"/>
      <c r="F80" s="104" t="s">
        <v>454</v>
      </c>
      <c r="G80" s="45" t="s">
        <v>337</v>
      </c>
      <c r="H80" s="20" t="s">
        <v>90</v>
      </c>
      <c r="I80" s="18"/>
      <c r="J80" s="46" t="s">
        <v>452</v>
      </c>
      <c r="K80" s="100">
        <v>699176.54</v>
      </c>
      <c r="L80" s="107" t="e">
        <f>#REF!</f>
        <v>#REF!</v>
      </c>
      <c r="M80" s="17"/>
      <c r="N80" s="17"/>
      <c r="O80" s="44"/>
      <c r="P80" s="49"/>
      <c r="Q80" s="53"/>
      <c r="R80" s="15"/>
      <c r="S80" s="54"/>
      <c r="T80" s="15"/>
      <c r="U80" s="54"/>
    </row>
    <row r="81" spans="2:21" ht="46.5">
      <c r="B81" s="196"/>
      <c r="C81" s="222"/>
      <c r="D81" s="105" t="s">
        <v>448</v>
      </c>
      <c r="E81" s="83" t="s">
        <v>320</v>
      </c>
      <c r="F81" s="94" t="s">
        <v>465</v>
      </c>
      <c r="G81" s="45" t="s">
        <v>32</v>
      </c>
      <c r="H81" s="20" t="s">
        <v>19</v>
      </c>
      <c r="I81" s="18"/>
      <c r="J81" s="46" t="s">
        <v>464</v>
      </c>
      <c r="K81" s="100">
        <v>5990686.7000000002</v>
      </c>
      <c r="L81" s="100" t="e">
        <f>#REF!</f>
        <v>#REF!</v>
      </c>
      <c r="M81" s="17"/>
      <c r="N81" s="17"/>
      <c r="O81" s="44"/>
      <c r="P81" s="49"/>
      <c r="Q81" s="53"/>
      <c r="R81" s="15"/>
      <c r="S81" s="54"/>
      <c r="T81" s="15"/>
      <c r="U81" s="54"/>
    </row>
    <row r="82" spans="2:21" ht="64.5" customHeight="1">
      <c r="B82" s="194">
        <v>13</v>
      </c>
      <c r="C82" s="215" t="s">
        <v>198</v>
      </c>
      <c r="D82" s="163" t="s">
        <v>199</v>
      </c>
      <c r="E82" s="215" t="s">
        <v>320</v>
      </c>
      <c r="F82" s="108" t="s">
        <v>457</v>
      </c>
      <c r="G82" s="109" t="s">
        <v>32</v>
      </c>
      <c r="H82" s="89" t="s">
        <v>19</v>
      </c>
      <c r="I82" s="18"/>
      <c r="J82" s="106" t="s">
        <v>460</v>
      </c>
      <c r="K82" s="107">
        <v>10000165.1</v>
      </c>
      <c r="L82" s="107">
        <f>0</f>
        <v>0</v>
      </c>
      <c r="M82" s="17"/>
      <c r="N82" s="17"/>
      <c r="O82" s="44"/>
      <c r="P82" s="49"/>
      <c r="Q82" s="53"/>
      <c r="R82" s="15"/>
      <c r="S82" s="54"/>
      <c r="T82" s="15"/>
      <c r="U82" s="54"/>
    </row>
    <row r="83" spans="2:21" ht="63.75" customHeight="1">
      <c r="B83" s="219"/>
      <c r="C83" s="225"/>
      <c r="D83" s="165"/>
      <c r="E83" s="217"/>
      <c r="F83" s="94" t="s">
        <v>456</v>
      </c>
      <c r="G83" s="45"/>
      <c r="H83" s="20" t="s">
        <v>21</v>
      </c>
      <c r="I83" s="94"/>
      <c r="J83" s="46" t="s">
        <v>461</v>
      </c>
      <c r="K83" s="100">
        <v>5504895.2400000002</v>
      </c>
      <c r="L83" s="100" t="e">
        <f>#REF!</f>
        <v>#REF!</v>
      </c>
      <c r="M83" s="17"/>
      <c r="N83" s="17"/>
      <c r="O83" s="44"/>
      <c r="P83" s="49"/>
      <c r="Q83" s="53"/>
      <c r="R83" s="15"/>
      <c r="S83" s="54"/>
      <c r="T83" s="15"/>
      <c r="U83" s="54"/>
    </row>
    <row r="84" spans="2:21" ht="48.75" customHeight="1">
      <c r="B84" s="219"/>
      <c r="C84" s="225"/>
      <c r="D84" s="220"/>
      <c r="E84" s="225"/>
      <c r="F84" s="94" t="s">
        <v>459</v>
      </c>
      <c r="G84" s="45" t="s">
        <v>18</v>
      </c>
      <c r="H84" s="20" t="s">
        <v>39</v>
      </c>
      <c r="I84" s="18"/>
      <c r="J84" s="46" t="s">
        <v>462</v>
      </c>
      <c r="K84" s="100">
        <v>12345550.25</v>
      </c>
      <c r="L84" s="100" t="e">
        <f>#REF!</f>
        <v>#REF!</v>
      </c>
      <c r="M84" s="17"/>
      <c r="N84" s="17"/>
      <c r="O84" s="44"/>
      <c r="P84" s="49"/>
      <c r="Q84" s="53"/>
      <c r="R84" s="15"/>
      <c r="S84" s="54"/>
      <c r="T84" s="15"/>
      <c r="U84" s="54"/>
    </row>
    <row r="85" spans="2:21" ht="62">
      <c r="B85" s="219"/>
      <c r="C85" s="225"/>
      <c r="D85" s="190"/>
      <c r="E85" s="222"/>
      <c r="F85" s="94" t="s">
        <v>458</v>
      </c>
      <c r="G85" s="45" t="s">
        <v>337</v>
      </c>
      <c r="H85" s="20" t="s">
        <v>90</v>
      </c>
      <c r="I85" s="94"/>
      <c r="J85" s="46" t="s">
        <v>463</v>
      </c>
      <c r="K85" s="100">
        <v>5400227.9299999997</v>
      </c>
      <c r="L85" s="100" t="e">
        <f>#REF!</f>
        <v>#REF!</v>
      </c>
      <c r="M85" s="17"/>
      <c r="N85" s="17"/>
      <c r="O85" s="44"/>
      <c r="P85" s="49"/>
      <c r="Q85" s="53"/>
      <c r="R85" s="15"/>
      <c r="S85" s="54"/>
      <c r="T85" s="15"/>
      <c r="U85" s="54"/>
    </row>
    <row r="86" spans="2:21" ht="133.5" customHeight="1">
      <c r="B86" s="219"/>
      <c r="C86" s="225"/>
      <c r="D86" s="235" t="s">
        <v>466</v>
      </c>
      <c r="E86" s="215" t="s">
        <v>320</v>
      </c>
      <c r="F86" s="90" t="s">
        <v>469</v>
      </c>
      <c r="G86" s="45" t="s">
        <v>18</v>
      </c>
      <c r="H86" s="20" t="s">
        <v>19</v>
      </c>
      <c r="I86" s="18"/>
      <c r="J86" s="46" t="s">
        <v>468</v>
      </c>
      <c r="K86" s="100">
        <v>9891592.0999999996</v>
      </c>
      <c r="L86" s="100" t="e">
        <f>#REF!</f>
        <v>#REF!</v>
      </c>
      <c r="M86" s="17"/>
      <c r="N86" s="17"/>
      <c r="O86" s="44"/>
      <c r="P86" s="49"/>
      <c r="Q86" s="53"/>
      <c r="R86" s="15"/>
      <c r="S86" s="54"/>
      <c r="T86" s="15"/>
      <c r="U86" s="54"/>
    </row>
    <row r="87" spans="2:21" ht="84" customHeight="1">
      <c r="B87" s="196"/>
      <c r="C87" s="222"/>
      <c r="D87" s="237"/>
      <c r="E87" s="222"/>
      <c r="F87" s="90" t="s">
        <v>470</v>
      </c>
      <c r="G87" s="45" t="s">
        <v>18</v>
      </c>
      <c r="H87" s="20" t="s">
        <v>21</v>
      </c>
      <c r="I87" s="18"/>
      <c r="J87" s="46" t="s">
        <v>467</v>
      </c>
      <c r="K87" s="100">
        <v>4552108.22</v>
      </c>
      <c r="L87" s="100" t="e">
        <f>#REF!</f>
        <v>#REF!</v>
      </c>
      <c r="M87" s="17"/>
      <c r="N87" s="17"/>
      <c r="O87" s="44"/>
      <c r="P87" s="49"/>
      <c r="Q87" s="53"/>
      <c r="R87" s="15"/>
      <c r="S87" s="54"/>
      <c r="T87" s="15"/>
      <c r="U87" s="54"/>
    </row>
    <row r="88" spans="2:21" ht="39" customHeight="1">
      <c r="B88" s="20">
        <v>14</v>
      </c>
      <c r="C88" s="47" t="s">
        <v>471</v>
      </c>
      <c r="D88" s="48" t="s">
        <v>472</v>
      </c>
      <c r="E88" s="82" t="s">
        <v>320</v>
      </c>
      <c r="F88" s="63" t="s">
        <v>473</v>
      </c>
      <c r="G88" s="45" t="s">
        <v>27</v>
      </c>
      <c r="H88" s="20" t="s">
        <v>19</v>
      </c>
      <c r="I88" s="18"/>
      <c r="J88" s="18" t="s">
        <v>476</v>
      </c>
      <c r="K88" s="17"/>
      <c r="L88" s="17" t="e">
        <f>#REF!</f>
        <v>#REF!</v>
      </c>
      <c r="M88" s="17"/>
      <c r="N88" s="17"/>
      <c r="O88" s="44"/>
      <c r="P88" s="49"/>
      <c r="Q88" s="53"/>
      <c r="R88" s="15"/>
      <c r="S88" s="54"/>
      <c r="T88" s="15"/>
      <c r="U88" s="54"/>
    </row>
    <row r="89" spans="2:21" ht="50.25" customHeight="1">
      <c r="B89" s="194">
        <v>15</v>
      </c>
      <c r="C89" s="215" t="s">
        <v>474</v>
      </c>
      <c r="D89" s="235" t="s">
        <v>475</v>
      </c>
      <c r="E89" s="215" t="s">
        <v>320</v>
      </c>
      <c r="F89" s="161" t="s">
        <v>480</v>
      </c>
      <c r="G89" s="45" t="s">
        <v>27</v>
      </c>
      <c r="H89" s="20" t="s">
        <v>19</v>
      </c>
      <c r="I89" s="18"/>
      <c r="J89" s="87" t="s">
        <v>477</v>
      </c>
      <c r="K89" s="17"/>
      <c r="L89" s="17" t="e">
        <f>#REF!</f>
        <v>#REF!</v>
      </c>
      <c r="M89" s="17"/>
      <c r="N89" s="17"/>
      <c r="O89" s="44"/>
      <c r="P89" s="49"/>
      <c r="Q89" s="53"/>
      <c r="R89" s="15"/>
      <c r="S89" s="54"/>
      <c r="T89" s="15"/>
      <c r="U89" s="54"/>
    </row>
    <row r="90" spans="2:21" ht="47.25" customHeight="1">
      <c r="B90" s="219"/>
      <c r="C90" s="225"/>
      <c r="D90" s="236"/>
      <c r="E90" s="225"/>
      <c r="F90" s="223"/>
      <c r="G90" s="45" t="s">
        <v>27</v>
      </c>
      <c r="H90" s="20" t="s">
        <v>21</v>
      </c>
      <c r="I90" s="18"/>
      <c r="J90" s="87" t="s">
        <v>478</v>
      </c>
      <c r="K90" s="17"/>
      <c r="L90" s="17" t="e">
        <f>#REF!</f>
        <v>#REF!</v>
      </c>
      <c r="M90" s="17"/>
      <c r="N90" s="17"/>
      <c r="O90" s="44"/>
      <c r="P90" s="49"/>
      <c r="Q90" s="53"/>
      <c r="R90" s="15"/>
      <c r="S90" s="54"/>
      <c r="T90" s="15"/>
      <c r="U90" s="54"/>
    </row>
    <row r="91" spans="2:21" ht="48" customHeight="1">
      <c r="B91" s="196"/>
      <c r="C91" s="222"/>
      <c r="D91" s="237"/>
      <c r="E91" s="222"/>
      <c r="F91" s="221"/>
      <c r="G91" s="45" t="s">
        <v>27</v>
      </c>
      <c r="H91" s="20" t="s">
        <v>39</v>
      </c>
      <c r="I91" s="18"/>
      <c r="J91" s="87" t="s">
        <v>479</v>
      </c>
      <c r="K91" s="17"/>
      <c r="L91" s="17">
        <v>0</v>
      </c>
      <c r="M91" s="17"/>
      <c r="N91" s="17"/>
      <c r="O91" s="44"/>
      <c r="P91" s="49"/>
      <c r="Q91" s="53"/>
      <c r="R91" s="15"/>
      <c r="S91" s="54"/>
      <c r="T91" s="15"/>
      <c r="U91" s="54"/>
    </row>
    <row r="92" spans="2:21">
      <c r="S92" s="27"/>
      <c r="T92" s="27"/>
      <c r="U92" s="27"/>
    </row>
  </sheetData>
  <mergeCells count="115">
    <mergeCell ref="C7:C8"/>
    <mergeCell ref="B89:B91"/>
    <mergeCell ref="C89:C91"/>
    <mergeCell ref="D89:D91"/>
    <mergeCell ref="E89:E91"/>
    <mergeCell ref="F89:F91"/>
    <mergeCell ref="C73:C81"/>
    <mergeCell ref="B73:B81"/>
    <mergeCell ref="D82:D85"/>
    <mergeCell ref="E82:E85"/>
    <mergeCell ref="D86:D87"/>
    <mergeCell ref="C82:C87"/>
    <mergeCell ref="B82:B87"/>
    <mergeCell ref="E86:E87"/>
    <mergeCell ref="D77:D80"/>
    <mergeCell ref="E77:E80"/>
    <mergeCell ref="D62:D64"/>
    <mergeCell ref="B16:B22"/>
    <mergeCell ref="C23:C24"/>
    <mergeCell ref="B23:B24"/>
    <mergeCell ref="B25:B28"/>
    <mergeCell ref="C25:C28"/>
    <mergeCell ref="D26:D28"/>
    <mergeCell ref="F26:F28"/>
    <mergeCell ref="L3:L4"/>
    <mergeCell ref="L5:L6"/>
    <mergeCell ref="D23:D24"/>
    <mergeCell ref="E23:E24"/>
    <mergeCell ref="F23:F24"/>
    <mergeCell ref="C9:C15"/>
    <mergeCell ref="D9:D11"/>
    <mergeCell ref="E9:E11"/>
    <mergeCell ref="D12:D14"/>
    <mergeCell ref="E12:E14"/>
    <mergeCell ref="F9:F11"/>
    <mergeCell ref="D20:D22"/>
    <mergeCell ref="C16:C22"/>
    <mergeCell ref="F20:F22"/>
    <mergeCell ref="E20:E22"/>
    <mergeCell ref="B7:B8"/>
    <mergeCell ref="F33:F34"/>
    <mergeCell ref="D33:D35"/>
    <mergeCell ref="F70:F71"/>
    <mergeCell ref="D73:D74"/>
    <mergeCell ref="E73:E74"/>
    <mergeCell ref="D75:D76"/>
    <mergeCell ref="E75:E76"/>
    <mergeCell ref="B55:B66"/>
    <mergeCell ref="C55:C66"/>
    <mergeCell ref="D55:D56"/>
    <mergeCell ref="E55:E56"/>
    <mergeCell ref="D57:D61"/>
    <mergeCell ref="E57:E61"/>
    <mergeCell ref="F57:F59"/>
    <mergeCell ref="B67:B72"/>
    <mergeCell ref="C67:C72"/>
    <mergeCell ref="D67:D69"/>
    <mergeCell ref="E67:E69"/>
    <mergeCell ref="F67:F69"/>
    <mergeCell ref="D70:D72"/>
    <mergeCell ref="E70:E72"/>
    <mergeCell ref="F75:F76"/>
    <mergeCell ref="F60:F61"/>
    <mergeCell ref="E62:E64"/>
    <mergeCell ref="D48:D49"/>
    <mergeCell ref="F50:F51"/>
    <mergeCell ref="D50:D51"/>
    <mergeCell ref="F37:F39"/>
    <mergeCell ref="D40:D43"/>
    <mergeCell ref="E40:E43"/>
    <mergeCell ref="D44:D45"/>
    <mergeCell ref="E44:E45"/>
    <mergeCell ref="F40:F43"/>
    <mergeCell ref="C29:C35"/>
    <mergeCell ref="F52:F54"/>
    <mergeCell ref="B52:B54"/>
    <mergeCell ref="C52:C54"/>
    <mergeCell ref="D52:D54"/>
    <mergeCell ref="E52:E54"/>
    <mergeCell ref="R3:R4"/>
    <mergeCell ref="G3:G4"/>
    <mergeCell ref="S3:S4"/>
    <mergeCell ref="B3:B4"/>
    <mergeCell ref="B5:B6"/>
    <mergeCell ref="D29:D32"/>
    <mergeCell ref="E29:E32"/>
    <mergeCell ref="F29:F32"/>
    <mergeCell ref="B36:B51"/>
    <mergeCell ref="C36:C51"/>
    <mergeCell ref="D36:D39"/>
    <mergeCell ref="E36:E39"/>
    <mergeCell ref="B9:B15"/>
    <mergeCell ref="E16:E19"/>
    <mergeCell ref="D16:D19"/>
    <mergeCell ref="B29:B35"/>
    <mergeCell ref="E33:E35"/>
    <mergeCell ref="D46:D47"/>
    <mergeCell ref="T3:T4"/>
    <mergeCell ref="U3:U4"/>
    <mergeCell ref="I3:I4"/>
    <mergeCell ref="J3:J4"/>
    <mergeCell ref="K3:K4"/>
    <mergeCell ref="M3:M4"/>
    <mergeCell ref="N3:N4"/>
    <mergeCell ref="O3:O4"/>
    <mergeCell ref="C5:C6"/>
    <mergeCell ref="C3:C4"/>
    <mergeCell ref="D3:D4"/>
    <mergeCell ref="E3:E4"/>
    <mergeCell ref="F3:F4"/>
    <mergeCell ref="H3:H4"/>
    <mergeCell ref="P3:P4"/>
    <mergeCell ref="Q3:Q4"/>
    <mergeCell ref="D5:D6"/>
    <mergeCell ref="E5:E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showGridLines="0" zoomScale="80" zoomScaleNormal="80" workbookViewId="0">
      <selection activeCell="F6" sqref="F6"/>
    </sheetView>
  </sheetViews>
  <sheetFormatPr defaultColWidth="9.1796875" defaultRowHeight="15.5"/>
  <cols>
    <col min="1" max="1" width="6.26953125" style="12" customWidth="1"/>
    <col min="2" max="2" width="8.1796875" style="11" customWidth="1"/>
    <col min="3" max="3" width="21.81640625" style="22" customWidth="1"/>
    <col min="4" max="4" width="20.54296875" style="22" customWidth="1"/>
    <col min="5" max="5" width="9.7265625" style="120" customWidth="1"/>
    <col min="6" max="6" width="68.453125" style="22" customWidth="1"/>
    <col min="7" max="7" width="20" style="22" customWidth="1"/>
    <col min="8" max="8" width="9.453125" style="11" customWidth="1"/>
    <col min="9" max="9" width="32.453125" style="6" customWidth="1"/>
    <col min="10" max="10" width="49.1796875" style="23" customWidth="1"/>
    <col min="11" max="11" width="17.1796875" style="7" customWidth="1"/>
    <col min="12" max="12" width="17" style="7" customWidth="1"/>
    <col min="13" max="13" width="20.26953125" style="7" customWidth="1"/>
    <col min="14" max="14" width="17.7265625" style="32" customWidth="1"/>
    <col min="15" max="15" width="15.54296875" style="32" customWidth="1"/>
    <col min="16" max="16" width="13" style="34" customWidth="1"/>
    <col min="17" max="17" width="12.453125" style="9" customWidth="1"/>
    <col min="18" max="18" width="14" style="10" customWidth="1"/>
    <col min="19" max="19" width="16.1796875" style="33" customWidth="1"/>
    <col min="20" max="20" width="14" style="10" customWidth="1"/>
    <col min="21" max="16384" width="9.1796875" style="12"/>
  </cols>
  <sheetData>
    <row r="1" spans="2:20" ht="25.5" customHeight="1">
      <c r="C1" s="1" t="s">
        <v>321</v>
      </c>
      <c r="D1" s="13"/>
      <c r="E1" s="112"/>
      <c r="F1" s="3"/>
      <c r="G1" s="3"/>
      <c r="H1" s="3"/>
      <c r="J1" s="4"/>
      <c r="N1" s="36"/>
      <c r="O1" s="36"/>
      <c r="P1" s="8"/>
      <c r="S1" s="9"/>
    </row>
    <row r="2" spans="2:20" ht="17.5">
      <c r="B2" s="1"/>
      <c r="C2" s="2"/>
      <c r="D2" s="2"/>
      <c r="E2" s="113"/>
      <c r="F2" s="2"/>
      <c r="G2" s="13"/>
      <c r="H2" s="3"/>
      <c r="I2" s="5"/>
      <c r="J2" s="4"/>
      <c r="R2" s="9"/>
      <c r="S2" s="9"/>
      <c r="T2" s="9"/>
    </row>
    <row r="3" spans="2:20" s="14" customFormat="1" ht="37.5" customHeight="1">
      <c r="B3" s="171" t="s">
        <v>0</v>
      </c>
      <c r="C3" s="169" t="s">
        <v>1</v>
      </c>
      <c r="D3" s="169" t="s">
        <v>2</v>
      </c>
      <c r="E3" s="238" t="s">
        <v>3</v>
      </c>
      <c r="F3" s="169" t="s">
        <v>4</v>
      </c>
      <c r="G3" s="184" t="s">
        <v>5</v>
      </c>
      <c r="H3" s="171" t="s">
        <v>6</v>
      </c>
      <c r="I3" s="192" t="s">
        <v>227</v>
      </c>
      <c r="J3" s="169" t="s">
        <v>7</v>
      </c>
      <c r="K3" s="175" t="s">
        <v>8</v>
      </c>
      <c r="L3" s="175" t="s">
        <v>9</v>
      </c>
      <c r="M3" s="175" t="s">
        <v>10</v>
      </c>
      <c r="N3" s="173" t="s">
        <v>324</v>
      </c>
      <c r="O3" s="173" t="s">
        <v>296</v>
      </c>
      <c r="P3" s="192" t="s">
        <v>11</v>
      </c>
      <c r="Q3" s="188" t="s">
        <v>12</v>
      </c>
      <c r="R3" s="177" t="s">
        <v>312</v>
      </c>
      <c r="S3" s="188" t="s">
        <v>14</v>
      </c>
      <c r="T3" s="177" t="s">
        <v>15</v>
      </c>
    </row>
    <row r="4" spans="2:20" s="14" customFormat="1" ht="27" customHeight="1">
      <c r="B4" s="204"/>
      <c r="C4" s="183"/>
      <c r="D4" s="183"/>
      <c r="E4" s="239"/>
      <c r="F4" s="183"/>
      <c r="G4" s="190"/>
      <c r="H4" s="204"/>
      <c r="I4" s="211"/>
      <c r="J4" s="183"/>
      <c r="K4" s="214"/>
      <c r="L4" s="214"/>
      <c r="M4" s="214"/>
      <c r="N4" s="174"/>
      <c r="O4" s="191"/>
      <c r="P4" s="211"/>
      <c r="Q4" s="210"/>
      <c r="R4" s="209"/>
      <c r="S4" s="210"/>
      <c r="T4" s="209"/>
    </row>
    <row r="5" spans="2:20" ht="67.5" customHeight="1">
      <c r="B5" s="194">
        <v>1</v>
      </c>
      <c r="C5" s="215" t="s">
        <v>34</v>
      </c>
      <c r="D5" s="161" t="s">
        <v>35</v>
      </c>
      <c r="E5" s="240" t="s">
        <v>320</v>
      </c>
      <c r="F5" s="110"/>
      <c r="G5" s="45"/>
      <c r="H5" s="89"/>
      <c r="I5" s="62"/>
      <c r="J5" s="87"/>
      <c r="K5" s="17"/>
      <c r="L5" s="17"/>
      <c r="M5" s="17"/>
      <c r="N5" s="44"/>
      <c r="O5" s="49"/>
      <c r="P5" s="53"/>
      <c r="Q5" s="15"/>
      <c r="R5" s="54"/>
      <c r="S5" s="15"/>
      <c r="T5" s="54"/>
    </row>
    <row r="6" spans="2:20" ht="39.75" customHeight="1">
      <c r="B6" s="196"/>
      <c r="C6" s="222"/>
      <c r="D6" s="221"/>
      <c r="E6" s="245"/>
      <c r="F6" s="88"/>
      <c r="G6" s="63"/>
      <c r="H6" s="89"/>
      <c r="I6" s="65"/>
      <c r="J6" s="87"/>
      <c r="K6" s="17"/>
      <c r="L6" s="37"/>
      <c r="M6" s="37"/>
      <c r="N6" s="49"/>
      <c r="O6" s="49"/>
      <c r="P6" s="55"/>
      <c r="Q6" s="56"/>
      <c r="R6" s="57"/>
      <c r="S6" s="56"/>
      <c r="T6" s="57"/>
    </row>
    <row r="7" spans="2:20" ht="51" customHeight="1">
      <c r="B7" s="194">
        <v>2</v>
      </c>
      <c r="C7" s="215" t="s">
        <v>24</v>
      </c>
      <c r="D7" s="63" t="s">
        <v>355</v>
      </c>
      <c r="E7" s="114" t="s">
        <v>320</v>
      </c>
      <c r="F7" s="111"/>
      <c r="G7" s="96"/>
      <c r="H7" s="97"/>
      <c r="I7" s="98"/>
      <c r="J7" s="87"/>
      <c r="K7" s="17"/>
      <c r="L7" s="37"/>
      <c r="M7" s="37"/>
      <c r="N7" s="49"/>
      <c r="O7" s="49"/>
      <c r="P7" s="55"/>
      <c r="Q7" s="56"/>
      <c r="R7" s="57"/>
      <c r="S7" s="56"/>
      <c r="T7" s="57"/>
    </row>
    <row r="8" spans="2:20" ht="49.5" customHeight="1">
      <c r="B8" s="196"/>
      <c r="C8" s="222"/>
      <c r="D8" s="63" t="s">
        <v>25</v>
      </c>
      <c r="E8" s="114" t="s">
        <v>320</v>
      </c>
      <c r="F8" s="63"/>
      <c r="G8" s="63"/>
      <c r="H8" s="64"/>
      <c r="I8" s="65"/>
      <c r="J8" s="46"/>
      <c r="K8" s="17"/>
      <c r="L8" s="37"/>
      <c r="M8" s="37"/>
      <c r="N8" s="49"/>
      <c r="O8" s="49"/>
      <c r="P8" s="55"/>
      <c r="Q8" s="56"/>
      <c r="R8" s="57"/>
      <c r="S8" s="56"/>
      <c r="T8" s="57"/>
    </row>
    <row r="9" spans="2:20" ht="50.25" customHeight="1">
      <c r="B9" s="194">
        <v>3</v>
      </c>
      <c r="C9" s="161" t="s">
        <v>49</v>
      </c>
      <c r="D9" s="163" t="s">
        <v>63</v>
      </c>
      <c r="E9" s="240" t="s">
        <v>320</v>
      </c>
      <c r="F9" s="161"/>
      <c r="G9" s="45"/>
      <c r="H9" s="20"/>
      <c r="I9" s="18"/>
      <c r="J9" s="46"/>
      <c r="K9" s="17"/>
      <c r="L9" s="17"/>
      <c r="M9" s="17"/>
      <c r="N9" s="44"/>
      <c r="O9" s="49"/>
      <c r="P9" s="53"/>
      <c r="Q9" s="15"/>
      <c r="R9" s="57"/>
      <c r="S9" s="15"/>
      <c r="T9" s="54"/>
    </row>
    <row r="10" spans="2:20" ht="49.5" customHeight="1">
      <c r="B10" s="195"/>
      <c r="C10" s="199"/>
      <c r="D10" s="220"/>
      <c r="E10" s="241"/>
      <c r="F10" s="223"/>
      <c r="G10" s="45"/>
      <c r="H10" s="20"/>
      <c r="I10" s="66"/>
      <c r="J10" s="46"/>
      <c r="K10" s="17"/>
      <c r="L10" s="21"/>
      <c r="M10" s="17"/>
      <c r="N10" s="44"/>
      <c r="O10" s="49"/>
      <c r="P10" s="53"/>
      <c r="Q10" s="38"/>
      <c r="R10" s="57"/>
      <c r="S10" s="15"/>
      <c r="T10" s="50"/>
    </row>
    <row r="11" spans="2:20" ht="51.75" customHeight="1">
      <c r="B11" s="195"/>
      <c r="C11" s="199"/>
      <c r="D11" s="190"/>
      <c r="E11" s="242"/>
      <c r="F11" s="221"/>
      <c r="G11" s="45"/>
      <c r="H11" s="20"/>
      <c r="I11" s="66"/>
      <c r="J11" s="46"/>
      <c r="K11" s="17"/>
      <c r="L11" s="21"/>
      <c r="M11" s="17"/>
      <c r="N11" s="44"/>
      <c r="O11" s="49"/>
      <c r="P11" s="53"/>
      <c r="Q11" s="38"/>
      <c r="R11" s="57"/>
      <c r="S11" s="15"/>
      <c r="T11" s="50"/>
    </row>
    <row r="12" spans="2:20" ht="52.5" customHeight="1">
      <c r="B12" s="205"/>
      <c r="C12" s="223"/>
      <c r="D12" s="161" t="s">
        <v>50</v>
      </c>
      <c r="E12" s="243" t="s">
        <v>320</v>
      </c>
      <c r="F12" s="90"/>
      <c r="G12" s="45"/>
      <c r="H12" s="16"/>
      <c r="I12" s="67"/>
      <c r="J12" s="92"/>
      <c r="K12" s="17"/>
      <c r="L12" s="17"/>
      <c r="M12" s="17"/>
      <c r="N12" s="44"/>
      <c r="O12" s="49"/>
      <c r="P12" s="53"/>
      <c r="Q12" s="38"/>
      <c r="R12" s="57"/>
      <c r="S12" s="15"/>
      <c r="T12" s="50"/>
    </row>
    <row r="13" spans="2:20" ht="69.75" customHeight="1">
      <c r="B13" s="205"/>
      <c r="C13" s="223"/>
      <c r="D13" s="199"/>
      <c r="E13" s="244"/>
      <c r="F13" s="90"/>
      <c r="G13" s="60"/>
      <c r="H13" s="16"/>
      <c r="I13" s="67"/>
      <c r="J13" s="92"/>
      <c r="K13" s="17"/>
      <c r="L13" s="17"/>
      <c r="M13" s="17"/>
      <c r="N13" s="44"/>
      <c r="O13" s="49"/>
      <c r="P13" s="53"/>
      <c r="Q13" s="38"/>
      <c r="R13" s="57"/>
      <c r="S13" s="15"/>
      <c r="T13" s="50"/>
    </row>
    <row r="14" spans="2:20" ht="39" customHeight="1">
      <c r="B14" s="205"/>
      <c r="C14" s="223"/>
      <c r="D14" s="199"/>
      <c r="E14" s="244"/>
      <c r="F14" s="90"/>
      <c r="G14" s="60"/>
      <c r="H14" s="16"/>
      <c r="I14" s="67"/>
      <c r="J14" s="46"/>
      <c r="K14" s="91"/>
      <c r="L14" s="17"/>
      <c r="M14" s="17"/>
      <c r="N14" s="44"/>
      <c r="O14" s="49"/>
      <c r="P14" s="53"/>
      <c r="Q14" s="38"/>
      <c r="R14" s="57"/>
      <c r="S14" s="15"/>
      <c r="T14" s="50"/>
    </row>
    <row r="15" spans="2:20" ht="69.75" customHeight="1">
      <c r="B15" s="206"/>
      <c r="C15" s="221"/>
      <c r="D15" s="45" t="s">
        <v>69</v>
      </c>
      <c r="E15" s="119" t="s">
        <v>320</v>
      </c>
      <c r="F15" s="68"/>
      <c r="G15" s="45"/>
      <c r="H15" s="20"/>
      <c r="I15" s="66"/>
      <c r="J15" s="66"/>
      <c r="K15" s="17"/>
      <c r="L15" s="17"/>
      <c r="M15" s="17"/>
      <c r="N15" s="52"/>
      <c r="O15" s="49"/>
      <c r="P15" s="53"/>
      <c r="Q15" s="38"/>
      <c r="R15" s="54"/>
      <c r="S15" s="16"/>
      <c r="T15" s="54"/>
    </row>
    <row r="16" spans="2:20" ht="105" customHeight="1">
      <c r="B16" s="194">
        <v>4</v>
      </c>
      <c r="C16" s="161" t="s">
        <v>57</v>
      </c>
      <c r="D16" s="163" t="s">
        <v>58</v>
      </c>
      <c r="E16" s="243" t="s">
        <v>320</v>
      </c>
      <c r="F16" s="93"/>
      <c r="G16" s="46"/>
      <c r="H16" s="20"/>
      <c r="I16" s="66"/>
      <c r="J16" s="67"/>
      <c r="K16" s="17"/>
      <c r="L16" s="21"/>
      <c r="M16" s="17"/>
      <c r="N16" s="44"/>
      <c r="O16" s="49"/>
      <c r="P16" s="53"/>
      <c r="Q16" s="38"/>
      <c r="R16" s="57"/>
      <c r="S16" s="15"/>
      <c r="T16" s="50"/>
    </row>
    <row r="17" spans="2:20" ht="103.5" customHeight="1">
      <c r="B17" s="195"/>
      <c r="C17" s="199"/>
      <c r="D17" s="220"/>
      <c r="E17" s="244"/>
      <c r="F17" s="93"/>
      <c r="G17" s="46"/>
      <c r="H17" s="20"/>
      <c r="I17" s="66"/>
      <c r="J17" s="67"/>
      <c r="K17" s="17"/>
      <c r="L17" s="21"/>
      <c r="M17" s="17"/>
      <c r="N17" s="44"/>
      <c r="O17" s="49"/>
      <c r="P17" s="53"/>
      <c r="Q17" s="38"/>
      <c r="R17" s="57"/>
      <c r="S17" s="15"/>
      <c r="T17" s="50"/>
    </row>
    <row r="18" spans="2:20" ht="51.75" customHeight="1">
      <c r="B18" s="195"/>
      <c r="C18" s="199"/>
      <c r="D18" s="220"/>
      <c r="E18" s="244"/>
      <c r="F18" s="93"/>
      <c r="G18" s="45"/>
      <c r="H18" s="20"/>
      <c r="I18" s="66"/>
      <c r="J18" s="67"/>
      <c r="K18" s="17"/>
      <c r="L18" s="21"/>
      <c r="M18" s="17"/>
      <c r="N18" s="44"/>
      <c r="O18" s="49"/>
      <c r="P18" s="53"/>
      <c r="Q18" s="38"/>
      <c r="R18" s="57"/>
      <c r="S18" s="15"/>
      <c r="T18" s="50"/>
    </row>
    <row r="19" spans="2:20" ht="98.25" customHeight="1">
      <c r="B19" s="219"/>
      <c r="C19" s="223"/>
      <c r="D19" s="190"/>
      <c r="E19" s="245"/>
      <c r="F19" s="94"/>
      <c r="G19" s="45"/>
      <c r="H19" s="20"/>
      <c r="I19" s="66"/>
      <c r="J19" s="67"/>
      <c r="K19" s="17"/>
      <c r="L19" s="21"/>
      <c r="M19" s="17"/>
      <c r="N19" s="44"/>
      <c r="O19" s="49"/>
      <c r="P19" s="53"/>
      <c r="Q19" s="38"/>
      <c r="R19" s="57"/>
      <c r="S19" s="15"/>
      <c r="T19" s="50"/>
    </row>
    <row r="20" spans="2:20" ht="26.25" customHeight="1">
      <c r="B20" s="219"/>
      <c r="C20" s="223"/>
      <c r="D20" s="163" t="s">
        <v>358</v>
      </c>
      <c r="E20" s="243" t="s">
        <v>320</v>
      </c>
      <c r="F20" s="224"/>
      <c r="G20" s="45"/>
      <c r="H20" s="20"/>
      <c r="I20" s="66"/>
      <c r="J20" s="67"/>
      <c r="K20" s="99"/>
      <c r="L20" s="21"/>
      <c r="M20" s="17"/>
      <c r="N20" s="44"/>
      <c r="O20" s="49"/>
      <c r="P20" s="53"/>
      <c r="Q20" s="38"/>
      <c r="R20" s="57"/>
      <c r="S20" s="15"/>
      <c r="T20" s="50"/>
    </row>
    <row r="21" spans="2:20" ht="29.25" customHeight="1">
      <c r="B21" s="219"/>
      <c r="C21" s="223"/>
      <c r="D21" s="220"/>
      <c r="E21" s="246"/>
      <c r="F21" s="220"/>
      <c r="G21" s="45"/>
      <c r="H21" s="20"/>
      <c r="I21" s="66"/>
      <c r="J21" s="67"/>
      <c r="K21" s="100"/>
      <c r="L21" s="21"/>
      <c r="M21" s="17"/>
      <c r="N21" s="44"/>
      <c r="O21" s="49"/>
      <c r="P21" s="53"/>
      <c r="Q21" s="38"/>
      <c r="R21" s="57"/>
      <c r="S21" s="15"/>
      <c r="T21" s="50"/>
    </row>
    <row r="22" spans="2:20" ht="26.25" customHeight="1">
      <c r="B22" s="196"/>
      <c r="C22" s="221"/>
      <c r="D22" s="220"/>
      <c r="E22" s="245"/>
      <c r="F22" s="190"/>
      <c r="G22" s="45"/>
      <c r="H22" s="20"/>
      <c r="I22" s="66"/>
      <c r="J22" s="67"/>
      <c r="K22" s="100"/>
      <c r="L22" s="21"/>
      <c r="M22" s="17"/>
      <c r="N22" s="44"/>
      <c r="O22" s="49"/>
      <c r="P22" s="53"/>
      <c r="Q22" s="38"/>
      <c r="R22" s="57"/>
      <c r="S22" s="15"/>
      <c r="T22" s="50"/>
    </row>
    <row r="23" spans="2:20" ht="33" customHeight="1">
      <c r="B23" s="194">
        <v>5</v>
      </c>
      <c r="C23" s="161" t="s">
        <v>29</v>
      </c>
      <c r="D23" s="161" t="s">
        <v>30</v>
      </c>
      <c r="E23" s="243" t="s">
        <v>320</v>
      </c>
      <c r="F23" s="161"/>
      <c r="G23" s="45"/>
      <c r="H23" s="20"/>
      <c r="I23" s="66"/>
      <c r="J23" s="46"/>
      <c r="K23" s="17"/>
      <c r="L23" s="21"/>
      <c r="M23" s="17"/>
      <c r="N23" s="44"/>
      <c r="O23" s="49"/>
      <c r="P23" s="53"/>
      <c r="Q23" s="38"/>
      <c r="R23" s="57"/>
      <c r="S23" s="15"/>
      <c r="T23" s="50"/>
    </row>
    <row r="24" spans="2:20" ht="38.25" customHeight="1">
      <c r="B24" s="196"/>
      <c r="C24" s="221"/>
      <c r="D24" s="162"/>
      <c r="E24" s="245"/>
      <c r="F24" s="221"/>
      <c r="G24" s="63"/>
      <c r="H24" s="20"/>
      <c r="I24" s="66"/>
      <c r="J24" s="46"/>
      <c r="K24" s="17"/>
      <c r="L24" s="21"/>
      <c r="M24" s="17"/>
      <c r="N24" s="44"/>
      <c r="O24" s="49"/>
      <c r="P24" s="53"/>
      <c r="Q24" s="38"/>
      <c r="R24" s="57"/>
      <c r="S24" s="15"/>
      <c r="T24" s="50"/>
    </row>
    <row r="25" spans="2:20" ht="67.5" customHeight="1">
      <c r="B25" s="194">
        <v>6</v>
      </c>
      <c r="C25" s="161" t="s">
        <v>255</v>
      </c>
      <c r="D25" s="46" t="s">
        <v>45</v>
      </c>
      <c r="E25" s="117" t="s">
        <v>320</v>
      </c>
      <c r="F25" s="63"/>
      <c r="G25" s="46"/>
      <c r="H25" s="20"/>
      <c r="I25" s="66"/>
      <c r="J25" s="46"/>
      <c r="K25" s="17"/>
      <c r="L25" s="21"/>
      <c r="M25" s="17"/>
      <c r="N25" s="44"/>
      <c r="O25" s="49"/>
      <c r="P25" s="53"/>
      <c r="Q25" s="38"/>
      <c r="R25" s="57"/>
      <c r="S25" s="15"/>
      <c r="T25" s="50"/>
    </row>
    <row r="26" spans="2:20" ht="33" customHeight="1">
      <c r="B26" s="195"/>
      <c r="C26" s="199"/>
      <c r="D26" s="161" t="s">
        <v>42</v>
      </c>
      <c r="E26" s="117" t="s">
        <v>320</v>
      </c>
      <c r="F26" s="161"/>
      <c r="G26" s="46"/>
      <c r="H26" s="20"/>
      <c r="I26" s="95"/>
      <c r="J26" s="46"/>
      <c r="K26" s="17"/>
      <c r="L26" s="21"/>
      <c r="M26" s="17"/>
      <c r="N26" s="44"/>
      <c r="O26" s="49"/>
      <c r="P26" s="53"/>
      <c r="Q26" s="38"/>
      <c r="R26" s="57"/>
      <c r="S26" s="15"/>
      <c r="T26" s="50"/>
    </row>
    <row r="27" spans="2:20" ht="31.5" customHeight="1">
      <c r="B27" s="195"/>
      <c r="C27" s="199"/>
      <c r="D27" s="220"/>
      <c r="E27" s="117" t="s">
        <v>320</v>
      </c>
      <c r="F27" s="223"/>
      <c r="G27" s="46"/>
      <c r="H27" s="20"/>
      <c r="I27" s="95"/>
      <c r="J27" s="46"/>
      <c r="K27" s="17"/>
      <c r="L27" s="21"/>
      <c r="M27" s="17"/>
      <c r="N27" s="44"/>
      <c r="O27" s="49"/>
      <c r="P27" s="53"/>
      <c r="Q27" s="38"/>
      <c r="R27" s="57"/>
      <c r="S27" s="15"/>
      <c r="T27" s="50"/>
    </row>
    <row r="28" spans="2:20" ht="21" customHeight="1">
      <c r="B28" s="196"/>
      <c r="C28" s="221"/>
      <c r="D28" s="190"/>
      <c r="E28" s="119" t="s">
        <v>320</v>
      </c>
      <c r="F28" s="221"/>
      <c r="G28" s="46"/>
      <c r="H28" s="20"/>
      <c r="I28" s="95"/>
      <c r="J28" s="46"/>
      <c r="K28" s="17"/>
      <c r="L28" s="21"/>
      <c r="M28" s="17"/>
      <c r="N28" s="44"/>
      <c r="O28" s="49"/>
      <c r="P28" s="53"/>
      <c r="Q28" s="38"/>
      <c r="R28" s="57"/>
      <c r="S28" s="15"/>
      <c r="T28" s="50"/>
    </row>
    <row r="29" spans="2:20" ht="33" customHeight="1">
      <c r="B29" s="194">
        <v>7</v>
      </c>
      <c r="C29" s="161" t="s">
        <v>16</v>
      </c>
      <c r="D29" s="163" t="s">
        <v>237</v>
      </c>
      <c r="E29" s="243" t="s">
        <v>320</v>
      </c>
      <c r="F29" s="161"/>
      <c r="G29" s="46"/>
      <c r="H29" s="20"/>
      <c r="I29" s="66"/>
      <c r="J29" s="46"/>
      <c r="K29" s="100"/>
      <c r="L29" s="21"/>
      <c r="M29" s="17"/>
      <c r="N29" s="44"/>
      <c r="O29" s="49"/>
      <c r="P29" s="53"/>
      <c r="Q29" s="38"/>
      <c r="R29" s="57"/>
      <c r="S29" s="15"/>
      <c r="T29" s="50"/>
    </row>
    <row r="30" spans="2:20" ht="48" customHeight="1">
      <c r="B30" s="195"/>
      <c r="C30" s="199"/>
      <c r="D30" s="165"/>
      <c r="E30" s="244"/>
      <c r="F30" s="199"/>
      <c r="G30" s="46"/>
      <c r="H30" s="20"/>
      <c r="I30" s="66"/>
      <c r="J30" s="46"/>
      <c r="K30" s="100"/>
      <c r="L30" s="21"/>
      <c r="M30" s="17"/>
      <c r="N30" s="44"/>
      <c r="O30" s="49"/>
      <c r="P30" s="53"/>
      <c r="Q30" s="38"/>
      <c r="R30" s="57"/>
      <c r="S30" s="15"/>
      <c r="T30" s="50"/>
    </row>
    <row r="31" spans="2:20" ht="65.25" customHeight="1">
      <c r="B31" s="195"/>
      <c r="C31" s="199"/>
      <c r="D31" s="165"/>
      <c r="E31" s="244"/>
      <c r="F31" s="199"/>
      <c r="G31" s="46"/>
      <c r="H31" s="20"/>
      <c r="I31" s="66"/>
      <c r="J31" s="46"/>
      <c r="K31" s="100"/>
      <c r="L31" s="21"/>
      <c r="M31" s="17"/>
      <c r="N31" s="44"/>
      <c r="O31" s="49"/>
      <c r="P31" s="53"/>
      <c r="Q31" s="38"/>
      <c r="R31" s="57"/>
      <c r="S31" s="15"/>
      <c r="T31" s="50"/>
    </row>
    <row r="32" spans="2:20" ht="66" customHeight="1">
      <c r="B32" s="195"/>
      <c r="C32" s="199"/>
      <c r="D32" s="190"/>
      <c r="E32" s="247"/>
      <c r="F32" s="162"/>
      <c r="G32" s="46"/>
      <c r="H32" s="20"/>
      <c r="I32" s="95"/>
      <c r="J32" s="46"/>
      <c r="K32" s="100"/>
      <c r="L32" s="21"/>
      <c r="M32" s="17"/>
      <c r="N32" s="44"/>
      <c r="O32" s="49"/>
      <c r="P32" s="53"/>
      <c r="Q32" s="38"/>
      <c r="R32" s="57"/>
      <c r="S32" s="15"/>
      <c r="T32" s="50"/>
    </row>
    <row r="33" spans="2:20" ht="19.5" customHeight="1">
      <c r="B33" s="219"/>
      <c r="C33" s="223"/>
      <c r="D33" s="163" t="s">
        <v>392</v>
      </c>
      <c r="E33" s="243" t="s">
        <v>320</v>
      </c>
      <c r="F33" s="230"/>
      <c r="G33" s="46"/>
      <c r="H33" s="20"/>
      <c r="I33" s="95"/>
      <c r="J33" s="46"/>
      <c r="K33" s="100"/>
      <c r="L33" s="21"/>
      <c r="M33" s="17"/>
      <c r="N33" s="44"/>
      <c r="O33" s="49"/>
      <c r="P33" s="53"/>
      <c r="Q33" s="38"/>
      <c r="R33" s="57"/>
      <c r="S33" s="15"/>
      <c r="T33" s="50"/>
    </row>
    <row r="34" spans="2:20" ht="33.75" customHeight="1">
      <c r="B34" s="219"/>
      <c r="C34" s="223"/>
      <c r="D34" s="165"/>
      <c r="E34" s="246"/>
      <c r="F34" s="231"/>
      <c r="G34" s="46"/>
      <c r="H34" s="20"/>
      <c r="I34" s="95"/>
      <c r="J34" s="46"/>
      <c r="K34" s="100"/>
      <c r="L34" s="21"/>
      <c r="M34" s="17"/>
      <c r="N34" s="44"/>
      <c r="O34" s="49"/>
      <c r="P34" s="53"/>
      <c r="Q34" s="38"/>
      <c r="R34" s="57"/>
      <c r="S34" s="15"/>
      <c r="T34" s="50"/>
    </row>
    <row r="35" spans="2:20" ht="63.75" customHeight="1">
      <c r="B35" s="196"/>
      <c r="C35" s="221"/>
      <c r="D35" s="165"/>
      <c r="E35" s="245"/>
      <c r="F35" s="90"/>
      <c r="G35" s="46"/>
      <c r="H35" s="20"/>
      <c r="I35" s="95"/>
      <c r="J35" s="46"/>
      <c r="K35" s="100"/>
      <c r="L35" s="21"/>
      <c r="M35" s="17"/>
      <c r="N35" s="44"/>
      <c r="O35" s="49"/>
      <c r="P35" s="53"/>
      <c r="Q35" s="38"/>
      <c r="R35" s="57"/>
      <c r="S35" s="15"/>
      <c r="T35" s="50"/>
    </row>
    <row r="36" spans="2:20" ht="83.25" customHeight="1">
      <c r="B36" s="194">
        <v>8</v>
      </c>
      <c r="C36" s="161" t="s">
        <v>72</v>
      </c>
      <c r="D36" s="163" t="s">
        <v>84</v>
      </c>
      <c r="E36" s="243" t="s">
        <v>320</v>
      </c>
      <c r="F36" s="94"/>
      <c r="G36" s="46"/>
      <c r="H36" s="20"/>
      <c r="I36" s="95"/>
      <c r="J36" s="46"/>
      <c r="K36" s="17"/>
      <c r="L36" s="21"/>
      <c r="M36" s="17"/>
      <c r="N36" s="44"/>
      <c r="O36" s="49"/>
      <c r="P36" s="53"/>
      <c r="Q36" s="38"/>
      <c r="R36" s="57"/>
      <c r="S36" s="15"/>
      <c r="T36" s="50"/>
    </row>
    <row r="37" spans="2:20" ht="33" customHeight="1">
      <c r="B37" s="195"/>
      <c r="C37" s="199"/>
      <c r="D37" s="165"/>
      <c r="E37" s="244"/>
      <c r="F37" s="224"/>
      <c r="G37" s="46"/>
      <c r="H37" s="20"/>
      <c r="I37" s="95"/>
      <c r="J37" s="46"/>
      <c r="K37" s="17"/>
      <c r="L37" s="21"/>
      <c r="M37" s="17"/>
      <c r="N37" s="44"/>
      <c r="O37" s="49"/>
      <c r="P37" s="53"/>
      <c r="Q37" s="38"/>
      <c r="R37" s="57"/>
      <c r="S37" s="15"/>
      <c r="T37" s="50"/>
    </row>
    <row r="38" spans="2:20" ht="34.5" customHeight="1">
      <c r="B38" s="195"/>
      <c r="C38" s="199"/>
      <c r="D38" s="165"/>
      <c r="E38" s="244"/>
      <c r="F38" s="228"/>
      <c r="G38" s="46"/>
      <c r="H38" s="20"/>
      <c r="I38" s="95"/>
      <c r="J38" s="46"/>
      <c r="K38" s="17"/>
      <c r="L38" s="21"/>
      <c r="M38" s="17"/>
      <c r="N38" s="44"/>
      <c r="O38" s="49"/>
      <c r="P38" s="53"/>
      <c r="Q38" s="38"/>
      <c r="R38" s="57"/>
      <c r="S38" s="15"/>
      <c r="T38" s="50"/>
    </row>
    <row r="39" spans="2:20" ht="18" customHeight="1">
      <c r="B39" s="195"/>
      <c r="C39" s="199"/>
      <c r="D39" s="190"/>
      <c r="E39" s="244"/>
      <c r="F39" s="229"/>
      <c r="G39" s="46"/>
      <c r="H39" s="20"/>
      <c r="I39" s="95"/>
      <c r="J39" s="46"/>
      <c r="K39" s="17"/>
      <c r="L39" s="17"/>
      <c r="M39" s="17"/>
      <c r="N39" s="44"/>
      <c r="O39" s="49"/>
      <c r="P39" s="53"/>
      <c r="Q39" s="38"/>
      <c r="R39" s="57"/>
      <c r="S39" s="15"/>
      <c r="T39" s="50"/>
    </row>
    <row r="40" spans="2:20">
      <c r="B40" s="219"/>
      <c r="C40" s="223"/>
      <c r="D40" s="163" t="s">
        <v>96</v>
      </c>
      <c r="E40" s="243" t="s">
        <v>320</v>
      </c>
      <c r="F40" s="163"/>
      <c r="G40" s="46"/>
      <c r="H40" s="20"/>
      <c r="I40" s="66"/>
      <c r="J40" s="46"/>
      <c r="K40" s="17"/>
      <c r="L40" s="21"/>
      <c r="M40" s="17"/>
      <c r="N40" s="44"/>
      <c r="O40" s="49"/>
      <c r="P40" s="53"/>
      <c r="Q40" s="38"/>
      <c r="R40" s="57"/>
      <c r="S40" s="15"/>
      <c r="T40" s="50"/>
    </row>
    <row r="41" spans="2:20">
      <c r="B41" s="219"/>
      <c r="C41" s="223"/>
      <c r="D41" s="165"/>
      <c r="E41" s="244"/>
      <c r="F41" s="220"/>
      <c r="G41" s="46"/>
      <c r="H41" s="20"/>
      <c r="I41" s="66"/>
      <c r="J41" s="46"/>
      <c r="K41" s="17"/>
      <c r="L41" s="21"/>
      <c r="M41" s="17"/>
      <c r="N41" s="44"/>
      <c r="O41" s="49"/>
      <c r="P41" s="53"/>
      <c r="Q41" s="38"/>
      <c r="R41" s="57"/>
      <c r="S41" s="15"/>
      <c r="T41" s="50"/>
    </row>
    <row r="42" spans="2:20">
      <c r="B42" s="219"/>
      <c r="C42" s="223"/>
      <c r="D42" s="220"/>
      <c r="E42" s="244"/>
      <c r="F42" s="220"/>
      <c r="G42" s="46"/>
      <c r="H42" s="20"/>
      <c r="I42" s="66"/>
      <c r="J42" s="46"/>
      <c r="K42" s="17"/>
      <c r="L42" s="21"/>
      <c r="M42" s="17"/>
      <c r="N42" s="44"/>
      <c r="O42" s="49"/>
      <c r="P42" s="53"/>
      <c r="Q42" s="38"/>
      <c r="R42" s="57"/>
      <c r="S42" s="15"/>
      <c r="T42" s="50"/>
    </row>
    <row r="43" spans="2:20">
      <c r="B43" s="219"/>
      <c r="C43" s="223"/>
      <c r="D43" s="190"/>
      <c r="E43" s="247"/>
      <c r="F43" s="190"/>
      <c r="G43" s="46"/>
      <c r="H43" s="20"/>
      <c r="I43" s="66"/>
      <c r="J43" s="46"/>
      <c r="K43" s="17"/>
      <c r="L43" s="21"/>
      <c r="M43" s="17"/>
      <c r="N43" s="44"/>
      <c r="O43" s="49"/>
      <c r="P43" s="53"/>
      <c r="Q43" s="38"/>
      <c r="R43" s="54"/>
      <c r="S43" s="15"/>
      <c r="T43" s="50"/>
    </row>
    <row r="44" spans="2:20" ht="50.25" customHeight="1">
      <c r="B44" s="219"/>
      <c r="C44" s="223"/>
      <c r="D44" s="163" t="s">
        <v>79</v>
      </c>
      <c r="E44" s="243" t="s">
        <v>320</v>
      </c>
      <c r="F44" s="101"/>
      <c r="G44" s="45"/>
      <c r="H44" s="20"/>
      <c r="I44" s="101"/>
      <c r="J44" s="46"/>
      <c r="K44" s="100"/>
      <c r="L44" s="17"/>
      <c r="M44" s="17"/>
      <c r="N44" s="52"/>
      <c r="O44" s="49"/>
      <c r="P44" s="53"/>
      <c r="Q44" s="38"/>
      <c r="R44" s="54"/>
      <c r="S44" s="16"/>
      <c r="T44" s="54"/>
    </row>
    <row r="45" spans="2:20" ht="85.5" customHeight="1">
      <c r="B45" s="219"/>
      <c r="C45" s="223"/>
      <c r="D45" s="190"/>
      <c r="E45" s="247"/>
      <c r="F45" s="101"/>
      <c r="G45" s="45"/>
      <c r="H45" s="20"/>
      <c r="I45" s="67"/>
      <c r="J45" s="46"/>
      <c r="K45" s="100"/>
      <c r="L45" s="17"/>
      <c r="M45" s="17"/>
      <c r="N45" s="52"/>
      <c r="O45" s="49"/>
      <c r="P45" s="53"/>
      <c r="Q45" s="38"/>
      <c r="R45" s="54"/>
      <c r="S45" s="16"/>
      <c r="T45" s="54"/>
    </row>
    <row r="46" spans="2:20" ht="65.25" customHeight="1">
      <c r="B46" s="219"/>
      <c r="C46" s="223"/>
      <c r="D46" s="163" t="s">
        <v>73</v>
      </c>
      <c r="E46" s="118"/>
      <c r="F46" s="101"/>
      <c r="G46" s="45"/>
      <c r="H46" s="20"/>
      <c r="I46" s="67"/>
      <c r="J46" s="46"/>
      <c r="K46" s="100"/>
      <c r="L46" s="17"/>
      <c r="M46" s="17"/>
      <c r="N46" s="52"/>
      <c r="O46" s="49"/>
      <c r="P46" s="53"/>
      <c r="Q46" s="38"/>
      <c r="R46" s="54"/>
      <c r="S46" s="16"/>
      <c r="T46" s="54"/>
    </row>
    <row r="47" spans="2:20" ht="35.25" customHeight="1">
      <c r="B47" s="219"/>
      <c r="C47" s="223"/>
      <c r="D47" s="190"/>
      <c r="E47" s="118"/>
      <c r="F47" s="101"/>
      <c r="G47" s="45"/>
      <c r="H47" s="20"/>
      <c r="I47" s="67"/>
      <c r="J47" s="46"/>
      <c r="K47" s="100"/>
      <c r="L47" s="17"/>
      <c r="M47" s="17"/>
      <c r="N47" s="52"/>
      <c r="O47" s="49"/>
      <c r="P47" s="53"/>
      <c r="Q47" s="38"/>
      <c r="R47" s="54"/>
      <c r="S47" s="16"/>
      <c r="T47" s="54"/>
    </row>
    <row r="48" spans="2:20" ht="144.75" customHeight="1">
      <c r="B48" s="219"/>
      <c r="C48" s="223"/>
      <c r="D48" s="163" t="s">
        <v>397</v>
      </c>
      <c r="E48" s="118"/>
      <c r="F48" s="103"/>
      <c r="G48" s="45"/>
      <c r="H48" s="20"/>
      <c r="I48" s="67"/>
      <c r="J48" s="46"/>
      <c r="K48" s="100"/>
      <c r="L48" s="17"/>
      <c r="M48" s="17"/>
      <c r="N48" s="52"/>
      <c r="O48" s="49"/>
      <c r="P48" s="53"/>
      <c r="Q48" s="38"/>
      <c r="R48" s="54"/>
      <c r="S48" s="16"/>
      <c r="T48" s="54"/>
    </row>
    <row r="49" spans="2:20" ht="63.75" customHeight="1">
      <c r="B49" s="219"/>
      <c r="C49" s="223"/>
      <c r="D49" s="190"/>
      <c r="E49" s="118"/>
      <c r="F49" s="102"/>
      <c r="G49" s="45"/>
      <c r="H49" s="20"/>
      <c r="I49" s="67"/>
      <c r="J49" s="46"/>
      <c r="K49" s="100"/>
      <c r="L49" s="17"/>
      <c r="M49" s="17"/>
      <c r="N49" s="52"/>
      <c r="O49" s="49"/>
      <c r="P49" s="53"/>
      <c r="Q49" s="38"/>
      <c r="R49" s="54"/>
      <c r="S49" s="16"/>
      <c r="T49" s="54"/>
    </row>
    <row r="50" spans="2:20" ht="32.25" customHeight="1">
      <c r="B50" s="219"/>
      <c r="C50" s="223"/>
      <c r="D50" s="163" t="s">
        <v>400</v>
      </c>
      <c r="E50" s="118"/>
      <c r="F50" s="226"/>
      <c r="G50" s="45"/>
      <c r="H50" s="20"/>
      <c r="I50" s="67"/>
      <c r="J50" s="46"/>
      <c r="K50" s="100"/>
      <c r="L50" s="17"/>
      <c r="M50" s="17"/>
      <c r="N50" s="52"/>
      <c r="O50" s="49"/>
      <c r="P50" s="53"/>
      <c r="Q50" s="38"/>
      <c r="R50" s="54"/>
      <c r="S50" s="16"/>
      <c r="T50" s="54"/>
    </row>
    <row r="51" spans="2:20" ht="33" customHeight="1">
      <c r="B51" s="219"/>
      <c r="C51" s="223"/>
      <c r="D51" s="220"/>
      <c r="E51" s="118"/>
      <c r="F51" s="227"/>
      <c r="G51" s="45"/>
      <c r="H51" s="20"/>
      <c r="I51" s="67"/>
      <c r="J51" s="46"/>
      <c r="K51" s="100"/>
      <c r="L51" s="17"/>
      <c r="M51" s="17"/>
      <c r="N51" s="52"/>
      <c r="O51" s="49"/>
      <c r="P51" s="53"/>
      <c r="Q51" s="38"/>
      <c r="R51" s="54"/>
      <c r="S51" s="16"/>
      <c r="T51" s="54"/>
    </row>
    <row r="52" spans="2:20">
      <c r="B52" s="194">
        <v>9</v>
      </c>
      <c r="C52" s="161" t="s">
        <v>100</v>
      </c>
      <c r="D52" s="163" t="s">
        <v>101</v>
      </c>
      <c r="E52" s="243" t="s">
        <v>320</v>
      </c>
      <c r="F52" s="224"/>
      <c r="G52" s="46"/>
      <c r="H52" s="20"/>
      <c r="I52" s="67"/>
      <c r="J52" s="46"/>
      <c r="K52" s="100"/>
      <c r="L52" s="17"/>
      <c r="M52" s="17"/>
      <c r="N52" s="52"/>
      <c r="O52" s="49"/>
      <c r="P52" s="53"/>
      <c r="Q52" s="38"/>
      <c r="R52" s="54"/>
      <c r="S52" s="16"/>
      <c r="T52" s="54"/>
    </row>
    <row r="53" spans="2:20" ht="19.5" customHeight="1">
      <c r="B53" s="195"/>
      <c r="C53" s="199"/>
      <c r="D53" s="165"/>
      <c r="E53" s="244"/>
      <c r="F53" s="220"/>
      <c r="G53" s="46"/>
      <c r="H53" s="20"/>
      <c r="I53" s="67"/>
      <c r="J53" s="46"/>
      <c r="K53" s="100"/>
      <c r="L53" s="17"/>
      <c r="M53" s="17"/>
      <c r="N53" s="52"/>
      <c r="O53" s="49"/>
      <c r="P53" s="53"/>
      <c r="Q53" s="38"/>
      <c r="R53" s="54"/>
      <c r="S53" s="16"/>
      <c r="T53" s="54"/>
    </row>
    <row r="54" spans="2:20" ht="81.75" customHeight="1">
      <c r="B54" s="200"/>
      <c r="C54" s="162"/>
      <c r="D54" s="190"/>
      <c r="E54" s="247"/>
      <c r="F54" s="190"/>
      <c r="G54" s="46"/>
      <c r="H54" s="20"/>
      <c r="I54" s="67"/>
      <c r="J54" s="46"/>
      <c r="K54" s="100"/>
      <c r="L54" s="17"/>
      <c r="M54" s="17"/>
      <c r="N54" s="52"/>
      <c r="O54" s="49"/>
      <c r="P54" s="53"/>
      <c r="Q54" s="38"/>
      <c r="R54" s="54"/>
      <c r="S54" s="16"/>
      <c r="T54" s="54"/>
    </row>
    <row r="55" spans="2:20" ht="63.75" customHeight="1">
      <c r="B55" s="194">
        <v>10</v>
      </c>
      <c r="C55" s="161" t="s">
        <v>144</v>
      </c>
      <c r="D55" s="163" t="s">
        <v>166</v>
      </c>
      <c r="E55" s="240" t="s">
        <v>320</v>
      </c>
      <c r="F55" s="104"/>
      <c r="G55" s="45"/>
      <c r="H55" s="20"/>
      <c r="I55" s="18"/>
      <c r="J55" s="46"/>
      <c r="K55" s="100"/>
      <c r="L55" s="17"/>
      <c r="M55" s="17"/>
      <c r="N55" s="44"/>
      <c r="O55" s="49"/>
      <c r="P55" s="53"/>
      <c r="Q55" s="15"/>
      <c r="R55" s="54"/>
      <c r="S55" s="15"/>
      <c r="T55" s="54"/>
    </row>
    <row r="56" spans="2:20" ht="52.5" customHeight="1">
      <c r="B56" s="195"/>
      <c r="C56" s="199"/>
      <c r="D56" s="190"/>
      <c r="E56" s="242"/>
      <c r="F56" s="104"/>
      <c r="G56" s="45"/>
      <c r="H56" s="20"/>
      <c r="I56" s="18"/>
      <c r="J56" s="46"/>
      <c r="K56" s="100"/>
      <c r="L56" s="17"/>
      <c r="M56" s="17"/>
      <c r="N56" s="44"/>
      <c r="O56" s="49"/>
      <c r="P56" s="53"/>
      <c r="Q56" s="15"/>
      <c r="R56" s="54"/>
      <c r="S56" s="15"/>
      <c r="T56" s="54"/>
    </row>
    <row r="57" spans="2:20">
      <c r="B57" s="219"/>
      <c r="C57" s="223"/>
      <c r="D57" s="163" t="s">
        <v>145</v>
      </c>
      <c r="E57" s="240" t="s">
        <v>320</v>
      </c>
      <c r="F57" s="161"/>
      <c r="G57" s="45"/>
      <c r="H57" s="20"/>
      <c r="I57" s="18"/>
      <c r="J57" s="46"/>
      <c r="K57" s="100"/>
      <c r="L57" s="17"/>
      <c r="M57" s="17"/>
      <c r="N57" s="44"/>
      <c r="O57" s="49"/>
      <c r="P57" s="53"/>
      <c r="Q57" s="15"/>
      <c r="R57" s="54"/>
      <c r="S57" s="15"/>
      <c r="T57" s="54"/>
    </row>
    <row r="58" spans="2:20" ht="66.75" customHeight="1">
      <c r="B58" s="219"/>
      <c r="C58" s="223"/>
      <c r="D58" s="220"/>
      <c r="E58" s="241"/>
      <c r="F58" s="223"/>
      <c r="G58" s="45"/>
      <c r="H58" s="20"/>
      <c r="I58" s="18"/>
      <c r="J58" s="46"/>
      <c r="K58" s="100"/>
      <c r="L58" s="17"/>
      <c r="M58" s="17"/>
      <c r="N58" s="44"/>
      <c r="O58" s="49"/>
      <c r="P58" s="53"/>
      <c r="Q58" s="15"/>
      <c r="R58" s="54"/>
      <c r="S58" s="15"/>
      <c r="T58" s="54"/>
    </row>
    <row r="59" spans="2:20" ht="61.5" customHeight="1">
      <c r="B59" s="219"/>
      <c r="C59" s="223"/>
      <c r="D59" s="220"/>
      <c r="E59" s="241"/>
      <c r="F59" s="221"/>
      <c r="G59" s="45"/>
      <c r="H59" s="20"/>
      <c r="I59" s="18"/>
      <c r="J59" s="46"/>
      <c r="K59" s="100"/>
      <c r="L59" s="17"/>
      <c r="M59" s="17"/>
      <c r="N59" s="44"/>
      <c r="O59" s="49"/>
      <c r="P59" s="53"/>
      <c r="Q59" s="15"/>
      <c r="R59" s="54"/>
      <c r="S59" s="15"/>
      <c r="T59" s="54"/>
    </row>
    <row r="60" spans="2:20" ht="31.5" customHeight="1">
      <c r="B60" s="219"/>
      <c r="C60" s="223"/>
      <c r="D60" s="220"/>
      <c r="E60" s="241"/>
      <c r="F60" s="232"/>
      <c r="G60" s="45"/>
      <c r="H60" s="20"/>
      <c r="I60" s="18"/>
      <c r="J60" s="46"/>
      <c r="K60" s="100"/>
      <c r="L60" s="17"/>
      <c r="M60" s="17"/>
      <c r="N60" s="44"/>
      <c r="O60" s="49"/>
      <c r="P60" s="53"/>
      <c r="Q60" s="15"/>
      <c r="R60" s="54"/>
      <c r="S60" s="15"/>
      <c r="T60" s="54"/>
    </row>
    <row r="61" spans="2:20" ht="32.25" customHeight="1">
      <c r="B61" s="219"/>
      <c r="C61" s="223"/>
      <c r="D61" s="190"/>
      <c r="E61" s="242"/>
      <c r="F61" s="190"/>
      <c r="G61" s="45"/>
      <c r="H61" s="20"/>
      <c r="I61" s="18"/>
      <c r="J61" s="46"/>
      <c r="K61" s="100"/>
      <c r="L61" s="17"/>
      <c r="M61" s="17"/>
      <c r="N61" s="44"/>
      <c r="O61" s="49"/>
      <c r="P61" s="53"/>
      <c r="Q61" s="15"/>
      <c r="R61" s="54"/>
      <c r="S61" s="15"/>
      <c r="T61" s="54"/>
    </row>
    <row r="62" spans="2:20">
      <c r="B62" s="219"/>
      <c r="C62" s="223"/>
      <c r="D62" s="163" t="s">
        <v>161</v>
      </c>
      <c r="E62" s="240" t="s">
        <v>320</v>
      </c>
      <c r="F62" s="104"/>
      <c r="G62" s="45"/>
      <c r="H62" s="20"/>
      <c r="I62" s="18"/>
      <c r="J62" s="46"/>
      <c r="K62" s="100"/>
      <c r="L62" s="17"/>
      <c r="M62" s="17"/>
      <c r="N62" s="44"/>
      <c r="O62" s="49"/>
      <c r="P62" s="53"/>
      <c r="Q62" s="15"/>
      <c r="R62" s="54"/>
      <c r="S62" s="15"/>
      <c r="T62" s="54"/>
    </row>
    <row r="63" spans="2:20" ht="50.25" customHeight="1">
      <c r="B63" s="219"/>
      <c r="C63" s="223"/>
      <c r="D63" s="220"/>
      <c r="E63" s="241"/>
      <c r="F63" s="104"/>
      <c r="G63" s="45"/>
      <c r="H63" s="20"/>
      <c r="I63" s="18"/>
      <c r="J63" s="46"/>
      <c r="K63" s="100"/>
      <c r="L63" s="17"/>
      <c r="M63" s="17"/>
      <c r="N63" s="44"/>
      <c r="O63" s="49"/>
      <c r="P63" s="53"/>
      <c r="Q63" s="15"/>
      <c r="R63" s="54"/>
      <c r="S63" s="15"/>
      <c r="T63" s="54"/>
    </row>
    <row r="64" spans="2:20" ht="36" customHeight="1">
      <c r="B64" s="219"/>
      <c r="C64" s="223"/>
      <c r="D64" s="190"/>
      <c r="E64" s="245"/>
      <c r="F64" s="104"/>
      <c r="G64" s="45"/>
      <c r="H64" s="20"/>
      <c r="I64" s="18"/>
      <c r="J64" s="46"/>
      <c r="K64" s="100"/>
      <c r="L64" s="17"/>
      <c r="M64" s="17"/>
      <c r="N64" s="49"/>
      <c r="O64" s="49"/>
      <c r="P64" s="53"/>
      <c r="Q64" s="15"/>
      <c r="R64" s="54"/>
      <c r="S64" s="15"/>
      <c r="T64" s="54"/>
    </row>
    <row r="65" spans="2:20" ht="36.75" customHeight="1">
      <c r="B65" s="219"/>
      <c r="C65" s="223"/>
      <c r="D65" s="46" t="s">
        <v>172</v>
      </c>
      <c r="E65" s="117" t="s">
        <v>320</v>
      </c>
      <c r="F65" s="104"/>
      <c r="G65" s="45"/>
      <c r="H65" s="20"/>
      <c r="I65" s="18"/>
      <c r="J65" s="46"/>
      <c r="K65" s="100"/>
      <c r="L65" s="17"/>
      <c r="M65" s="17"/>
      <c r="N65" s="49"/>
      <c r="O65" s="49"/>
      <c r="P65" s="53"/>
      <c r="Q65" s="15"/>
      <c r="R65" s="54"/>
      <c r="S65" s="15"/>
      <c r="T65" s="54"/>
    </row>
    <row r="66" spans="2:20" ht="34.5" customHeight="1">
      <c r="B66" s="219"/>
      <c r="C66" s="223"/>
      <c r="D66" s="46" t="s">
        <v>410</v>
      </c>
      <c r="E66" s="117" t="s">
        <v>320</v>
      </c>
      <c r="F66" s="45"/>
      <c r="G66" s="18"/>
      <c r="H66" s="20"/>
      <c r="I66" s="66"/>
      <c r="J66" s="46"/>
      <c r="K66" s="100"/>
      <c r="L66" s="21"/>
      <c r="M66" s="21"/>
      <c r="N66" s="79"/>
      <c r="O66" s="49"/>
      <c r="P66" s="77"/>
      <c r="Q66" s="58"/>
      <c r="R66" s="78"/>
      <c r="S66" s="58"/>
      <c r="T66" s="77"/>
    </row>
    <row r="67" spans="2:20">
      <c r="B67" s="194">
        <v>11</v>
      </c>
      <c r="C67" s="161" t="s">
        <v>132</v>
      </c>
      <c r="D67" s="163" t="s">
        <v>140</v>
      </c>
      <c r="E67" s="240" t="s">
        <v>320</v>
      </c>
      <c r="F67" s="161"/>
      <c r="G67" s="45"/>
      <c r="H67" s="20"/>
      <c r="I67" s="18"/>
      <c r="J67" s="46"/>
      <c r="K67" s="17"/>
      <c r="L67" s="17"/>
      <c r="M67" s="17"/>
      <c r="N67" s="44"/>
      <c r="O67" s="49"/>
      <c r="P67" s="53"/>
      <c r="Q67" s="15"/>
      <c r="R67" s="54"/>
      <c r="S67" s="15"/>
      <c r="T67" s="54"/>
    </row>
    <row r="68" spans="2:20">
      <c r="B68" s="195"/>
      <c r="C68" s="199"/>
      <c r="D68" s="220"/>
      <c r="E68" s="241"/>
      <c r="F68" s="199"/>
      <c r="G68" s="45"/>
      <c r="H68" s="20"/>
      <c r="I68" s="18"/>
      <c r="J68" s="46"/>
      <c r="K68" s="17"/>
      <c r="L68" s="51"/>
      <c r="M68" s="17"/>
      <c r="N68" s="44"/>
      <c r="O68" s="49"/>
      <c r="P68" s="53"/>
      <c r="Q68" s="15"/>
      <c r="R68" s="54"/>
      <c r="S68" s="15"/>
      <c r="T68" s="54"/>
    </row>
    <row r="69" spans="2:20" ht="34.5" customHeight="1">
      <c r="B69" s="195"/>
      <c r="C69" s="199"/>
      <c r="D69" s="190"/>
      <c r="E69" s="242"/>
      <c r="F69" s="162"/>
      <c r="G69" s="45"/>
      <c r="H69" s="20"/>
      <c r="I69" s="18"/>
      <c r="J69" s="46"/>
      <c r="K69" s="17"/>
      <c r="L69" s="51"/>
      <c r="M69" s="17"/>
      <c r="N69" s="44"/>
      <c r="O69" s="49"/>
      <c r="P69" s="53"/>
      <c r="Q69" s="15"/>
      <c r="R69" s="54"/>
      <c r="S69" s="15"/>
      <c r="T69" s="54"/>
    </row>
    <row r="70" spans="2:20" ht="36" customHeight="1">
      <c r="B70" s="219"/>
      <c r="C70" s="223"/>
      <c r="D70" s="163" t="s">
        <v>133</v>
      </c>
      <c r="E70" s="243" t="s">
        <v>320</v>
      </c>
      <c r="F70" s="218"/>
      <c r="G70" s="18"/>
      <c r="H70" s="20"/>
      <c r="I70" s="66"/>
      <c r="J70" s="46"/>
      <c r="K70" s="100"/>
      <c r="L70" s="17"/>
      <c r="M70" s="17"/>
      <c r="N70" s="44"/>
      <c r="O70" s="49"/>
      <c r="P70" s="53"/>
      <c r="Q70" s="38"/>
      <c r="R70" s="54"/>
      <c r="S70" s="58"/>
      <c r="T70" s="54"/>
    </row>
    <row r="71" spans="2:20" ht="66" customHeight="1">
      <c r="B71" s="219"/>
      <c r="C71" s="223"/>
      <c r="D71" s="220"/>
      <c r="E71" s="244"/>
      <c r="F71" s="218"/>
      <c r="G71" s="18"/>
      <c r="H71" s="20"/>
      <c r="I71" s="66"/>
      <c r="J71" s="46"/>
      <c r="K71" s="100"/>
      <c r="L71" s="17"/>
      <c r="M71" s="17"/>
      <c r="N71" s="44"/>
      <c r="O71" s="49"/>
      <c r="P71" s="53"/>
      <c r="Q71" s="38"/>
      <c r="R71" s="54"/>
      <c r="S71" s="58"/>
      <c r="T71" s="54"/>
    </row>
    <row r="72" spans="2:20" ht="34.5" customHeight="1">
      <c r="B72" s="196"/>
      <c r="C72" s="221"/>
      <c r="D72" s="190"/>
      <c r="E72" s="247"/>
      <c r="F72" s="45"/>
      <c r="G72" s="45"/>
      <c r="H72" s="20"/>
      <c r="I72" s="66"/>
      <c r="J72" s="46"/>
      <c r="K72" s="100"/>
      <c r="L72" s="17"/>
      <c r="M72" s="17"/>
      <c r="N72" s="49"/>
      <c r="O72" s="49"/>
      <c r="P72" s="53"/>
      <c r="Q72" s="38"/>
      <c r="R72" s="54"/>
      <c r="S72" s="58"/>
      <c r="T72" s="54"/>
    </row>
    <row r="73" spans="2:20">
      <c r="B73" s="194">
        <v>12</v>
      </c>
      <c r="C73" s="215" t="s">
        <v>114</v>
      </c>
      <c r="D73" s="163" t="s">
        <v>119</v>
      </c>
      <c r="E73" s="240" t="s">
        <v>320</v>
      </c>
      <c r="F73" s="45"/>
      <c r="G73" s="104"/>
      <c r="H73" s="20"/>
      <c r="I73" s="18"/>
      <c r="J73" s="46"/>
      <c r="K73" s="100"/>
      <c r="L73" s="17"/>
      <c r="M73" s="17"/>
      <c r="N73" s="44"/>
      <c r="O73" s="49"/>
      <c r="P73" s="53"/>
      <c r="Q73" s="15"/>
      <c r="R73" s="54"/>
      <c r="S73" s="15"/>
      <c r="T73" s="54"/>
    </row>
    <row r="74" spans="2:20">
      <c r="B74" s="195"/>
      <c r="C74" s="217"/>
      <c r="D74" s="220"/>
      <c r="E74" s="241"/>
      <c r="F74" s="45"/>
      <c r="G74" s="18"/>
      <c r="H74" s="20"/>
      <c r="I74" s="18"/>
      <c r="J74" s="46"/>
      <c r="K74" s="100"/>
      <c r="L74" s="17"/>
      <c r="M74" s="17"/>
      <c r="N74" s="44"/>
      <c r="O74" s="49"/>
      <c r="P74" s="53"/>
      <c r="Q74" s="15"/>
      <c r="R74" s="54"/>
      <c r="S74" s="15"/>
      <c r="T74" s="54"/>
    </row>
    <row r="75" spans="2:20">
      <c r="B75" s="219"/>
      <c r="C75" s="225"/>
      <c r="D75" s="163" t="s">
        <v>115</v>
      </c>
      <c r="E75" s="240" t="s">
        <v>320</v>
      </c>
      <c r="F75" s="161"/>
      <c r="G75" s="45"/>
      <c r="H75" s="20"/>
      <c r="I75" s="18"/>
      <c r="J75" s="46"/>
      <c r="K75" s="100"/>
      <c r="L75" s="17"/>
      <c r="M75" s="17"/>
      <c r="N75" s="44"/>
      <c r="O75" s="49"/>
      <c r="P75" s="53"/>
      <c r="Q75" s="15"/>
      <c r="R75" s="54"/>
      <c r="S75" s="15"/>
      <c r="T75" s="54"/>
    </row>
    <row r="76" spans="2:20" ht="21.75" customHeight="1">
      <c r="B76" s="219"/>
      <c r="C76" s="225"/>
      <c r="D76" s="190"/>
      <c r="E76" s="242"/>
      <c r="F76" s="221"/>
      <c r="G76" s="45"/>
      <c r="H76" s="20"/>
      <c r="I76" s="18"/>
      <c r="J76" s="46"/>
      <c r="K76" s="100"/>
      <c r="L76" s="17"/>
      <c r="M76" s="17"/>
      <c r="N76" s="44"/>
      <c r="O76" s="49"/>
      <c r="P76" s="53"/>
      <c r="Q76" s="15"/>
      <c r="R76" s="54"/>
      <c r="S76" s="15"/>
      <c r="T76" s="54"/>
    </row>
    <row r="77" spans="2:20">
      <c r="B77" s="219"/>
      <c r="C77" s="225"/>
      <c r="D77" s="163" t="s">
        <v>124</v>
      </c>
      <c r="E77" s="240" t="s">
        <v>320</v>
      </c>
      <c r="F77" s="104"/>
      <c r="G77" s="45"/>
      <c r="H77" s="20"/>
      <c r="I77" s="18"/>
      <c r="J77" s="46"/>
      <c r="K77" s="100"/>
      <c r="L77" s="17"/>
      <c r="M77" s="17"/>
      <c r="N77" s="44"/>
      <c r="O77" s="49"/>
      <c r="P77" s="53"/>
      <c r="Q77" s="15"/>
      <c r="R77" s="54"/>
      <c r="S77" s="15"/>
      <c r="T77" s="54"/>
    </row>
    <row r="78" spans="2:20" ht="48.75" customHeight="1">
      <c r="B78" s="219"/>
      <c r="C78" s="225"/>
      <c r="D78" s="220"/>
      <c r="E78" s="241"/>
      <c r="F78" s="104"/>
      <c r="G78" s="45"/>
      <c r="H78" s="20"/>
      <c r="I78" s="18"/>
      <c r="J78" s="46"/>
      <c r="K78" s="100"/>
      <c r="L78" s="17"/>
      <c r="M78" s="17"/>
      <c r="N78" s="44"/>
      <c r="O78" s="49"/>
      <c r="P78" s="53"/>
      <c r="Q78" s="15"/>
      <c r="R78" s="54"/>
      <c r="S78" s="15"/>
      <c r="T78" s="54"/>
    </row>
    <row r="79" spans="2:20">
      <c r="B79" s="219"/>
      <c r="C79" s="225"/>
      <c r="D79" s="220"/>
      <c r="E79" s="241"/>
      <c r="F79" s="104"/>
      <c r="G79" s="45"/>
      <c r="H79" s="20"/>
      <c r="I79" s="18"/>
      <c r="J79" s="46"/>
      <c r="K79" s="100"/>
      <c r="L79" s="17"/>
      <c r="M79" s="17"/>
      <c r="N79" s="44"/>
      <c r="O79" s="49"/>
      <c r="P79" s="53"/>
      <c r="Q79" s="15"/>
      <c r="R79" s="54"/>
      <c r="S79" s="15"/>
      <c r="T79" s="54"/>
    </row>
    <row r="80" spans="2:20">
      <c r="B80" s="219"/>
      <c r="C80" s="225"/>
      <c r="D80" s="190"/>
      <c r="E80" s="242"/>
      <c r="F80" s="104"/>
      <c r="G80" s="45"/>
      <c r="H80" s="20"/>
      <c r="I80" s="18"/>
      <c r="J80" s="46"/>
      <c r="K80" s="100"/>
      <c r="L80" s="17"/>
      <c r="M80" s="17"/>
      <c r="N80" s="44"/>
      <c r="O80" s="49"/>
      <c r="P80" s="53"/>
      <c r="Q80" s="15"/>
      <c r="R80" s="54"/>
      <c r="S80" s="15"/>
      <c r="T80" s="54"/>
    </row>
    <row r="81" spans="2:20">
      <c r="B81" s="196"/>
      <c r="C81" s="222"/>
      <c r="D81" s="105" t="s">
        <v>448</v>
      </c>
      <c r="E81" s="115" t="s">
        <v>320</v>
      </c>
      <c r="F81" s="94"/>
      <c r="G81" s="45"/>
      <c r="H81" s="20"/>
      <c r="I81" s="18"/>
      <c r="J81" s="46"/>
      <c r="K81" s="100"/>
      <c r="L81" s="17"/>
      <c r="M81" s="17"/>
      <c r="N81" s="44"/>
      <c r="O81" s="49"/>
      <c r="P81" s="53"/>
      <c r="Q81" s="15"/>
      <c r="R81" s="54"/>
      <c r="S81" s="15"/>
      <c r="T81" s="54"/>
    </row>
    <row r="82" spans="2:20" ht="64.5" customHeight="1">
      <c r="B82" s="194">
        <v>13</v>
      </c>
      <c r="C82" s="215" t="s">
        <v>198</v>
      </c>
      <c r="D82" s="163" t="s">
        <v>199</v>
      </c>
      <c r="E82" s="240" t="s">
        <v>320</v>
      </c>
      <c r="F82" s="108"/>
      <c r="G82" s="109"/>
      <c r="H82" s="89"/>
      <c r="I82" s="18"/>
      <c r="J82" s="106"/>
      <c r="K82" s="107"/>
      <c r="L82" s="17"/>
      <c r="M82" s="17"/>
      <c r="N82" s="44"/>
      <c r="O82" s="49"/>
      <c r="P82" s="53"/>
      <c r="Q82" s="15"/>
      <c r="R82" s="54"/>
      <c r="S82" s="15"/>
      <c r="T82" s="54"/>
    </row>
    <row r="83" spans="2:20" ht="63.75" customHeight="1">
      <c r="B83" s="219"/>
      <c r="C83" s="225"/>
      <c r="D83" s="165"/>
      <c r="E83" s="241"/>
      <c r="F83" s="94"/>
      <c r="G83" s="45"/>
      <c r="H83" s="20"/>
      <c r="I83" s="94"/>
      <c r="J83" s="46"/>
      <c r="K83" s="100"/>
      <c r="L83" s="17"/>
      <c r="M83" s="17"/>
      <c r="N83" s="44"/>
      <c r="O83" s="49"/>
      <c r="P83" s="53"/>
      <c r="Q83" s="15"/>
      <c r="R83" s="54"/>
      <c r="S83" s="15"/>
      <c r="T83" s="54"/>
    </row>
    <row r="84" spans="2:20" ht="48.75" customHeight="1">
      <c r="B84" s="219"/>
      <c r="C84" s="225"/>
      <c r="D84" s="220"/>
      <c r="E84" s="246"/>
      <c r="F84" s="94"/>
      <c r="G84" s="45"/>
      <c r="H84" s="20"/>
      <c r="I84" s="18"/>
      <c r="J84" s="46"/>
      <c r="K84" s="100"/>
      <c r="L84" s="17"/>
      <c r="M84" s="17"/>
      <c r="N84" s="44"/>
      <c r="O84" s="49"/>
      <c r="P84" s="53"/>
      <c r="Q84" s="15"/>
      <c r="R84" s="54"/>
      <c r="S84" s="15"/>
      <c r="T84" s="54"/>
    </row>
    <row r="85" spans="2:20">
      <c r="B85" s="219"/>
      <c r="C85" s="225"/>
      <c r="D85" s="190"/>
      <c r="E85" s="245"/>
      <c r="F85" s="94"/>
      <c r="G85" s="45"/>
      <c r="H85" s="20"/>
      <c r="I85" s="94"/>
      <c r="J85" s="46"/>
      <c r="K85" s="100"/>
      <c r="L85" s="17"/>
      <c r="M85" s="17"/>
      <c r="N85" s="44"/>
      <c r="O85" s="49"/>
      <c r="P85" s="53"/>
      <c r="Q85" s="15"/>
      <c r="R85" s="54"/>
      <c r="S85" s="15"/>
      <c r="T85" s="54"/>
    </row>
    <row r="86" spans="2:20" ht="133.5" customHeight="1">
      <c r="B86" s="219"/>
      <c r="C86" s="225"/>
      <c r="D86" s="235" t="s">
        <v>466</v>
      </c>
      <c r="E86" s="240" t="s">
        <v>320</v>
      </c>
      <c r="F86" s="90"/>
      <c r="G86" s="45"/>
      <c r="H86" s="20"/>
      <c r="I86" s="18"/>
      <c r="J86" s="46"/>
      <c r="K86" s="100"/>
      <c r="L86" s="17"/>
      <c r="M86" s="17"/>
      <c r="N86" s="44"/>
      <c r="O86" s="49"/>
      <c r="P86" s="53"/>
      <c r="Q86" s="15"/>
      <c r="R86" s="54"/>
      <c r="S86" s="15"/>
      <c r="T86" s="54"/>
    </row>
    <row r="87" spans="2:20" ht="84" customHeight="1">
      <c r="B87" s="196"/>
      <c r="C87" s="222"/>
      <c r="D87" s="237"/>
      <c r="E87" s="245"/>
      <c r="F87" s="90"/>
      <c r="G87" s="45"/>
      <c r="H87" s="20"/>
      <c r="I87" s="18"/>
      <c r="J87" s="46"/>
      <c r="K87" s="100"/>
      <c r="L87" s="17"/>
      <c r="M87" s="17"/>
      <c r="N87" s="44"/>
      <c r="O87" s="49"/>
      <c r="P87" s="53"/>
      <c r="Q87" s="15"/>
      <c r="R87" s="54"/>
      <c r="S87" s="15"/>
      <c r="T87" s="54"/>
    </row>
    <row r="88" spans="2:20" ht="39" customHeight="1">
      <c r="B88" s="20">
        <v>14</v>
      </c>
      <c r="C88" s="47" t="s">
        <v>471</v>
      </c>
      <c r="D88" s="48" t="s">
        <v>472</v>
      </c>
      <c r="E88" s="116" t="s">
        <v>320</v>
      </c>
      <c r="F88" s="63"/>
      <c r="G88" s="45"/>
      <c r="H88" s="20"/>
      <c r="I88" s="18"/>
      <c r="J88" s="18"/>
      <c r="K88" s="17"/>
      <c r="L88" s="17"/>
      <c r="M88" s="17"/>
      <c r="N88" s="44"/>
      <c r="O88" s="49"/>
      <c r="P88" s="53"/>
      <c r="Q88" s="15"/>
      <c r="R88" s="54"/>
      <c r="S88" s="15"/>
      <c r="T88" s="54"/>
    </row>
    <row r="89" spans="2:20" ht="50.25" customHeight="1">
      <c r="B89" s="194">
        <v>15</v>
      </c>
      <c r="C89" s="215" t="s">
        <v>474</v>
      </c>
      <c r="D89" s="235" t="s">
        <v>475</v>
      </c>
      <c r="E89" s="240" t="s">
        <v>320</v>
      </c>
      <c r="F89" s="161"/>
      <c r="G89" s="45"/>
      <c r="H89" s="20"/>
      <c r="I89" s="18"/>
      <c r="J89" s="87"/>
      <c r="K89" s="17"/>
      <c r="L89" s="17"/>
      <c r="M89" s="17"/>
      <c r="N89" s="44"/>
      <c r="O89" s="49"/>
      <c r="P89" s="53"/>
      <c r="Q89" s="15"/>
      <c r="R89" s="54"/>
      <c r="S89" s="15"/>
      <c r="T89" s="54"/>
    </row>
    <row r="90" spans="2:20" ht="47.25" customHeight="1">
      <c r="B90" s="219"/>
      <c r="C90" s="225"/>
      <c r="D90" s="236"/>
      <c r="E90" s="246"/>
      <c r="F90" s="223"/>
      <c r="G90" s="45"/>
      <c r="H90" s="20"/>
      <c r="I90" s="18"/>
      <c r="J90" s="87"/>
      <c r="K90" s="17"/>
      <c r="L90" s="17"/>
      <c r="M90" s="17"/>
      <c r="N90" s="44"/>
      <c r="O90" s="49"/>
      <c r="P90" s="53"/>
      <c r="Q90" s="15"/>
      <c r="R90" s="54"/>
      <c r="S90" s="15"/>
      <c r="T90" s="54"/>
    </row>
    <row r="91" spans="2:20" ht="48" customHeight="1">
      <c r="B91" s="196"/>
      <c r="C91" s="222"/>
      <c r="D91" s="237"/>
      <c r="E91" s="245"/>
      <c r="F91" s="221"/>
      <c r="G91" s="45"/>
      <c r="H91" s="20"/>
      <c r="I91" s="18"/>
      <c r="J91" s="87"/>
      <c r="K91" s="17"/>
      <c r="L91" s="17"/>
      <c r="M91" s="17"/>
      <c r="N91" s="44"/>
      <c r="O91" s="49"/>
      <c r="P91" s="53"/>
      <c r="Q91" s="15"/>
      <c r="R91" s="54"/>
      <c r="S91" s="15"/>
      <c r="T91" s="54"/>
    </row>
    <row r="92" spans="2:20">
      <c r="R92" s="27"/>
      <c r="S92" s="27"/>
      <c r="T92" s="27"/>
    </row>
  </sheetData>
  <mergeCells count="113">
    <mergeCell ref="B89:B91"/>
    <mergeCell ref="C89:C91"/>
    <mergeCell ref="D89:D91"/>
    <mergeCell ref="E89:E91"/>
    <mergeCell ref="F89:F91"/>
    <mergeCell ref="D77:D80"/>
    <mergeCell ref="E77:E80"/>
    <mergeCell ref="B82:B87"/>
    <mergeCell ref="C82:C87"/>
    <mergeCell ref="D82:D85"/>
    <mergeCell ref="E82:E85"/>
    <mergeCell ref="D86:D87"/>
    <mergeCell ref="E86:E87"/>
    <mergeCell ref="B67:B72"/>
    <mergeCell ref="C67:C72"/>
    <mergeCell ref="D67:D69"/>
    <mergeCell ref="E67:E69"/>
    <mergeCell ref="F67:F69"/>
    <mergeCell ref="D70:D72"/>
    <mergeCell ref="E70:E72"/>
    <mergeCell ref="F70:F71"/>
    <mergeCell ref="B73:B81"/>
    <mergeCell ref="C73:C81"/>
    <mergeCell ref="D73:D74"/>
    <mergeCell ref="E73:E74"/>
    <mergeCell ref="D75:D76"/>
    <mergeCell ref="E75:E76"/>
    <mergeCell ref="F75:F76"/>
    <mergeCell ref="B52:B54"/>
    <mergeCell ref="C52:C54"/>
    <mergeCell ref="D52:D54"/>
    <mergeCell ref="E52:E54"/>
    <mergeCell ref="F52:F54"/>
    <mergeCell ref="B55:B66"/>
    <mergeCell ref="C55:C66"/>
    <mergeCell ref="D55:D56"/>
    <mergeCell ref="E55:E56"/>
    <mergeCell ref="D57:D61"/>
    <mergeCell ref="E57:E61"/>
    <mergeCell ref="F57:F59"/>
    <mergeCell ref="F60:F61"/>
    <mergeCell ref="D62:D64"/>
    <mergeCell ref="E62:E64"/>
    <mergeCell ref="D44:D45"/>
    <mergeCell ref="E44:E45"/>
    <mergeCell ref="D46:D47"/>
    <mergeCell ref="D48:D49"/>
    <mergeCell ref="D50:D51"/>
    <mergeCell ref="F50:F51"/>
    <mergeCell ref="E33:E35"/>
    <mergeCell ref="F33:F34"/>
    <mergeCell ref="B36:B51"/>
    <mergeCell ref="C36:C51"/>
    <mergeCell ref="D36:D39"/>
    <mergeCell ref="E36:E39"/>
    <mergeCell ref="F37:F39"/>
    <mergeCell ref="D40:D43"/>
    <mergeCell ref="E40:E43"/>
    <mergeCell ref="F40:F43"/>
    <mergeCell ref="B25:B28"/>
    <mergeCell ref="C25:C28"/>
    <mergeCell ref="D26:D28"/>
    <mergeCell ref="F26:F28"/>
    <mergeCell ref="B29:B35"/>
    <mergeCell ref="C29:C35"/>
    <mergeCell ref="D29:D32"/>
    <mergeCell ref="E29:E32"/>
    <mergeCell ref="F29:F32"/>
    <mergeCell ref="D33:D35"/>
    <mergeCell ref="B23:B24"/>
    <mergeCell ref="C23:C24"/>
    <mergeCell ref="D23:D24"/>
    <mergeCell ref="E23:E24"/>
    <mergeCell ref="F23:F24"/>
    <mergeCell ref="B16:B22"/>
    <mergeCell ref="C16:C22"/>
    <mergeCell ref="D16:D19"/>
    <mergeCell ref="E16:E19"/>
    <mergeCell ref="D20:D22"/>
    <mergeCell ref="E20:E22"/>
    <mergeCell ref="F20:F22"/>
    <mergeCell ref="B9:B15"/>
    <mergeCell ref="C9:C15"/>
    <mergeCell ref="D9:D11"/>
    <mergeCell ref="E9:E11"/>
    <mergeCell ref="F9:F11"/>
    <mergeCell ref="D12:D14"/>
    <mergeCell ref="E12:E14"/>
    <mergeCell ref="T3:T4"/>
    <mergeCell ref="B5:B6"/>
    <mergeCell ref="C5:C6"/>
    <mergeCell ref="D5:D6"/>
    <mergeCell ref="E5:E6"/>
    <mergeCell ref="B7:B8"/>
    <mergeCell ref="C7:C8"/>
    <mergeCell ref="N3:N4"/>
    <mergeCell ref="O3:O4"/>
    <mergeCell ref="P3:P4"/>
    <mergeCell ref="Q3:Q4"/>
    <mergeCell ref="R3:R4"/>
    <mergeCell ref="S3:S4"/>
    <mergeCell ref="H3:H4"/>
    <mergeCell ref="I3:I4"/>
    <mergeCell ref="J3:J4"/>
    <mergeCell ref="K3:K4"/>
    <mergeCell ref="L3:L4"/>
    <mergeCell ref="M3:M4"/>
    <mergeCell ref="B3:B4"/>
    <mergeCell ref="C3:C4"/>
    <mergeCell ref="D3:D4"/>
    <mergeCell ref="E3:E4"/>
    <mergeCell ref="F3:F4"/>
    <mergeCell ref="G3:G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92"/>
  <sheetViews>
    <sheetView showGridLines="0" zoomScale="80" zoomScaleNormal="80" workbookViewId="0">
      <selection activeCell="F6" sqref="F6"/>
    </sheetView>
  </sheetViews>
  <sheetFormatPr defaultColWidth="9.1796875" defaultRowHeight="15.5"/>
  <cols>
    <col min="1" max="1" width="6.26953125" style="12" customWidth="1"/>
    <col min="2" max="2" width="8.1796875" style="11" customWidth="1"/>
    <col min="3" max="3" width="21.81640625" style="22" customWidth="1"/>
    <col min="4" max="4" width="20.54296875" style="22" customWidth="1"/>
    <col min="5" max="5" width="9.7265625" style="120" customWidth="1"/>
    <col min="6" max="6" width="68.453125" style="22" customWidth="1"/>
    <col min="7" max="7" width="20" style="22" customWidth="1"/>
    <col min="8" max="8" width="9.453125" style="11" customWidth="1"/>
    <col min="9" max="9" width="32.453125" style="6" customWidth="1"/>
    <col min="10" max="10" width="49.1796875" style="23" customWidth="1"/>
    <col min="11" max="11" width="17.1796875" style="7" customWidth="1"/>
    <col min="12" max="12" width="17" style="7" customWidth="1"/>
    <col min="13" max="13" width="20.26953125" style="7" customWidth="1"/>
    <col min="14" max="14" width="17.7265625" style="32" customWidth="1"/>
    <col min="15" max="15" width="15.54296875" style="32" customWidth="1"/>
    <col min="16" max="16" width="13" style="34" customWidth="1"/>
    <col min="17" max="17" width="12.453125" style="9" customWidth="1"/>
    <col min="18" max="18" width="14" style="10" customWidth="1"/>
    <col min="19" max="19" width="16.1796875" style="33" customWidth="1"/>
    <col min="20" max="20" width="14" style="10" customWidth="1"/>
    <col min="21" max="16384" width="9.1796875" style="12"/>
  </cols>
  <sheetData>
    <row r="1" spans="2:20" ht="25.5" customHeight="1">
      <c r="C1" s="1" t="s">
        <v>353</v>
      </c>
      <c r="D1" s="13"/>
      <c r="E1" s="112"/>
      <c r="F1" s="3"/>
      <c r="G1" s="3"/>
      <c r="H1" s="3"/>
      <c r="J1" s="4"/>
      <c r="N1" s="36"/>
      <c r="O1" s="36"/>
      <c r="P1" s="8"/>
      <c r="S1" s="9"/>
    </row>
    <row r="2" spans="2:20" ht="17.5">
      <c r="B2" s="1"/>
      <c r="C2" s="2"/>
      <c r="D2" s="2"/>
      <c r="E2" s="113"/>
      <c r="F2" s="2"/>
      <c r="G2" s="13"/>
      <c r="H2" s="3"/>
      <c r="I2" s="5"/>
      <c r="J2" s="4"/>
      <c r="R2" s="9"/>
      <c r="S2" s="9"/>
      <c r="T2" s="9"/>
    </row>
    <row r="3" spans="2:20" s="14" customFormat="1" ht="37.5" customHeight="1">
      <c r="B3" s="171" t="s">
        <v>0</v>
      </c>
      <c r="C3" s="169" t="s">
        <v>1</v>
      </c>
      <c r="D3" s="169" t="s">
        <v>2</v>
      </c>
      <c r="E3" s="238" t="s">
        <v>3</v>
      </c>
      <c r="F3" s="169" t="s">
        <v>4</v>
      </c>
      <c r="G3" s="184" t="s">
        <v>5</v>
      </c>
      <c r="H3" s="171" t="s">
        <v>6</v>
      </c>
      <c r="I3" s="192" t="s">
        <v>227</v>
      </c>
      <c r="J3" s="169" t="s">
        <v>7</v>
      </c>
      <c r="K3" s="175" t="s">
        <v>8</v>
      </c>
      <c r="L3" s="175" t="s">
        <v>9</v>
      </c>
      <c r="M3" s="175" t="s">
        <v>10</v>
      </c>
      <c r="N3" s="173" t="s">
        <v>324</v>
      </c>
      <c r="O3" s="173" t="s">
        <v>296</v>
      </c>
      <c r="P3" s="192" t="s">
        <v>11</v>
      </c>
      <c r="Q3" s="188" t="s">
        <v>12</v>
      </c>
      <c r="R3" s="177" t="s">
        <v>312</v>
      </c>
      <c r="S3" s="188" t="s">
        <v>14</v>
      </c>
      <c r="T3" s="177" t="s">
        <v>15</v>
      </c>
    </row>
    <row r="4" spans="2:20" s="14" customFormat="1" ht="27" customHeight="1">
      <c r="B4" s="204"/>
      <c r="C4" s="183"/>
      <c r="D4" s="183"/>
      <c r="E4" s="239"/>
      <c r="F4" s="183"/>
      <c r="G4" s="190"/>
      <c r="H4" s="204"/>
      <c r="I4" s="211"/>
      <c r="J4" s="183"/>
      <c r="K4" s="214"/>
      <c r="L4" s="214"/>
      <c r="M4" s="214"/>
      <c r="N4" s="174"/>
      <c r="O4" s="191"/>
      <c r="P4" s="211"/>
      <c r="Q4" s="210"/>
      <c r="R4" s="209"/>
      <c r="S4" s="210"/>
      <c r="T4" s="209"/>
    </row>
    <row r="5" spans="2:20" ht="67.5" customHeight="1">
      <c r="B5" s="194">
        <v>1</v>
      </c>
      <c r="C5" s="215" t="s">
        <v>34</v>
      </c>
      <c r="D5" s="161" t="s">
        <v>35</v>
      </c>
      <c r="E5" s="240" t="s">
        <v>320</v>
      </c>
      <c r="F5" s="110"/>
      <c r="G5" s="45"/>
      <c r="H5" s="89"/>
      <c r="I5" s="62"/>
      <c r="J5" s="87"/>
      <c r="K5" s="17"/>
      <c r="L5" s="17"/>
      <c r="M5" s="17"/>
      <c r="N5" s="44"/>
      <c r="O5" s="49"/>
      <c r="P5" s="53"/>
      <c r="Q5" s="15"/>
      <c r="R5" s="54"/>
      <c r="S5" s="15"/>
      <c r="T5" s="54"/>
    </row>
    <row r="6" spans="2:20" ht="39.75" customHeight="1">
      <c r="B6" s="196"/>
      <c r="C6" s="222"/>
      <c r="D6" s="221"/>
      <c r="E6" s="245"/>
      <c r="F6" s="88"/>
      <c r="G6" s="63"/>
      <c r="H6" s="89"/>
      <c r="I6" s="65"/>
      <c r="J6" s="87"/>
      <c r="K6" s="17"/>
      <c r="L6" s="37"/>
      <c r="M6" s="37"/>
      <c r="N6" s="49"/>
      <c r="O6" s="49"/>
      <c r="P6" s="55"/>
      <c r="Q6" s="56"/>
      <c r="R6" s="57"/>
      <c r="S6" s="56"/>
      <c r="T6" s="57"/>
    </row>
    <row r="7" spans="2:20" ht="51" customHeight="1">
      <c r="B7" s="194">
        <v>2</v>
      </c>
      <c r="C7" s="215" t="s">
        <v>24</v>
      </c>
      <c r="D7" s="63" t="s">
        <v>355</v>
      </c>
      <c r="E7" s="114" t="s">
        <v>320</v>
      </c>
      <c r="F7" s="111"/>
      <c r="G7" s="96"/>
      <c r="H7" s="97"/>
      <c r="I7" s="98"/>
      <c r="J7" s="87"/>
      <c r="K7" s="17"/>
      <c r="L7" s="37"/>
      <c r="M7" s="37"/>
      <c r="N7" s="49"/>
      <c r="O7" s="49"/>
      <c r="P7" s="55"/>
      <c r="Q7" s="56"/>
      <c r="R7" s="57"/>
      <c r="S7" s="56"/>
      <c r="T7" s="57"/>
    </row>
    <row r="8" spans="2:20" ht="49.5" customHeight="1">
      <c r="B8" s="196"/>
      <c r="C8" s="222"/>
      <c r="D8" s="63" t="s">
        <v>25</v>
      </c>
      <c r="E8" s="114" t="s">
        <v>320</v>
      </c>
      <c r="F8" s="63"/>
      <c r="G8" s="63"/>
      <c r="H8" s="64"/>
      <c r="I8" s="65"/>
      <c r="J8" s="46"/>
      <c r="K8" s="17"/>
      <c r="L8" s="37"/>
      <c r="M8" s="37"/>
      <c r="N8" s="49"/>
      <c r="O8" s="49"/>
      <c r="P8" s="55"/>
      <c r="Q8" s="56"/>
      <c r="R8" s="57"/>
      <c r="S8" s="56"/>
      <c r="T8" s="57"/>
    </row>
    <row r="9" spans="2:20" ht="50.25" customHeight="1">
      <c r="B9" s="194">
        <v>3</v>
      </c>
      <c r="C9" s="161" t="s">
        <v>49</v>
      </c>
      <c r="D9" s="163" t="s">
        <v>63</v>
      </c>
      <c r="E9" s="240" t="s">
        <v>320</v>
      </c>
      <c r="F9" s="161"/>
      <c r="G9" s="45"/>
      <c r="H9" s="20"/>
      <c r="I9" s="18"/>
      <c r="J9" s="46"/>
      <c r="K9" s="17"/>
      <c r="L9" s="17"/>
      <c r="M9" s="17"/>
      <c r="N9" s="44"/>
      <c r="O9" s="49"/>
      <c r="P9" s="53"/>
      <c r="Q9" s="15"/>
      <c r="R9" s="57"/>
      <c r="S9" s="15"/>
      <c r="T9" s="54"/>
    </row>
    <row r="10" spans="2:20" ht="49.5" customHeight="1">
      <c r="B10" s="195"/>
      <c r="C10" s="199"/>
      <c r="D10" s="220"/>
      <c r="E10" s="241"/>
      <c r="F10" s="223"/>
      <c r="G10" s="45"/>
      <c r="H10" s="20"/>
      <c r="I10" s="66"/>
      <c r="J10" s="46"/>
      <c r="K10" s="17"/>
      <c r="L10" s="21"/>
      <c r="M10" s="17"/>
      <c r="N10" s="44"/>
      <c r="O10" s="49"/>
      <c r="P10" s="53"/>
      <c r="Q10" s="38"/>
      <c r="R10" s="57"/>
      <c r="S10" s="15"/>
      <c r="T10" s="50"/>
    </row>
    <row r="11" spans="2:20" ht="51.75" customHeight="1">
      <c r="B11" s="195"/>
      <c r="C11" s="199"/>
      <c r="D11" s="190"/>
      <c r="E11" s="242"/>
      <c r="F11" s="221"/>
      <c r="G11" s="45"/>
      <c r="H11" s="20"/>
      <c r="I11" s="66"/>
      <c r="J11" s="46"/>
      <c r="K11" s="17"/>
      <c r="L11" s="21"/>
      <c r="M11" s="17"/>
      <c r="N11" s="44"/>
      <c r="O11" s="49"/>
      <c r="P11" s="53"/>
      <c r="Q11" s="38"/>
      <c r="R11" s="57"/>
      <c r="S11" s="15"/>
      <c r="T11" s="50"/>
    </row>
    <row r="12" spans="2:20" ht="52.5" customHeight="1">
      <c r="B12" s="205"/>
      <c r="C12" s="223"/>
      <c r="D12" s="161" t="s">
        <v>50</v>
      </c>
      <c r="E12" s="243" t="s">
        <v>320</v>
      </c>
      <c r="F12" s="90"/>
      <c r="G12" s="45"/>
      <c r="H12" s="16"/>
      <c r="I12" s="67"/>
      <c r="J12" s="92"/>
      <c r="K12" s="17"/>
      <c r="L12" s="17"/>
      <c r="M12" s="17"/>
      <c r="N12" s="44"/>
      <c r="O12" s="49"/>
      <c r="P12" s="53"/>
      <c r="Q12" s="38"/>
      <c r="R12" s="57"/>
      <c r="S12" s="15"/>
      <c r="T12" s="50"/>
    </row>
    <row r="13" spans="2:20" ht="69.75" customHeight="1">
      <c r="B13" s="205"/>
      <c r="C13" s="223"/>
      <c r="D13" s="199"/>
      <c r="E13" s="244"/>
      <c r="F13" s="90"/>
      <c r="G13" s="60"/>
      <c r="H13" s="16"/>
      <c r="I13" s="67"/>
      <c r="J13" s="92"/>
      <c r="K13" s="17"/>
      <c r="L13" s="17"/>
      <c r="M13" s="17"/>
      <c r="N13" s="44"/>
      <c r="O13" s="49"/>
      <c r="P13" s="53"/>
      <c r="Q13" s="38"/>
      <c r="R13" s="57"/>
      <c r="S13" s="15"/>
      <c r="T13" s="50"/>
    </row>
    <row r="14" spans="2:20" ht="39" customHeight="1">
      <c r="B14" s="205"/>
      <c r="C14" s="223"/>
      <c r="D14" s="199"/>
      <c r="E14" s="244"/>
      <c r="F14" s="90"/>
      <c r="G14" s="60"/>
      <c r="H14" s="16"/>
      <c r="I14" s="67"/>
      <c r="J14" s="46"/>
      <c r="K14" s="91"/>
      <c r="L14" s="17"/>
      <c r="M14" s="17"/>
      <c r="N14" s="44"/>
      <c r="O14" s="49"/>
      <c r="P14" s="53"/>
      <c r="Q14" s="38"/>
      <c r="R14" s="57"/>
      <c r="S14" s="15"/>
      <c r="T14" s="50"/>
    </row>
    <row r="15" spans="2:20" ht="69.75" customHeight="1">
      <c r="B15" s="206"/>
      <c r="C15" s="221"/>
      <c r="D15" s="45" t="s">
        <v>69</v>
      </c>
      <c r="E15" s="119" t="s">
        <v>320</v>
      </c>
      <c r="F15" s="68"/>
      <c r="G15" s="45"/>
      <c r="H15" s="20"/>
      <c r="I15" s="66"/>
      <c r="J15" s="66"/>
      <c r="K15" s="17"/>
      <c r="L15" s="17"/>
      <c r="M15" s="17"/>
      <c r="N15" s="52"/>
      <c r="O15" s="49"/>
      <c r="P15" s="53"/>
      <c r="Q15" s="38"/>
      <c r="R15" s="54"/>
      <c r="S15" s="16"/>
      <c r="T15" s="54"/>
    </row>
    <row r="16" spans="2:20" ht="105" customHeight="1">
      <c r="B16" s="194">
        <v>4</v>
      </c>
      <c r="C16" s="161" t="s">
        <v>57</v>
      </c>
      <c r="D16" s="163" t="s">
        <v>58</v>
      </c>
      <c r="E16" s="243" t="s">
        <v>320</v>
      </c>
      <c r="F16" s="93"/>
      <c r="G16" s="46"/>
      <c r="H16" s="20"/>
      <c r="I16" s="66"/>
      <c r="J16" s="67"/>
      <c r="K16" s="17"/>
      <c r="L16" s="21"/>
      <c r="M16" s="17"/>
      <c r="N16" s="44"/>
      <c r="O16" s="49"/>
      <c r="P16" s="53"/>
      <c r="Q16" s="38"/>
      <c r="R16" s="57"/>
      <c r="S16" s="15"/>
      <c r="T16" s="50"/>
    </row>
    <row r="17" spans="2:20" ht="103.5" customHeight="1">
      <c r="B17" s="195"/>
      <c r="C17" s="199"/>
      <c r="D17" s="220"/>
      <c r="E17" s="244"/>
      <c r="F17" s="93"/>
      <c r="G17" s="46"/>
      <c r="H17" s="20"/>
      <c r="I17" s="66"/>
      <c r="J17" s="67"/>
      <c r="K17" s="17"/>
      <c r="L17" s="21"/>
      <c r="M17" s="17"/>
      <c r="N17" s="44"/>
      <c r="O17" s="49"/>
      <c r="P17" s="53"/>
      <c r="Q17" s="38"/>
      <c r="R17" s="57"/>
      <c r="S17" s="15"/>
      <c r="T17" s="50"/>
    </row>
    <row r="18" spans="2:20" ht="51.75" customHeight="1">
      <c r="B18" s="195"/>
      <c r="C18" s="199"/>
      <c r="D18" s="220"/>
      <c r="E18" s="244"/>
      <c r="F18" s="93"/>
      <c r="G18" s="45"/>
      <c r="H18" s="20"/>
      <c r="I18" s="66"/>
      <c r="J18" s="67"/>
      <c r="K18" s="17"/>
      <c r="L18" s="21"/>
      <c r="M18" s="17"/>
      <c r="N18" s="44"/>
      <c r="O18" s="49"/>
      <c r="P18" s="53"/>
      <c r="Q18" s="38"/>
      <c r="R18" s="57"/>
      <c r="S18" s="15"/>
      <c r="T18" s="50"/>
    </row>
    <row r="19" spans="2:20" ht="98.25" customHeight="1">
      <c r="B19" s="219"/>
      <c r="C19" s="223"/>
      <c r="D19" s="190"/>
      <c r="E19" s="245"/>
      <c r="F19" s="94"/>
      <c r="G19" s="45"/>
      <c r="H19" s="20"/>
      <c r="I19" s="66"/>
      <c r="J19" s="67"/>
      <c r="K19" s="17"/>
      <c r="L19" s="21"/>
      <c r="M19" s="17"/>
      <c r="N19" s="44"/>
      <c r="O19" s="49"/>
      <c r="P19" s="53"/>
      <c r="Q19" s="38"/>
      <c r="R19" s="57"/>
      <c r="S19" s="15"/>
      <c r="T19" s="50"/>
    </row>
    <row r="20" spans="2:20" ht="26.25" customHeight="1">
      <c r="B20" s="219"/>
      <c r="C20" s="223"/>
      <c r="D20" s="163" t="s">
        <v>358</v>
      </c>
      <c r="E20" s="243" t="s">
        <v>320</v>
      </c>
      <c r="F20" s="224"/>
      <c r="G20" s="45"/>
      <c r="H20" s="20"/>
      <c r="I20" s="66"/>
      <c r="J20" s="67"/>
      <c r="K20" s="99"/>
      <c r="L20" s="21"/>
      <c r="M20" s="17"/>
      <c r="N20" s="44"/>
      <c r="O20" s="49"/>
      <c r="P20" s="53"/>
      <c r="Q20" s="38"/>
      <c r="R20" s="57"/>
      <c r="S20" s="15"/>
      <c r="T20" s="50"/>
    </row>
    <row r="21" spans="2:20" ht="29.25" customHeight="1">
      <c r="B21" s="219"/>
      <c r="C21" s="223"/>
      <c r="D21" s="220"/>
      <c r="E21" s="246"/>
      <c r="F21" s="220"/>
      <c r="G21" s="45"/>
      <c r="H21" s="20"/>
      <c r="I21" s="66"/>
      <c r="J21" s="67"/>
      <c r="K21" s="100"/>
      <c r="L21" s="21"/>
      <c r="M21" s="17"/>
      <c r="N21" s="44"/>
      <c r="O21" s="49"/>
      <c r="P21" s="53"/>
      <c r="Q21" s="38"/>
      <c r="R21" s="57"/>
      <c r="S21" s="15"/>
      <c r="T21" s="50"/>
    </row>
    <row r="22" spans="2:20" ht="26.25" customHeight="1">
      <c r="B22" s="196"/>
      <c r="C22" s="221"/>
      <c r="D22" s="220"/>
      <c r="E22" s="245"/>
      <c r="F22" s="190"/>
      <c r="G22" s="45"/>
      <c r="H22" s="20"/>
      <c r="I22" s="66"/>
      <c r="J22" s="67"/>
      <c r="K22" s="100"/>
      <c r="L22" s="21"/>
      <c r="M22" s="17"/>
      <c r="N22" s="44"/>
      <c r="O22" s="49"/>
      <c r="P22" s="53"/>
      <c r="Q22" s="38"/>
      <c r="R22" s="57"/>
      <c r="S22" s="15"/>
      <c r="T22" s="50"/>
    </row>
    <row r="23" spans="2:20" ht="33" customHeight="1">
      <c r="B23" s="194">
        <v>5</v>
      </c>
      <c r="C23" s="161" t="s">
        <v>29</v>
      </c>
      <c r="D23" s="161" t="s">
        <v>30</v>
      </c>
      <c r="E23" s="243" t="s">
        <v>320</v>
      </c>
      <c r="F23" s="161"/>
      <c r="G23" s="45"/>
      <c r="H23" s="20"/>
      <c r="I23" s="66"/>
      <c r="J23" s="46"/>
      <c r="K23" s="17"/>
      <c r="L23" s="21"/>
      <c r="M23" s="17"/>
      <c r="N23" s="44"/>
      <c r="O23" s="49"/>
      <c r="P23" s="53"/>
      <c r="Q23" s="38"/>
      <c r="R23" s="57"/>
      <c r="S23" s="15"/>
      <c r="T23" s="50"/>
    </row>
    <row r="24" spans="2:20" ht="38.25" customHeight="1">
      <c r="B24" s="196"/>
      <c r="C24" s="221"/>
      <c r="D24" s="162"/>
      <c r="E24" s="245"/>
      <c r="F24" s="221"/>
      <c r="G24" s="63"/>
      <c r="H24" s="20"/>
      <c r="I24" s="66"/>
      <c r="J24" s="46"/>
      <c r="K24" s="17"/>
      <c r="L24" s="21"/>
      <c r="M24" s="17"/>
      <c r="N24" s="44"/>
      <c r="O24" s="49"/>
      <c r="P24" s="53"/>
      <c r="Q24" s="38"/>
      <c r="R24" s="57"/>
      <c r="S24" s="15"/>
      <c r="T24" s="50"/>
    </row>
    <row r="25" spans="2:20" ht="67.5" customHeight="1">
      <c r="B25" s="194">
        <v>6</v>
      </c>
      <c r="C25" s="161" t="s">
        <v>255</v>
      </c>
      <c r="D25" s="46" t="s">
        <v>45</v>
      </c>
      <c r="E25" s="117" t="s">
        <v>320</v>
      </c>
      <c r="F25" s="63"/>
      <c r="G25" s="46"/>
      <c r="H25" s="20"/>
      <c r="I25" s="66"/>
      <c r="J25" s="46"/>
      <c r="K25" s="17"/>
      <c r="L25" s="21"/>
      <c r="M25" s="17"/>
      <c r="N25" s="44"/>
      <c r="O25" s="49"/>
      <c r="P25" s="53"/>
      <c r="Q25" s="38"/>
      <c r="R25" s="57"/>
      <c r="S25" s="15"/>
      <c r="T25" s="50"/>
    </row>
    <row r="26" spans="2:20" ht="33" customHeight="1">
      <c r="B26" s="195"/>
      <c r="C26" s="199"/>
      <c r="D26" s="161" t="s">
        <v>42</v>
      </c>
      <c r="E26" s="117" t="s">
        <v>320</v>
      </c>
      <c r="F26" s="161"/>
      <c r="G26" s="46"/>
      <c r="H26" s="20"/>
      <c r="I26" s="95"/>
      <c r="J26" s="46"/>
      <c r="K26" s="17"/>
      <c r="L26" s="21"/>
      <c r="M26" s="17"/>
      <c r="N26" s="44"/>
      <c r="O26" s="49"/>
      <c r="P26" s="53"/>
      <c r="Q26" s="38"/>
      <c r="R26" s="57"/>
      <c r="S26" s="15"/>
      <c r="T26" s="50"/>
    </row>
    <row r="27" spans="2:20" ht="31.5" customHeight="1">
      <c r="B27" s="195"/>
      <c r="C27" s="199"/>
      <c r="D27" s="220"/>
      <c r="E27" s="117" t="s">
        <v>320</v>
      </c>
      <c r="F27" s="223"/>
      <c r="G27" s="46"/>
      <c r="H27" s="20"/>
      <c r="I27" s="95"/>
      <c r="J27" s="46"/>
      <c r="K27" s="17"/>
      <c r="L27" s="21"/>
      <c r="M27" s="17"/>
      <c r="N27" s="44"/>
      <c r="O27" s="49"/>
      <c r="P27" s="53"/>
      <c r="Q27" s="38"/>
      <c r="R27" s="57"/>
      <c r="S27" s="15"/>
      <c r="T27" s="50"/>
    </row>
    <row r="28" spans="2:20" ht="21" customHeight="1">
      <c r="B28" s="196"/>
      <c r="C28" s="221"/>
      <c r="D28" s="190"/>
      <c r="E28" s="119" t="s">
        <v>320</v>
      </c>
      <c r="F28" s="221"/>
      <c r="G28" s="46"/>
      <c r="H28" s="20"/>
      <c r="I28" s="95"/>
      <c r="J28" s="46"/>
      <c r="K28" s="17"/>
      <c r="L28" s="21"/>
      <c r="M28" s="17"/>
      <c r="N28" s="44"/>
      <c r="O28" s="49"/>
      <c r="P28" s="53"/>
      <c r="Q28" s="38"/>
      <c r="R28" s="57"/>
      <c r="S28" s="15"/>
      <c r="T28" s="50"/>
    </row>
    <row r="29" spans="2:20" ht="33" customHeight="1">
      <c r="B29" s="194">
        <v>7</v>
      </c>
      <c r="C29" s="161" t="s">
        <v>16</v>
      </c>
      <c r="D29" s="163" t="s">
        <v>237</v>
      </c>
      <c r="E29" s="243" t="s">
        <v>320</v>
      </c>
      <c r="F29" s="161"/>
      <c r="G29" s="46"/>
      <c r="H29" s="20"/>
      <c r="I29" s="66"/>
      <c r="J29" s="46"/>
      <c r="K29" s="100"/>
      <c r="L29" s="21"/>
      <c r="M29" s="17"/>
      <c r="N29" s="44"/>
      <c r="O29" s="49"/>
      <c r="P29" s="53"/>
      <c r="Q29" s="38"/>
      <c r="R29" s="57"/>
      <c r="S29" s="15"/>
      <c r="T29" s="50"/>
    </row>
    <row r="30" spans="2:20" ht="48" customHeight="1">
      <c r="B30" s="195"/>
      <c r="C30" s="199"/>
      <c r="D30" s="165"/>
      <c r="E30" s="244"/>
      <c r="F30" s="199"/>
      <c r="G30" s="46"/>
      <c r="H30" s="20"/>
      <c r="I30" s="66"/>
      <c r="J30" s="46"/>
      <c r="K30" s="100"/>
      <c r="L30" s="21"/>
      <c r="M30" s="17"/>
      <c r="N30" s="44"/>
      <c r="O30" s="49"/>
      <c r="P30" s="53"/>
      <c r="Q30" s="38"/>
      <c r="R30" s="57"/>
      <c r="S30" s="15"/>
      <c r="T30" s="50"/>
    </row>
    <row r="31" spans="2:20" ht="65.25" customHeight="1">
      <c r="B31" s="195"/>
      <c r="C31" s="199"/>
      <c r="D31" s="165"/>
      <c r="E31" s="244"/>
      <c r="F31" s="199"/>
      <c r="G31" s="46"/>
      <c r="H31" s="20"/>
      <c r="I31" s="66"/>
      <c r="J31" s="46"/>
      <c r="K31" s="100"/>
      <c r="L31" s="21"/>
      <c r="M31" s="17"/>
      <c r="N31" s="44"/>
      <c r="O31" s="49"/>
      <c r="P31" s="53"/>
      <c r="Q31" s="38"/>
      <c r="R31" s="57"/>
      <c r="S31" s="15"/>
      <c r="T31" s="50"/>
    </row>
    <row r="32" spans="2:20" ht="66" customHeight="1">
      <c r="B32" s="195"/>
      <c r="C32" s="199"/>
      <c r="D32" s="190"/>
      <c r="E32" s="247"/>
      <c r="F32" s="162"/>
      <c r="G32" s="46"/>
      <c r="H32" s="20"/>
      <c r="I32" s="95"/>
      <c r="J32" s="46"/>
      <c r="K32" s="100"/>
      <c r="L32" s="21"/>
      <c r="M32" s="17"/>
      <c r="N32" s="44"/>
      <c r="O32" s="49"/>
      <c r="P32" s="53"/>
      <c r="Q32" s="38"/>
      <c r="R32" s="57"/>
      <c r="S32" s="15"/>
      <c r="T32" s="50"/>
    </row>
    <row r="33" spans="2:20" ht="19.5" customHeight="1">
      <c r="B33" s="219"/>
      <c r="C33" s="223"/>
      <c r="D33" s="163" t="s">
        <v>392</v>
      </c>
      <c r="E33" s="243" t="s">
        <v>320</v>
      </c>
      <c r="F33" s="230"/>
      <c r="G33" s="46"/>
      <c r="H33" s="20"/>
      <c r="I33" s="95"/>
      <c r="J33" s="46"/>
      <c r="K33" s="100"/>
      <c r="L33" s="21"/>
      <c r="M33" s="17"/>
      <c r="N33" s="44"/>
      <c r="O33" s="49"/>
      <c r="P33" s="53"/>
      <c r="Q33" s="38"/>
      <c r="R33" s="57"/>
      <c r="S33" s="15"/>
      <c r="T33" s="50"/>
    </row>
    <row r="34" spans="2:20" ht="33.75" customHeight="1">
      <c r="B34" s="219"/>
      <c r="C34" s="223"/>
      <c r="D34" s="165"/>
      <c r="E34" s="246"/>
      <c r="F34" s="231"/>
      <c r="G34" s="46"/>
      <c r="H34" s="20"/>
      <c r="I34" s="95"/>
      <c r="J34" s="46"/>
      <c r="K34" s="100"/>
      <c r="L34" s="21"/>
      <c r="M34" s="17"/>
      <c r="N34" s="44"/>
      <c r="O34" s="49"/>
      <c r="P34" s="53"/>
      <c r="Q34" s="38"/>
      <c r="R34" s="57"/>
      <c r="S34" s="15"/>
      <c r="T34" s="50"/>
    </row>
    <row r="35" spans="2:20" ht="63.75" customHeight="1">
      <c r="B35" s="196"/>
      <c r="C35" s="221"/>
      <c r="D35" s="165"/>
      <c r="E35" s="245"/>
      <c r="F35" s="90"/>
      <c r="G35" s="46"/>
      <c r="H35" s="20"/>
      <c r="I35" s="95"/>
      <c r="J35" s="46"/>
      <c r="K35" s="100"/>
      <c r="L35" s="21"/>
      <c r="M35" s="17"/>
      <c r="N35" s="44"/>
      <c r="O35" s="49"/>
      <c r="P35" s="53"/>
      <c r="Q35" s="38"/>
      <c r="R35" s="57"/>
      <c r="S35" s="15"/>
      <c r="T35" s="50"/>
    </row>
    <row r="36" spans="2:20" ht="83.25" customHeight="1">
      <c r="B36" s="194">
        <v>8</v>
      </c>
      <c r="C36" s="161" t="s">
        <v>72</v>
      </c>
      <c r="D36" s="163" t="s">
        <v>84</v>
      </c>
      <c r="E36" s="243" t="s">
        <v>320</v>
      </c>
      <c r="F36" s="94"/>
      <c r="G36" s="46"/>
      <c r="H36" s="20"/>
      <c r="I36" s="95"/>
      <c r="J36" s="46"/>
      <c r="K36" s="17"/>
      <c r="L36" s="21"/>
      <c r="M36" s="17"/>
      <c r="N36" s="44"/>
      <c r="O36" s="49"/>
      <c r="P36" s="53"/>
      <c r="Q36" s="38"/>
      <c r="R36" s="57"/>
      <c r="S36" s="15"/>
      <c r="T36" s="50"/>
    </row>
    <row r="37" spans="2:20" ht="33" customHeight="1">
      <c r="B37" s="195"/>
      <c r="C37" s="199"/>
      <c r="D37" s="165"/>
      <c r="E37" s="244"/>
      <c r="F37" s="224"/>
      <c r="G37" s="46"/>
      <c r="H37" s="20"/>
      <c r="I37" s="95"/>
      <c r="J37" s="46"/>
      <c r="K37" s="17"/>
      <c r="L37" s="21"/>
      <c r="M37" s="17"/>
      <c r="N37" s="44"/>
      <c r="O37" s="49"/>
      <c r="P37" s="53"/>
      <c r="Q37" s="38"/>
      <c r="R37" s="57"/>
      <c r="S37" s="15"/>
      <c r="T37" s="50"/>
    </row>
    <row r="38" spans="2:20" ht="34.5" customHeight="1">
      <c r="B38" s="195"/>
      <c r="C38" s="199"/>
      <c r="D38" s="165"/>
      <c r="E38" s="244"/>
      <c r="F38" s="228"/>
      <c r="G38" s="46"/>
      <c r="H38" s="20"/>
      <c r="I38" s="95"/>
      <c r="J38" s="46"/>
      <c r="K38" s="17"/>
      <c r="L38" s="21"/>
      <c r="M38" s="17"/>
      <c r="N38" s="44"/>
      <c r="O38" s="49"/>
      <c r="P38" s="53"/>
      <c r="Q38" s="38"/>
      <c r="R38" s="57"/>
      <c r="S38" s="15"/>
      <c r="T38" s="50"/>
    </row>
    <row r="39" spans="2:20" ht="18" customHeight="1">
      <c r="B39" s="195"/>
      <c r="C39" s="199"/>
      <c r="D39" s="190"/>
      <c r="E39" s="244"/>
      <c r="F39" s="229"/>
      <c r="G39" s="46"/>
      <c r="H39" s="20"/>
      <c r="I39" s="95"/>
      <c r="J39" s="46"/>
      <c r="K39" s="17"/>
      <c r="L39" s="17"/>
      <c r="M39" s="17"/>
      <c r="N39" s="44"/>
      <c r="O39" s="49"/>
      <c r="P39" s="53"/>
      <c r="Q39" s="38"/>
      <c r="R39" s="57"/>
      <c r="S39" s="15"/>
      <c r="T39" s="50"/>
    </row>
    <row r="40" spans="2:20">
      <c r="B40" s="219"/>
      <c r="C40" s="223"/>
      <c r="D40" s="163" t="s">
        <v>96</v>
      </c>
      <c r="E40" s="243" t="s">
        <v>320</v>
      </c>
      <c r="F40" s="163"/>
      <c r="G40" s="46"/>
      <c r="H40" s="20"/>
      <c r="I40" s="66"/>
      <c r="J40" s="46"/>
      <c r="K40" s="17"/>
      <c r="L40" s="21"/>
      <c r="M40" s="17"/>
      <c r="N40" s="44"/>
      <c r="O40" s="49"/>
      <c r="P40" s="53"/>
      <c r="Q40" s="38"/>
      <c r="R40" s="57"/>
      <c r="S40" s="15"/>
      <c r="T40" s="50"/>
    </row>
    <row r="41" spans="2:20">
      <c r="B41" s="219"/>
      <c r="C41" s="223"/>
      <c r="D41" s="165"/>
      <c r="E41" s="244"/>
      <c r="F41" s="220"/>
      <c r="G41" s="46"/>
      <c r="H41" s="20"/>
      <c r="I41" s="66"/>
      <c r="J41" s="46"/>
      <c r="K41" s="17"/>
      <c r="L41" s="21"/>
      <c r="M41" s="17"/>
      <c r="N41" s="44"/>
      <c r="O41" s="49"/>
      <c r="P41" s="53"/>
      <c r="Q41" s="38"/>
      <c r="R41" s="57"/>
      <c r="S41" s="15"/>
      <c r="T41" s="50"/>
    </row>
    <row r="42" spans="2:20">
      <c r="B42" s="219"/>
      <c r="C42" s="223"/>
      <c r="D42" s="220"/>
      <c r="E42" s="244"/>
      <c r="F42" s="220"/>
      <c r="G42" s="46"/>
      <c r="H42" s="20"/>
      <c r="I42" s="66"/>
      <c r="J42" s="46"/>
      <c r="K42" s="17"/>
      <c r="L42" s="21"/>
      <c r="M42" s="17"/>
      <c r="N42" s="44"/>
      <c r="O42" s="49"/>
      <c r="P42" s="53"/>
      <c r="Q42" s="38"/>
      <c r="R42" s="57"/>
      <c r="S42" s="15"/>
      <c r="T42" s="50"/>
    </row>
    <row r="43" spans="2:20">
      <c r="B43" s="219"/>
      <c r="C43" s="223"/>
      <c r="D43" s="190"/>
      <c r="E43" s="247"/>
      <c r="F43" s="190"/>
      <c r="G43" s="46"/>
      <c r="H43" s="20"/>
      <c r="I43" s="66"/>
      <c r="J43" s="46"/>
      <c r="K43" s="17"/>
      <c r="L43" s="21"/>
      <c r="M43" s="17"/>
      <c r="N43" s="44"/>
      <c r="O43" s="49"/>
      <c r="P43" s="53"/>
      <c r="Q43" s="38"/>
      <c r="R43" s="54"/>
      <c r="S43" s="15"/>
      <c r="T43" s="50"/>
    </row>
    <row r="44" spans="2:20" ht="50.25" customHeight="1">
      <c r="B44" s="219"/>
      <c r="C44" s="223"/>
      <c r="D44" s="163" t="s">
        <v>79</v>
      </c>
      <c r="E44" s="243" t="s">
        <v>320</v>
      </c>
      <c r="F44" s="101"/>
      <c r="G44" s="45"/>
      <c r="H44" s="20"/>
      <c r="I44" s="101"/>
      <c r="J44" s="46"/>
      <c r="K44" s="100"/>
      <c r="L44" s="17"/>
      <c r="M44" s="17"/>
      <c r="N44" s="52"/>
      <c r="O44" s="49"/>
      <c r="P44" s="53"/>
      <c r="Q44" s="38"/>
      <c r="R44" s="54"/>
      <c r="S44" s="16"/>
      <c r="T44" s="54"/>
    </row>
    <row r="45" spans="2:20" ht="85.5" customHeight="1">
      <c r="B45" s="219"/>
      <c r="C45" s="223"/>
      <c r="D45" s="190"/>
      <c r="E45" s="247"/>
      <c r="F45" s="101"/>
      <c r="G45" s="45"/>
      <c r="H45" s="20"/>
      <c r="I45" s="67"/>
      <c r="J45" s="46"/>
      <c r="K45" s="100"/>
      <c r="L45" s="17"/>
      <c r="M45" s="17"/>
      <c r="N45" s="52"/>
      <c r="O45" s="49"/>
      <c r="P45" s="53"/>
      <c r="Q45" s="38"/>
      <c r="R45" s="54"/>
      <c r="S45" s="16"/>
      <c r="T45" s="54"/>
    </row>
    <row r="46" spans="2:20" ht="65.25" customHeight="1">
      <c r="B46" s="219"/>
      <c r="C46" s="223"/>
      <c r="D46" s="163" t="s">
        <v>73</v>
      </c>
      <c r="E46" s="118"/>
      <c r="F46" s="101"/>
      <c r="G46" s="45"/>
      <c r="H46" s="20"/>
      <c r="I46" s="67"/>
      <c r="J46" s="46"/>
      <c r="K46" s="100"/>
      <c r="L46" s="17"/>
      <c r="M46" s="17"/>
      <c r="N46" s="52"/>
      <c r="O46" s="49"/>
      <c r="P46" s="53"/>
      <c r="Q46" s="38"/>
      <c r="R46" s="54"/>
      <c r="S46" s="16"/>
      <c r="T46" s="54"/>
    </row>
    <row r="47" spans="2:20" ht="35.25" customHeight="1">
      <c r="B47" s="219"/>
      <c r="C47" s="223"/>
      <c r="D47" s="190"/>
      <c r="E47" s="118"/>
      <c r="F47" s="101"/>
      <c r="G47" s="45"/>
      <c r="H47" s="20"/>
      <c r="I47" s="67"/>
      <c r="J47" s="46"/>
      <c r="K47" s="100"/>
      <c r="L47" s="17"/>
      <c r="M47" s="17"/>
      <c r="N47" s="52"/>
      <c r="O47" s="49"/>
      <c r="P47" s="53"/>
      <c r="Q47" s="38"/>
      <c r="R47" s="54"/>
      <c r="S47" s="16"/>
      <c r="T47" s="54"/>
    </row>
    <row r="48" spans="2:20" ht="144.75" customHeight="1">
      <c r="B48" s="219"/>
      <c r="C48" s="223"/>
      <c r="D48" s="163" t="s">
        <v>397</v>
      </c>
      <c r="E48" s="118"/>
      <c r="F48" s="103"/>
      <c r="G48" s="45"/>
      <c r="H48" s="20"/>
      <c r="I48" s="67"/>
      <c r="J48" s="46"/>
      <c r="K48" s="100"/>
      <c r="L48" s="17"/>
      <c r="M48" s="17"/>
      <c r="N48" s="52"/>
      <c r="O48" s="49"/>
      <c r="P48" s="53"/>
      <c r="Q48" s="38"/>
      <c r="R48" s="54"/>
      <c r="S48" s="16"/>
      <c r="T48" s="54"/>
    </row>
    <row r="49" spans="2:20" ht="63.75" customHeight="1">
      <c r="B49" s="219"/>
      <c r="C49" s="223"/>
      <c r="D49" s="190"/>
      <c r="E49" s="118"/>
      <c r="F49" s="102"/>
      <c r="G49" s="45"/>
      <c r="H49" s="20"/>
      <c r="I49" s="67"/>
      <c r="J49" s="46"/>
      <c r="K49" s="100"/>
      <c r="L49" s="17"/>
      <c r="M49" s="17"/>
      <c r="N49" s="52"/>
      <c r="O49" s="49"/>
      <c r="P49" s="53"/>
      <c r="Q49" s="38"/>
      <c r="R49" s="54"/>
      <c r="S49" s="16"/>
      <c r="T49" s="54"/>
    </row>
    <row r="50" spans="2:20" ht="32.25" customHeight="1">
      <c r="B50" s="219"/>
      <c r="C50" s="223"/>
      <c r="D50" s="163" t="s">
        <v>400</v>
      </c>
      <c r="E50" s="118"/>
      <c r="F50" s="226"/>
      <c r="G50" s="45"/>
      <c r="H50" s="20"/>
      <c r="I50" s="67"/>
      <c r="J50" s="46"/>
      <c r="K50" s="100"/>
      <c r="L50" s="17"/>
      <c r="M50" s="17"/>
      <c r="N50" s="52"/>
      <c r="O50" s="49"/>
      <c r="P50" s="53"/>
      <c r="Q50" s="38"/>
      <c r="R50" s="54"/>
      <c r="S50" s="16"/>
      <c r="T50" s="54"/>
    </row>
    <row r="51" spans="2:20" ht="33" customHeight="1">
      <c r="B51" s="219"/>
      <c r="C51" s="223"/>
      <c r="D51" s="220"/>
      <c r="E51" s="118"/>
      <c r="F51" s="227"/>
      <c r="G51" s="45"/>
      <c r="H51" s="20"/>
      <c r="I51" s="67"/>
      <c r="J51" s="46"/>
      <c r="K51" s="100"/>
      <c r="L51" s="17"/>
      <c r="M51" s="17"/>
      <c r="N51" s="52"/>
      <c r="O51" s="49"/>
      <c r="P51" s="53"/>
      <c r="Q51" s="38"/>
      <c r="R51" s="54"/>
      <c r="S51" s="16"/>
      <c r="T51" s="54"/>
    </row>
    <row r="52" spans="2:20">
      <c r="B52" s="194">
        <v>9</v>
      </c>
      <c r="C52" s="161" t="s">
        <v>100</v>
      </c>
      <c r="D52" s="163" t="s">
        <v>101</v>
      </c>
      <c r="E52" s="243" t="s">
        <v>320</v>
      </c>
      <c r="F52" s="224"/>
      <c r="G52" s="46"/>
      <c r="H52" s="20"/>
      <c r="I52" s="67"/>
      <c r="J52" s="46"/>
      <c r="K52" s="100"/>
      <c r="L52" s="17"/>
      <c r="M52" s="17"/>
      <c r="N52" s="52"/>
      <c r="O52" s="49"/>
      <c r="P52" s="53"/>
      <c r="Q52" s="38"/>
      <c r="R52" s="54"/>
      <c r="S52" s="16"/>
      <c r="T52" s="54"/>
    </row>
    <row r="53" spans="2:20" ht="19.5" customHeight="1">
      <c r="B53" s="195"/>
      <c r="C53" s="199"/>
      <c r="D53" s="165"/>
      <c r="E53" s="244"/>
      <c r="F53" s="220"/>
      <c r="G53" s="46"/>
      <c r="H53" s="20"/>
      <c r="I53" s="67"/>
      <c r="J53" s="46"/>
      <c r="K53" s="100"/>
      <c r="L53" s="17"/>
      <c r="M53" s="17"/>
      <c r="N53" s="52"/>
      <c r="O53" s="49"/>
      <c r="P53" s="53"/>
      <c r="Q53" s="38"/>
      <c r="R53" s="54"/>
      <c r="S53" s="16"/>
      <c r="T53" s="54"/>
    </row>
    <row r="54" spans="2:20" ht="81.75" customHeight="1">
      <c r="B54" s="200"/>
      <c r="C54" s="162"/>
      <c r="D54" s="190"/>
      <c r="E54" s="247"/>
      <c r="F54" s="190"/>
      <c r="G54" s="46"/>
      <c r="H54" s="20"/>
      <c r="I54" s="67"/>
      <c r="J54" s="46"/>
      <c r="K54" s="100"/>
      <c r="L54" s="17"/>
      <c r="M54" s="17"/>
      <c r="N54" s="52"/>
      <c r="O54" s="49"/>
      <c r="P54" s="53"/>
      <c r="Q54" s="38"/>
      <c r="R54" s="54"/>
      <c r="S54" s="16"/>
      <c r="T54" s="54"/>
    </row>
    <row r="55" spans="2:20" ht="63.75" customHeight="1">
      <c r="B55" s="194">
        <v>10</v>
      </c>
      <c r="C55" s="161" t="s">
        <v>144</v>
      </c>
      <c r="D55" s="163" t="s">
        <v>166</v>
      </c>
      <c r="E55" s="240" t="s">
        <v>320</v>
      </c>
      <c r="F55" s="104"/>
      <c r="G55" s="45"/>
      <c r="H55" s="20"/>
      <c r="I55" s="18"/>
      <c r="J55" s="46"/>
      <c r="K55" s="100"/>
      <c r="L55" s="17"/>
      <c r="M55" s="17"/>
      <c r="N55" s="44"/>
      <c r="O55" s="49"/>
      <c r="P55" s="53"/>
      <c r="Q55" s="15"/>
      <c r="R55" s="54"/>
      <c r="S55" s="15"/>
      <c r="T55" s="54"/>
    </row>
    <row r="56" spans="2:20" ht="52.5" customHeight="1">
      <c r="B56" s="195"/>
      <c r="C56" s="199"/>
      <c r="D56" s="190"/>
      <c r="E56" s="242"/>
      <c r="F56" s="104"/>
      <c r="G56" s="45"/>
      <c r="H56" s="20"/>
      <c r="I56" s="18"/>
      <c r="J56" s="46"/>
      <c r="K56" s="100"/>
      <c r="L56" s="17"/>
      <c r="M56" s="17"/>
      <c r="N56" s="44"/>
      <c r="O56" s="49"/>
      <c r="P56" s="53"/>
      <c r="Q56" s="15"/>
      <c r="R56" s="54"/>
      <c r="S56" s="15"/>
      <c r="T56" s="54"/>
    </row>
    <row r="57" spans="2:20">
      <c r="B57" s="219"/>
      <c r="C57" s="223"/>
      <c r="D57" s="163" t="s">
        <v>145</v>
      </c>
      <c r="E57" s="240" t="s">
        <v>320</v>
      </c>
      <c r="F57" s="161"/>
      <c r="G57" s="45"/>
      <c r="H57" s="20"/>
      <c r="I57" s="18"/>
      <c r="J57" s="46"/>
      <c r="K57" s="100"/>
      <c r="L57" s="17"/>
      <c r="M57" s="17"/>
      <c r="N57" s="44"/>
      <c r="O57" s="49"/>
      <c r="P57" s="53"/>
      <c r="Q57" s="15"/>
      <c r="R57" s="54"/>
      <c r="S57" s="15"/>
      <c r="T57" s="54"/>
    </row>
    <row r="58" spans="2:20" ht="66.75" customHeight="1">
      <c r="B58" s="219"/>
      <c r="C58" s="223"/>
      <c r="D58" s="220"/>
      <c r="E58" s="241"/>
      <c r="F58" s="223"/>
      <c r="G58" s="45"/>
      <c r="H58" s="20"/>
      <c r="I58" s="18"/>
      <c r="J58" s="46"/>
      <c r="K58" s="100"/>
      <c r="L58" s="17"/>
      <c r="M58" s="17"/>
      <c r="N58" s="44"/>
      <c r="O58" s="49"/>
      <c r="P58" s="53"/>
      <c r="Q58" s="15"/>
      <c r="R58" s="54"/>
      <c r="S58" s="15"/>
      <c r="T58" s="54"/>
    </row>
    <row r="59" spans="2:20" ht="61.5" customHeight="1">
      <c r="B59" s="219"/>
      <c r="C59" s="223"/>
      <c r="D59" s="220"/>
      <c r="E59" s="241"/>
      <c r="F59" s="221"/>
      <c r="G59" s="45"/>
      <c r="H59" s="20"/>
      <c r="I59" s="18"/>
      <c r="J59" s="46"/>
      <c r="K59" s="100"/>
      <c r="L59" s="17"/>
      <c r="M59" s="17"/>
      <c r="N59" s="44"/>
      <c r="O59" s="49"/>
      <c r="P59" s="53"/>
      <c r="Q59" s="15"/>
      <c r="R59" s="54"/>
      <c r="S59" s="15"/>
      <c r="T59" s="54"/>
    </row>
    <row r="60" spans="2:20" ht="31.5" customHeight="1">
      <c r="B60" s="219"/>
      <c r="C60" s="223"/>
      <c r="D60" s="220"/>
      <c r="E60" s="241"/>
      <c r="F60" s="232"/>
      <c r="G60" s="45"/>
      <c r="H60" s="20"/>
      <c r="I60" s="18"/>
      <c r="J60" s="46"/>
      <c r="K60" s="100"/>
      <c r="L60" s="17"/>
      <c r="M60" s="17"/>
      <c r="N60" s="44"/>
      <c r="O60" s="49"/>
      <c r="P60" s="53"/>
      <c r="Q60" s="15"/>
      <c r="R60" s="54"/>
      <c r="S60" s="15"/>
      <c r="T60" s="54"/>
    </row>
    <row r="61" spans="2:20" ht="32.25" customHeight="1">
      <c r="B61" s="219"/>
      <c r="C61" s="223"/>
      <c r="D61" s="190"/>
      <c r="E61" s="242"/>
      <c r="F61" s="190"/>
      <c r="G61" s="45"/>
      <c r="H61" s="20"/>
      <c r="I61" s="18"/>
      <c r="J61" s="46"/>
      <c r="K61" s="100"/>
      <c r="L61" s="17"/>
      <c r="M61" s="17"/>
      <c r="N61" s="44"/>
      <c r="O61" s="49"/>
      <c r="P61" s="53"/>
      <c r="Q61" s="15"/>
      <c r="R61" s="54"/>
      <c r="S61" s="15"/>
      <c r="T61" s="54"/>
    </row>
    <row r="62" spans="2:20">
      <c r="B62" s="219"/>
      <c r="C62" s="223"/>
      <c r="D62" s="163" t="s">
        <v>161</v>
      </c>
      <c r="E62" s="240" t="s">
        <v>320</v>
      </c>
      <c r="F62" s="104"/>
      <c r="G62" s="45"/>
      <c r="H62" s="20"/>
      <c r="I62" s="18"/>
      <c r="J62" s="46"/>
      <c r="K62" s="100"/>
      <c r="L62" s="17"/>
      <c r="M62" s="17"/>
      <c r="N62" s="44"/>
      <c r="O62" s="49"/>
      <c r="P62" s="53"/>
      <c r="Q62" s="15"/>
      <c r="R62" s="54"/>
      <c r="S62" s="15"/>
      <c r="T62" s="54"/>
    </row>
    <row r="63" spans="2:20" ht="50.25" customHeight="1">
      <c r="B63" s="219"/>
      <c r="C63" s="223"/>
      <c r="D63" s="220"/>
      <c r="E63" s="241"/>
      <c r="F63" s="104"/>
      <c r="G63" s="45"/>
      <c r="H63" s="20"/>
      <c r="I63" s="18"/>
      <c r="J63" s="46"/>
      <c r="K63" s="100"/>
      <c r="L63" s="17"/>
      <c r="M63" s="17"/>
      <c r="N63" s="44"/>
      <c r="O63" s="49"/>
      <c r="P63" s="53"/>
      <c r="Q63" s="15"/>
      <c r="R63" s="54"/>
      <c r="S63" s="15"/>
      <c r="T63" s="54"/>
    </row>
    <row r="64" spans="2:20" ht="36" customHeight="1">
      <c r="B64" s="219"/>
      <c r="C64" s="223"/>
      <c r="D64" s="190"/>
      <c r="E64" s="245"/>
      <c r="F64" s="104"/>
      <c r="G64" s="45"/>
      <c r="H64" s="20"/>
      <c r="I64" s="18"/>
      <c r="J64" s="46"/>
      <c r="K64" s="100"/>
      <c r="L64" s="17"/>
      <c r="M64" s="17"/>
      <c r="N64" s="49"/>
      <c r="O64" s="49"/>
      <c r="P64" s="53"/>
      <c r="Q64" s="15"/>
      <c r="R64" s="54"/>
      <c r="S64" s="15"/>
      <c r="T64" s="54"/>
    </row>
    <row r="65" spans="2:20" ht="36.75" customHeight="1">
      <c r="B65" s="219"/>
      <c r="C65" s="223"/>
      <c r="D65" s="46" t="s">
        <v>172</v>
      </c>
      <c r="E65" s="117" t="s">
        <v>320</v>
      </c>
      <c r="F65" s="104"/>
      <c r="G65" s="45"/>
      <c r="H65" s="20"/>
      <c r="I65" s="18"/>
      <c r="J65" s="46"/>
      <c r="K65" s="100"/>
      <c r="L65" s="17"/>
      <c r="M65" s="17"/>
      <c r="N65" s="49"/>
      <c r="O65" s="49"/>
      <c r="P65" s="53"/>
      <c r="Q65" s="15"/>
      <c r="R65" s="54"/>
      <c r="S65" s="15"/>
      <c r="T65" s="54"/>
    </row>
    <row r="66" spans="2:20" ht="34.5" customHeight="1">
      <c r="B66" s="219"/>
      <c r="C66" s="223"/>
      <c r="D66" s="46" t="s">
        <v>410</v>
      </c>
      <c r="E66" s="117" t="s">
        <v>320</v>
      </c>
      <c r="F66" s="45"/>
      <c r="G66" s="18"/>
      <c r="H66" s="20"/>
      <c r="I66" s="66"/>
      <c r="J66" s="46"/>
      <c r="K66" s="100"/>
      <c r="L66" s="21"/>
      <c r="M66" s="21"/>
      <c r="N66" s="79"/>
      <c r="O66" s="49"/>
      <c r="P66" s="77"/>
      <c r="Q66" s="58"/>
      <c r="R66" s="78"/>
      <c r="S66" s="58"/>
      <c r="T66" s="77"/>
    </row>
    <row r="67" spans="2:20">
      <c r="B67" s="194">
        <v>11</v>
      </c>
      <c r="C67" s="161" t="s">
        <v>132</v>
      </c>
      <c r="D67" s="163" t="s">
        <v>140</v>
      </c>
      <c r="E67" s="240" t="s">
        <v>320</v>
      </c>
      <c r="F67" s="161"/>
      <c r="G67" s="45"/>
      <c r="H67" s="20"/>
      <c r="I67" s="18"/>
      <c r="J67" s="46"/>
      <c r="K67" s="17"/>
      <c r="L67" s="17"/>
      <c r="M67" s="17"/>
      <c r="N67" s="44"/>
      <c r="O67" s="49"/>
      <c r="P67" s="53"/>
      <c r="Q67" s="15"/>
      <c r="R67" s="54"/>
      <c r="S67" s="15"/>
      <c r="T67" s="54"/>
    </row>
    <row r="68" spans="2:20">
      <c r="B68" s="195"/>
      <c r="C68" s="199"/>
      <c r="D68" s="220"/>
      <c r="E68" s="241"/>
      <c r="F68" s="199"/>
      <c r="G68" s="45"/>
      <c r="H68" s="20"/>
      <c r="I68" s="18"/>
      <c r="J68" s="46"/>
      <c r="K68" s="17"/>
      <c r="L68" s="51"/>
      <c r="M68" s="17"/>
      <c r="N68" s="44"/>
      <c r="O68" s="49"/>
      <c r="P68" s="53"/>
      <c r="Q68" s="15"/>
      <c r="R68" s="54"/>
      <c r="S68" s="15"/>
      <c r="T68" s="54"/>
    </row>
    <row r="69" spans="2:20" ht="34.5" customHeight="1">
      <c r="B69" s="195"/>
      <c r="C69" s="199"/>
      <c r="D69" s="190"/>
      <c r="E69" s="242"/>
      <c r="F69" s="162"/>
      <c r="G69" s="45"/>
      <c r="H69" s="20"/>
      <c r="I69" s="18"/>
      <c r="J69" s="46"/>
      <c r="K69" s="17"/>
      <c r="L69" s="51"/>
      <c r="M69" s="17"/>
      <c r="N69" s="44"/>
      <c r="O69" s="49"/>
      <c r="P69" s="53"/>
      <c r="Q69" s="15"/>
      <c r="R69" s="54"/>
      <c r="S69" s="15"/>
      <c r="T69" s="54"/>
    </row>
    <row r="70" spans="2:20" ht="36" customHeight="1">
      <c r="B70" s="219"/>
      <c r="C70" s="223"/>
      <c r="D70" s="163" t="s">
        <v>133</v>
      </c>
      <c r="E70" s="243" t="s">
        <v>320</v>
      </c>
      <c r="F70" s="218"/>
      <c r="G70" s="18"/>
      <c r="H70" s="20"/>
      <c r="I70" s="66"/>
      <c r="J70" s="46"/>
      <c r="K70" s="100"/>
      <c r="L70" s="17"/>
      <c r="M70" s="17"/>
      <c r="N70" s="44"/>
      <c r="O70" s="49"/>
      <c r="P70" s="53"/>
      <c r="Q70" s="38"/>
      <c r="R70" s="54"/>
      <c r="S70" s="58"/>
      <c r="T70" s="54"/>
    </row>
    <row r="71" spans="2:20" ht="66" customHeight="1">
      <c r="B71" s="219"/>
      <c r="C71" s="223"/>
      <c r="D71" s="220"/>
      <c r="E71" s="244"/>
      <c r="F71" s="218"/>
      <c r="G71" s="18"/>
      <c r="H71" s="20"/>
      <c r="I71" s="66"/>
      <c r="J71" s="46"/>
      <c r="K71" s="100"/>
      <c r="L71" s="17"/>
      <c r="M71" s="17"/>
      <c r="N71" s="44"/>
      <c r="O71" s="49"/>
      <c r="P71" s="53"/>
      <c r="Q71" s="38"/>
      <c r="R71" s="54"/>
      <c r="S71" s="58"/>
      <c r="T71" s="54"/>
    </row>
    <row r="72" spans="2:20" ht="34.5" customHeight="1">
      <c r="B72" s="196"/>
      <c r="C72" s="221"/>
      <c r="D72" s="190"/>
      <c r="E72" s="247"/>
      <c r="F72" s="45"/>
      <c r="G72" s="45"/>
      <c r="H72" s="20"/>
      <c r="I72" s="66"/>
      <c r="J72" s="46"/>
      <c r="K72" s="100"/>
      <c r="L72" s="17"/>
      <c r="M72" s="17"/>
      <c r="N72" s="49"/>
      <c r="O72" s="49"/>
      <c r="P72" s="53"/>
      <c r="Q72" s="38"/>
      <c r="R72" s="54"/>
      <c r="S72" s="58"/>
      <c r="T72" s="54"/>
    </row>
    <row r="73" spans="2:20">
      <c r="B73" s="194">
        <v>12</v>
      </c>
      <c r="C73" s="215" t="s">
        <v>114</v>
      </c>
      <c r="D73" s="163" t="s">
        <v>119</v>
      </c>
      <c r="E73" s="240" t="s">
        <v>320</v>
      </c>
      <c r="F73" s="45"/>
      <c r="G73" s="104"/>
      <c r="H73" s="20"/>
      <c r="I73" s="18"/>
      <c r="J73" s="46"/>
      <c r="K73" s="100"/>
      <c r="L73" s="17"/>
      <c r="M73" s="17"/>
      <c r="N73" s="44"/>
      <c r="O73" s="49"/>
      <c r="P73" s="53"/>
      <c r="Q73" s="15"/>
      <c r="R73" s="54"/>
      <c r="S73" s="15"/>
      <c r="T73" s="54"/>
    </row>
    <row r="74" spans="2:20">
      <c r="B74" s="195"/>
      <c r="C74" s="217"/>
      <c r="D74" s="220"/>
      <c r="E74" s="241"/>
      <c r="F74" s="45"/>
      <c r="G74" s="18"/>
      <c r="H74" s="20"/>
      <c r="I74" s="18"/>
      <c r="J74" s="46"/>
      <c r="K74" s="100"/>
      <c r="L74" s="17"/>
      <c r="M74" s="17"/>
      <c r="N74" s="44"/>
      <c r="O74" s="49"/>
      <c r="P74" s="53"/>
      <c r="Q74" s="15"/>
      <c r="R74" s="54"/>
      <c r="S74" s="15"/>
      <c r="T74" s="54"/>
    </row>
    <row r="75" spans="2:20">
      <c r="B75" s="219"/>
      <c r="C75" s="225"/>
      <c r="D75" s="163" t="s">
        <v>115</v>
      </c>
      <c r="E75" s="240" t="s">
        <v>320</v>
      </c>
      <c r="F75" s="161"/>
      <c r="G75" s="45"/>
      <c r="H75" s="20"/>
      <c r="I75" s="18"/>
      <c r="J75" s="46"/>
      <c r="K75" s="100"/>
      <c r="L75" s="17"/>
      <c r="M75" s="17"/>
      <c r="N75" s="44"/>
      <c r="O75" s="49"/>
      <c r="P75" s="53"/>
      <c r="Q75" s="15"/>
      <c r="R75" s="54"/>
      <c r="S75" s="15"/>
      <c r="T75" s="54"/>
    </row>
    <row r="76" spans="2:20" ht="21.75" customHeight="1">
      <c r="B76" s="219"/>
      <c r="C76" s="225"/>
      <c r="D76" s="190"/>
      <c r="E76" s="242"/>
      <c r="F76" s="221"/>
      <c r="G76" s="45"/>
      <c r="H76" s="20"/>
      <c r="I76" s="18"/>
      <c r="J76" s="46"/>
      <c r="K76" s="100"/>
      <c r="L76" s="17"/>
      <c r="M76" s="17"/>
      <c r="N76" s="44"/>
      <c r="O76" s="49"/>
      <c r="P76" s="53"/>
      <c r="Q76" s="15"/>
      <c r="R76" s="54"/>
      <c r="S76" s="15"/>
      <c r="T76" s="54"/>
    </row>
    <row r="77" spans="2:20">
      <c r="B77" s="219"/>
      <c r="C77" s="225"/>
      <c r="D77" s="163" t="s">
        <v>124</v>
      </c>
      <c r="E77" s="240" t="s">
        <v>320</v>
      </c>
      <c r="F77" s="104"/>
      <c r="G77" s="45"/>
      <c r="H77" s="20"/>
      <c r="I77" s="18"/>
      <c r="J77" s="46"/>
      <c r="K77" s="100"/>
      <c r="L77" s="17"/>
      <c r="M77" s="17"/>
      <c r="N77" s="44"/>
      <c r="O77" s="49"/>
      <c r="P77" s="53"/>
      <c r="Q77" s="15"/>
      <c r="R77" s="54"/>
      <c r="S77" s="15"/>
      <c r="T77" s="54"/>
    </row>
    <row r="78" spans="2:20" ht="48.75" customHeight="1">
      <c r="B78" s="219"/>
      <c r="C78" s="225"/>
      <c r="D78" s="220"/>
      <c r="E78" s="241"/>
      <c r="F78" s="104"/>
      <c r="G78" s="45"/>
      <c r="H78" s="20"/>
      <c r="I78" s="18"/>
      <c r="J78" s="46"/>
      <c r="K78" s="100"/>
      <c r="L78" s="17"/>
      <c r="M78" s="17"/>
      <c r="N78" s="44"/>
      <c r="O78" s="49"/>
      <c r="P78" s="53"/>
      <c r="Q78" s="15"/>
      <c r="R78" s="54"/>
      <c r="S78" s="15"/>
      <c r="T78" s="54"/>
    </row>
    <row r="79" spans="2:20">
      <c r="B79" s="219"/>
      <c r="C79" s="225"/>
      <c r="D79" s="220"/>
      <c r="E79" s="241"/>
      <c r="F79" s="104"/>
      <c r="G79" s="45"/>
      <c r="H79" s="20"/>
      <c r="I79" s="18"/>
      <c r="J79" s="46"/>
      <c r="K79" s="100"/>
      <c r="L79" s="17"/>
      <c r="M79" s="17"/>
      <c r="N79" s="44"/>
      <c r="O79" s="49"/>
      <c r="P79" s="53"/>
      <c r="Q79" s="15"/>
      <c r="R79" s="54"/>
      <c r="S79" s="15"/>
      <c r="T79" s="54"/>
    </row>
    <row r="80" spans="2:20">
      <c r="B80" s="219"/>
      <c r="C80" s="225"/>
      <c r="D80" s="190"/>
      <c r="E80" s="242"/>
      <c r="F80" s="104"/>
      <c r="G80" s="45"/>
      <c r="H80" s="20"/>
      <c r="I80" s="18"/>
      <c r="J80" s="46"/>
      <c r="K80" s="100"/>
      <c r="L80" s="17"/>
      <c r="M80" s="17"/>
      <c r="N80" s="44"/>
      <c r="O80" s="49"/>
      <c r="P80" s="53"/>
      <c r="Q80" s="15"/>
      <c r="R80" s="54"/>
      <c r="S80" s="15"/>
      <c r="T80" s="54"/>
    </row>
    <row r="81" spans="2:20">
      <c r="B81" s="196"/>
      <c r="C81" s="222"/>
      <c r="D81" s="105" t="s">
        <v>448</v>
      </c>
      <c r="E81" s="115" t="s">
        <v>320</v>
      </c>
      <c r="F81" s="94"/>
      <c r="G81" s="45"/>
      <c r="H81" s="20"/>
      <c r="I81" s="18"/>
      <c r="J81" s="46"/>
      <c r="K81" s="100"/>
      <c r="L81" s="17"/>
      <c r="M81" s="17"/>
      <c r="N81" s="44"/>
      <c r="O81" s="49"/>
      <c r="P81" s="53"/>
      <c r="Q81" s="15"/>
      <c r="R81" s="54"/>
      <c r="S81" s="15"/>
      <c r="T81" s="54"/>
    </row>
    <row r="82" spans="2:20" ht="64.5" customHeight="1">
      <c r="B82" s="194">
        <v>13</v>
      </c>
      <c r="C82" s="215" t="s">
        <v>198</v>
      </c>
      <c r="D82" s="163" t="s">
        <v>199</v>
      </c>
      <c r="E82" s="240" t="s">
        <v>320</v>
      </c>
      <c r="F82" s="108"/>
      <c r="G82" s="109"/>
      <c r="H82" s="89"/>
      <c r="I82" s="18"/>
      <c r="J82" s="106"/>
      <c r="K82" s="107"/>
      <c r="L82" s="17"/>
      <c r="M82" s="17"/>
      <c r="N82" s="44"/>
      <c r="O82" s="49"/>
      <c r="P82" s="53"/>
      <c r="Q82" s="15"/>
      <c r="R82" s="54"/>
      <c r="S82" s="15"/>
      <c r="T82" s="54"/>
    </row>
    <row r="83" spans="2:20" ht="63.75" customHeight="1">
      <c r="B83" s="219"/>
      <c r="C83" s="225"/>
      <c r="D83" s="165"/>
      <c r="E83" s="241"/>
      <c r="F83" s="94"/>
      <c r="G83" s="45"/>
      <c r="H83" s="20"/>
      <c r="I83" s="94"/>
      <c r="J83" s="46"/>
      <c r="K83" s="100"/>
      <c r="L83" s="17"/>
      <c r="M83" s="17"/>
      <c r="N83" s="44"/>
      <c r="O83" s="49"/>
      <c r="P83" s="53"/>
      <c r="Q83" s="15"/>
      <c r="R83" s="54"/>
      <c r="S83" s="15"/>
      <c r="T83" s="54"/>
    </row>
    <row r="84" spans="2:20" ht="48.75" customHeight="1">
      <c r="B84" s="219"/>
      <c r="C84" s="225"/>
      <c r="D84" s="220"/>
      <c r="E84" s="246"/>
      <c r="F84" s="94"/>
      <c r="G84" s="45"/>
      <c r="H84" s="20"/>
      <c r="I84" s="18"/>
      <c r="J84" s="46"/>
      <c r="K84" s="100"/>
      <c r="L84" s="17"/>
      <c r="M84" s="17"/>
      <c r="N84" s="44"/>
      <c r="O84" s="49"/>
      <c r="P84" s="53"/>
      <c r="Q84" s="15"/>
      <c r="R84" s="54"/>
      <c r="S84" s="15"/>
      <c r="T84" s="54"/>
    </row>
    <row r="85" spans="2:20">
      <c r="B85" s="219"/>
      <c r="C85" s="225"/>
      <c r="D85" s="190"/>
      <c r="E85" s="245"/>
      <c r="F85" s="94"/>
      <c r="G85" s="45"/>
      <c r="H85" s="20"/>
      <c r="I85" s="94"/>
      <c r="J85" s="46"/>
      <c r="K85" s="100"/>
      <c r="L85" s="17"/>
      <c r="M85" s="17"/>
      <c r="N85" s="44"/>
      <c r="O85" s="49"/>
      <c r="P85" s="53"/>
      <c r="Q85" s="15"/>
      <c r="R85" s="54"/>
      <c r="S85" s="15"/>
      <c r="T85" s="54"/>
    </row>
    <row r="86" spans="2:20" ht="133.5" customHeight="1">
      <c r="B86" s="219"/>
      <c r="C86" s="225"/>
      <c r="D86" s="235" t="s">
        <v>466</v>
      </c>
      <c r="E86" s="240" t="s">
        <v>320</v>
      </c>
      <c r="F86" s="90"/>
      <c r="G86" s="45"/>
      <c r="H86" s="20"/>
      <c r="I86" s="18"/>
      <c r="J86" s="46"/>
      <c r="K86" s="100"/>
      <c r="L86" s="17"/>
      <c r="M86" s="17"/>
      <c r="N86" s="44"/>
      <c r="O86" s="49"/>
      <c r="P86" s="53"/>
      <c r="Q86" s="15"/>
      <c r="R86" s="54"/>
      <c r="S86" s="15"/>
      <c r="T86" s="54"/>
    </row>
    <row r="87" spans="2:20" ht="84" customHeight="1">
      <c r="B87" s="196"/>
      <c r="C87" s="222"/>
      <c r="D87" s="237"/>
      <c r="E87" s="245"/>
      <c r="F87" s="90"/>
      <c r="G87" s="45"/>
      <c r="H87" s="20"/>
      <c r="I87" s="18"/>
      <c r="J87" s="46"/>
      <c r="K87" s="100"/>
      <c r="L87" s="17"/>
      <c r="M87" s="17"/>
      <c r="N87" s="44"/>
      <c r="O87" s="49"/>
      <c r="P87" s="53"/>
      <c r="Q87" s="15"/>
      <c r="R87" s="54"/>
      <c r="S87" s="15"/>
      <c r="T87" s="54"/>
    </row>
    <row r="88" spans="2:20" ht="39" customHeight="1">
      <c r="B88" s="20">
        <v>14</v>
      </c>
      <c r="C88" s="47" t="s">
        <v>471</v>
      </c>
      <c r="D88" s="48" t="s">
        <v>472</v>
      </c>
      <c r="E88" s="116" t="s">
        <v>320</v>
      </c>
      <c r="F88" s="63"/>
      <c r="G88" s="45"/>
      <c r="H88" s="20"/>
      <c r="I88" s="18"/>
      <c r="J88" s="18"/>
      <c r="K88" s="17"/>
      <c r="L88" s="17"/>
      <c r="M88" s="17"/>
      <c r="N88" s="44"/>
      <c r="O88" s="49"/>
      <c r="P88" s="53"/>
      <c r="Q88" s="15"/>
      <c r="R88" s="54"/>
      <c r="S88" s="15"/>
      <c r="T88" s="54"/>
    </row>
    <row r="89" spans="2:20" ht="50.25" customHeight="1">
      <c r="B89" s="194">
        <v>15</v>
      </c>
      <c r="C89" s="215" t="s">
        <v>474</v>
      </c>
      <c r="D89" s="235" t="s">
        <v>475</v>
      </c>
      <c r="E89" s="240" t="s">
        <v>320</v>
      </c>
      <c r="F89" s="161"/>
      <c r="G89" s="45"/>
      <c r="H89" s="20"/>
      <c r="I89" s="18"/>
      <c r="J89" s="87"/>
      <c r="K89" s="17"/>
      <c r="L89" s="17"/>
      <c r="M89" s="17"/>
      <c r="N89" s="44"/>
      <c r="O89" s="49"/>
      <c r="P89" s="53"/>
      <c r="Q89" s="15"/>
      <c r="R89" s="54"/>
      <c r="S89" s="15"/>
      <c r="T89" s="54"/>
    </row>
    <row r="90" spans="2:20" ht="47.25" customHeight="1">
      <c r="B90" s="219"/>
      <c r="C90" s="225"/>
      <c r="D90" s="236"/>
      <c r="E90" s="246"/>
      <c r="F90" s="223"/>
      <c r="G90" s="45"/>
      <c r="H90" s="20"/>
      <c r="I90" s="18"/>
      <c r="J90" s="87"/>
      <c r="K90" s="17"/>
      <c r="L90" s="17"/>
      <c r="M90" s="17"/>
      <c r="N90" s="44"/>
      <c r="O90" s="49"/>
      <c r="P90" s="53"/>
      <c r="Q90" s="15"/>
      <c r="R90" s="54"/>
      <c r="S90" s="15"/>
      <c r="T90" s="54"/>
    </row>
    <row r="91" spans="2:20" ht="48" customHeight="1">
      <c r="B91" s="196"/>
      <c r="C91" s="222"/>
      <c r="D91" s="237"/>
      <c r="E91" s="245"/>
      <c r="F91" s="221"/>
      <c r="G91" s="45"/>
      <c r="H91" s="20"/>
      <c r="I91" s="18"/>
      <c r="J91" s="87"/>
      <c r="K91" s="17"/>
      <c r="L91" s="17"/>
      <c r="M91" s="17"/>
      <c r="N91" s="44"/>
      <c r="O91" s="49"/>
      <c r="P91" s="53"/>
      <c r="Q91" s="15"/>
      <c r="R91" s="54"/>
      <c r="S91" s="15"/>
      <c r="T91" s="54"/>
    </row>
    <row r="92" spans="2:20">
      <c r="R92" s="27"/>
      <c r="S92" s="27"/>
      <c r="T92" s="27"/>
    </row>
  </sheetData>
  <mergeCells count="113">
    <mergeCell ref="B89:B91"/>
    <mergeCell ref="C89:C91"/>
    <mergeCell ref="D89:D91"/>
    <mergeCell ref="E89:E91"/>
    <mergeCell ref="F89:F91"/>
    <mergeCell ref="D77:D80"/>
    <mergeCell ref="E77:E80"/>
    <mergeCell ref="B82:B87"/>
    <mergeCell ref="C82:C87"/>
    <mergeCell ref="D82:D85"/>
    <mergeCell ref="E82:E85"/>
    <mergeCell ref="D86:D87"/>
    <mergeCell ref="E86:E87"/>
    <mergeCell ref="B67:B72"/>
    <mergeCell ref="C67:C72"/>
    <mergeCell ref="D67:D69"/>
    <mergeCell ref="E67:E69"/>
    <mergeCell ref="F67:F69"/>
    <mergeCell ref="D70:D72"/>
    <mergeCell ref="E70:E72"/>
    <mergeCell ref="F70:F71"/>
    <mergeCell ref="B73:B81"/>
    <mergeCell ref="C73:C81"/>
    <mergeCell ref="D73:D74"/>
    <mergeCell ref="E73:E74"/>
    <mergeCell ref="D75:D76"/>
    <mergeCell ref="E75:E76"/>
    <mergeCell ref="F75:F76"/>
    <mergeCell ref="B52:B54"/>
    <mergeCell ref="C52:C54"/>
    <mergeCell ref="D52:D54"/>
    <mergeCell ref="E52:E54"/>
    <mergeCell ref="F52:F54"/>
    <mergeCell ref="B55:B66"/>
    <mergeCell ref="C55:C66"/>
    <mergeCell ref="D55:D56"/>
    <mergeCell ref="E55:E56"/>
    <mergeCell ref="D57:D61"/>
    <mergeCell ref="E57:E61"/>
    <mergeCell ref="F57:F59"/>
    <mergeCell ref="F60:F61"/>
    <mergeCell ref="D62:D64"/>
    <mergeCell ref="E62:E64"/>
    <mergeCell ref="D44:D45"/>
    <mergeCell ref="E44:E45"/>
    <mergeCell ref="D46:D47"/>
    <mergeCell ref="D48:D49"/>
    <mergeCell ref="D50:D51"/>
    <mergeCell ref="F50:F51"/>
    <mergeCell ref="E33:E35"/>
    <mergeCell ref="F33:F34"/>
    <mergeCell ref="B36:B51"/>
    <mergeCell ref="C36:C51"/>
    <mergeCell ref="D36:D39"/>
    <mergeCell ref="E36:E39"/>
    <mergeCell ref="F37:F39"/>
    <mergeCell ref="D40:D43"/>
    <mergeCell ref="E40:E43"/>
    <mergeCell ref="F40:F43"/>
    <mergeCell ref="B25:B28"/>
    <mergeCell ref="C25:C28"/>
    <mergeCell ref="D26:D28"/>
    <mergeCell ref="F26:F28"/>
    <mergeCell ref="B29:B35"/>
    <mergeCell ref="C29:C35"/>
    <mergeCell ref="D29:D32"/>
    <mergeCell ref="E29:E32"/>
    <mergeCell ref="F29:F32"/>
    <mergeCell ref="D33:D35"/>
    <mergeCell ref="B23:B24"/>
    <mergeCell ref="C23:C24"/>
    <mergeCell ref="D23:D24"/>
    <mergeCell ref="E23:E24"/>
    <mergeCell ref="F23:F24"/>
    <mergeCell ref="B16:B22"/>
    <mergeCell ref="C16:C22"/>
    <mergeCell ref="D16:D19"/>
    <mergeCell ref="E16:E19"/>
    <mergeCell ref="D20:D22"/>
    <mergeCell ref="E20:E22"/>
    <mergeCell ref="F20:F22"/>
    <mergeCell ref="B9:B15"/>
    <mergeCell ref="C9:C15"/>
    <mergeCell ref="D9:D11"/>
    <mergeCell ref="E9:E11"/>
    <mergeCell ref="F9:F11"/>
    <mergeCell ref="D12:D14"/>
    <mergeCell ref="E12:E14"/>
    <mergeCell ref="T3:T4"/>
    <mergeCell ref="B5:B6"/>
    <mergeCell ref="C5:C6"/>
    <mergeCell ref="D5:D6"/>
    <mergeCell ref="E5:E6"/>
    <mergeCell ref="B7:B8"/>
    <mergeCell ref="C7:C8"/>
    <mergeCell ref="N3:N4"/>
    <mergeCell ref="O3:O4"/>
    <mergeCell ref="P3:P4"/>
    <mergeCell ref="Q3:Q4"/>
    <mergeCell ref="R3:R4"/>
    <mergeCell ref="S3:S4"/>
    <mergeCell ref="H3:H4"/>
    <mergeCell ref="I3:I4"/>
    <mergeCell ref="J3:J4"/>
    <mergeCell ref="K3:K4"/>
    <mergeCell ref="L3:L4"/>
    <mergeCell ref="M3:M4"/>
    <mergeCell ref="B3:B4"/>
    <mergeCell ref="C3:C4"/>
    <mergeCell ref="D3:D4"/>
    <mergeCell ref="E3:E4"/>
    <mergeCell ref="F3:F4"/>
    <mergeCell ref="G3:G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UDG-1 Contracts </vt:lpstr>
      <vt:lpstr>UDG-2 Contracts </vt:lpstr>
      <vt:lpstr>UDG-3 Contracts</vt:lpstr>
      <vt:lpstr>UDG-4 Contracts</vt:lpstr>
      <vt:lpstr>UDG-5 Contracts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Samuel Appiah</cp:lastModifiedBy>
  <cp:lastPrinted>2022-10-02T10:57:19Z</cp:lastPrinted>
  <dcterms:created xsi:type="dcterms:W3CDTF">2022-03-21T22:51:07Z</dcterms:created>
  <dcterms:modified xsi:type="dcterms:W3CDTF">2023-12-20T08:23:46Z</dcterms:modified>
</cp:coreProperties>
</file>