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C:\Users\91848\Documents\Projects\"/>
    </mc:Choice>
  </mc:AlternateContent>
  <xr:revisionPtr revIDLastSave="0" documentId="13_ncr:1_{B4B09CA5-1D90-484F-8CD0-98B33A1C46A9}" xr6:coauthVersionLast="46" xr6:coauthVersionMax="46" xr10:uidLastSave="{00000000-0000-0000-0000-000000000000}"/>
  <bookViews>
    <workbookView xWindow="-108" yWindow="-108" windowWidth="23256" windowHeight="13176" firstSheet="1" activeTab="7" xr2:uid="{00000000-000D-0000-FFFF-FFFF00000000}"/>
  </bookViews>
  <sheets>
    <sheet name="Problem Statement" sheetId="8" r:id="rId1"/>
    <sheet name="HRDataset_v14 (2)" sheetId="3" r:id="rId2"/>
    <sheet name="Sheet6" sheetId="9" r:id="rId3"/>
    <sheet name="Date format conv" sheetId="4" r:id="rId4"/>
    <sheet name="Score guide" sheetId="7" r:id="rId5"/>
    <sheet name="Job applicants scenario" sheetId="11" r:id="rId6"/>
    <sheet name="Sheet1" sheetId="10" r:id="rId7"/>
    <sheet name="Sheet2" sheetId="12" r:id="rId8"/>
  </sheets>
  <definedNames>
    <definedName name="_xlnm._FilterDatabase" localSheetId="2" hidden="1">Sheet6!$A$1:$AK$77</definedName>
    <definedName name="_xlchart.v1.0" hidden="1">Sheet1!$AF$1</definedName>
    <definedName name="_xlchart.v1.1" hidden="1">Sheet1!$AF$2:$AF$101</definedName>
    <definedName name="_xlchart.v1.2" hidden="1">Sheet1!$AF$2:$AF$51</definedName>
    <definedName name="_xlchart.v1.3" hidden="1">Sheet1!$AF$2:$AF$65</definedName>
    <definedName name="ExternalData_1" localSheetId="1" hidden="1">'HRDataset_v14 (2)'!$A$1:$Q$312</definedName>
  </definedNames>
  <calcPr calcId="191029"/>
</workbook>
</file>

<file path=xl/calcChain.xml><?xml version="1.0" encoding="utf-8"?>
<calcChain xmlns="http://schemas.openxmlformats.org/spreadsheetml/2006/main">
  <c r="B53" i="10" l="1"/>
  <c r="B54" i="10"/>
  <c r="B55" i="10"/>
  <c r="B56" i="10"/>
  <c r="B57" i="10"/>
  <c r="B58" i="10"/>
  <c r="B59" i="10"/>
  <c r="B60" i="10"/>
  <c r="B62" i="10"/>
  <c r="B63" i="10"/>
  <c r="B64" i="10"/>
  <c r="B65" i="10"/>
  <c r="B66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AD52" i="10"/>
  <c r="AD53" i="10"/>
  <c r="AD54" i="10"/>
  <c r="AD55" i="10"/>
  <c r="AD56" i="10"/>
  <c r="AD57" i="10"/>
  <c r="AD58" i="10"/>
  <c r="AD59" i="10"/>
  <c r="AD60" i="10"/>
  <c r="AD61" i="10"/>
  <c r="AD62" i="10"/>
  <c r="AD63" i="10"/>
  <c r="AD64" i="10"/>
  <c r="AD65" i="10"/>
  <c r="AD66" i="10"/>
  <c r="AD67" i="10"/>
  <c r="AD68" i="10"/>
  <c r="AD69" i="10"/>
  <c r="AD70" i="10"/>
  <c r="AD71" i="10"/>
  <c r="AD72" i="10"/>
  <c r="AD73" i="10"/>
  <c r="AD74" i="10"/>
  <c r="AD75" i="10"/>
  <c r="AD76" i="10"/>
  <c r="AD77" i="10"/>
  <c r="AD78" i="10"/>
  <c r="AD79" i="10"/>
  <c r="AD80" i="10"/>
  <c r="AD81" i="10"/>
  <c r="AD82" i="10"/>
  <c r="AD83" i="10"/>
  <c r="AD84" i="10"/>
  <c r="AD85" i="10"/>
  <c r="AD86" i="10"/>
  <c r="AD87" i="10"/>
  <c r="AD88" i="10"/>
  <c r="AD89" i="10"/>
  <c r="AD90" i="10"/>
  <c r="AD91" i="10"/>
  <c r="AD92" i="10"/>
  <c r="AD93" i="10"/>
  <c r="AD94" i="10"/>
  <c r="AD95" i="10"/>
  <c r="AD96" i="10"/>
  <c r="AD97" i="10"/>
  <c r="AD98" i="10"/>
  <c r="AD99" i="10"/>
  <c r="AD100" i="10"/>
  <c r="AD101" i="10"/>
  <c r="AG52" i="10"/>
  <c r="AG53" i="10"/>
  <c r="AG54" i="10"/>
  <c r="AG55" i="10"/>
  <c r="AG56" i="10"/>
  <c r="AG57" i="10"/>
  <c r="AG58" i="10"/>
  <c r="AG59" i="10"/>
  <c r="AG60" i="10"/>
  <c r="AG61" i="10"/>
  <c r="AG62" i="10"/>
  <c r="AG63" i="10"/>
  <c r="AG64" i="10"/>
  <c r="AG65" i="10"/>
  <c r="AG66" i="10"/>
  <c r="AG67" i="10"/>
  <c r="AG68" i="10"/>
  <c r="AG69" i="10"/>
  <c r="AG70" i="10"/>
  <c r="AG71" i="10"/>
  <c r="AG72" i="10"/>
  <c r="AG73" i="10"/>
  <c r="AG74" i="10"/>
  <c r="AG75" i="10"/>
  <c r="AG76" i="10"/>
  <c r="AG77" i="10"/>
  <c r="AG78" i="10"/>
  <c r="AG79" i="10"/>
  <c r="AG80" i="10"/>
  <c r="AG81" i="10"/>
  <c r="AG82" i="10"/>
  <c r="AG83" i="10"/>
  <c r="AG84" i="10"/>
  <c r="AG85" i="10"/>
  <c r="AG86" i="10"/>
  <c r="AG87" i="10"/>
  <c r="AG88" i="10"/>
  <c r="AG89" i="10"/>
  <c r="AG90" i="10"/>
  <c r="AG91" i="10"/>
  <c r="AG92" i="10"/>
  <c r="AG93" i="10"/>
  <c r="AG94" i="10"/>
  <c r="AG95" i="10"/>
  <c r="AG96" i="10"/>
  <c r="AG97" i="10"/>
  <c r="AG98" i="10"/>
  <c r="AG99" i="10"/>
  <c r="AG100" i="10"/>
  <c r="AG101" i="10"/>
  <c r="AF52" i="10"/>
  <c r="AF53" i="10"/>
  <c r="AF54" i="10"/>
  <c r="AF55" i="10"/>
  <c r="AF56" i="10"/>
  <c r="AF57" i="10"/>
  <c r="AF58" i="10"/>
  <c r="AF59" i="10"/>
  <c r="AF60" i="10"/>
  <c r="AF61" i="10"/>
  <c r="AF62" i="10"/>
  <c r="AF63" i="10"/>
  <c r="AF64" i="10"/>
  <c r="AF65" i="10"/>
  <c r="AF66" i="10"/>
  <c r="AF67" i="10"/>
  <c r="AF68" i="10"/>
  <c r="AF69" i="10"/>
  <c r="AF70" i="10"/>
  <c r="AF71" i="10"/>
  <c r="AF72" i="10"/>
  <c r="AF73" i="10"/>
  <c r="AF74" i="10"/>
  <c r="AF75" i="10"/>
  <c r="AF76" i="10"/>
  <c r="AF77" i="10"/>
  <c r="AF78" i="10"/>
  <c r="AF79" i="10"/>
  <c r="AF80" i="10"/>
  <c r="AF81" i="10"/>
  <c r="AF82" i="10"/>
  <c r="AF83" i="10"/>
  <c r="AF84" i="10"/>
  <c r="AF85" i="10"/>
  <c r="AF86" i="10"/>
  <c r="AF87" i="10"/>
  <c r="AF88" i="10"/>
  <c r="AF89" i="10"/>
  <c r="AF90" i="10"/>
  <c r="AF91" i="10"/>
  <c r="AF92" i="10"/>
  <c r="AF93" i="10"/>
  <c r="AF94" i="10"/>
  <c r="AF95" i="10"/>
  <c r="AF96" i="10"/>
  <c r="AF97" i="10"/>
  <c r="AF98" i="10"/>
  <c r="AF99" i="10"/>
  <c r="AF100" i="10"/>
  <c r="AF101" i="10"/>
  <c r="AB52" i="10"/>
  <c r="AB53" i="10"/>
  <c r="AB54" i="10"/>
  <c r="AB55" i="10"/>
  <c r="AB56" i="10"/>
  <c r="AB57" i="10"/>
  <c r="AB58" i="10"/>
  <c r="AB59" i="10"/>
  <c r="AB60" i="10"/>
  <c r="AB61" i="10"/>
  <c r="AB62" i="10"/>
  <c r="AB63" i="10"/>
  <c r="AB64" i="10"/>
  <c r="AB65" i="10"/>
  <c r="AB66" i="10"/>
  <c r="AB67" i="10"/>
  <c r="AB68" i="10"/>
  <c r="AB69" i="10"/>
  <c r="AB70" i="10"/>
  <c r="AB71" i="10"/>
  <c r="AB72" i="10"/>
  <c r="AB73" i="10"/>
  <c r="AB74" i="10"/>
  <c r="AB75" i="10"/>
  <c r="AB76" i="10"/>
  <c r="AB77" i="10"/>
  <c r="AB78" i="10"/>
  <c r="AB79" i="10"/>
  <c r="AB80" i="10"/>
  <c r="AB81" i="10"/>
  <c r="AB82" i="10"/>
  <c r="AB83" i="10"/>
  <c r="AB84" i="10"/>
  <c r="AB85" i="10"/>
  <c r="AB86" i="10"/>
  <c r="AB87" i="10"/>
  <c r="AB88" i="10"/>
  <c r="AB89" i="10"/>
  <c r="AB90" i="10"/>
  <c r="AB91" i="10"/>
  <c r="AB92" i="10"/>
  <c r="AB93" i="10"/>
  <c r="AB94" i="10"/>
  <c r="AB95" i="10"/>
  <c r="AB96" i="10"/>
  <c r="AB97" i="10"/>
  <c r="AB98" i="10"/>
  <c r="AB99" i="10"/>
  <c r="AB100" i="10"/>
  <c r="AB101" i="10"/>
  <c r="Q52" i="10"/>
  <c r="Q53" i="10"/>
  <c r="Q54" i="10"/>
  <c r="Q55" i="10"/>
  <c r="Q56" i="10"/>
  <c r="Q57" i="10"/>
  <c r="Q58" i="10"/>
  <c r="Q59" i="10"/>
  <c r="Q60" i="10"/>
  <c r="Q61" i="10"/>
  <c r="Q62" i="10"/>
  <c r="Q63" i="10"/>
  <c r="Q64" i="10"/>
  <c r="Q65" i="10"/>
  <c r="Q66" i="10"/>
  <c r="Q67" i="10"/>
  <c r="Q68" i="10"/>
  <c r="Q69" i="10"/>
  <c r="Q70" i="10"/>
  <c r="Q71" i="10"/>
  <c r="Q72" i="10"/>
  <c r="Q73" i="10"/>
  <c r="Q74" i="10"/>
  <c r="Q75" i="10"/>
  <c r="Q76" i="10"/>
  <c r="Q77" i="10"/>
  <c r="Q78" i="10"/>
  <c r="Q79" i="10"/>
  <c r="Q80" i="10"/>
  <c r="Q81" i="10"/>
  <c r="Q82" i="10"/>
  <c r="Q83" i="10"/>
  <c r="Q84" i="10"/>
  <c r="Q85" i="10"/>
  <c r="Q86" i="10"/>
  <c r="Q87" i="10"/>
  <c r="Q88" i="10"/>
  <c r="Q89" i="10"/>
  <c r="Q90" i="10"/>
  <c r="Q91" i="10"/>
  <c r="Q92" i="10"/>
  <c r="Q93" i="10"/>
  <c r="Q94" i="10"/>
  <c r="Q95" i="10"/>
  <c r="Q96" i="10"/>
  <c r="Q97" i="10"/>
  <c r="Q98" i="10"/>
  <c r="Q99" i="10"/>
  <c r="Q100" i="10"/>
  <c r="Q10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0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G53" i="10"/>
  <c r="G54" i="10"/>
  <c r="G55" i="10"/>
  <c r="G56" i="10"/>
  <c r="G57" i="10"/>
  <c r="G58" i="10"/>
  <c r="G59" i="10"/>
  <c r="G60" i="10"/>
  <c r="G61" i="10"/>
  <c r="B61" i="10" s="1"/>
  <c r="G62" i="10"/>
  <c r="G63" i="10"/>
  <c r="G64" i="10"/>
  <c r="G65" i="10"/>
  <c r="G66" i="10"/>
  <c r="G67" i="10"/>
  <c r="B67" i="10" s="1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52" i="10"/>
  <c r="B52" i="10" s="1"/>
  <c r="AG3" i="10"/>
  <c r="AG4" i="10"/>
  <c r="AG5" i="10"/>
  <c r="AG6" i="10"/>
  <c r="AG7" i="10"/>
  <c r="AG8" i="10"/>
  <c r="AG9" i="10"/>
  <c r="AG10" i="10"/>
  <c r="AG12" i="10"/>
  <c r="AG13" i="10"/>
  <c r="AG14" i="10"/>
  <c r="AG15" i="10"/>
  <c r="AG16" i="10"/>
  <c r="AG17" i="10"/>
  <c r="AG18" i="10"/>
  <c r="AG19" i="10"/>
  <c r="AG20" i="10"/>
  <c r="AG21" i="10"/>
  <c r="AG22" i="10"/>
  <c r="AG23" i="10"/>
  <c r="AG24" i="10"/>
  <c r="AG25" i="10"/>
  <c r="AG26" i="10"/>
  <c r="AG27" i="10"/>
  <c r="AG28" i="10"/>
  <c r="AG30" i="10"/>
  <c r="AG31" i="10"/>
  <c r="AG32" i="10"/>
  <c r="AG33" i="10"/>
  <c r="AG34" i="10"/>
  <c r="AG35" i="10"/>
  <c r="AG36" i="10"/>
  <c r="AG37" i="10"/>
  <c r="AG38" i="10"/>
  <c r="AG39" i="10"/>
  <c r="AG40" i="10"/>
  <c r="AG41" i="10"/>
  <c r="AG42" i="10"/>
  <c r="AG43" i="10"/>
  <c r="AG44" i="10"/>
  <c r="AG45" i="10"/>
  <c r="AG46" i="10"/>
  <c r="AG47" i="10"/>
  <c r="AG48" i="10"/>
  <c r="AG50" i="10"/>
  <c r="AG51" i="10"/>
  <c r="AG2" i="10"/>
  <c r="AF17" i="10"/>
  <c r="AF18" i="10"/>
  <c r="AF33" i="10"/>
  <c r="AF34" i="10"/>
  <c r="AF50" i="10"/>
  <c r="Q3" i="10"/>
  <c r="Q4" i="10"/>
  <c r="Q5" i="10"/>
  <c r="Q6" i="10"/>
  <c r="Q7" i="10"/>
  <c r="Q8" i="10"/>
  <c r="Q9" i="10"/>
  <c r="Q10" i="10"/>
  <c r="Q11" i="10"/>
  <c r="AF11" i="10" s="1"/>
  <c r="AG11" i="10" s="1"/>
  <c r="Q12" i="10"/>
  <c r="AF12" i="10" s="1"/>
  <c r="Q13" i="10"/>
  <c r="AF13" i="10" s="1"/>
  <c r="Q14" i="10"/>
  <c r="AF14" i="10" s="1"/>
  <c r="Q15" i="10"/>
  <c r="AF15" i="10" s="1"/>
  <c r="Q16" i="10"/>
  <c r="AF16" i="10" s="1"/>
  <c r="Q17" i="10"/>
  <c r="Q18" i="10"/>
  <c r="Q19" i="10"/>
  <c r="Q20" i="10"/>
  <c r="Q21" i="10"/>
  <c r="Q22" i="10"/>
  <c r="Q23" i="10"/>
  <c r="Q24" i="10"/>
  <c r="Q25" i="10"/>
  <c r="Q26" i="10"/>
  <c r="Q27" i="10"/>
  <c r="AF27" i="10" s="1"/>
  <c r="Q28" i="10"/>
  <c r="AF28" i="10" s="1"/>
  <c r="Q29" i="10"/>
  <c r="Q30" i="10"/>
  <c r="AF30" i="10" s="1"/>
  <c r="Q31" i="10"/>
  <c r="AF31" i="10" s="1"/>
  <c r="Q32" i="10"/>
  <c r="AF32" i="10" s="1"/>
  <c r="Q33" i="10"/>
  <c r="Q34" i="10"/>
  <c r="Q35" i="10"/>
  <c r="Q36" i="10"/>
  <c r="Q37" i="10"/>
  <c r="Q38" i="10"/>
  <c r="Q39" i="10"/>
  <c r="Q40" i="10"/>
  <c r="Q41" i="10"/>
  <c r="Q42" i="10"/>
  <c r="Q43" i="10"/>
  <c r="AF43" i="10" s="1"/>
  <c r="Q44" i="10"/>
  <c r="AF44" i="10" s="1"/>
  <c r="Q45" i="10"/>
  <c r="AF45" i="10" s="1"/>
  <c r="Q46" i="10"/>
  <c r="AF46" i="10" s="1"/>
  <c r="Q47" i="10"/>
  <c r="AF47" i="10" s="1"/>
  <c r="Q48" i="10"/>
  <c r="AF48" i="10" s="1"/>
  <c r="Q49" i="10"/>
  <c r="Q50" i="10"/>
  <c r="Q51" i="10"/>
  <c r="Q2" i="10"/>
  <c r="O30" i="10"/>
  <c r="O46" i="10"/>
  <c r="N3" i="10"/>
  <c r="O3" i="10" s="1"/>
  <c r="N4" i="10"/>
  <c r="O4" i="10" s="1"/>
  <c r="N5" i="10"/>
  <c r="O5" i="10" s="1"/>
  <c r="N6" i="10"/>
  <c r="O6" i="10" s="1"/>
  <c r="N7" i="10"/>
  <c r="O7" i="10" s="1"/>
  <c r="N8" i="10"/>
  <c r="O8" i="10" s="1"/>
  <c r="N9" i="10"/>
  <c r="O9" i="10" s="1"/>
  <c r="AF9" i="10" s="1"/>
  <c r="N10" i="10"/>
  <c r="O10" i="10" s="1"/>
  <c r="AF10" i="10" s="1"/>
  <c r="N11" i="10"/>
  <c r="O11" i="10" s="1"/>
  <c r="N12" i="10"/>
  <c r="O12" i="10" s="1"/>
  <c r="N13" i="10"/>
  <c r="O13" i="10" s="1"/>
  <c r="N14" i="10"/>
  <c r="O14" i="10" s="1"/>
  <c r="N15" i="10"/>
  <c r="O15" i="10" s="1"/>
  <c r="N16" i="10"/>
  <c r="O16" i="10" s="1"/>
  <c r="N17" i="10"/>
  <c r="O17" i="10" s="1"/>
  <c r="N18" i="10"/>
  <c r="O18" i="10" s="1"/>
  <c r="N19" i="10"/>
  <c r="O19" i="10" s="1"/>
  <c r="N20" i="10"/>
  <c r="O20" i="10" s="1"/>
  <c r="N21" i="10"/>
  <c r="O21" i="10" s="1"/>
  <c r="N22" i="10"/>
  <c r="O22" i="10" s="1"/>
  <c r="N23" i="10"/>
  <c r="O23" i="10" s="1"/>
  <c r="N24" i="10"/>
  <c r="O24" i="10" s="1"/>
  <c r="N25" i="10"/>
  <c r="O25" i="10" s="1"/>
  <c r="AF25" i="10" s="1"/>
  <c r="N26" i="10"/>
  <c r="O26" i="10" s="1"/>
  <c r="AF26" i="10" s="1"/>
  <c r="N27" i="10"/>
  <c r="O27" i="10" s="1"/>
  <c r="N28" i="10"/>
  <c r="O28" i="10" s="1"/>
  <c r="N29" i="10"/>
  <c r="O29" i="10" s="1"/>
  <c r="N30" i="10"/>
  <c r="N31" i="10"/>
  <c r="O31" i="10" s="1"/>
  <c r="N32" i="10"/>
  <c r="O32" i="10" s="1"/>
  <c r="N33" i="10"/>
  <c r="O33" i="10" s="1"/>
  <c r="N34" i="10"/>
  <c r="O34" i="10" s="1"/>
  <c r="N35" i="10"/>
  <c r="O35" i="10" s="1"/>
  <c r="N36" i="10"/>
  <c r="O36" i="10" s="1"/>
  <c r="N37" i="10"/>
  <c r="O37" i="10" s="1"/>
  <c r="N38" i="10"/>
  <c r="O38" i="10" s="1"/>
  <c r="N39" i="10"/>
  <c r="O39" i="10" s="1"/>
  <c r="N40" i="10"/>
  <c r="O40" i="10" s="1"/>
  <c r="N41" i="10"/>
  <c r="O41" i="10" s="1"/>
  <c r="AF41" i="10" s="1"/>
  <c r="N42" i="10"/>
  <c r="O42" i="10" s="1"/>
  <c r="AF42" i="10" s="1"/>
  <c r="N43" i="10"/>
  <c r="O43" i="10" s="1"/>
  <c r="N44" i="10"/>
  <c r="O44" i="10" s="1"/>
  <c r="N45" i="10"/>
  <c r="O45" i="10" s="1"/>
  <c r="N46" i="10"/>
  <c r="N47" i="10"/>
  <c r="O47" i="10" s="1"/>
  <c r="N48" i="10"/>
  <c r="O48" i="10" s="1"/>
  <c r="N49" i="10"/>
  <c r="O49" i="10" s="1"/>
  <c r="N50" i="10"/>
  <c r="O50" i="10" s="1"/>
  <c r="N51" i="10"/>
  <c r="O51" i="10" s="1"/>
  <c r="N2" i="10"/>
  <c r="O2" i="10" s="1"/>
  <c r="J3" i="10"/>
  <c r="AF3" i="10" s="1"/>
  <c r="J4" i="10"/>
  <c r="J5" i="10"/>
  <c r="AF5" i="10" s="1"/>
  <c r="J6" i="10"/>
  <c r="AF6" i="10" s="1"/>
  <c r="J7" i="10"/>
  <c r="AF7" i="10" s="1"/>
  <c r="J8" i="10"/>
  <c r="AF8" i="10" s="1"/>
  <c r="J9" i="10"/>
  <c r="J10" i="10"/>
  <c r="J11" i="10"/>
  <c r="J12" i="10"/>
  <c r="J13" i="10"/>
  <c r="J14" i="10"/>
  <c r="J15" i="10"/>
  <c r="J16" i="10"/>
  <c r="J17" i="10"/>
  <c r="J18" i="10"/>
  <c r="J19" i="10"/>
  <c r="AF19" i="10" s="1"/>
  <c r="J20" i="10"/>
  <c r="J21" i="10"/>
  <c r="AF21" i="10" s="1"/>
  <c r="J22" i="10"/>
  <c r="AF22" i="10" s="1"/>
  <c r="J23" i="10"/>
  <c r="AF23" i="10" s="1"/>
  <c r="J24" i="10"/>
  <c r="J25" i="10"/>
  <c r="J26" i="10"/>
  <c r="J27" i="10"/>
  <c r="J28" i="10"/>
  <c r="J29" i="10"/>
  <c r="J30" i="10"/>
  <c r="J31" i="10"/>
  <c r="J32" i="10"/>
  <c r="J33" i="10"/>
  <c r="J34" i="10"/>
  <c r="J35" i="10"/>
  <c r="AF35" i="10" s="1"/>
  <c r="J36" i="10"/>
  <c r="J37" i="10"/>
  <c r="J38" i="10"/>
  <c r="AF38" i="10" s="1"/>
  <c r="J39" i="10"/>
  <c r="AF39" i="10" s="1"/>
  <c r="J40" i="10"/>
  <c r="J41" i="10"/>
  <c r="J42" i="10"/>
  <c r="J43" i="10"/>
  <c r="J44" i="10"/>
  <c r="J45" i="10"/>
  <c r="J46" i="10"/>
  <c r="J47" i="10"/>
  <c r="J48" i="10"/>
  <c r="J49" i="10"/>
  <c r="AF49" i="10" s="1"/>
  <c r="AG49" i="10" s="1"/>
  <c r="J50" i="10"/>
  <c r="J51" i="10"/>
  <c r="AF51" i="10" s="1"/>
  <c r="J2" i="10"/>
  <c r="AB3" i="10"/>
  <c r="AB4" i="10"/>
  <c r="AB5" i="10"/>
  <c r="AB6" i="10"/>
  <c r="AB7" i="10"/>
  <c r="AB8" i="10"/>
  <c r="AB9" i="10"/>
  <c r="AB10" i="10"/>
  <c r="AB11" i="10"/>
  <c r="AB12" i="10"/>
  <c r="AB13" i="10"/>
  <c r="AB14" i="10"/>
  <c r="AB15" i="10"/>
  <c r="AB16" i="10"/>
  <c r="AB17" i="10"/>
  <c r="AB18" i="10"/>
  <c r="AB19" i="10"/>
  <c r="AB20" i="10"/>
  <c r="AB21" i="10"/>
  <c r="AB22" i="10"/>
  <c r="AB23" i="10"/>
  <c r="AB24" i="10"/>
  <c r="AB25" i="10"/>
  <c r="AB26" i="10"/>
  <c r="AB27" i="10"/>
  <c r="AB28" i="10"/>
  <c r="AB29" i="10"/>
  <c r="AB30" i="10"/>
  <c r="AB31" i="10"/>
  <c r="AB32" i="10"/>
  <c r="AB33" i="10"/>
  <c r="AB34" i="10"/>
  <c r="AB35" i="10"/>
  <c r="AB36" i="10"/>
  <c r="AB37" i="10"/>
  <c r="AB38" i="10"/>
  <c r="AB39" i="10"/>
  <c r="AB40" i="10"/>
  <c r="AB41" i="10"/>
  <c r="AB42" i="10"/>
  <c r="AB43" i="10"/>
  <c r="AB44" i="10"/>
  <c r="AB45" i="10"/>
  <c r="AB46" i="10"/>
  <c r="AB47" i="10"/>
  <c r="AB48" i="10"/>
  <c r="AB49" i="10"/>
  <c r="AB50" i="10"/>
  <c r="AB51" i="10"/>
  <c r="AB2" i="10"/>
  <c r="AD3" i="10"/>
  <c r="AD4" i="10"/>
  <c r="AD5" i="10"/>
  <c r="AD6" i="10"/>
  <c r="AD7" i="10"/>
  <c r="AD8" i="10"/>
  <c r="AD9" i="10"/>
  <c r="AD10" i="10"/>
  <c r="AD11" i="10"/>
  <c r="AD12" i="10"/>
  <c r="AD13" i="10"/>
  <c r="AD14" i="10"/>
  <c r="AD15" i="10"/>
  <c r="AD16" i="10"/>
  <c r="AD17" i="10"/>
  <c r="AD18" i="10"/>
  <c r="AD19" i="10"/>
  <c r="AD20" i="10"/>
  <c r="AD21" i="10"/>
  <c r="AD22" i="10"/>
  <c r="AD23" i="10"/>
  <c r="AD24" i="10"/>
  <c r="AD25" i="10"/>
  <c r="AD26" i="10"/>
  <c r="AD27" i="10"/>
  <c r="AD28" i="10"/>
  <c r="AD29" i="10"/>
  <c r="AD30" i="10"/>
  <c r="AD31" i="10"/>
  <c r="AD32" i="10"/>
  <c r="AD33" i="10"/>
  <c r="AD34" i="10"/>
  <c r="AD35" i="10"/>
  <c r="AD36" i="10"/>
  <c r="AD37" i="10"/>
  <c r="AD38" i="10"/>
  <c r="AD39" i="10"/>
  <c r="AD40" i="10"/>
  <c r="AD41" i="10"/>
  <c r="AD42" i="10"/>
  <c r="AD43" i="10"/>
  <c r="AD44" i="10"/>
  <c r="AD45" i="10"/>
  <c r="AD46" i="10"/>
  <c r="AD47" i="10"/>
  <c r="AD48" i="10"/>
  <c r="AD49" i="10"/>
  <c r="AD50" i="10"/>
  <c r="AD51" i="10"/>
  <c r="AD2" i="10"/>
  <c r="G7" i="10"/>
  <c r="B7" i="10" s="1"/>
  <c r="G3" i="10"/>
  <c r="B3" i="10" s="1"/>
  <c r="G4" i="10"/>
  <c r="B4" i="10" s="1"/>
  <c r="G5" i="10"/>
  <c r="B5" i="10" s="1"/>
  <c r="G6" i="10"/>
  <c r="B6" i="10" s="1"/>
  <c r="G8" i="10"/>
  <c r="B8" i="10" s="1"/>
  <c r="G9" i="10"/>
  <c r="B9" i="10" s="1"/>
  <c r="G10" i="10"/>
  <c r="B10" i="10" s="1"/>
  <c r="G11" i="10"/>
  <c r="B11" i="10" s="1"/>
  <c r="G12" i="10"/>
  <c r="B12" i="10" s="1"/>
  <c r="G13" i="10"/>
  <c r="B13" i="10" s="1"/>
  <c r="G14" i="10"/>
  <c r="B14" i="10" s="1"/>
  <c r="G15" i="10"/>
  <c r="B15" i="10" s="1"/>
  <c r="G16" i="10"/>
  <c r="B16" i="10" s="1"/>
  <c r="G17" i="10"/>
  <c r="B17" i="10" s="1"/>
  <c r="G18" i="10"/>
  <c r="B18" i="10" s="1"/>
  <c r="G19" i="10"/>
  <c r="B19" i="10" s="1"/>
  <c r="G20" i="10"/>
  <c r="B20" i="10" s="1"/>
  <c r="G21" i="10"/>
  <c r="B21" i="10" s="1"/>
  <c r="G22" i="10"/>
  <c r="B22" i="10" s="1"/>
  <c r="G23" i="10"/>
  <c r="B23" i="10" s="1"/>
  <c r="G24" i="10"/>
  <c r="B24" i="10" s="1"/>
  <c r="G25" i="10"/>
  <c r="B25" i="10" s="1"/>
  <c r="G26" i="10"/>
  <c r="B26" i="10" s="1"/>
  <c r="G27" i="10"/>
  <c r="B27" i="10" s="1"/>
  <c r="G28" i="10"/>
  <c r="B28" i="10" s="1"/>
  <c r="G29" i="10"/>
  <c r="B29" i="10" s="1"/>
  <c r="G30" i="10"/>
  <c r="B30" i="10" s="1"/>
  <c r="G31" i="10"/>
  <c r="B31" i="10" s="1"/>
  <c r="G32" i="10"/>
  <c r="B32" i="10" s="1"/>
  <c r="G33" i="10"/>
  <c r="B33" i="10" s="1"/>
  <c r="G34" i="10"/>
  <c r="B34" i="10" s="1"/>
  <c r="G35" i="10"/>
  <c r="B35" i="10" s="1"/>
  <c r="G36" i="10"/>
  <c r="B36" i="10" s="1"/>
  <c r="G37" i="10"/>
  <c r="B37" i="10" s="1"/>
  <c r="G38" i="10"/>
  <c r="B38" i="10" s="1"/>
  <c r="G39" i="10"/>
  <c r="B39" i="10" s="1"/>
  <c r="G40" i="10"/>
  <c r="B40" i="10" s="1"/>
  <c r="G41" i="10"/>
  <c r="B41" i="10" s="1"/>
  <c r="G42" i="10"/>
  <c r="B42" i="10" s="1"/>
  <c r="G43" i="10"/>
  <c r="B43" i="10" s="1"/>
  <c r="G44" i="10"/>
  <c r="B44" i="10" s="1"/>
  <c r="G45" i="10"/>
  <c r="B45" i="10" s="1"/>
  <c r="G46" i="10"/>
  <c r="B46" i="10" s="1"/>
  <c r="G47" i="10"/>
  <c r="B47" i="10" s="1"/>
  <c r="G48" i="10"/>
  <c r="B48" i="10" s="1"/>
  <c r="G49" i="10"/>
  <c r="B49" i="10" s="1"/>
  <c r="G50" i="10"/>
  <c r="B50" i="10" s="1"/>
  <c r="G51" i="10"/>
  <c r="B51" i="10" s="1"/>
  <c r="G2" i="10"/>
  <c r="B2" i="10" s="1"/>
  <c r="J23" i="7"/>
  <c r="J22" i="7"/>
  <c r="J20" i="7"/>
  <c r="J19" i="7"/>
  <c r="F312" i="4"/>
  <c r="H312" i="4" s="1"/>
  <c r="F311" i="4"/>
  <c r="H311" i="4" s="1"/>
  <c r="F310" i="4"/>
  <c r="H310" i="4" s="1"/>
  <c r="F309" i="4"/>
  <c r="H309" i="4" s="1"/>
  <c r="F308" i="4"/>
  <c r="H308" i="4" s="1"/>
  <c r="F307" i="4"/>
  <c r="H307" i="4" s="1"/>
  <c r="H306" i="4"/>
  <c r="F306" i="4"/>
  <c r="H305" i="4"/>
  <c r="F305" i="4"/>
  <c r="H304" i="4"/>
  <c r="F304" i="4"/>
  <c r="F303" i="4"/>
  <c r="H303" i="4" s="1"/>
  <c r="F302" i="4"/>
  <c r="H302" i="4" s="1"/>
  <c r="F301" i="4"/>
  <c r="H301" i="4" s="1"/>
  <c r="F300" i="4"/>
  <c r="H300" i="4" s="1"/>
  <c r="F299" i="4"/>
  <c r="H299" i="4" s="1"/>
  <c r="H298" i="4"/>
  <c r="F298" i="4"/>
  <c r="H297" i="4"/>
  <c r="F297" i="4"/>
  <c r="H296" i="4"/>
  <c r="F296" i="4"/>
  <c r="F295" i="4"/>
  <c r="H295" i="4" s="1"/>
  <c r="F294" i="4"/>
  <c r="H294" i="4" s="1"/>
  <c r="F293" i="4"/>
  <c r="H293" i="4" s="1"/>
  <c r="F292" i="4"/>
  <c r="H292" i="4" s="1"/>
  <c r="F291" i="4"/>
  <c r="H291" i="4" s="1"/>
  <c r="H290" i="4"/>
  <c r="F290" i="4"/>
  <c r="H289" i="4"/>
  <c r="F289" i="4"/>
  <c r="H288" i="4"/>
  <c r="F288" i="4"/>
  <c r="F287" i="4"/>
  <c r="H287" i="4" s="1"/>
  <c r="F286" i="4"/>
  <c r="H286" i="4" s="1"/>
  <c r="F285" i="4"/>
  <c r="H285" i="4" s="1"/>
  <c r="F284" i="4"/>
  <c r="H284" i="4" s="1"/>
  <c r="F283" i="4"/>
  <c r="H283" i="4" s="1"/>
  <c r="H282" i="4"/>
  <c r="F282" i="4"/>
  <c r="H281" i="4"/>
  <c r="F281" i="4"/>
  <c r="H280" i="4"/>
  <c r="F280" i="4"/>
  <c r="F279" i="4"/>
  <c r="H279" i="4" s="1"/>
  <c r="F278" i="4"/>
  <c r="H278" i="4" s="1"/>
  <c r="F277" i="4"/>
  <c r="H277" i="4" s="1"/>
  <c r="F276" i="4"/>
  <c r="H276" i="4" s="1"/>
  <c r="F275" i="4"/>
  <c r="H275" i="4" s="1"/>
  <c r="H274" i="4"/>
  <c r="F274" i="4"/>
  <c r="H273" i="4"/>
  <c r="F273" i="4"/>
  <c r="H272" i="4"/>
  <c r="F272" i="4"/>
  <c r="F271" i="4"/>
  <c r="H271" i="4" s="1"/>
  <c r="F270" i="4"/>
  <c r="H270" i="4" s="1"/>
  <c r="F269" i="4"/>
  <c r="H269" i="4" s="1"/>
  <c r="F268" i="4"/>
  <c r="H268" i="4" s="1"/>
  <c r="F267" i="4"/>
  <c r="H267" i="4" s="1"/>
  <c r="H266" i="4"/>
  <c r="F266" i="4"/>
  <c r="H265" i="4"/>
  <c r="F265" i="4"/>
  <c r="H264" i="4"/>
  <c r="F264" i="4"/>
  <c r="F263" i="4"/>
  <c r="H263" i="4" s="1"/>
  <c r="F262" i="4"/>
  <c r="H262" i="4" s="1"/>
  <c r="F261" i="4"/>
  <c r="H261" i="4" s="1"/>
  <c r="F260" i="4"/>
  <c r="H260" i="4" s="1"/>
  <c r="F259" i="4"/>
  <c r="H259" i="4" s="1"/>
  <c r="H258" i="4"/>
  <c r="F258" i="4"/>
  <c r="H257" i="4"/>
  <c r="F257" i="4"/>
  <c r="H256" i="4"/>
  <c r="F256" i="4"/>
  <c r="F255" i="4"/>
  <c r="H255" i="4" s="1"/>
  <c r="F254" i="4"/>
  <c r="H254" i="4" s="1"/>
  <c r="F253" i="4"/>
  <c r="H253" i="4" s="1"/>
  <c r="F252" i="4"/>
  <c r="H252" i="4" s="1"/>
  <c r="F251" i="4"/>
  <c r="H251" i="4" s="1"/>
  <c r="H250" i="4"/>
  <c r="F250" i="4"/>
  <c r="H249" i="4"/>
  <c r="F249" i="4"/>
  <c r="H248" i="4"/>
  <c r="F248" i="4"/>
  <c r="F247" i="4"/>
  <c r="H247" i="4" s="1"/>
  <c r="F246" i="4"/>
  <c r="H246" i="4" s="1"/>
  <c r="F245" i="4"/>
  <c r="H245" i="4" s="1"/>
  <c r="F244" i="4"/>
  <c r="H244" i="4" s="1"/>
  <c r="F243" i="4"/>
  <c r="H243" i="4" s="1"/>
  <c r="H242" i="4"/>
  <c r="F242" i="4"/>
  <c r="H241" i="4"/>
  <c r="F241" i="4"/>
  <c r="H240" i="4"/>
  <c r="F240" i="4"/>
  <c r="F239" i="4"/>
  <c r="H239" i="4" s="1"/>
  <c r="F238" i="4"/>
  <c r="H238" i="4" s="1"/>
  <c r="F237" i="4"/>
  <c r="H237" i="4" s="1"/>
  <c r="F236" i="4"/>
  <c r="H236" i="4" s="1"/>
  <c r="F235" i="4"/>
  <c r="H235" i="4" s="1"/>
  <c r="H234" i="4"/>
  <c r="F234" i="4"/>
  <c r="H233" i="4"/>
  <c r="F233" i="4"/>
  <c r="H232" i="4"/>
  <c r="F232" i="4"/>
  <c r="F231" i="4"/>
  <c r="H231" i="4" s="1"/>
  <c r="F230" i="4"/>
  <c r="H230" i="4" s="1"/>
  <c r="F229" i="4"/>
  <c r="H229" i="4" s="1"/>
  <c r="F228" i="4"/>
  <c r="H228" i="4" s="1"/>
  <c r="F227" i="4"/>
  <c r="H227" i="4" s="1"/>
  <c r="H226" i="4"/>
  <c r="F226" i="4"/>
  <c r="H225" i="4"/>
  <c r="F225" i="4"/>
  <c r="H224" i="4"/>
  <c r="F224" i="4"/>
  <c r="F223" i="4"/>
  <c r="H223" i="4" s="1"/>
  <c r="F222" i="4"/>
  <c r="H222" i="4" s="1"/>
  <c r="F221" i="4"/>
  <c r="H221" i="4" s="1"/>
  <c r="F220" i="4"/>
  <c r="H220" i="4" s="1"/>
  <c r="F219" i="4"/>
  <c r="H219" i="4" s="1"/>
  <c r="H218" i="4"/>
  <c r="F218" i="4"/>
  <c r="H217" i="4"/>
  <c r="F217" i="4"/>
  <c r="H216" i="4"/>
  <c r="F216" i="4"/>
  <c r="F215" i="4"/>
  <c r="H215" i="4" s="1"/>
  <c r="F214" i="4"/>
  <c r="H214" i="4" s="1"/>
  <c r="F213" i="4"/>
  <c r="H213" i="4" s="1"/>
  <c r="F212" i="4"/>
  <c r="H212" i="4" s="1"/>
  <c r="F211" i="4"/>
  <c r="H211" i="4" s="1"/>
  <c r="H210" i="4"/>
  <c r="F210" i="4"/>
  <c r="H209" i="4"/>
  <c r="F209" i="4"/>
  <c r="H208" i="4"/>
  <c r="F208" i="4"/>
  <c r="F207" i="4"/>
  <c r="H207" i="4" s="1"/>
  <c r="F206" i="4"/>
  <c r="H206" i="4" s="1"/>
  <c r="F205" i="4"/>
  <c r="H205" i="4" s="1"/>
  <c r="F204" i="4"/>
  <c r="H204" i="4" s="1"/>
  <c r="F203" i="4"/>
  <c r="H203" i="4" s="1"/>
  <c r="H202" i="4"/>
  <c r="F202" i="4"/>
  <c r="H201" i="4"/>
  <c r="F201" i="4"/>
  <c r="H200" i="4"/>
  <c r="F200" i="4"/>
  <c r="F199" i="4"/>
  <c r="H199" i="4" s="1"/>
  <c r="F198" i="4"/>
  <c r="H198" i="4" s="1"/>
  <c r="F197" i="4"/>
  <c r="H197" i="4" s="1"/>
  <c r="F196" i="4"/>
  <c r="H196" i="4" s="1"/>
  <c r="F195" i="4"/>
  <c r="H195" i="4" s="1"/>
  <c r="H194" i="4"/>
  <c r="F194" i="4"/>
  <c r="H193" i="4"/>
  <c r="F193" i="4"/>
  <c r="H192" i="4"/>
  <c r="F192" i="4"/>
  <c r="F191" i="4"/>
  <c r="H191" i="4" s="1"/>
  <c r="F190" i="4"/>
  <c r="H190" i="4" s="1"/>
  <c r="F189" i="4"/>
  <c r="H189" i="4" s="1"/>
  <c r="F188" i="4"/>
  <c r="H188" i="4" s="1"/>
  <c r="F187" i="4"/>
  <c r="H187" i="4" s="1"/>
  <c r="H186" i="4"/>
  <c r="F186" i="4"/>
  <c r="H185" i="4"/>
  <c r="F185" i="4"/>
  <c r="H184" i="4"/>
  <c r="F184" i="4"/>
  <c r="F183" i="4"/>
  <c r="H183" i="4" s="1"/>
  <c r="F182" i="4"/>
  <c r="H182" i="4" s="1"/>
  <c r="F181" i="4"/>
  <c r="H181" i="4" s="1"/>
  <c r="F180" i="4"/>
  <c r="H180" i="4" s="1"/>
  <c r="F179" i="4"/>
  <c r="H179" i="4" s="1"/>
  <c r="H178" i="4"/>
  <c r="F178" i="4"/>
  <c r="H177" i="4"/>
  <c r="F177" i="4"/>
  <c r="H176" i="4"/>
  <c r="F176" i="4"/>
  <c r="F175" i="4"/>
  <c r="H175" i="4" s="1"/>
  <c r="F174" i="4"/>
  <c r="H174" i="4" s="1"/>
  <c r="F173" i="4"/>
  <c r="H173" i="4" s="1"/>
  <c r="F172" i="4"/>
  <c r="H172" i="4" s="1"/>
  <c r="F171" i="4"/>
  <c r="H171" i="4" s="1"/>
  <c r="H170" i="4"/>
  <c r="F170" i="4"/>
  <c r="H169" i="4"/>
  <c r="F169" i="4"/>
  <c r="H168" i="4"/>
  <c r="F168" i="4"/>
  <c r="F167" i="4"/>
  <c r="H167" i="4" s="1"/>
  <c r="F166" i="4"/>
  <c r="H166" i="4" s="1"/>
  <c r="F165" i="4"/>
  <c r="H165" i="4" s="1"/>
  <c r="F164" i="4"/>
  <c r="H164" i="4" s="1"/>
  <c r="F163" i="4"/>
  <c r="H163" i="4" s="1"/>
  <c r="H162" i="4"/>
  <c r="F162" i="4"/>
  <c r="H161" i="4"/>
  <c r="F161" i="4"/>
  <c r="H160" i="4"/>
  <c r="F160" i="4"/>
  <c r="F159" i="4"/>
  <c r="H159" i="4" s="1"/>
  <c r="F158" i="4"/>
  <c r="H158" i="4" s="1"/>
  <c r="F157" i="4"/>
  <c r="H157" i="4" s="1"/>
  <c r="F156" i="4"/>
  <c r="H156" i="4" s="1"/>
  <c r="F155" i="4"/>
  <c r="H155" i="4" s="1"/>
  <c r="H154" i="4"/>
  <c r="F154" i="4"/>
  <c r="H153" i="4"/>
  <c r="F153" i="4"/>
  <c r="H152" i="4"/>
  <c r="F152" i="4"/>
  <c r="F151" i="4"/>
  <c r="H151" i="4" s="1"/>
  <c r="F150" i="4"/>
  <c r="H150" i="4" s="1"/>
  <c r="F149" i="4"/>
  <c r="H149" i="4" s="1"/>
  <c r="F148" i="4"/>
  <c r="H148" i="4" s="1"/>
  <c r="F147" i="4"/>
  <c r="H147" i="4" s="1"/>
  <c r="H146" i="4"/>
  <c r="F146" i="4"/>
  <c r="H145" i="4"/>
  <c r="F145" i="4"/>
  <c r="H144" i="4"/>
  <c r="F144" i="4"/>
  <c r="F143" i="4"/>
  <c r="H143" i="4" s="1"/>
  <c r="F142" i="4"/>
  <c r="H142" i="4" s="1"/>
  <c r="F141" i="4"/>
  <c r="H141" i="4" s="1"/>
  <c r="F140" i="4"/>
  <c r="H140" i="4" s="1"/>
  <c r="F139" i="4"/>
  <c r="H139" i="4" s="1"/>
  <c r="H138" i="4"/>
  <c r="F138" i="4"/>
  <c r="H137" i="4"/>
  <c r="F137" i="4"/>
  <c r="H136" i="4"/>
  <c r="F136" i="4"/>
  <c r="F135" i="4"/>
  <c r="H135" i="4" s="1"/>
  <c r="F134" i="4"/>
  <c r="H134" i="4" s="1"/>
  <c r="F133" i="4"/>
  <c r="H133" i="4" s="1"/>
  <c r="F132" i="4"/>
  <c r="H132" i="4" s="1"/>
  <c r="F131" i="4"/>
  <c r="H131" i="4" s="1"/>
  <c r="H130" i="4"/>
  <c r="F130" i="4"/>
  <c r="H129" i="4"/>
  <c r="F129" i="4"/>
  <c r="H128" i="4"/>
  <c r="F128" i="4"/>
  <c r="F127" i="4"/>
  <c r="H127" i="4" s="1"/>
  <c r="F126" i="4"/>
  <c r="H126" i="4" s="1"/>
  <c r="F125" i="4"/>
  <c r="H125" i="4" s="1"/>
  <c r="F124" i="4"/>
  <c r="H124" i="4" s="1"/>
  <c r="F123" i="4"/>
  <c r="H123" i="4" s="1"/>
  <c r="H122" i="4"/>
  <c r="F122" i="4"/>
  <c r="H121" i="4"/>
  <c r="F121" i="4"/>
  <c r="H120" i="4"/>
  <c r="F120" i="4"/>
  <c r="F119" i="4"/>
  <c r="H119" i="4" s="1"/>
  <c r="F118" i="4"/>
  <c r="H118" i="4" s="1"/>
  <c r="F117" i="4"/>
  <c r="H117" i="4" s="1"/>
  <c r="F116" i="4"/>
  <c r="H116" i="4" s="1"/>
  <c r="F115" i="4"/>
  <c r="H115" i="4" s="1"/>
  <c r="H114" i="4"/>
  <c r="F114" i="4"/>
  <c r="H113" i="4"/>
  <c r="F113" i="4"/>
  <c r="H112" i="4"/>
  <c r="F112" i="4"/>
  <c r="F111" i="4"/>
  <c r="H111" i="4" s="1"/>
  <c r="F110" i="4"/>
  <c r="H110" i="4" s="1"/>
  <c r="F109" i="4"/>
  <c r="H109" i="4" s="1"/>
  <c r="F108" i="4"/>
  <c r="H108" i="4" s="1"/>
  <c r="F107" i="4"/>
  <c r="H107" i="4" s="1"/>
  <c r="H106" i="4"/>
  <c r="F106" i="4"/>
  <c r="H105" i="4"/>
  <c r="F105" i="4"/>
  <c r="H104" i="4"/>
  <c r="F104" i="4"/>
  <c r="F103" i="4"/>
  <c r="H103" i="4" s="1"/>
  <c r="F102" i="4"/>
  <c r="H102" i="4" s="1"/>
  <c r="F101" i="4"/>
  <c r="H101" i="4" s="1"/>
  <c r="F100" i="4"/>
  <c r="H100" i="4" s="1"/>
  <c r="F99" i="4"/>
  <c r="H99" i="4" s="1"/>
  <c r="H98" i="4"/>
  <c r="F98" i="4"/>
  <c r="H97" i="4"/>
  <c r="F97" i="4"/>
  <c r="H96" i="4"/>
  <c r="F96" i="4"/>
  <c r="F95" i="4"/>
  <c r="H95" i="4" s="1"/>
  <c r="F94" i="4"/>
  <c r="H94" i="4" s="1"/>
  <c r="F93" i="4"/>
  <c r="H93" i="4" s="1"/>
  <c r="F92" i="4"/>
  <c r="H92" i="4" s="1"/>
  <c r="F91" i="4"/>
  <c r="H91" i="4" s="1"/>
  <c r="H90" i="4"/>
  <c r="F90" i="4"/>
  <c r="H89" i="4"/>
  <c r="F89" i="4"/>
  <c r="H88" i="4"/>
  <c r="F88" i="4"/>
  <c r="F87" i="4"/>
  <c r="H87" i="4" s="1"/>
  <c r="F86" i="4"/>
  <c r="H86" i="4" s="1"/>
  <c r="F85" i="4"/>
  <c r="H85" i="4" s="1"/>
  <c r="F84" i="4"/>
  <c r="H84" i="4" s="1"/>
  <c r="F83" i="4"/>
  <c r="H83" i="4" s="1"/>
  <c r="H82" i="4"/>
  <c r="F82" i="4"/>
  <c r="H81" i="4"/>
  <c r="F81" i="4"/>
  <c r="H80" i="4"/>
  <c r="F80" i="4"/>
  <c r="F79" i="4"/>
  <c r="H79" i="4" s="1"/>
  <c r="F78" i="4"/>
  <c r="H78" i="4" s="1"/>
  <c r="F77" i="4"/>
  <c r="H77" i="4" s="1"/>
  <c r="F76" i="4"/>
  <c r="H76" i="4" s="1"/>
  <c r="F75" i="4"/>
  <c r="H75" i="4" s="1"/>
  <c r="H74" i="4"/>
  <c r="F74" i="4"/>
  <c r="H73" i="4"/>
  <c r="F73" i="4"/>
  <c r="H72" i="4"/>
  <c r="F72" i="4"/>
  <c r="F71" i="4"/>
  <c r="H71" i="4" s="1"/>
  <c r="F70" i="4"/>
  <c r="H70" i="4" s="1"/>
  <c r="F69" i="4"/>
  <c r="H69" i="4" s="1"/>
  <c r="F68" i="4"/>
  <c r="H68" i="4" s="1"/>
  <c r="F67" i="4"/>
  <c r="H67" i="4" s="1"/>
  <c r="H66" i="4"/>
  <c r="F66" i="4"/>
  <c r="H65" i="4"/>
  <c r="F65" i="4"/>
  <c r="H64" i="4"/>
  <c r="F64" i="4"/>
  <c r="F63" i="4"/>
  <c r="H63" i="4" s="1"/>
  <c r="F62" i="4"/>
  <c r="H62" i="4" s="1"/>
  <c r="F61" i="4"/>
  <c r="H61" i="4" s="1"/>
  <c r="F60" i="4"/>
  <c r="H60" i="4" s="1"/>
  <c r="F59" i="4"/>
  <c r="H59" i="4" s="1"/>
  <c r="H58" i="4"/>
  <c r="F58" i="4"/>
  <c r="H57" i="4"/>
  <c r="F57" i="4"/>
  <c r="H56" i="4"/>
  <c r="F56" i="4"/>
  <c r="F55" i="4"/>
  <c r="H55" i="4" s="1"/>
  <c r="F54" i="4"/>
  <c r="H54" i="4" s="1"/>
  <c r="F53" i="4"/>
  <c r="H53" i="4" s="1"/>
  <c r="F52" i="4"/>
  <c r="H52" i="4" s="1"/>
  <c r="F51" i="4"/>
  <c r="H51" i="4" s="1"/>
  <c r="H50" i="4"/>
  <c r="F50" i="4"/>
  <c r="H49" i="4"/>
  <c r="F49" i="4"/>
  <c r="H48" i="4"/>
  <c r="F48" i="4"/>
  <c r="F47" i="4"/>
  <c r="H47" i="4" s="1"/>
  <c r="F46" i="4"/>
  <c r="H46" i="4" s="1"/>
  <c r="F45" i="4"/>
  <c r="H45" i="4" s="1"/>
  <c r="F44" i="4"/>
  <c r="H44" i="4" s="1"/>
  <c r="F43" i="4"/>
  <c r="H43" i="4" s="1"/>
  <c r="H42" i="4"/>
  <c r="F42" i="4"/>
  <c r="H41" i="4"/>
  <c r="F41" i="4"/>
  <c r="H40" i="4"/>
  <c r="F40" i="4"/>
  <c r="F39" i="4"/>
  <c r="H39" i="4" s="1"/>
  <c r="F38" i="4"/>
  <c r="H38" i="4" s="1"/>
  <c r="F37" i="4"/>
  <c r="H37" i="4" s="1"/>
  <c r="F36" i="4"/>
  <c r="H36" i="4" s="1"/>
  <c r="F35" i="4"/>
  <c r="H35" i="4" s="1"/>
  <c r="H34" i="4"/>
  <c r="F34" i="4"/>
  <c r="H33" i="4"/>
  <c r="F33" i="4"/>
  <c r="H32" i="4"/>
  <c r="F32" i="4"/>
  <c r="F31" i="4"/>
  <c r="H31" i="4" s="1"/>
  <c r="F30" i="4"/>
  <c r="H30" i="4" s="1"/>
  <c r="F29" i="4"/>
  <c r="H29" i="4" s="1"/>
  <c r="F28" i="4"/>
  <c r="H28" i="4" s="1"/>
  <c r="F27" i="4"/>
  <c r="H27" i="4" s="1"/>
  <c r="H26" i="4"/>
  <c r="F26" i="4"/>
  <c r="H25" i="4"/>
  <c r="F25" i="4"/>
  <c r="H24" i="4"/>
  <c r="F24" i="4"/>
  <c r="F23" i="4"/>
  <c r="H23" i="4" s="1"/>
  <c r="F22" i="4"/>
  <c r="H22" i="4" s="1"/>
  <c r="F21" i="4"/>
  <c r="H21" i="4" s="1"/>
  <c r="F20" i="4"/>
  <c r="H20" i="4" s="1"/>
  <c r="F19" i="4"/>
  <c r="H19" i="4" s="1"/>
  <c r="H18" i="4"/>
  <c r="F18" i="4"/>
  <c r="H17" i="4"/>
  <c r="F17" i="4"/>
  <c r="H16" i="4"/>
  <c r="F16" i="4"/>
  <c r="F15" i="4"/>
  <c r="H15" i="4" s="1"/>
  <c r="F14" i="4"/>
  <c r="H14" i="4" s="1"/>
  <c r="F13" i="4"/>
  <c r="H13" i="4" s="1"/>
  <c r="F12" i="4"/>
  <c r="H12" i="4" s="1"/>
  <c r="F11" i="4"/>
  <c r="H11" i="4" s="1"/>
  <c r="H10" i="4"/>
  <c r="F10" i="4"/>
  <c r="H9" i="4"/>
  <c r="F9" i="4"/>
  <c r="H8" i="4"/>
  <c r="F8" i="4"/>
  <c r="F7" i="4"/>
  <c r="H7" i="4" s="1"/>
  <c r="F6" i="4"/>
  <c r="H6" i="4" s="1"/>
  <c r="F5" i="4"/>
  <c r="H5" i="4" s="1"/>
  <c r="F4" i="4"/>
  <c r="H4" i="4" s="1"/>
  <c r="F3" i="4"/>
  <c r="H3" i="4" s="1"/>
  <c r="H2" i="4"/>
  <c r="F2" i="4"/>
  <c r="AI77" i="9"/>
  <c r="U77" i="9"/>
  <c r="T77" i="9"/>
  <c r="N77" i="9"/>
  <c r="I77" i="9"/>
  <c r="J77" i="9" s="1"/>
  <c r="AI76" i="9"/>
  <c r="T76" i="9"/>
  <c r="U76" i="9" s="1"/>
  <c r="N76" i="9"/>
  <c r="I76" i="9"/>
  <c r="J76" i="9" s="1"/>
  <c r="AI75" i="9"/>
  <c r="T75" i="9"/>
  <c r="U75" i="9" s="1"/>
  <c r="N75" i="9"/>
  <c r="I75" i="9"/>
  <c r="J75" i="9" s="1"/>
  <c r="AI74" i="9"/>
  <c r="T74" i="9"/>
  <c r="U74" i="9" s="1"/>
  <c r="N74" i="9"/>
  <c r="I74" i="9"/>
  <c r="J74" i="9" s="1"/>
  <c r="AI73" i="9"/>
  <c r="U73" i="9"/>
  <c r="T73" i="9"/>
  <c r="N73" i="9"/>
  <c r="I73" i="9"/>
  <c r="J73" i="9" s="1"/>
  <c r="AI72" i="9"/>
  <c r="T72" i="9"/>
  <c r="U72" i="9" s="1"/>
  <c r="N72" i="9"/>
  <c r="I72" i="9"/>
  <c r="J72" i="9" s="1"/>
  <c r="AI71" i="9"/>
  <c r="T71" i="9"/>
  <c r="U71" i="9" s="1"/>
  <c r="N71" i="9"/>
  <c r="I71" i="9"/>
  <c r="J71" i="9" s="1"/>
  <c r="AI70" i="9"/>
  <c r="T70" i="9"/>
  <c r="U70" i="9" s="1"/>
  <c r="N70" i="9"/>
  <c r="I70" i="9"/>
  <c r="J70" i="9" s="1"/>
  <c r="AI69" i="9"/>
  <c r="T69" i="9"/>
  <c r="U69" i="9" s="1"/>
  <c r="N69" i="9"/>
  <c r="I69" i="9"/>
  <c r="J69" i="9" s="1"/>
  <c r="L69" i="9" s="1"/>
  <c r="AI68" i="9"/>
  <c r="U68" i="9"/>
  <c r="T68" i="9"/>
  <c r="N68" i="9"/>
  <c r="I68" i="9"/>
  <c r="J68" i="9" s="1"/>
  <c r="AI67" i="9"/>
  <c r="T67" i="9"/>
  <c r="U67" i="9" s="1"/>
  <c r="N67" i="9"/>
  <c r="I67" i="9"/>
  <c r="J67" i="9" s="1"/>
  <c r="AI66" i="9"/>
  <c r="T66" i="9"/>
  <c r="U66" i="9" s="1"/>
  <c r="N66" i="9"/>
  <c r="I66" i="9"/>
  <c r="J66" i="9" s="1"/>
  <c r="AI65" i="9"/>
  <c r="U65" i="9"/>
  <c r="T65" i="9"/>
  <c r="N65" i="9"/>
  <c r="I65" i="9"/>
  <c r="J65" i="9" s="1"/>
  <c r="AI64" i="9"/>
  <c r="U64" i="9"/>
  <c r="T64" i="9"/>
  <c r="N64" i="9"/>
  <c r="I64" i="9"/>
  <c r="J64" i="9" s="1"/>
  <c r="AI63" i="9"/>
  <c r="U63" i="9"/>
  <c r="T63" i="9"/>
  <c r="N63" i="9"/>
  <c r="I63" i="9"/>
  <c r="J63" i="9" s="1"/>
  <c r="AI62" i="9"/>
  <c r="U62" i="9"/>
  <c r="T62" i="9"/>
  <c r="N62" i="9"/>
  <c r="I62" i="9"/>
  <c r="J62" i="9" s="1"/>
  <c r="AI61" i="9"/>
  <c r="U61" i="9"/>
  <c r="T61" i="9"/>
  <c r="N61" i="9"/>
  <c r="I61" i="9"/>
  <c r="J61" i="9" s="1"/>
  <c r="L61" i="9" s="1"/>
  <c r="AI60" i="9"/>
  <c r="U60" i="9"/>
  <c r="T60" i="9"/>
  <c r="N60" i="9"/>
  <c r="I60" i="9"/>
  <c r="J60" i="9" s="1"/>
  <c r="AI59" i="9"/>
  <c r="T59" i="9"/>
  <c r="U59" i="9" s="1"/>
  <c r="N59" i="9"/>
  <c r="I59" i="9"/>
  <c r="J59" i="9" s="1"/>
  <c r="L59" i="9" s="1"/>
  <c r="AI58" i="9"/>
  <c r="T58" i="9"/>
  <c r="U58" i="9" s="1"/>
  <c r="N58" i="9"/>
  <c r="I58" i="9"/>
  <c r="J58" i="9" s="1"/>
  <c r="AI57" i="9"/>
  <c r="T57" i="9"/>
  <c r="U57" i="9" s="1"/>
  <c r="N57" i="9"/>
  <c r="I57" i="9"/>
  <c r="J57" i="9" s="1"/>
  <c r="AI56" i="9"/>
  <c r="U56" i="9"/>
  <c r="T56" i="9"/>
  <c r="N56" i="9"/>
  <c r="I56" i="9"/>
  <c r="J56" i="9" s="1"/>
  <c r="AI55" i="9"/>
  <c r="T55" i="9"/>
  <c r="U55" i="9" s="1"/>
  <c r="N55" i="9"/>
  <c r="I55" i="9"/>
  <c r="J55" i="9" s="1"/>
  <c r="AI54" i="9"/>
  <c r="U54" i="9"/>
  <c r="T54" i="9"/>
  <c r="N54" i="9"/>
  <c r="I54" i="9"/>
  <c r="J54" i="9" s="1"/>
  <c r="AI53" i="9"/>
  <c r="T53" i="9"/>
  <c r="U53" i="9" s="1"/>
  <c r="N53" i="9"/>
  <c r="I53" i="9"/>
  <c r="J53" i="9" s="1"/>
  <c r="L53" i="9" s="1"/>
  <c r="AI52" i="9"/>
  <c r="T52" i="9"/>
  <c r="U52" i="9" s="1"/>
  <c r="N52" i="9"/>
  <c r="I52" i="9"/>
  <c r="J52" i="9" s="1"/>
  <c r="AI51" i="9"/>
  <c r="T51" i="9"/>
  <c r="U51" i="9" s="1"/>
  <c r="N51" i="9"/>
  <c r="I51" i="9"/>
  <c r="J51" i="9" s="1"/>
  <c r="AI50" i="9"/>
  <c r="T50" i="9"/>
  <c r="U50" i="9" s="1"/>
  <c r="N50" i="9"/>
  <c r="I50" i="9"/>
  <c r="J50" i="9" s="1"/>
  <c r="AI49" i="9"/>
  <c r="U49" i="9"/>
  <c r="T49" i="9"/>
  <c r="N49" i="9"/>
  <c r="I49" i="9"/>
  <c r="J49" i="9" s="1"/>
  <c r="AI48" i="9"/>
  <c r="U48" i="9"/>
  <c r="T48" i="9"/>
  <c r="N48" i="9"/>
  <c r="I48" i="9"/>
  <c r="J48" i="9" s="1"/>
  <c r="AI47" i="9"/>
  <c r="U47" i="9"/>
  <c r="T47" i="9"/>
  <c r="N47" i="9"/>
  <c r="I47" i="9"/>
  <c r="J47" i="9" s="1"/>
  <c r="AI46" i="9"/>
  <c r="U46" i="9"/>
  <c r="T46" i="9"/>
  <c r="N46" i="9"/>
  <c r="I46" i="9"/>
  <c r="J46" i="9" s="1"/>
  <c r="AI45" i="9"/>
  <c r="U45" i="9"/>
  <c r="T45" i="9"/>
  <c r="N45" i="9"/>
  <c r="I45" i="9"/>
  <c r="J45" i="9" s="1"/>
  <c r="L45" i="9" s="1"/>
  <c r="AI44" i="9"/>
  <c r="U44" i="9"/>
  <c r="T44" i="9"/>
  <c r="N44" i="9"/>
  <c r="I44" i="9"/>
  <c r="J44" i="9" s="1"/>
  <c r="AI43" i="9"/>
  <c r="T43" i="9"/>
  <c r="U43" i="9" s="1"/>
  <c r="N43" i="9"/>
  <c r="I43" i="9"/>
  <c r="J43" i="9" s="1"/>
  <c r="L43" i="9" s="1"/>
  <c r="AI42" i="9"/>
  <c r="T42" i="9"/>
  <c r="U42" i="9" s="1"/>
  <c r="N42" i="9"/>
  <c r="I42" i="9"/>
  <c r="J42" i="9" s="1"/>
  <c r="AI41" i="9"/>
  <c r="T41" i="9"/>
  <c r="U41" i="9" s="1"/>
  <c r="N41" i="9"/>
  <c r="I41" i="9"/>
  <c r="J41" i="9" s="1"/>
  <c r="AI40" i="9"/>
  <c r="U40" i="9"/>
  <c r="T40" i="9"/>
  <c r="N40" i="9"/>
  <c r="I40" i="9"/>
  <c r="J40" i="9" s="1"/>
  <c r="AI39" i="9"/>
  <c r="T39" i="9"/>
  <c r="U39" i="9" s="1"/>
  <c r="N39" i="9"/>
  <c r="I39" i="9"/>
  <c r="J39" i="9" s="1"/>
  <c r="AI38" i="9"/>
  <c r="U38" i="9"/>
  <c r="T38" i="9"/>
  <c r="N38" i="9"/>
  <c r="I38" i="9"/>
  <c r="J38" i="9" s="1"/>
  <c r="AI37" i="9"/>
  <c r="T37" i="9"/>
  <c r="U37" i="9" s="1"/>
  <c r="N37" i="9"/>
  <c r="I37" i="9"/>
  <c r="J37" i="9" s="1"/>
  <c r="L37" i="9" s="1"/>
  <c r="AI36" i="9"/>
  <c r="T36" i="9"/>
  <c r="U36" i="9" s="1"/>
  <c r="N36" i="9"/>
  <c r="I36" i="9"/>
  <c r="J36" i="9" s="1"/>
  <c r="AI35" i="9"/>
  <c r="T35" i="9"/>
  <c r="U35" i="9" s="1"/>
  <c r="N35" i="9"/>
  <c r="I35" i="9"/>
  <c r="J35" i="9" s="1"/>
  <c r="AI34" i="9"/>
  <c r="T34" i="9"/>
  <c r="U34" i="9" s="1"/>
  <c r="N34" i="9"/>
  <c r="I34" i="9"/>
  <c r="J34" i="9" s="1"/>
  <c r="AI33" i="9"/>
  <c r="U33" i="9"/>
  <c r="T33" i="9"/>
  <c r="N33" i="9"/>
  <c r="I33" i="9"/>
  <c r="J33" i="9" s="1"/>
  <c r="AI32" i="9"/>
  <c r="U32" i="9"/>
  <c r="T32" i="9"/>
  <c r="N32" i="9"/>
  <c r="I32" i="9"/>
  <c r="J32" i="9" s="1"/>
  <c r="AI31" i="9"/>
  <c r="U31" i="9"/>
  <c r="T31" i="9"/>
  <c r="N31" i="9"/>
  <c r="I31" i="9"/>
  <c r="J31" i="9" s="1"/>
  <c r="AI30" i="9"/>
  <c r="U30" i="9"/>
  <c r="T30" i="9"/>
  <c r="N30" i="9"/>
  <c r="I30" i="9"/>
  <c r="J30" i="9" s="1"/>
  <c r="AI29" i="9"/>
  <c r="U29" i="9"/>
  <c r="T29" i="9"/>
  <c r="N29" i="9"/>
  <c r="I29" i="9"/>
  <c r="J29" i="9" s="1"/>
  <c r="L29" i="9" s="1"/>
  <c r="AI28" i="9"/>
  <c r="U28" i="9"/>
  <c r="T28" i="9"/>
  <c r="N28" i="9"/>
  <c r="I28" i="9"/>
  <c r="J28" i="9" s="1"/>
  <c r="AI27" i="9"/>
  <c r="T27" i="9"/>
  <c r="U27" i="9" s="1"/>
  <c r="N27" i="9"/>
  <c r="I27" i="9"/>
  <c r="J27" i="9" s="1"/>
  <c r="L27" i="9" s="1"/>
  <c r="AI26" i="9"/>
  <c r="T26" i="9"/>
  <c r="U26" i="9" s="1"/>
  <c r="N26" i="9"/>
  <c r="I26" i="9"/>
  <c r="J26" i="9" s="1"/>
  <c r="AI25" i="9"/>
  <c r="T25" i="9"/>
  <c r="U25" i="9" s="1"/>
  <c r="N25" i="9"/>
  <c r="I25" i="9"/>
  <c r="J25" i="9" s="1"/>
  <c r="AI24" i="9"/>
  <c r="U24" i="9"/>
  <c r="T24" i="9"/>
  <c r="N24" i="9"/>
  <c r="I24" i="9"/>
  <c r="J24" i="9" s="1"/>
  <c r="AI23" i="9"/>
  <c r="T23" i="9"/>
  <c r="U23" i="9" s="1"/>
  <c r="N23" i="9"/>
  <c r="I23" i="9"/>
  <c r="J23" i="9" s="1"/>
  <c r="AI22" i="9"/>
  <c r="U22" i="9"/>
  <c r="T22" i="9"/>
  <c r="N22" i="9"/>
  <c r="I22" i="9"/>
  <c r="J22" i="9" s="1"/>
  <c r="AI21" i="9"/>
  <c r="T21" i="9"/>
  <c r="U21" i="9" s="1"/>
  <c r="N21" i="9"/>
  <c r="I21" i="9"/>
  <c r="J21" i="9" s="1"/>
  <c r="L21" i="9" s="1"/>
  <c r="AI20" i="9"/>
  <c r="U20" i="9"/>
  <c r="T20" i="9"/>
  <c r="N20" i="9"/>
  <c r="I20" i="9"/>
  <c r="J20" i="9" s="1"/>
  <c r="AI19" i="9"/>
  <c r="T19" i="9"/>
  <c r="U19" i="9" s="1"/>
  <c r="N19" i="9"/>
  <c r="I19" i="9"/>
  <c r="J19" i="9" s="1"/>
  <c r="AI18" i="9"/>
  <c r="T18" i="9"/>
  <c r="U18" i="9" s="1"/>
  <c r="N18" i="9"/>
  <c r="I18" i="9"/>
  <c r="J18" i="9" s="1"/>
  <c r="AI17" i="9"/>
  <c r="U17" i="9"/>
  <c r="T17" i="9"/>
  <c r="N17" i="9"/>
  <c r="I17" i="9"/>
  <c r="J17" i="9" s="1"/>
  <c r="AI16" i="9"/>
  <c r="U16" i="9"/>
  <c r="T16" i="9"/>
  <c r="N16" i="9"/>
  <c r="I16" i="9"/>
  <c r="J16" i="9" s="1"/>
  <c r="AI15" i="9"/>
  <c r="U15" i="9"/>
  <c r="T15" i="9"/>
  <c r="N15" i="9"/>
  <c r="I15" i="9"/>
  <c r="J15" i="9" s="1"/>
  <c r="AI14" i="9"/>
  <c r="U14" i="9"/>
  <c r="T14" i="9"/>
  <c r="N14" i="9"/>
  <c r="I14" i="9"/>
  <c r="J14" i="9" s="1"/>
  <c r="AI13" i="9"/>
  <c r="U13" i="9"/>
  <c r="T13" i="9"/>
  <c r="N13" i="9"/>
  <c r="I13" i="9"/>
  <c r="J13" i="9" s="1"/>
  <c r="AI12" i="9"/>
  <c r="U12" i="9"/>
  <c r="T12" i="9"/>
  <c r="N12" i="9"/>
  <c r="I12" i="9"/>
  <c r="J12" i="9" s="1"/>
  <c r="AI11" i="9"/>
  <c r="T11" i="9"/>
  <c r="U11" i="9" s="1"/>
  <c r="N11" i="9"/>
  <c r="I11" i="9"/>
  <c r="J11" i="9" s="1"/>
  <c r="L11" i="9" s="1"/>
  <c r="AI10" i="9"/>
  <c r="T10" i="9"/>
  <c r="U10" i="9" s="1"/>
  <c r="N10" i="9"/>
  <c r="I10" i="9"/>
  <c r="J10" i="9" s="1"/>
  <c r="AI9" i="9"/>
  <c r="T9" i="9"/>
  <c r="U9" i="9" s="1"/>
  <c r="N9" i="9"/>
  <c r="I9" i="9"/>
  <c r="J9" i="9" s="1"/>
  <c r="AI8" i="9"/>
  <c r="U8" i="9"/>
  <c r="T8" i="9"/>
  <c r="N8" i="9"/>
  <c r="I8" i="9"/>
  <c r="J8" i="9" s="1"/>
  <c r="AI7" i="9"/>
  <c r="T7" i="9"/>
  <c r="U7" i="9" s="1"/>
  <c r="N7" i="9"/>
  <c r="I7" i="9"/>
  <c r="J7" i="9" s="1"/>
  <c r="AI6" i="9"/>
  <c r="U6" i="9"/>
  <c r="T6" i="9"/>
  <c r="N6" i="9"/>
  <c r="I6" i="9"/>
  <c r="J6" i="9" s="1"/>
  <c r="AI5" i="9"/>
  <c r="T5" i="9"/>
  <c r="U5" i="9" s="1"/>
  <c r="N5" i="9"/>
  <c r="I5" i="9"/>
  <c r="J5" i="9" s="1"/>
  <c r="L5" i="9" s="1"/>
  <c r="AI4" i="9"/>
  <c r="U4" i="9"/>
  <c r="T4" i="9"/>
  <c r="N4" i="9"/>
  <c r="I4" i="9"/>
  <c r="J4" i="9" s="1"/>
  <c r="AI3" i="9"/>
  <c r="T3" i="9"/>
  <c r="U3" i="9" s="1"/>
  <c r="N3" i="9"/>
  <c r="I3" i="9"/>
  <c r="J3" i="9" s="1"/>
  <c r="AI2" i="9"/>
  <c r="T2" i="9"/>
  <c r="U2" i="9" s="1"/>
  <c r="N2" i="9"/>
  <c r="I2" i="9"/>
  <c r="J2" i="9" s="1"/>
  <c r="E30" i="8"/>
  <c r="AF29" i="10" l="1"/>
  <c r="AG29" i="10" s="1"/>
  <c r="AF40" i="10"/>
  <c r="AF24" i="10"/>
  <c r="AF37" i="10"/>
  <c r="AF2" i="10"/>
  <c r="AF36" i="10"/>
  <c r="AF20" i="10"/>
  <c r="AF4" i="10"/>
  <c r="O4" i="9"/>
  <c r="P4" i="9" s="1"/>
  <c r="O68" i="9"/>
  <c r="P68" i="9" s="1"/>
  <c r="O36" i="9"/>
  <c r="P36" i="9" s="1"/>
  <c r="O20" i="9"/>
  <c r="P20" i="9" s="1"/>
  <c r="O73" i="9"/>
  <c r="P73" i="9" s="1"/>
  <c r="O34" i="9"/>
  <c r="P34" i="9" s="1"/>
  <c r="O38" i="9"/>
  <c r="P38" i="9" s="1"/>
  <c r="O52" i="9"/>
  <c r="P52" i="9" s="1"/>
  <c r="O70" i="9"/>
  <c r="P70" i="9" s="1"/>
  <c r="L70" i="9"/>
  <c r="M70" i="9" s="1"/>
  <c r="O6" i="9"/>
  <c r="P6" i="9" s="1"/>
  <c r="L6" i="9"/>
  <c r="M6" i="9" s="1"/>
  <c r="O35" i="9"/>
  <c r="P35" i="9" s="1"/>
  <c r="L35" i="9"/>
  <c r="AJ35" i="9" s="1"/>
  <c r="O54" i="9"/>
  <c r="P54" i="9" s="1"/>
  <c r="L54" i="9"/>
  <c r="M54" i="9" s="1"/>
  <c r="L33" i="9"/>
  <c r="AJ33" i="9" s="1"/>
  <c r="O33" i="9"/>
  <c r="P33" i="9" s="1"/>
  <c r="O2" i="9"/>
  <c r="P2" i="9" s="1"/>
  <c r="L2" i="9"/>
  <c r="M2" i="9" s="1"/>
  <c r="L65" i="9"/>
  <c r="AJ65" i="9" s="1"/>
  <c r="O65" i="9"/>
  <c r="P65" i="9" s="1"/>
  <c r="O18" i="9"/>
  <c r="P18" i="9" s="1"/>
  <c r="L18" i="9"/>
  <c r="M18" i="9" s="1"/>
  <c r="O49" i="9"/>
  <c r="P49" i="9" s="1"/>
  <c r="L49" i="9"/>
  <c r="AJ49" i="9" s="1"/>
  <c r="O22" i="9"/>
  <c r="P22" i="9" s="1"/>
  <c r="L22" i="9"/>
  <c r="M22" i="9" s="1"/>
  <c r="O19" i="9"/>
  <c r="P19" i="9" s="1"/>
  <c r="L19" i="9"/>
  <c r="L9" i="9"/>
  <c r="AJ9" i="9" s="1"/>
  <c r="O9" i="9"/>
  <c r="P9" i="9" s="1"/>
  <c r="L13" i="9"/>
  <c r="AJ13" i="9" s="1"/>
  <c r="O13" i="9"/>
  <c r="P13" i="9" s="1"/>
  <c r="O51" i="9"/>
  <c r="P51" i="9" s="1"/>
  <c r="L51" i="9"/>
  <c r="AJ51" i="9" s="1"/>
  <c r="O3" i="9"/>
  <c r="P3" i="9" s="1"/>
  <c r="L3" i="9"/>
  <c r="L17" i="9"/>
  <c r="AJ17" i="9" s="1"/>
  <c r="O17" i="9"/>
  <c r="P17" i="9" s="1"/>
  <c r="O67" i="9"/>
  <c r="P67" i="9" s="1"/>
  <c r="L67" i="9"/>
  <c r="O50" i="9"/>
  <c r="P50" i="9" s="1"/>
  <c r="L50" i="9"/>
  <c r="M50" i="9" s="1"/>
  <c r="O66" i="9"/>
  <c r="P66" i="9" s="1"/>
  <c r="L66" i="9"/>
  <c r="M66" i="9" s="1"/>
  <c r="O29" i="9"/>
  <c r="P29" i="9" s="1"/>
  <c r="O61" i="9"/>
  <c r="P61" i="9" s="1"/>
  <c r="L34" i="9"/>
  <c r="M34" i="9" s="1"/>
  <c r="O45" i="9"/>
  <c r="P45" i="9" s="1"/>
  <c r="O60" i="9"/>
  <c r="P60" i="9" s="1"/>
  <c r="L60" i="9"/>
  <c r="AJ45" i="9"/>
  <c r="M45" i="9"/>
  <c r="M53" i="9"/>
  <c r="AJ53" i="9"/>
  <c r="O23" i="9"/>
  <c r="P23" i="9" s="1"/>
  <c r="L23" i="9"/>
  <c r="L75" i="9"/>
  <c r="O75" i="9"/>
  <c r="P75" i="9" s="1"/>
  <c r="AJ29" i="9"/>
  <c r="M29" i="9"/>
  <c r="O74" i="9"/>
  <c r="P74" i="9" s="1"/>
  <c r="L74" i="9"/>
  <c r="O12" i="9"/>
  <c r="P12" i="9" s="1"/>
  <c r="L12" i="9"/>
  <c r="O48" i="9"/>
  <c r="P48" i="9" s="1"/>
  <c r="L48" i="9"/>
  <c r="O63" i="9"/>
  <c r="P63" i="9" s="1"/>
  <c r="L63" i="9"/>
  <c r="O71" i="9"/>
  <c r="P71" i="9" s="1"/>
  <c r="L71" i="9"/>
  <c r="O15" i="9"/>
  <c r="P15" i="9" s="1"/>
  <c r="L15" i="9"/>
  <c r="O42" i="9"/>
  <c r="P42" i="9" s="1"/>
  <c r="L42" i="9"/>
  <c r="O26" i="9"/>
  <c r="P26" i="9" s="1"/>
  <c r="L26" i="9"/>
  <c r="O41" i="9"/>
  <c r="P41" i="9" s="1"/>
  <c r="L41" i="9"/>
  <c r="L56" i="9"/>
  <c r="O56" i="9"/>
  <c r="P56" i="9" s="1"/>
  <c r="O30" i="9"/>
  <c r="P30" i="9" s="1"/>
  <c r="L30" i="9"/>
  <c r="AJ27" i="9"/>
  <c r="M27" i="9"/>
  <c r="O7" i="9"/>
  <c r="P7" i="9" s="1"/>
  <c r="L7" i="9"/>
  <c r="O28" i="9"/>
  <c r="P28" i="9" s="1"/>
  <c r="L28" i="9"/>
  <c r="O31" i="9"/>
  <c r="P31" i="9" s="1"/>
  <c r="L31" i="9"/>
  <c r="AJ43" i="9"/>
  <c r="M43" i="9"/>
  <c r="O58" i="9"/>
  <c r="P58" i="9" s="1"/>
  <c r="L58" i="9"/>
  <c r="O57" i="9"/>
  <c r="P57" i="9" s="1"/>
  <c r="L57" i="9"/>
  <c r="L72" i="9"/>
  <c r="O72" i="9"/>
  <c r="P72" i="9" s="1"/>
  <c r="O39" i="9"/>
  <c r="P39" i="9" s="1"/>
  <c r="L39" i="9"/>
  <c r="O46" i="9"/>
  <c r="P46" i="9" s="1"/>
  <c r="L46" i="9"/>
  <c r="L40" i="9"/>
  <c r="O40" i="9"/>
  <c r="P40" i="9" s="1"/>
  <c r="AJ61" i="9"/>
  <c r="M61" i="9"/>
  <c r="O76" i="9"/>
  <c r="P76" i="9" s="1"/>
  <c r="L76" i="9"/>
  <c r="O25" i="9"/>
  <c r="P25" i="9" s="1"/>
  <c r="L25" i="9"/>
  <c r="O55" i="9"/>
  <c r="P55" i="9" s="1"/>
  <c r="L55" i="9"/>
  <c r="O77" i="9"/>
  <c r="P77" i="9" s="1"/>
  <c r="L77" i="9"/>
  <c r="O16" i="9"/>
  <c r="P16" i="9" s="1"/>
  <c r="L16" i="9"/>
  <c r="O64" i="9"/>
  <c r="P64" i="9" s="1"/>
  <c r="L64" i="9"/>
  <c r="M21" i="9"/>
  <c r="AJ21" i="9"/>
  <c r="L8" i="9"/>
  <c r="O8" i="9"/>
  <c r="P8" i="9" s="1"/>
  <c r="AJ11" i="9"/>
  <c r="M11" i="9"/>
  <c r="O14" i="9"/>
  <c r="P14" i="9" s="1"/>
  <c r="L14" i="9"/>
  <c r="M37" i="9"/>
  <c r="AJ37" i="9"/>
  <c r="O44" i="9"/>
  <c r="P44" i="9" s="1"/>
  <c r="L44" i="9"/>
  <c r="O47" i="9"/>
  <c r="P47" i="9" s="1"/>
  <c r="L47" i="9"/>
  <c r="O62" i="9"/>
  <c r="P62" i="9" s="1"/>
  <c r="L62" i="9"/>
  <c r="L24" i="9"/>
  <c r="O24" i="9"/>
  <c r="P24" i="9" s="1"/>
  <c r="O10" i="9"/>
  <c r="P10" i="9" s="1"/>
  <c r="L10" i="9"/>
  <c r="M69" i="9"/>
  <c r="AJ69" i="9"/>
  <c r="M5" i="9"/>
  <c r="AJ5" i="9"/>
  <c r="O32" i="9"/>
  <c r="P32" i="9" s="1"/>
  <c r="L32" i="9"/>
  <c r="AJ59" i="9"/>
  <c r="M59" i="9"/>
  <c r="O5" i="9"/>
  <c r="P5" i="9" s="1"/>
  <c r="O21" i="9"/>
  <c r="P21" i="9" s="1"/>
  <c r="O37" i="9"/>
  <c r="P37" i="9" s="1"/>
  <c r="O53" i="9"/>
  <c r="P53" i="9" s="1"/>
  <c r="O69" i="9"/>
  <c r="P69" i="9" s="1"/>
  <c r="L4" i="9"/>
  <c r="O11" i="9"/>
  <c r="P11" i="9" s="1"/>
  <c r="L20" i="9"/>
  <c r="O27" i="9"/>
  <c r="P27" i="9" s="1"/>
  <c r="L36" i="9"/>
  <c r="O43" i="9"/>
  <c r="P43" i="9" s="1"/>
  <c r="L52" i="9"/>
  <c r="O59" i="9"/>
  <c r="P59" i="9" s="1"/>
  <c r="L68" i="9"/>
  <c r="L38" i="9"/>
  <c r="L73" i="9"/>
  <c r="M9" i="9" l="1"/>
  <c r="AJ70" i="9"/>
  <c r="M33" i="9"/>
  <c r="M13" i="9"/>
  <c r="AJ66" i="9"/>
  <c r="M35" i="9"/>
  <c r="M49" i="9"/>
  <c r="AJ50" i="9"/>
  <c r="AJ6" i="9"/>
  <c r="AJ22" i="9"/>
  <c r="AJ19" i="9"/>
  <c r="M19" i="9"/>
  <c r="AJ34" i="9"/>
  <c r="AJ3" i="9"/>
  <c r="M3" i="9"/>
  <c r="M51" i="9"/>
  <c r="AJ18" i="9"/>
  <c r="AJ2" i="9"/>
  <c r="AJ54" i="9"/>
  <c r="AJ67" i="9"/>
  <c r="M67" i="9"/>
  <c r="M17" i="9"/>
  <c r="M65" i="9"/>
  <c r="AJ52" i="9"/>
  <c r="M52" i="9"/>
  <c r="M40" i="9"/>
  <c r="AJ40" i="9"/>
  <c r="AJ16" i="9"/>
  <c r="M16" i="9"/>
  <c r="M44" i="9"/>
  <c r="AJ44" i="9"/>
  <c r="AJ32" i="9"/>
  <c r="M32" i="9"/>
  <c r="AJ75" i="9"/>
  <c r="M75" i="9"/>
  <c r="M25" i="9"/>
  <c r="AJ25" i="9"/>
  <c r="AJ48" i="9"/>
  <c r="M48" i="9"/>
  <c r="AJ58" i="9"/>
  <c r="M58" i="9"/>
  <c r="M28" i="9"/>
  <c r="AJ28" i="9"/>
  <c r="AJ36" i="9"/>
  <c r="M36" i="9"/>
  <c r="AJ39" i="9"/>
  <c r="M39" i="9"/>
  <c r="M15" i="9"/>
  <c r="AJ15" i="9"/>
  <c r="M73" i="9"/>
  <c r="AJ73" i="9"/>
  <c r="AJ71" i="9"/>
  <c r="M71" i="9"/>
  <c r="AJ55" i="9"/>
  <c r="M55" i="9"/>
  <c r="M63" i="9"/>
  <c r="AJ63" i="9"/>
  <c r="AJ10" i="9"/>
  <c r="M10" i="9"/>
  <c r="M76" i="9"/>
  <c r="AJ76" i="9"/>
  <c r="M12" i="9"/>
  <c r="AJ12" i="9"/>
  <c r="M47" i="9"/>
  <c r="AJ47" i="9"/>
  <c r="AJ46" i="9"/>
  <c r="M46" i="9"/>
  <c r="AJ77" i="9"/>
  <c r="M77" i="9"/>
  <c r="AJ4" i="9"/>
  <c r="M4" i="9"/>
  <c r="AJ30" i="9"/>
  <c r="M30" i="9"/>
  <c r="M8" i="9"/>
  <c r="AJ8" i="9"/>
  <c r="M56" i="9"/>
  <c r="AJ56" i="9"/>
  <c r="AJ26" i="9"/>
  <c r="M26" i="9"/>
  <c r="AJ64" i="9"/>
  <c r="M64" i="9"/>
  <c r="AJ74" i="9"/>
  <c r="M74" i="9"/>
  <c r="AJ20" i="9"/>
  <c r="M20" i="9"/>
  <c r="AJ14" i="9"/>
  <c r="M14" i="9"/>
  <c r="M72" i="9"/>
  <c r="AJ72" i="9"/>
  <c r="AJ23" i="9"/>
  <c r="M23" i="9"/>
  <c r="AJ68" i="9"/>
  <c r="M68" i="9"/>
  <c r="M41" i="9"/>
  <c r="AJ41" i="9"/>
  <c r="M60" i="9"/>
  <c r="AJ60" i="9"/>
  <c r="AJ62" i="9"/>
  <c r="M62" i="9"/>
  <c r="AJ42" i="9"/>
  <c r="M42" i="9"/>
  <c r="AJ7" i="9"/>
  <c r="M7" i="9"/>
  <c r="M38" i="9"/>
  <c r="AJ38" i="9"/>
  <c r="M57" i="9"/>
  <c r="AJ57" i="9"/>
  <c r="M24" i="9"/>
  <c r="AJ24" i="9"/>
  <c r="M31" i="9"/>
  <c r="AJ31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HRDataset_v14 (2)" description="Connection to the 'HRDataset_v14 (2)' query in the workbook." type="5" refreshedVersion="2" background="1" saveData="1">
    <dbPr connection="Provider=Microsoft.Mashup.OleDb.1;Data Source=$Workbook$;Location=HRDataset_v14 (2);Extended Properties=&quot;&quot;" command="SELECT * FROM [HRDataset_v14 (2)]"/>
  </connection>
</connections>
</file>

<file path=xl/sharedStrings.xml><?xml version="1.0" encoding="utf-8"?>
<sst xmlns="http://schemas.openxmlformats.org/spreadsheetml/2006/main" count="6015" uniqueCount="1014">
  <si>
    <t>Company was started in 2010</t>
  </si>
  <si>
    <t>1. Rank employees based on their worthiness</t>
  </si>
  <si>
    <t>2. Analyse the Skill gap between the desired role and individuals</t>
  </si>
  <si>
    <t xml:space="preserve">3. Analyse the skill level score of the fresh applicants </t>
  </si>
  <si>
    <t>Annual Salary</t>
  </si>
  <si>
    <t>Data Analyst</t>
  </si>
  <si>
    <t>6-10 LPA</t>
  </si>
  <si>
    <t>Data Engineers</t>
  </si>
  <si>
    <t>Senior Data Analyst</t>
  </si>
  <si>
    <t>10-12 LPA</t>
  </si>
  <si>
    <t>Database Administrator</t>
  </si>
  <si>
    <t>Machine Learning Engineer</t>
  </si>
  <si>
    <t>Data Scientist</t>
  </si>
  <si>
    <t>12-14 LPA</t>
  </si>
  <si>
    <t>Senior Data Scientist</t>
  </si>
  <si>
    <t>14-16 LPA</t>
  </si>
  <si>
    <t>Data Architect</t>
  </si>
  <si>
    <t>BI Developer</t>
  </si>
  <si>
    <t>Business Analyst</t>
  </si>
  <si>
    <t>Data Engineer</t>
  </si>
  <si>
    <t>Senior Data Engineer</t>
  </si>
  <si>
    <t>Business Intelligence Developer</t>
  </si>
  <si>
    <t>Business Intelligence Engineer</t>
  </si>
  <si>
    <t>7-11 LPA</t>
  </si>
  <si>
    <t>Machine Learning Scientist</t>
  </si>
  <si>
    <t>10 - 12 LPA</t>
  </si>
  <si>
    <t>Sr. Machine Learning Scientist</t>
  </si>
  <si>
    <t>12 - 14 LPA</t>
  </si>
  <si>
    <t>Principal ML Strategist</t>
  </si>
  <si>
    <t>14-18 LPA</t>
  </si>
  <si>
    <t>Data Science Manager</t>
  </si>
  <si>
    <t>18-24LPA</t>
  </si>
  <si>
    <t>Analytics and Data Science Manager</t>
  </si>
  <si>
    <t>Analytics Senior Manager</t>
  </si>
  <si>
    <t>23-29</t>
  </si>
  <si>
    <t>30-45</t>
  </si>
  <si>
    <t>45+</t>
  </si>
  <si>
    <t>EmpID</t>
  </si>
  <si>
    <t>DOB</t>
  </si>
  <si>
    <t>Date of Joining</t>
  </si>
  <si>
    <t>Sex</t>
  </si>
  <si>
    <t>MarriedID</t>
  </si>
  <si>
    <t>Department</t>
  </si>
  <si>
    <t>Position</t>
  </si>
  <si>
    <t>Job_type</t>
  </si>
  <si>
    <t>Age</t>
  </si>
  <si>
    <t>Total Experience</t>
  </si>
  <si>
    <t>Educationa Degree</t>
  </si>
  <si>
    <t>Graduation Grade</t>
  </si>
  <si>
    <t>No of Promotions</t>
  </si>
  <si>
    <t>PerformanceScore</t>
  </si>
  <si>
    <t>EngagementSurvey</t>
  </si>
  <si>
    <t>Adv. Excel</t>
  </si>
  <si>
    <t>Python</t>
  </si>
  <si>
    <t>SQL</t>
  </si>
  <si>
    <t>R</t>
  </si>
  <si>
    <t>Tableau</t>
  </si>
  <si>
    <t>Power BI</t>
  </si>
  <si>
    <t>Java</t>
  </si>
  <si>
    <t>C++</t>
  </si>
  <si>
    <t>VBA</t>
  </si>
  <si>
    <t>Salary</t>
  </si>
  <si>
    <t>Worthiness</t>
  </si>
  <si>
    <t xml:space="preserve">M </t>
  </si>
  <si>
    <t>No</t>
  </si>
  <si>
    <t xml:space="preserve">Production       </t>
  </si>
  <si>
    <t>Production Technician I</t>
  </si>
  <si>
    <t>Full-Time</t>
  </si>
  <si>
    <t>B.E</t>
  </si>
  <si>
    <t>A</t>
  </si>
  <si>
    <t>Exceeds</t>
  </si>
  <si>
    <t>Yes</t>
  </si>
  <si>
    <t>IT/IS</t>
  </si>
  <si>
    <t>Sr. DBA</t>
  </si>
  <si>
    <t>B</t>
  </si>
  <si>
    <t>Fully Meets</t>
  </si>
  <si>
    <t>F</t>
  </si>
  <si>
    <t>Production Technician II</t>
  </si>
  <si>
    <t>C</t>
  </si>
  <si>
    <t>D</t>
  </si>
  <si>
    <t>BI Director</t>
  </si>
  <si>
    <t>E</t>
  </si>
  <si>
    <t>Software Engineering</t>
  </si>
  <si>
    <t>Software Engineer</t>
  </si>
  <si>
    <t>IT Support</t>
  </si>
  <si>
    <t>Performance Score</t>
  </si>
  <si>
    <t>Education Degree* Graduation Grade</t>
  </si>
  <si>
    <t>Total Work Experience * Performance Score</t>
  </si>
  <si>
    <t>Skill * Rating</t>
  </si>
  <si>
    <t>Needs Improvement</t>
  </si>
  <si>
    <t>Enterprise Architect</t>
  </si>
  <si>
    <t>Admin Offices</t>
  </si>
  <si>
    <t>Sr. Accountant</t>
  </si>
  <si>
    <t>Production Manager</t>
  </si>
  <si>
    <t>Accountant I</t>
  </si>
  <si>
    <t>Sales</t>
  </si>
  <si>
    <t>Area Sales Manager</t>
  </si>
  <si>
    <t>Software Engineering Manager</t>
  </si>
  <si>
    <t>Director of Operations</t>
  </si>
  <si>
    <t>Sr. Network Engineer</t>
  </si>
  <si>
    <t>Sales Manager</t>
  </si>
  <si>
    <t>PIP</t>
  </si>
  <si>
    <t>IT Manager - Support</t>
  </si>
  <si>
    <t>Network Engineer</t>
  </si>
  <si>
    <t>IT Director</t>
  </si>
  <si>
    <t>Director of Sales</t>
  </si>
  <si>
    <t>Administrative Assistant</t>
  </si>
  <si>
    <t>Executive Office</t>
  </si>
  <si>
    <t>President &amp; CEO</t>
  </si>
  <si>
    <t>Senior BI Developer</t>
  </si>
  <si>
    <t>Shared Services Manager</t>
  </si>
  <si>
    <t>IT Manager - Infra</t>
  </si>
  <si>
    <t>Principal Data Architect</t>
  </si>
  <si>
    <t>IT Manager - DB</t>
  </si>
  <si>
    <t xml:space="preserve">Data Analyst </t>
  </si>
  <si>
    <t>CIO</t>
  </si>
  <si>
    <t>EmpStatusID</t>
  </si>
  <si>
    <t>PositionID</t>
  </si>
  <si>
    <t>DOB.1</t>
  </si>
  <si>
    <t>Custom</t>
  </si>
  <si>
    <t>DOB.2</t>
  </si>
  <si>
    <t>MaritalDesc</t>
  </si>
  <si>
    <t>DateofHire</t>
  </si>
  <si>
    <t>RecruitmentSource</t>
  </si>
  <si>
    <t>Custom.2</t>
  </si>
  <si>
    <t>30596</t>
  </si>
  <si>
    <t>19</t>
  </si>
  <si>
    <t>0</t>
  </si>
  <si>
    <t>Single</t>
  </si>
  <si>
    <t>40670</t>
  </si>
  <si>
    <t>LinkedIn</t>
  </si>
  <si>
    <t>27519</t>
  </si>
  <si>
    <t>Married</t>
  </si>
  <si>
    <t>3/30/2015</t>
  </si>
  <si>
    <t>Indeed</t>
  </si>
  <si>
    <t>09/19</t>
  </si>
  <si>
    <t>88</t>
  </si>
  <si>
    <t>1988</t>
  </si>
  <si>
    <t>09/27</t>
  </si>
  <si>
    <t>39630</t>
  </si>
  <si>
    <t>32729</t>
  </si>
  <si>
    <t>Divorced</t>
  </si>
  <si>
    <t>40854</t>
  </si>
  <si>
    <t>Google Search</t>
  </si>
  <si>
    <t>05/22</t>
  </si>
  <si>
    <t>77</t>
  </si>
  <si>
    <t>41153</t>
  </si>
  <si>
    <t>1977</t>
  </si>
  <si>
    <t>05/24</t>
  </si>
  <si>
    <t>79</t>
  </si>
  <si>
    <t>41923</t>
  </si>
  <si>
    <t>1979</t>
  </si>
  <si>
    <t>02/18</t>
  </si>
  <si>
    <t>83</t>
  </si>
  <si>
    <t>Widowed</t>
  </si>
  <si>
    <t>9/30/2013</t>
  </si>
  <si>
    <t>Employee Referral</t>
  </si>
  <si>
    <t>1983</t>
  </si>
  <si>
    <t>25874</t>
  </si>
  <si>
    <t>39971</t>
  </si>
  <si>
    <t>Diversity Job Fair</t>
  </si>
  <si>
    <t>32325</t>
  </si>
  <si>
    <t>42125</t>
  </si>
  <si>
    <t>27364</t>
  </si>
  <si>
    <t>40817</t>
  </si>
  <si>
    <t>02/21</t>
  </si>
  <si>
    <t>74</t>
  </si>
  <si>
    <t>40943</t>
  </si>
  <si>
    <t>1974</t>
  </si>
  <si>
    <t>32240</t>
  </si>
  <si>
    <t>07/20</t>
  </si>
  <si>
    <t>2/20/2012</t>
  </si>
  <si>
    <t>07/15</t>
  </si>
  <si>
    <t>9/24/2012</t>
  </si>
  <si>
    <t>On-line Web application</t>
  </si>
  <si>
    <t>10/18</t>
  </si>
  <si>
    <t>81</t>
  </si>
  <si>
    <t>2/21/2011</t>
  </si>
  <si>
    <t>1981</t>
  </si>
  <si>
    <t>04/17</t>
  </si>
  <si>
    <t>66</t>
  </si>
  <si>
    <t>7/21/2016</t>
  </si>
  <si>
    <t>1966</t>
  </si>
  <si>
    <t>10/27</t>
  </si>
  <si>
    <t>70</t>
  </si>
  <si>
    <t>40637</t>
  </si>
  <si>
    <t>1970</t>
  </si>
  <si>
    <t>31506</t>
  </si>
  <si>
    <t>41827</t>
  </si>
  <si>
    <t>29010</t>
  </si>
  <si>
    <t>41493</t>
  </si>
  <si>
    <t>12/22</t>
  </si>
  <si>
    <t>12/27</t>
  </si>
  <si>
    <t>58</t>
  </si>
  <si>
    <t>8/19/2013</t>
  </si>
  <si>
    <t>1958</t>
  </si>
  <si>
    <t>32517</t>
  </si>
  <si>
    <t>09/21</t>
  </si>
  <si>
    <t>90</t>
  </si>
  <si>
    <t>CareerBuilder</t>
  </si>
  <si>
    <t>1990</t>
  </si>
  <si>
    <t>01/16</t>
  </si>
  <si>
    <t>67</t>
  </si>
  <si>
    <t>1967</t>
  </si>
  <si>
    <t>07/30</t>
  </si>
  <si>
    <t>64</t>
  </si>
  <si>
    <t>2/17/2014</t>
  </si>
  <si>
    <t>1964</t>
  </si>
  <si>
    <t>31871</t>
  </si>
  <si>
    <t>2/16/2015</t>
  </si>
  <si>
    <t>25844</t>
  </si>
  <si>
    <t>08/24</t>
  </si>
  <si>
    <t>11/24</t>
  </si>
  <si>
    <t>87</t>
  </si>
  <si>
    <t>10/27/2008</t>
  </si>
  <si>
    <t>1987</t>
  </si>
  <si>
    <t>07/28</t>
  </si>
  <si>
    <t>9/29/2014</t>
  </si>
  <si>
    <t>10/30</t>
  </si>
  <si>
    <t>69</t>
  </si>
  <si>
    <t>Separated</t>
  </si>
  <si>
    <t>41589</t>
  </si>
  <si>
    <t>1969</t>
  </si>
  <si>
    <t>23382</t>
  </si>
  <si>
    <t>8/15/2011</t>
  </si>
  <si>
    <t>29254</t>
  </si>
  <si>
    <t>41032</t>
  </si>
  <si>
    <t>08/19</t>
  </si>
  <si>
    <t>11/22</t>
  </si>
  <si>
    <t>30567</t>
  </si>
  <si>
    <t>1/28/2016</t>
  </si>
  <si>
    <t>31901</t>
  </si>
  <si>
    <t>30349</t>
  </si>
  <si>
    <t>3/31/2014</t>
  </si>
  <si>
    <t>31569</t>
  </si>
  <si>
    <t>6/30/2016</t>
  </si>
  <si>
    <t>05/15</t>
  </si>
  <si>
    <t>63</t>
  </si>
  <si>
    <t>8/18/2014</t>
  </si>
  <si>
    <t>1963</t>
  </si>
  <si>
    <t>18660</t>
  </si>
  <si>
    <t>26544</t>
  </si>
  <si>
    <t>42530</t>
  </si>
  <si>
    <t>29191</t>
  </si>
  <si>
    <t>41978</t>
  </si>
  <si>
    <t>25878</t>
  </si>
  <si>
    <t>5/14/2012</t>
  </si>
  <si>
    <t>08/27</t>
  </si>
  <si>
    <t>6/27/2011</t>
  </si>
  <si>
    <t>05/31</t>
  </si>
  <si>
    <t>40612</t>
  </si>
  <si>
    <t>31176</t>
  </si>
  <si>
    <t>41038</t>
  </si>
  <si>
    <t>08/31</t>
  </si>
  <si>
    <t>5/16/2011</t>
  </si>
  <si>
    <t>11/25</t>
  </si>
  <si>
    <t>78</t>
  </si>
  <si>
    <t>8/30/2010</t>
  </si>
  <si>
    <t>1978</t>
  </si>
  <si>
    <t>08/26</t>
  </si>
  <si>
    <t>80</t>
  </si>
  <si>
    <t>42528</t>
  </si>
  <si>
    <t>1980</t>
  </si>
  <si>
    <t>28346</t>
  </si>
  <si>
    <t>29197</t>
  </si>
  <si>
    <t>12/17</t>
  </si>
  <si>
    <t>75</t>
  </si>
  <si>
    <t>7/20/2010</t>
  </si>
  <si>
    <t>1975</t>
  </si>
  <si>
    <t>03/19</t>
  </si>
  <si>
    <t>39934</t>
  </si>
  <si>
    <t>03/31</t>
  </si>
  <si>
    <t>86</t>
  </si>
  <si>
    <t>1986</t>
  </si>
  <si>
    <t>32054</t>
  </si>
  <si>
    <t>23994</t>
  </si>
  <si>
    <t>04/19</t>
  </si>
  <si>
    <t>41764</t>
  </si>
  <si>
    <t>01/18</t>
  </si>
  <si>
    <t>52</t>
  </si>
  <si>
    <t>1952</t>
  </si>
  <si>
    <t>28621</t>
  </si>
  <si>
    <t>40946</t>
  </si>
  <si>
    <t>09/14</t>
  </si>
  <si>
    <t>40735</t>
  </si>
  <si>
    <t>04/15</t>
  </si>
  <si>
    <t>43350</t>
  </si>
  <si>
    <t>10/31</t>
  </si>
  <si>
    <t>28982</t>
  </si>
  <si>
    <t>27436</t>
  </si>
  <si>
    <t>02/25</t>
  </si>
  <si>
    <t>51</t>
  </si>
  <si>
    <t>1951</t>
  </si>
  <si>
    <t>30415</t>
  </si>
  <si>
    <t>2/15/2017</t>
  </si>
  <si>
    <t>11/15</t>
  </si>
  <si>
    <t>82</t>
  </si>
  <si>
    <t>1982</t>
  </si>
  <si>
    <t>05/14</t>
  </si>
  <si>
    <t>Website</t>
  </si>
  <si>
    <t>28533</t>
  </si>
  <si>
    <t>41456</t>
  </si>
  <si>
    <t>31603</t>
  </si>
  <si>
    <t>07/18</t>
  </si>
  <si>
    <t>25818</t>
  </si>
  <si>
    <t>41760</t>
  </si>
  <si>
    <t>32366</t>
  </si>
  <si>
    <t>11/28</t>
  </si>
  <si>
    <t>73</t>
  </si>
  <si>
    <t>9/18/2014</t>
  </si>
  <si>
    <t>1973</t>
  </si>
  <si>
    <t>09/23</t>
  </si>
  <si>
    <t>4/26/2010</t>
  </si>
  <si>
    <t>33367</t>
  </si>
  <si>
    <t>08/25</t>
  </si>
  <si>
    <t>89</t>
  </si>
  <si>
    <t>1989</t>
  </si>
  <si>
    <t>30356</t>
  </si>
  <si>
    <t>32664</t>
  </si>
  <si>
    <t>40579</t>
  </si>
  <si>
    <t>09/22</t>
  </si>
  <si>
    <t>04/14</t>
  </si>
  <si>
    <t>55</t>
  </si>
  <si>
    <t>1955</t>
  </si>
  <si>
    <t>42313</t>
  </si>
  <si>
    <t>06/18</t>
  </si>
  <si>
    <t>03/16</t>
  </si>
  <si>
    <t>29596</t>
  </si>
  <si>
    <t>30539</t>
  </si>
  <si>
    <t>27582</t>
  </si>
  <si>
    <t>29348</t>
  </si>
  <si>
    <t>4/15/2011</t>
  </si>
  <si>
    <t>04/16</t>
  </si>
  <si>
    <t>Other</t>
  </si>
  <si>
    <t>08/28</t>
  </si>
  <si>
    <t>40703</t>
  </si>
  <si>
    <t>24996</t>
  </si>
  <si>
    <t>40183</t>
  </si>
  <si>
    <t>09/15</t>
  </si>
  <si>
    <t>85</t>
  </si>
  <si>
    <t>1985</t>
  </si>
  <si>
    <t>30359</t>
  </si>
  <si>
    <t>32883</t>
  </si>
  <si>
    <t>26213</t>
  </si>
  <si>
    <t>27280</t>
  </si>
  <si>
    <t>29438</t>
  </si>
  <si>
    <t>10/23</t>
  </si>
  <si>
    <t>71</t>
  </si>
  <si>
    <t>1971</t>
  </si>
  <si>
    <t>92</t>
  </si>
  <si>
    <t>1992</t>
  </si>
  <si>
    <t>09/29</t>
  </si>
  <si>
    <t>23721</t>
  </si>
  <si>
    <t>05/25</t>
  </si>
  <si>
    <t>05/21</t>
  </si>
  <si>
    <t>30540</t>
  </si>
  <si>
    <t>27282</t>
  </si>
  <si>
    <t>29897</t>
  </si>
  <si>
    <t>42041</t>
  </si>
  <si>
    <t>06/30</t>
  </si>
  <si>
    <t>4/20/2017</t>
  </si>
  <si>
    <t>25448</t>
  </si>
  <si>
    <t>41093</t>
  </si>
  <si>
    <t>03/23</t>
  </si>
  <si>
    <t>11/28/2011</t>
  </si>
  <si>
    <t>32424</t>
  </si>
  <si>
    <t>08/18</t>
  </si>
  <si>
    <t>27065</t>
  </si>
  <si>
    <t>30773</t>
  </si>
  <si>
    <t>8/13/2012</t>
  </si>
  <si>
    <t>72</t>
  </si>
  <si>
    <t>1972</t>
  </si>
  <si>
    <t>02/16</t>
  </si>
  <si>
    <t>84</t>
  </si>
  <si>
    <t>1984</t>
  </si>
  <si>
    <t>03/17</t>
  </si>
  <si>
    <t>09/16</t>
  </si>
  <si>
    <t>31691</t>
  </si>
  <si>
    <t>30989</t>
  </si>
  <si>
    <t>42527</t>
  </si>
  <si>
    <t>33790</t>
  </si>
  <si>
    <t>42130</t>
  </si>
  <si>
    <t>76</t>
  </si>
  <si>
    <t>1976</t>
  </si>
  <si>
    <t>01/28</t>
  </si>
  <si>
    <t>91</t>
  </si>
  <si>
    <t>1991</t>
  </si>
  <si>
    <t>26612</t>
  </si>
  <si>
    <t>41040</t>
  </si>
  <si>
    <t>03/22</t>
  </si>
  <si>
    <t>31574</t>
  </si>
  <si>
    <t>04/13</t>
  </si>
  <si>
    <t>41791</t>
  </si>
  <si>
    <t>59</t>
  </si>
  <si>
    <t>1959</t>
  </si>
  <si>
    <t>31604</t>
  </si>
  <si>
    <t>25424</t>
  </si>
  <si>
    <t>32823</t>
  </si>
  <si>
    <t>01/19</t>
  </si>
  <si>
    <t>11/27</t>
  </si>
  <si>
    <t>54</t>
  </si>
  <si>
    <t>1954</t>
  </si>
  <si>
    <t>26888</t>
  </si>
  <si>
    <t>9/26/2011</t>
  </si>
  <si>
    <t>25790</t>
  </si>
  <si>
    <t>28409</t>
  </si>
  <si>
    <t>29253</t>
  </si>
  <si>
    <t>02/24</t>
  </si>
  <si>
    <t>40727</t>
  </si>
  <si>
    <t>04/23</t>
  </si>
  <si>
    <t>26305</t>
  </si>
  <si>
    <t>07/25</t>
  </si>
  <si>
    <t>31667</t>
  </si>
  <si>
    <t>41159</t>
  </si>
  <si>
    <t>04/26</t>
  </si>
  <si>
    <t>30930</t>
  </si>
  <si>
    <t>06/14</t>
  </si>
  <si>
    <t>42410</t>
  </si>
  <si>
    <t>01/17</t>
  </si>
  <si>
    <t>30961</t>
  </si>
  <si>
    <t>42491</t>
  </si>
  <si>
    <t>29991</t>
  </si>
  <si>
    <t>4/30/2012</t>
  </si>
  <si>
    <t>10/26</t>
  </si>
  <si>
    <t>03/26</t>
  </si>
  <si>
    <t>32273</t>
  </si>
  <si>
    <t>1/21/2011</t>
  </si>
  <si>
    <t>12/26</t>
  </si>
  <si>
    <t>03/28</t>
  </si>
  <si>
    <t>10/22</t>
  </si>
  <si>
    <t>02/14</t>
  </si>
  <si>
    <t>26553</t>
  </si>
  <si>
    <t>31600</t>
  </si>
  <si>
    <t>42679</t>
  </si>
  <si>
    <t>31697</t>
  </si>
  <si>
    <t>27221</t>
  </si>
  <si>
    <t>31969</t>
  </si>
  <si>
    <t>5/31/2011</t>
  </si>
  <si>
    <t>31959</t>
  </si>
  <si>
    <t>30688</t>
  </si>
  <si>
    <t>05/30</t>
  </si>
  <si>
    <t>68</t>
  </si>
  <si>
    <t>1968</t>
  </si>
  <si>
    <t>29867</t>
  </si>
  <si>
    <t>8/16/2012</t>
  </si>
  <si>
    <t>06/29</t>
  </si>
  <si>
    <t>08/17</t>
  </si>
  <si>
    <t>31542</t>
  </si>
  <si>
    <t>2/15/2012</t>
  </si>
  <si>
    <t>04/24</t>
  </si>
  <si>
    <t>5/13/2013</t>
  </si>
  <si>
    <t>27831</t>
  </si>
  <si>
    <t>28949</t>
  </si>
  <si>
    <t>30870</t>
  </si>
  <si>
    <t>41278</t>
  </si>
  <si>
    <t>27041</t>
  </si>
  <si>
    <t>04/18</t>
  </si>
  <si>
    <t>04/25</t>
  </si>
  <si>
    <t>43010</t>
  </si>
  <si>
    <t>32544</t>
  </si>
  <si>
    <t>28341</t>
  </si>
  <si>
    <t>24537</t>
  </si>
  <si>
    <t>11/23</t>
  </si>
  <si>
    <t>09/30</t>
  </si>
  <si>
    <t>19300</t>
  </si>
  <si>
    <t>33182</t>
  </si>
  <si>
    <t>28076</t>
  </si>
  <si>
    <t>05/19</t>
  </si>
  <si>
    <t>28860</t>
  </si>
  <si>
    <t>40726</t>
  </si>
  <si>
    <t>02/20</t>
  </si>
  <si>
    <t>30811</t>
  </si>
  <si>
    <t>41651</t>
  </si>
  <si>
    <t>28373</t>
  </si>
  <si>
    <t>10/25/2010</t>
  </si>
  <si>
    <t>29131</t>
  </si>
  <si>
    <t>32297</t>
  </si>
  <si>
    <t>39213</t>
  </si>
  <si>
    <t>08/29</t>
  </si>
  <si>
    <t>10/15</t>
  </si>
  <si>
    <t>06/19</t>
  </si>
  <si>
    <t>61</t>
  </si>
  <si>
    <t>1961</t>
  </si>
  <si>
    <t>30844</t>
  </si>
  <si>
    <t>29560</t>
  </si>
  <si>
    <t>12/31</t>
  </si>
  <si>
    <t>20068</t>
  </si>
  <si>
    <t>07/22</t>
  </si>
  <si>
    <t>26999</t>
  </si>
  <si>
    <t>29715</t>
  </si>
  <si>
    <t>26365</t>
  </si>
  <si>
    <t>27211</t>
  </si>
  <si>
    <t>31229</t>
  </si>
  <si>
    <t>29900</t>
  </si>
  <si>
    <t>05/27</t>
  </si>
  <si>
    <t>11/21</t>
  </si>
  <si>
    <t>42917</t>
  </si>
  <si>
    <t>27161</t>
  </si>
  <si>
    <t>03/18</t>
  </si>
  <si>
    <t>26788</t>
  </si>
  <si>
    <t>1/20/2013</t>
  </si>
  <si>
    <t>23468</t>
  </si>
  <si>
    <t>07/24</t>
  </si>
  <si>
    <t>24995</t>
  </si>
  <si>
    <t>42467</t>
  </si>
  <si>
    <t>12/21</t>
  </si>
  <si>
    <t>32423</t>
  </si>
  <si>
    <t>27670</t>
  </si>
  <si>
    <t>9/30/2014</t>
  </si>
  <si>
    <t>25782</t>
  </si>
  <si>
    <t>42009</t>
  </si>
  <si>
    <t>10/26/2009</t>
  </si>
  <si>
    <t>08/16</t>
  </si>
  <si>
    <t>5/18/2014</t>
  </si>
  <si>
    <t>23775</t>
  </si>
  <si>
    <t>27001</t>
  </si>
  <si>
    <t>40822</t>
  </si>
  <si>
    <t>30561</t>
  </si>
  <si>
    <t>40949</t>
  </si>
  <si>
    <t>27277</t>
  </si>
  <si>
    <t>31421</t>
  </si>
  <si>
    <t>03/14</t>
  </si>
  <si>
    <t>32847</t>
  </si>
  <si>
    <t>9/27/2010</t>
  </si>
  <si>
    <t>40026</t>
  </si>
  <si>
    <t>30142</t>
  </si>
  <si>
    <t>08/15</t>
  </si>
  <si>
    <t>30472</t>
  </si>
  <si>
    <t>10/24</t>
  </si>
  <si>
    <t>27457</t>
  </si>
  <si>
    <t>4/27/2009</t>
  </si>
  <si>
    <t>53</t>
  </si>
  <si>
    <t>1953</t>
  </si>
  <si>
    <t>23928</t>
  </si>
  <si>
    <t>23990</t>
  </si>
  <si>
    <t>6/25/2007</t>
  </si>
  <si>
    <t>24598</t>
  </si>
  <si>
    <t>2/18/2013</t>
  </si>
  <si>
    <t>01/15</t>
  </si>
  <si>
    <t>38961</t>
  </si>
  <si>
    <t>05/16</t>
  </si>
  <si>
    <t>32268</t>
  </si>
  <si>
    <t>03/15</t>
  </si>
  <si>
    <t>05/23</t>
  </si>
  <si>
    <t>01/31</t>
  </si>
  <si>
    <t>25121</t>
  </si>
  <si>
    <t>40551</t>
  </si>
  <si>
    <t>32819</t>
  </si>
  <si>
    <t>31601</t>
  </si>
  <si>
    <t>31477</t>
  </si>
  <si>
    <t>31202</t>
  </si>
  <si>
    <t>42131</t>
  </si>
  <si>
    <t>28035</t>
  </si>
  <si>
    <t>11/14</t>
  </si>
  <si>
    <t>29259</t>
  </si>
  <si>
    <t>29805</t>
  </si>
  <si>
    <t>28526</t>
  </si>
  <si>
    <t>25244</t>
  </si>
  <si>
    <t>21377</t>
  </si>
  <si>
    <t>04/20</t>
  </si>
  <si>
    <t>31356</t>
  </si>
  <si>
    <t>30046</t>
  </si>
  <si>
    <t>39487</t>
  </si>
  <si>
    <t>08/30</t>
  </si>
  <si>
    <t>40455</t>
  </si>
  <si>
    <t>Relavant Work Experience</t>
  </si>
  <si>
    <t>Experience Bin</t>
  </si>
  <si>
    <t>Experience_score</t>
  </si>
  <si>
    <t>Exp in cur comapany</t>
  </si>
  <si>
    <t>Exp in pr companies</t>
  </si>
  <si>
    <t>No of Pr companies</t>
  </si>
  <si>
    <t>Deg_score</t>
  </si>
  <si>
    <t>Grade_score</t>
  </si>
  <si>
    <t>Education_Score</t>
  </si>
  <si>
    <t>Skill_score</t>
  </si>
  <si>
    <t>Salary in LPA</t>
  </si>
  <si>
    <t>Data Science</t>
  </si>
  <si>
    <t>B.Sc</t>
  </si>
  <si>
    <t>M.Sc</t>
  </si>
  <si>
    <t>M.E</t>
  </si>
  <si>
    <t>MBA</t>
  </si>
  <si>
    <t>M.Tech</t>
  </si>
  <si>
    <t>Senior Business Intelligence Developer</t>
  </si>
  <si>
    <t>Diplomo</t>
  </si>
  <si>
    <t>B.Tech</t>
  </si>
  <si>
    <t>When excel doesn’t know 19xx or 20xx/when there is two date formats</t>
  </si>
  <si>
    <t>1. convert all dates to 2 digit year</t>
  </si>
  <si>
    <t>07-10-83</t>
  </si>
  <si>
    <t>2. copy it to a notepad and paste it in a text column</t>
  </si>
  <si>
    <t>05-05-75</t>
  </si>
  <si>
    <t>3. Split the date and add a year's first 2 digits</t>
  </si>
  <si>
    <t>09-19-88</t>
  </si>
  <si>
    <t>4. Concatenate to make a proper date dd-mm-yyyy</t>
  </si>
  <si>
    <t>09-27-88</t>
  </si>
  <si>
    <t>(Make sure date and month are rightly placed from each format)</t>
  </si>
  <si>
    <t>09-08-89</t>
  </si>
  <si>
    <t>5. Use text to column option without checking delimiter and select date option</t>
  </si>
  <si>
    <t>05-22-77</t>
  </si>
  <si>
    <t>05-24-79</t>
  </si>
  <si>
    <t>02-18-83</t>
  </si>
  <si>
    <t>02-11-70</t>
  </si>
  <si>
    <t>01-07-88</t>
  </si>
  <si>
    <t>01-12-74</t>
  </si>
  <si>
    <t>02-21-74</t>
  </si>
  <si>
    <t>07-04-88</t>
  </si>
  <si>
    <t>07-20-83</t>
  </si>
  <si>
    <t>07-15-77</t>
  </si>
  <si>
    <t>10-18-81</t>
  </si>
  <si>
    <t>04-17-66</t>
  </si>
  <si>
    <t>10-27-70</t>
  </si>
  <si>
    <t>04-04-86</t>
  </si>
  <si>
    <t>04-06-79</t>
  </si>
  <si>
    <t>12-22-70</t>
  </si>
  <si>
    <t>12-27-58</t>
  </si>
  <si>
    <t>09-01-89</t>
  </si>
  <si>
    <t>09-21-90</t>
  </si>
  <si>
    <t>01-16-67</t>
  </si>
  <si>
    <t>07-30-64</t>
  </si>
  <si>
    <t>04-04-87</t>
  </si>
  <si>
    <t>03-10-70</t>
  </si>
  <si>
    <t>08-24-90</t>
  </si>
  <si>
    <t>11-24-87</t>
  </si>
  <si>
    <t>07-28-83</t>
  </si>
  <si>
    <t>10-30-69</t>
  </si>
  <si>
    <t>06-01-64</t>
  </si>
  <si>
    <t>03-02-80</t>
  </si>
  <si>
    <t>08-19-77</t>
  </si>
  <si>
    <t>11-22-66</t>
  </si>
  <si>
    <t>08-09-83</t>
  </si>
  <si>
    <t>04-05-87</t>
  </si>
  <si>
    <t>02-02-83</t>
  </si>
  <si>
    <t>06-06-86</t>
  </si>
  <si>
    <t>05-15-63</t>
  </si>
  <si>
    <t>01-02-51</t>
  </si>
  <si>
    <t>02-09-72</t>
  </si>
  <si>
    <t>02-12-79</t>
  </si>
  <si>
    <t>08-24-83</t>
  </si>
  <si>
    <t>06-11-70</t>
  </si>
  <si>
    <t>08-27-83</t>
  </si>
  <si>
    <t>05-31-88</t>
  </si>
  <si>
    <t>09-05-85</t>
  </si>
  <si>
    <t>08-31-81</t>
  </si>
  <si>
    <t>11-25-78</t>
  </si>
  <si>
    <t>08-26-80</t>
  </si>
  <si>
    <t>09-08-77</t>
  </si>
  <si>
    <t>08-12-79</t>
  </si>
  <si>
    <t>12-17-75</t>
  </si>
  <si>
    <t>03-19-83</t>
  </si>
  <si>
    <t>03-31-77</t>
  </si>
  <si>
    <t>08-26-86</t>
  </si>
  <si>
    <t>04-10-87</t>
  </si>
  <si>
    <t>09-09-65</t>
  </si>
  <si>
    <t>04-19-90</t>
  </si>
  <si>
    <t>01-18-52</t>
  </si>
  <si>
    <t>11-05-78</t>
  </si>
  <si>
    <t>09-14-79</t>
  </si>
  <si>
    <t>04-15-88</t>
  </si>
  <si>
    <t>10-31-77</t>
  </si>
  <si>
    <t>07-05-79</t>
  </si>
  <si>
    <t>11-02-75</t>
  </si>
  <si>
    <t>02-25-51</t>
  </si>
  <si>
    <t>04-19-67</t>
  </si>
  <si>
    <t>09-04-83</t>
  </si>
  <si>
    <t>11-15-82</t>
  </si>
  <si>
    <t>05-14-87</t>
  </si>
  <si>
    <t>12-02-78</t>
  </si>
  <si>
    <t>10-07-86</t>
  </si>
  <si>
    <t>07-18-88</t>
  </si>
  <si>
    <t>07-09-70</t>
  </si>
  <si>
    <t>11-08-88</t>
  </si>
  <si>
    <t>11-28-73</t>
  </si>
  <si>
    <t>09-23-73</t>
  </si>
  <si>
    <t>09-05-91</t>
  </si>
  <si>
    <t>05-31-74</t>
  </si>
  <si>
    <t>08-25-78</t>
  </si>
  <si>
    <t>08-25-89</t>
  </si>
  <si>
    <t>09-02-83</t>
  </si>
  <si>
    <t>05-06-89</t>
  </si>
  <si>
    <t>05-15-87</t>
  </si>
  <si>
    <t>09-22-78</t>
  </si>
  <si>
    <t>09-27-87</t>
  </si>
  <si>
    <t>04-14-55</t>
  </si>
  <si>
    <t>10-18-89</t>
  </si>
  <si>
    <t>06-18-87</t>
  </si>
  <si>
    <t>03-16-81</t>
  </si>
  <si>
    <t>10-01-81</t>
  </si>
  <si>
    <t>11-08-83</t>
  </si>
  <si>
    <t>07-07-75</t>
  </si>
  <si>
    <t>07-05-80</t>
  </si>
  <si>
    <t>04-16-79</t>
  </si>
  <si>
    <t>08-28-63</t>
  </si>
  <si>
    <t>07-06-68</t>
  </si>
  <si>
    <t>09-15-85</t>
  </si>
  <si>
    <t>12-02-83</t>
  </si>
  <si>
    <t>10-01-90</t>
  </si>
  <si>
    <t>05-15-70</t>
  </si>
  <si>
    <t>07-10-71</t>
  </si>
  <si>
    <t>08-09-74</t>
  </si>
  <si>
    <t>05-08-80</t>
  </si>
  <si>
    <t>09-22-89</t>
  </si>
  <si>
    <t>10-23-71</t>
  </si>
  <si>
    <t>11-24-89</t>
  </si>
  <si>
    <t>06-18-92</t>
  </si>
  <si>
    <t>09-29-69</t>
  </si>
  <si>
    <t>10-12-64</t>
  </si>
  <si>
    <t>04-16-81</t>
  </si>
  <si>
    <t>05-25-86</t>
  </si>
  <si>
    <t>05-21-79</t>
  </si>
  <si>
    <t>12-08-83</t>
  </si>
  <si>
    <t>10-09-74</t>
  </si>
  <si>
    <t>07-11-81</t>
  </si>
  <si>
    <t>05-21-83</t>
  </si>
  <si>
    <t>06-30-89</t>
  </si>
  <si>
    <t>02-09-69</t>
  </si>
  <si>
    <t>03-23-77</t>
  </si>
  <si>
    <t>08-10-88</t>
  </si>
  <si>
    <t>08-18-52</t>
  </si>
  <si>
    <t>05-02-74</t>
  </si>
  <si>
    <t>01-04-84</t>
  </si>
  <si>
    <t>08-27-72</t>
  </si>
  <si>
    <t>09-14-88</t>
  </si>
  <si>
    <t>02-16-84</t>
  </si>
  <si>
    <t>02-21-84</t>
  </si>
  <si>
    <t>03-17-66</t>
  </si>
  <si>
    <t>09-16-85</t>
  </si>
  <si>
    <t>06-10-86</t>
  </si>
  <si>
    <t>03-11-84</t>
  </si>
  <si>
    <t>05-07-92</t>
  </si>
  <si>
    <t>09-22-76</t>
  </si>
  <si>
    <t>11-15-76</t>
  </si>
  <si>
    <t>01-28-91</t>
  </si>
  <si>
    <t>09-11-72</t>
  </si>
  <si>
    <t>03-22-66</t>
  </si>
  <si>
    <t>11-06-86</t>
  </si>
  <si>
    <t>04-13-64</t>
  </si>
  <si>
    <t>08-19-59</t>
  </si>
  <si>
    <t>11-07-86</t>
  </si>
  <si>
    <t>09-08-69</t>
  </si>
  <si>
    <t>04-17-86</t>
  </si>
  <si>
    <t>11-11-89</t>
  </si>
  <si>
    <t>01-19-76</t>
  </si>
  <si>
    <t>11-27-79</t>
  </si>
  <si>
    <t>09-21-54</t>
  </si>
  <si>
    <t>12-08-73</t>
  </si>
  <si>
    <t>10-08-70</t>
  </si>
  <si>
    <t>11-10-77</t>
  </si>
  <si>
    <t>02-02-80</t>
  </si>
  <si>
    <t>02-24-69</t>
  </si>
  <si>
    <t>04-23-86</t>
  </si>
  <si>
    <t>07-01-72</t>
  </si>
  <si>
    <t>07-25-79</t>
  </si>
  <si>
    <t>12-09-86</t>
  </si>
  <si>
    <t>04-26-84</t>
  </si>
  <si>
    <t>05-09-84</t>
  </si>
  <si>
    <t>06-14-87</t>
  </si>
  <si>
    <t>01-17-79</t>
  </si>
  <si>
    <t>06-10-84</t>
  </si>
  <si>
    <t>09-02-82</t>
  </si>
  <si>
    <t>12-27-88</t>
  </si>
  <si>
    <t>10-26-81</t>
  </si>
  <si>
    <t>03-26-81</t>
  </si>
  <si>
    <t>03-19-79</t>
  </si>
  <si>
    <t>10-05-88</t>
  </si>
  <si>
    <t>12-26-76</t>
  </si>
  <si>
    <t>03-28-82</t>
  </si>
  <si>
    <t>10-22-75</t>
  </si>
  <si>
    <t>02-14-73</t>
  </si>
  <si>
    <t>11-09-72</t>
  </si>
  <si>
    <t>07-07-86</t>
  </si>
  <si>
    <t>08-25-76</t>
  </si>
  <si>
    <t>12-10-86</t>
  </si>
  <si>
    <t>11-07-74</t>
  </si>
  <si>
    <t>11-07-87</t>
  </si>
  <si>
    <t>11-22-77</t>
  </si>
  <si>
    <t>05-21-87</t>
  </si>
  <si>
    <t>01-07-87</t>
  </si>
  <si>
    <t>07-01-84</t>
  </si>
  <si>
    <t>05-30-68</t>
  </si>
  <si>
    <t>08-10-81</t>
  </si>
  <si>
    <t>06-29-85</t>
  </si>
  <si>
    <t>08-17-92</t>
  </si>
  <si>
    <t>10-05-86</t>
  </si>
  <si>
    <t>04-24-70</t>
  </si>
  <si>
    <t>12-03-76</t>
  </si>
  <si>
    <t>04-04-79</t>
  </si>
  <si>
    <t>07-07-84</t>
  </si>
  <si>
    <t>12-01-74</t>
  </si>
  <si>
    <t>04-18-80</t>
  </si>
  <si>
    <t>04-25-70</t>
  </si>
  <si>
    <t>05-02-89</t>
  </si>
  <si>
    <t>03-28-83</t>
  </si>
  <si>
    <t>04-08-77</t>
  </si>
  <si>
    <t>06-03-67</t>
  </si>
  <si>
    <t>03-31-89</t>
  </si>
  <si>
    <t>11-23-85</t>
  </si>
  <si>
    <t>09-30-80</t>
  </si>
  <si>
    <t>02-11-52</t>
  </si>
  <si>
    <t>05-11-90</t>
  </si>
  <si>
    <t>12-11-76</t>
  </si>
  <si>
    <t>11-24-79</t>
  </si>
  <si>
    <t>05-19-82</t>
  </si>
  <si>
    <t>05-01-79</t>
  </si>
  <si>
    <t>02-20-79</t>
  </si>
  <si>
    <t>09-05-84</t>
  </si>
  <si>
    <t>03-17-88</t>
  </si>
  <si>
    <t>07-18-89</t>
  </si>
  <si>
    <t>07-20-86</t>
  </si>
  <si>
    <t>08-17-86</t>
  </si>
  <si>
    <t>05-09-77</t>
  </si>
  <si>
    <t>03-10-79</t>
  </si>
  <si>
    <t>09-16-84</t>
  </si>
  <si>
    <t>03-06-88</t>
  </si>
  <si>
    <t>11-23-81</t>
  </si>
  <si>
    <t>08-29-88</t>
  </si>
  <si>
    <t>10-15-84</t>
  </si>
  <si>
    <t>06-19-61</t>
  </si>
  <si>
    <t>09-22-70</t>
  </si>
  <si>
    <t>11-06-84</t>
  </si>
  <si>
    <t>05-12-80</t>
  </si>
  <si>
    <t>12-31-84</t>
  </si>
  <si>
    <t>10-12-54</t>
  </si>
  <si>
    <t>07-22-82</t>
  </si>
  <si>
    <t>01-12-73</t>
  </si>
  <si>
    <t>09-05-81</t>
  </si>
  <si>
    <t>07-03-72</t>
  </si>
  <si>
    <t>01-07-74</t>
  </si>
  <si>
    <t>01-07-85</t>
  </si>
  <si>
    <t>01-28-85</t>
  </si>
  <si>
    <t>10-11-81</t>
  </si>
  <si>
    <t>05-27-73</t>
  </si>
  <si>
    <t>11-21-72</t>
  </si>
  <si>
    <t>12-05-74</t>
  </si>
  <si>
    <t>03-18-87</t>
  </si>
  <si>
    <t>04-05-73</t>
  </si>
  <si>
    <t>01-04-64</t>
  </si>
  <si>
    <t>07-24-86</t>
  </si>
  <si>
    <t>06-06-68</t>
  </si>
  <si>
    <t>12-21-74</t>
  </si>
  <si>
    <t>04-26-86</t>
  </si>
  <si>
    <t>12-17-87</t>
  </si>
  <si>
    <t>07-10-88</t>
  </si>
  <si>
    <t>03-10-75</t>
  </si>
  <si>
    <t>04-14-81</t>
  </si>
  <si>
    <t>08-24-85</t>
  </si>
  <si>
    <t>02-08-70</t>
  </si>
  <si>
    <t>05-19-88</t>
  </si>
  <si>
    <t>11-25-87</t>
  </si>
  <si>
    <t>10-30-63</t>
  </si>
  <si>
    <t>08-16-84</t>
  </si>
  <si>
    <t>02-02-65</t>
  </si>
  <si>
    <t>03-12-73</t>
  </si>
  <si>
    <t>02-09-83</t>
  </si>
  <si>
    <t>07-20-68</t>
  </si>
  <si>
    <t>09-30-75</t>
  </si>
  <si>
    <t>03-26-73</t>
  </si>
  <si>
    <t>08-25-82</t>
  </si>
  <si>
    <t>05-09-74</t>
  </si>
  <si>
    <t>09-01-86</t>
  </si>
  <si>
    <t>03-14-85</t>
  </si>
  <si>
    <t>05-12-89</t>
  </si>
  <si>
    <t>03-28-78</t>
  </si>
  <si>
    <t>10-07-82</t>
  </si>
  <si>
    <t>08-15-68</t>
  </si>
  <si>
    <t>05-06-83</t>
  </si>
  <si>
    <t>10-24-87</t>
  </si>
  <si>
    <t>04-03-75</t>
  </si>
  <si>
    <t>05-24-53</t>
  </si>
  <si>
    <t>05-07-65</t>
  </si>
  <si>
    <t>05-09-65</t>
  </si>
  <si>
    <t>09-16-75</t>
  </si>
  <si>
    <t>06-05-67</t>
  </si>
  <si>
    <t>01-15-68</t>
  </si>
  <si>
    <t>05-16-83</t>
  </si>
  <si>
    <t>05-05-88</t>
  </si>
  <si>
    <t>06-14-83</t>
  </si>
  <si>
    <t>03-15-85</t>
  </si>
  <si>
    <t>03-31-69</t>
  </si>
  <si>
    <t>05-23-91</t>
  </si>
  <si>
    <t>01-31-87</t>
  </si>
  <si>
    <t>10-10-68</t>
  </si>
  <si>
    <t>07-11-89</t>
  </si>
  <si>
    <t>08-07-86</t>
  </si>
  <si>
    <t>06-03-86</t>
  </si>
  <si>
    <t>04-06-85</t>
  </si>
  <si>
    <t>02-10-76</t>
  </si>
  <si>
    <t>11-14-55</t>
  </si>
  <si>
    <t>08-02-80</t>
  </si>
  <si>
    <t>07-08-81</t>
  </si>
  <si>
    <t>05-02-78</t>
  </si>
  <si>
    <t>05-24-87</t>
  </si>
  <si>
    <t>07-30-83</t>
  </si>
  <si>
    <t>10-02-69</t>
  </si>
  <si>
    <t>11-07-58</t>
  </si>
  <si>
    <t>04-20-85</t>
  </si>
  <si>
    <t>05-11-85</t>
  </si>
  <si>
    <t>05-04-82</t>
  </si>
  <si>
    <t>08-30-79</t>
  </si>
  <si>
    <t>02-24-79</t>
  </si>
  <si>
    <t>08-17-78</t>
  </si>
  <si>
    <t>Sector: Data Science</t>
  </si>
  <si>
    <t>No of employees: 53</t>
  </si>
  <si>
    <t>B.Tech: B</t>
  </si>
  <si>
    <t>WE: 2</t>
  </si>
  <si>
    <t>Skill: 3*4</t>
  </si>
  <si>
    <t>B.E:B</t>
  </si>
  <si>
    <t>WE:20</t>
  </si>
  <si>
    <t>Education Degreee</t>
  </si>
  <si>
    <t>Relevancy</t>
  </si>
  <si>
    <t>Diplomo - 1.5</t>
  </si>
  <si>
    <t>A - 5</t>
  </si>
  <si>
    <t>4.5 - 20</t>
  </si>
  <si>
    <t>BSc, BA - 2</t>
  </si>
  <si>
    <t>B - 4.5</t>
  </si>
  <si>
    <t>MSc, MA - 3</t>
  </si>
  <si>
    <t>C - 4</t>
  </si>
  <si>
    <t>B.E, B.Tech - 3</t>
  </si>
  <si>
    <t>D - 3.5</t>
  </si>
  <si>
    <t>M.E, M.Tech - 4</t>
  </si>
  <si>
    <t>E - 3</t>
  </si>
  <si>
    <t>MBA - 4</t>
  </si>
  <si>
    <t>Work Experience</t>
  </si>
  <si>
    <t>0 to 3 - 1</t>
  </si>
  <si>
    <t>Scale of 0 to 5</t>
  </si>
  <si>
    <t>only DS or closely related WE counts fully</t>
  </si>
  <si>
    <t>0 - 25</t>
  </si>
  <si>
    <t>4 to 7 - 2</t>
  </si>
  <si>
    <t>8 to 12 - 3</t>
  </si>
  <si>
    <t>No Relevancy but industry and domain knowledge</t>
  </si>
  <si>
    <t>13 to 20 -4</t>
  </si>
  <si>
    <t>1/3rd of the points</t>
  </si>
  <si>
    <t>20+ - 5</t>
  </si>
  <si>
    <t xml:space="preserve">Skill </t>
  </si>
  <si>
    <t>Rating</t>
  </si>
  <si>
    <t>Skill 1</t>
  </si>
  <si>
    <t>0 to 5</t>
  </si>
  <si>
    <t>0 - 45</t>
  </si>
  <si>
    <t>Skill 2</t>
  </si>
  <si>
    <t>Skill 3</t>
  </si>
  <si>
    <t>Skill 4</t>
  </si>
  <si>
    <t>Skill 5</t>
  </si>
  <si>
    <t>Analysing the skill level of applicants</t>
  </si>
  <si>
    <t>Very High</t>
  </si>
  <si>
    <t>Technical Skills</t>
  </si>
  <si>
    <t>Importance</t>
  </si>
  <si>
    <t>Required Level</t>
  </si>
  <si>
    <t>High</t>
  </si>
  <si>
    <t>Database - SQL</t>
  </si>
  <si>
    <t>Moderate</t>
  </si>
  <si>
    <t>Database - NoSQL</t>
  </si>
  <si>
    <t>Low</t>
  </si>
  <si>
    <t>Scripting Languages</t>
  </si>
  <si>
    <t>Very Low</t>
  </si>
  <si>
    <t>BI Tools</t>
  </si>
  <si>
    <t>Spreadsheets</t>
  </si>
  <si>
    <t>Soft Skills</t>
  </si>
  <si>
    <t>Verbal and Written Communication</t>
  </si>
  <si>
    <t>Grade</t>
  </si>
  <si>
    <t>Exp. Salary</t>
  </si>
  <si>
    <t>Job Title</t>
  </si>
  <si>
    <t>Sr. Data Analyst</t>
  </si>
  <si>
    <t>Education</t>
  </si>
  <si>
    <t>B. Tech /B.Sc +</t>
  </si>
  <si>
    <t>3-5 years</t>
  </si>
  <si>
    <t>Rel. work experience</t>
  </si>
  <si>
    <t>Preferred Skills</t>
  </si>
  <si>
    <t>SQL, Python/R, PowerBI/Tableau, Adv Excel, VBA, ML algorithms</t>
  </si>
  <si>
    <t>Marketing Analyst</t>
  </si>
  <si>
    <t xml:space="preserve">DBA </t>
  </si>
  <si>
    <t>Bsc</t>
  </si>
  <si>
    <t>Msc</t>
  </si>
  <si>
    <t>Cr/Pr. Salary</t>
  </si>
  <si>
    <t>M</t>
  </si>
  <si>
    <t>Unmarried</t>
  </si>
  <si>
    <t>NA</t>
  </si>
  <si>
    <t>Rel exp</t>
  </si>
  <si>
    <t>2,3,4,5</t>
  </si>
  <si>
    <t>1,2,3,4</t>
  </si>
  <si>
    <t>Edu Score</t>
  </si>
  <si>
    <t>(Rel)</t>
  </si>
  <si>
    <t>3,4,5,6</t>
  </si>
  <si>
    <t>3,3.5,4,4.5,5</t>
  </si>
  <si>
    <t>TSkill</t>
  </si>
  <si>
    <t>Sskills</t>
  </si>
  <si>
    <t>0-40</t>
  </si>
  <si>
    <t>Communication</t>
  </si>
  <si>
    <t>Statistics</t>
  </si>
  <si>
    <t>0-10</t>
  </si>
  <si>
    <t>0-50</t>
  </si>
  <si>
    <t>15,20,25,30</t>
  </si>
  <si>
    <t>21-100</t>
  </si>
  <si>
    <t>Grade Score</t>
  </si>
  <si>
    <t>Overall Score</t>
  </si>
  <si>
    <t>Status</t>
  </si>
  <si>
    <t>1st Round</t>
  </si>
  <si>
    <t>Online Skill Assessment round</t>
  </si>
  <si>
    <t>Edu_Deg</t>
  </si>
  <si>
    <t>Edu_Rel</t>
  </si>
  <si>
    <t>Rel_Score</t>
  </si>
  <si>
    <t>Applicant_ID</t>
  </si>
  <si>
    <t>Marrital_Status</t>
  </si>
  <si>
    <t>Divorsed</t>
  </si>
  <si>
    <t>Applied_Role</t>
  </si>
  <si>
    <t>Current_Role</t>
  </si>
  <si>
    <t>Total_Exp</t>
  </si>
  <si>
    <t>Relevant_Exp</t>
  </si>
  <si>
    <t>Exp_Score</t>
  </si>
  <si>
    <t>Edu_Years</t>
  </si>
  <si>
    <t>Problem_Solving</t>
  </si>
  <si>
    <t>Skill_Asmt_Score</t>
  </si>
  <si>
    <t>Immediate_brk_months</t>
  </si>
  <si>
    <t>Edu_Grade</t>
  </si>
  <si>
    <t>Rejected</t>
  </si>
  <si>
    <t>Selected</t>
  </si>
  <si>
    <t>Edu_Relevancy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</si>
</sst>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/d;@"/>
    <numFmt numFmtId="165" formatCode="dd\.mm\.yyyy;@"/>
    <numFmt numFmtId="166" formatCode="d/mm/yyyy;@"/>
    <numFmt numFmtId="167" formatCode="[$-14009]dd/mm/yy;@"/>
    <numFmt numFmtId="168" formatCode="[$-F800]dddd\,\ mmmm\ dd\,\ yyyy"/>
  </numFmts>
  <fonts count="1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sz val="11"/>
      <color indexed="8"/>
      <name val="Calibri"/>
      <charset val="134"/>
    </font>
    <font>
      <i/>
      <sz val="11"/>
      <color theme="1"/>
      <name val="Calibri"/>
      <charset val="134"/>
      <scheme val="minor"/>
    </font>
    <font>
      <sz val="11"/>
      <color rgb="FF006100"/>
      <name val="Calibri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3" borderId="0" applyNumberFormat="0" applyBorder="0" applyAlignment="0" applyProtection="0">
      <alignment vertical="center"/>
    </xf>
  </cellStyleXfs>
  <cellXfs count="38">
    <xf numFmtId="0" fontId="0" fillId="0" borderId="0" xfId="0"/>
    <xf numFmtId="0" fontId="0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0" fillId="0" borderId="0" xfId="0" applyFont="1" applyAlignment="1">
      <alignment wrapText="1"/>
    </xf>
    <xf numFmtId="9" fontId="0" fillId="0" borderId="0" xfId="0" applyNumberFormat="1"/>
    <xf numFmtId="16" fontId="0" fillId="0" borderId="0" xfId="0" applyNumberFormat="1"/>
    <xf numFmtId="0" fontId="3" fillId="0" borderId="0" xfId="0" applyFont="1" applyAlignment="1">
      <alignment wrapText="1"/>
    </xf>
    <xf numFmtId="164" fontId="0" fillId="0" borderId="0" xfId="0" applyNumberFormat="1"/>
    <xf numFmtId="49" fontId="0" fillId="0" borderId="0" xfId="0" applyNumberFormat="1"/>
    <xf numFmtId="0" fontId="0" fillId="0" borderId="0" xfId="0" applyNumberFormat="1"/>
    <xf numFmtId="165" fontId="0" fillId="0" borderId="0" xfId="0" applyNumberFormat="1"/>
    <xf numFmtId="167" fontId="4" fillId="0" borderId="0" xfId="0" applyNumberFormat="1" applyFont="1" applyFill="1" applyBorder="1" applyAlignment="1" applyProtection="1">
      <alignment horizontal="right" vertical="center" wrapText="1"/>
    </xf>
    <xf numFmtId="14" fontId="0" fillId="0" borderId="0" xfId="0" applyNumberFormat="1"/>
    <xf numFmtId="0" fontId="4" fillId="2" borderId="0" xfId="0" applyNumberFormat="1" applyFont="1" applyFill="1" applyBorder="1" applyAlignment="1" applyProtection="1">
      <alignment vertical="center"/>
    </xf>
    <xf numFmtId="166" fontId="4" fillId="2" borderId="0" xfId="0" applyNumberFormat="1" applyFont="1" applyFill="1" applyBorder="1" applyAlignment="1" applyProtection="1">
      <alignment horizontal="right" vertical="center" wrapText="1"/>
    </xf>
    <xf numFmtId="0" fontId="0" fillId="2" borderId="0" xfId="0" applyFont="1" applyFill="1"/>
    <xf numFmtId="0" fontId="5" fillId="0" borderId="0" xfId="0" applyNumberFormat="1" applyFont="1" applyFill="1" applyBorder="1" applyAlignment="1" applyProtection="1">
      <alignment vertical="center"/>
    </xf>
    <xf numFmtId="166" fontId="0" fillId="0" borderId="0" xfId="0" applyNumberFormat="1"/>
    <xf numFmtId="168" fontId="0" fillId="0" borderId="0" xfId="0" applyNumberFormat="1"/>
    <xf numFmtId="0" fontId="4" fillId="0" borderId="0" xfId="0" applyNumberFormat="1" applyFont="1" applyFill="1" applyBorder="1" applyAlignment="1" applyProtection="1">
      <alignment vertical="center"/>
    </xf>
    <xf numFmtId="1" fontId="0" fillId="2" borderId="0" xfId="0" applyNumberFormat="1" applyFont="1" applyFill="1"/>
    <xf numFmtId="2" fontId="0" fillId="2" borderId="0" xfId="0" applyNumberFormat="1" applyFont="1" applyFill="1"/>
    <xf numFmtId="0" fontId="0" fillId="2" borderId="0" xfId="0" applyFont="1" applyFill="1" applyAlignment="1">
      <alignment wrapText="1"/>
    </xf>
    <xf numFmtId="1" fontId="0" fillId="0" borderId="0" xfId="0" applyNumberFormat="1"/>
    <xf numFmtId="0" fontId="6" fillId="0" borderId="0" xfId="0" applyFont="1" applyAlignment="1">
      <alignment wrapText="1"/>
    </xf>
    <xf numFmtId="0" fontId="8" fillId="0" borderId="0" xfId="0" applyFont="1"/>
    <xf numFmtId="0" fontId="2" fillId="0" borderId="0" xfId="0" applyFont="1"/>
    <xf numFmtId="0" fontId="8" fillId="0" borderId="0" xfId="0" applyFont="1" applyFill="1"/>
    <xf numFmtId="0" fontId="9" fillId="0" borderId="0" xfId="0" applyNumberFormat="1" applyFont="1" applyFill="1" applyBorder="1" applyAlignment="1" applyProtection="1">
      <alignment vertical="center"/>
    </xf>
    <xf numFmtId="16" fontId="2" fillId="0" borderId="0" xfId="0" applyNumberFormat="1" applyFont="1"/>
    <xf numFmtId="17" fontId="0" fillId="0" borderId="0" xfId="0" applyNumberFormat="1"/>
    <xf numFmtId="17" fontId="2" fillId="0" borderId="0" xfId="0" applyNumberFormat="1" applyFont="1"/>
    <xf numFmtId="0" fontId="0" fillId="0" borderId="0" xfId="0" applyFill="1"/>
    <xf numFmtId="0" fontId="7" fillId="0" borderId="0" xfId="1" applyFill="1" applyAlignment="1"/>
    <xf numFmtId="0" fontId="8" fillId="4" borderId="0" xfId="0" applyFont="1" applyFill="1"/>
    <xf numFmtId="0" fontId="9" fillId="4" borderId="0" xfId="0" applyNumberFormat="1" applyFont="1" applyFill="1" applyBorder="1" applyAlignment="1" applyProtection="1">
      <alignment vertical="center"/>
    </xf>
    <xf numFmtId="0" fontId="1" fillId="0" borderId="0" xfId="0" applyFont="1"/>
  </cellXfs>
  <cellStyles count="2">
    <cellStyle name="Good" xfId="1" builtinId="26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3587051618548E-2"/>
          <c:y val="0.14856481481481501"/>
          <c:w val="0.890196850393701"/>
          <c:h val="0.72088764946048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Sheet6!$AK$1</c:f>
              <c:strCache>
                <c:ptCount val="1"/>
                <c:pt idx="0">
                  <c:v>Salary in LPA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Sheet6!$AJ$2:$AJ$87</c:f>
              <c:numCache>
                <c:formatCode>General</c:formatCode>
                <c:ptCount val="86"/>
                <c:pt idx="0">
                  <c:v>56.400000000000006</c:v>
                </c:pt>
                <c:pt idx="1">
                  <c:v>63.9</c:v>
                </c:pt>
                <c:pt idx="2">
                  <c:v>68</c:v>
                </c:pt>
                <c:pt idx="3">
                  <c:v>59.3</c:v>
                </c:pt>
                <c:pt idx="4">
                  <c:v>51.9</c:v>
                </c:pt>
                <c:pt idx="5">
                  <c:v>63.5</c:v>
                </c:pt>
                <c:pt idx="6">
                  <c:v>62.5</c:v>
                </c:pt>
                <c:pt idx="7">
                  <c:v>54.35</c:v>
                </c:pt>
                <c:pt idx="8">
                  <c:v>67.400000000000006</c:v>
                </c:pt>
                <c:pt idx="9">
                  <c:v>75.400000000000006</c:v>
                </c:pt>
                <c:pt idx="10">
                  <c:v>52.199999999999996</c:v>
                </c:pt>
                <c:pt idx="11">
                  <c:v>63.25</c:v>
                </c:pt>
                <c:pt idx="12">
                  <c:v>68.8</c:v>
                </c:pt>
                <c:pt idx="13">
                  <c:v>54.400000000000006</c:v>
                </c:pt>
                <c:pt idx="14">
                  <c:v>70.3</c:v>
                </c:pt>
                <c:pt idx="15">
                  <c:v>57.5</c:v>
                </c:pt>
                <c:pt idx="16">
                  <c:v>75.8</c:v>
                </c:pt>
                <c:pt idx="17">
                  <c:v>64.3</c:v>
                </c:pt>
                <c:pt idx="18">
                  <c:v>55</c:v>
                </c:pt>
                <c:pt idx="19">
                  <c:v>56.8</c:v>
                </c:pt>
                <c:pt idx="20">
                  <c:v>61.85</c:v>
                </c:pt>
                <c:pt idx="21">
                  <c:v>48.7</c:v>
                </c:pt>
                <c:pt idx="22">
                  <c:v>63.400000000000006</c:v>
                </c:pt>
                <c:pt idx="23">
                  <c:v>79.7</c:v>
                </c:pt>
                <c:pt idx="24">
                  <c:v>54</c:v>
                </c:pt>
                <c:pt idx="25">
                  <c:v>58.8</c:v>
                </c:pt>
                <c:pt idx="26">
                  <c:v>63.74</c:v>
                </c:pt>
                <c:pt idx="27">
                  <c:v>38.04</c:v>
                </c:pt>
                <c:pt idx="28">
                  <c:v>52.519999999999996</c:v>
                </c:pt>
                <c:pt idx="29">
                  <c:v>51</c:v>
                </c:pt>
                <c:pt idx="30">
                  <c:v>57.24</c:v>
                </c:pt>
                <c:pt idx="31">
                  <c:v>63.2</c:v>
                </c:pt>
                <c:pt idx="32">
                  <c:v>68.2</c:v>
                </c:pt>
                <c:pt idx="33">
                  <c:v>57.6</c:v>
                </c:pt>
                <c:pt idx="34">
                  <c:v>46.88</c:v>
                </c:pt>
                <c:pt idx="35">
                  <c:v>50.04</c:v>
                </c:pt>
                <c:pt idx="36">
                  <c:v>50.76</c:v>
                </c:pt>
                <c:pt idx="37">
                  <c:v>55.14</c:v>
                </c:pt>
                <c:pt idx="38">
                  <c:v>59</c:v>
                </c:pt>
                <c:pt idx="39">
                  <c:v>58.92</c:v>
                </c:pt>
                <c:pt idx="40">
                  <c:v>59.04</c:v>
                </c:pt>
                <c:pt idx="41">
                  <c:v>53.8</c:v>
                </c:pt>
                <c:pt idx="42">
                  <c:v>56.8</c:v>
                </c:pt>
                <c:pt idx="43">
                  <c:v>61.1</c:v>
                </c:pt>
                <c:pt idx="44">
                  <c:v>53.5</c:v>
                </c:pt>
                <c:pt idx="45">
                  <c:v>54.28</c:v>
                </c:pt>
                <c:pt idx="46">
                  <c:v>41</c:v>
                </c:pt>
                <c:pt idx="47">
                  <c:v>48</c:v>
                </c:pt>
                <c:pt idx="48">
                  <c:v>44.52</c:v>
                </c:pt>
                <c:pt idx="49">
                  <c:v>57.8</c:v>
                </c:pt>
                <c:pt idx="50">
                  <c:v>53.5</c:v>
                </c:pt>
                <c:pt idx="51">
                  <c:v>53.5</c:v>
                </c:pt>
                <c:pt idx="52">
                  <c:v>50.8</c:v>
                </c:pt>
                <c:pt idx="53">
                  <c:v>44.6</c:v>
                </c:pt>
                <c:pt idx="54">
                  <c:v>50.129999999999995</c:v>
                </c:pt>
                <c:pt idx="55">
                  <c:v>51.78</c:v>
                </c:pt>
                <c:pt idx="56">
                  <c:v>44.8</c:v>
                </c:pt>
                <c:pt idx="57">
                  <c:v>46.96</c:v>
                </c:pt>
                <c:pt idx="58">
                  <c:v>42.1</c:v>
                </c:pt>
                <c:pt idx="59">
                  <c:v>44.4</c:v>
                </c:pt>
                <c:pt idx="60">
                  <c:v>40.700000000000003</c:v>
                </c:pt>
                <c:pt idx="61">
                  <c:v>57.900000000000006</c:v>
                </c:pt>
                <c:pt idx="62">
                  <c:v>51.6</c:v>
                </c:pt>
                <c:pt idx="63">
                  <c:v>54.34</c:v>
                </c:pt>
                <c:pt idx="64">
                  <c:v>45.1</c:v>
                </c:pt>
                <c:pt idx="65">
                  <c:v>49.8</c:v>
                </c:pt>
                <c:pt idx="66">
                  <c:v>50.2</c:v>
                </c:pt>
                <c:pt idx="67">
                  <c:v>45.8</c:v>
                </c:pt>
                <c:pt idx="68">
                  <c:v>53.36</c:v>
                </c:pt>
                <c:pt idx="69">
                  <c:v>51.620000000000005</c:v>
                </c:pt>
                <c:pt idx="70">
                  <c:v>51.8</c:v>
                </c:pt>
                <c:pt idx="71">
                  <c:v>41.11</c:v>
                </c:pt>
                <c:pt idx="72">
                  <c:v>45.64</c:v>
                </c:pt>
                <c:pt idx="73">
                  <c:v>49.1</c:v>
                </c:pt>
                <c:pt idx="74">
                  <c:v>45.3</c:v>
                </c:pt>
                <c:pt idx="75">
                  <c:v>46.08</c:v>
                </c:pt>
              </c:numCache>
            </c:numRef>
          </c:xVal>
          <c:yVal>
            <c:numRef>
              <c:f>Sheet6!$AK$2:$AK$87</c:f>
              <c:numCache>
                <c:formatCode>General</c:formatCode>
                <c:ptCount val="86"/>
                <c:pt idx="0">
                  <c:v>16</c:v>
                </c:pt>
                <c:pt idx="1">
                  <c:v>23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15.6</c:v>
                </c:pt>
                <c:pt idx="6">
                  <c:v>17.600000000000001</c:v>
                </c:pt>
                <c:pt idx="7">
                  <c:v>12</c:v>
                </c:pt>
                <c:pt idx="8">
                  <c:v>19.600000000000001</c:v>
                </c:pt>
                <c:pt idx="9">
                  <c:v>16.8</c:v>
                </c:pt>
                <c:pt idx="10">
                  <c:v>12</c:v>
                </c:pt>
                <c:pt idx="11">
                  <c:v>11.4</c:v>
                </c:pt>
                <c:pt idx="12">
                  <c:v>22</c:v>
                </c:pt>
                <c:pt idx="13">
                  <c:v>22</c:v>
                </c:pt>
                <c:pt idx="14">
                  <c:v>21.8</c:v>
                </c:pt>
                <c:pt idx="15">
                  <c:v>18</c:v>
                </c:pt>
                <c:pt idx="16">
                  <c:v>20.6</c:v>
                </c:pt>
                <c:pt idx="17">
                  <c:v>10.6</c:v>
                </c:pt>
                <c:pt idx="18">
                  <c:v>13.5</c:v>
                </c:pt>
                <c:pt idx="19">
                  <c:v>14</c:v>
                </c:pt>
                <c:pt idx="20">
                  <c:v>14.8</c:v>
                </c:pt>
                <c:pt idx="21">
                  <c:v>10</c:v>
                </c:pt>
                <c:pt idx="22">
                  <c:v>12</c:v>
                </c:pt>
                <c:pt idx="23">
                  <c:v>20.6</c:v>
                </c:pt>
                <c:pt idx="24">
                  <c:v>13.6</c:v>
                </c:pt>
                <c:pt idx="25">
                  <c:v>10</c:v>
                </c:pt>
                <c:pt idx="26">
                  <c:v>12.4</c:v>
                </c:pt>
                <c:pt idx="27">
                  <c:v>20.6</c:v>
                </c:pt>
                <c:pt idx="28">
                  <c:v>12.5</c:v>
                </c:pt>
                <c:pt idx="29">
                  <c:v>12.5</c:v>
                </c:pt>
                <c:pt idx="30">
                  <c:v>12</c:v>
                </c:pt>
                <c:pt idx="31">
                  <c:v>20.2</c:v>
                </c:pt>
                <c:pt idx="32">
                  <c:v>20</c:v>
                </c:pt>
                <c:pt idx="33">
                  <c:v>19.2</c:v>
                </c:pt>
                <c:pt idx="34">
                  <c:v>14</c:v>
                </c:pt>
                <c:pt idx="35">
                  <c:v>12</c:v>
                </c:pt>
                <c:pt idx="36">
                  <c:v>10</c:v>
                </c:pt>
                <c:pt idx="37">
                  <c:v>19.2</c:v>
                </c:pt>
                <c:pt idx="38">
                  <c:v>12</c:v>
                </c:pt>
                <c:pt idx="39">
                  <c:v>18.8</c:v>
                </c:pt>
                <c:pt idx="40">
                  <c:v>12</c:v>
                </c:pt>
                <c:pt idx="41">
                  <c:v>10</c:v>
                </c:pt>
                <c:pt idx="42">
                  <c:v>10.4</c:v>
                </c:pt>
                <c:pt idx="43">
                  <c:v>11.2</c:v>
                </c:pt>
                <c:pt idx="44">
                  <c:v>9.1999999999999993</c:v>
                </c:pt>
                <c:pt idx="45">
                  <c:v>18</c:v>
                </c:pt>
                <c:pt idx="46">
                  <c:v>11.2</c:v>
                </c:pt>
                <c:pt idx="47">
                  <c:v>10</c:v>
                </c:pt>
                <c:pt idx="48">
                  <c:v>8.6</c:v>
                </c:pt>
                <c:pt idx="49">
                  <c:v>18</c:v>
                </c:pt>
                <c:pt idx="50">
                  <c:v>10</c:v>
                </c:pt>
                <c:pt idx="51">
                  <c:v>12</c:v>
                </c:pt>
                <c:pt idx="52">
                  <c:v>8.6</c:v>
                </c:pt>
                <c:pt idx="53">
                  <c:v>7.2</c:v>
                </c:pt>
                <c:pt idx="54">
                  <c:v>6.8</c:v>
                </c:pt>
                <c:pt idx="55">
                  <c:v>10</c:v>
                </c:pt>
                <c:pt idx="56">
                  <c:v>7.6</c:v>
                </c:pt>
                <c:pt idx="57">
                  <c:v>8.6</c:v>
                </c:pt>
                <c:pt idx="58">
                  <c:v>6.8</c:v>
                </c:pt>
                <c:pt idx="59">
                  <c:v>10</c:v>
                </c:pt>
                <c:pt idx="60">
                  <c:v>7.4</c:v>
                </c:pt>
                <c:pt idx="61">
                  <c:v>7.2</c:v>
                </c:pt>
                <c:pt idx="62">
                  <c:v>8.4</c:v>
                </c:pt>
                <c:pt idx="63">
                  <c:v>6.4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7.2</c:v>
                </c:pt>
                <c:pt idx="68">
                  <c:v>8</c:v>
                </c:pt>
                <c:pt idx="69">
                  <c:v>6.4</c:v>
                </c:pt>
                <c:pt idx="70">
                  <c:v>7.6</c:v>
                </c:pt>
                <c:pt idx="71">
                  <c:v>7.2</c:v>
                </c:pt>
                <c:pt idx="72">
                  <c:v>6.5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28-4974-B3FE-BEE8D50DD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478367"/>
        <c:axId val="1277432751"/>
      </c:scatterChart>
      <c:valAx>
        <c:axId val="102347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Worthiness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432751"/>
        <c:crosses val="autoZero"/>
        <c:crossBetween val="midCat"/>
      </c:valAx>
      <c:valAx>
        <c:axId val="127743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47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Overall Score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Overall Score</a:t>
          </a:r>
        </a:p>
      </cx:txPr>
    </cx:title>
    <cx:plotArea>
      <cx:plotAreaRegion>
        <cx:series layoutId="clusteredColumn" uniqueId="{B7E5CBB6-ED17-48F4-91EE-420254F5DF09}">
          <cx:tx>
            <cx:txData>
              <cx:f>_xlchart.v1.0</cx:f>
              <cx:v>Overall Score</cx:v>
            </cx:txData>
          </cx:tx>
          <cx:dataLabels pos="out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majorTickMarks type="out"/>
        <cx:tickLabels/>
      </cx:axis>
      <cx:axis id="1">
        <cx:valScaling/>
        <cx:majorTickMarks type="out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418465</xdr:colOff>
      <xdr:row>3</xdr:row>
      <xdr:rowOff>2540</xdr:rowOff>
    </xdr:from>
    <xdr:to>
      <xdr:col>49</xdr:col>
      <xdr:colOff>85725</xdr:colOff>
      <xdr:row>25</xdr:row>
      <xdr:rowOff>278765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434340</xdr:colOff>
      <xdr:row>7</xdr:row>
      <xdr:rowOff>34290</xdr:rowOff>
    </xdr:from>
    <xdr:to>
      <xdr:col>41</xdr:col>
      <xdr:colOff>129540</xdr:colOff>
      <xdr:row>22</xdr:row>
      <xdr:rowOff>34290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1FC8503-BAD6-42AD-89EC-4BB7429816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531060" y="13144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200-000000000000}" autoFormatId="16" applyNumberFormats="0" applyBorderFormats="0" applyFontFormats="1" applyPatternFormats="1" applyAlignmentFormats="0" applyWidthHeightFormats="0">
  <queryTableRefresh nextId="18">
    <queryTableFields count="17">
      <queryTableField id="1" name="EmpID" tableColumnId="1"/>
      <queryTableField id="2" name="MarriedID" tableColumnId="2"/>
      <queryTableField id="3" name="EmpStatusID" tableColumnId="3"/>
      <queryTableField id="4" name="Salary" tableColumnId="4"/>
      <queryTableField id="5" name="PositionID" tableColumnId="5"/>
      <queryTableField id="6" name="Position" tableColumnId="6"/>
      <queryTableField id="7" name="DOB.1" tableColumnId="7"/>
      <queryTableField id="8" name="Custom" tableColumnId="8"/>
      <queryTableField id="9" name="DOB.2" tableColumnId="9"/>
      <queryTableField id="10" name="Sex" tableColumnId="10"/>
      <queryTableField id="11" name="MaritalDesc" tableColumnId="11"/>
      <queryTableField id="12" name="DateofHire" tableColumnId="12"/>
      <queryTableField id="13" name="Department" tableColumnId="13"/>
      <queryTableField id="14" name="RecruitmentSource" tableColumnId="14"/>
      <queryTableField id="15" name="PerformanceScore" tableColumnId="15"/>
      <queryTableField id="16" name="EngagementSurvey" tableColumnId="16"/>
      <queryTableField id="17" name="Custom.2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RDataset_v14__2" displayName="HRDataset_v14__2" ref="A1:Q312" tableType="queryTable" totalsRowShown="0">
  <autoFilter ref="A1:Q312" xr:uid="{00000000-0009-0000-0100-000001000000}"/>
  <tableColumns count="17">
    <tableColumn id="1" xr3:uid="{00000000-0010-0000-0000-000001000000}" uniqueName="1" name="EmpID" queryTableFieldId="1"/>
    <tableColumn id="2" xr3:uid="{00000000-0010-0000-0000-000002000000}" uniqueName="2" name="MarriedID" queryTableFieldId="2"/>
    <tableColumn id="3" xr3:uid="{00000000-0010-0000-0000-000003000000}" uniqueName="3" name="EmpStatusID" queryTableFieldId="3"/>
    <tableColumn id="4" xr3:uid="{00000000-0010-0000-0000-000004000000}" uniqueName="4" name="Salary" queryTableFieldId="4"/>
    <tableColumn id="5" xr3:uid="{00000000-0010-0000-0000-000005000000}" uniqueName="5" name="PositionID" queryTableFieldId="5"/>
    <tableColumn id="6" xr3:uid="{00000000-0010-0000-0000-000006000000}" uniqueName="6" name="Position" queryTableFieldId="6"/>
    <tableColumn id="7" xr3:uid="{00000000-0010-0000-0000-000007000000}" uniqueName="7" name="DOB.1" queryTableFieldId="7" dataDxfId="7"/>
    <tableColumn id="8" xr3:uid="{00000000-0010-0000-0000-000008000000}" uniqueName="8" name="Custom" queryTableFieldId="8"/>
    <tableColumn id="9" xr3:uid="{00000000-0010-0000-0000-000009000000}" uniqueName="9" name="DOB.2" queryTableFieldId="9"/>
    <tableColumn id="10" xr3:uid="{00000000-0010-0000-0000-00000A000000}" uniqueName="10" name="Sex" queryTableFieldId="10"/>
    <tableColumn id="11" xr3:uid="{00000000-0010-0000-0000-00000B000000}" uniqueName="11" name="MaritalDesc" queryTableFieldId="11"/>
    <tableColumn id="12" xr3:uid="{00000000-0010-0000-0000-00000C000000}" uniqueName="12" name="DateofHire" queryTableFieldId="12" dataDxfId="6"/>
    <tableColumn id="13" xr3:uid="{00000000-0010-0000-0000-00000D000000}" uniqueName="13" name="Department" queryTableFieldId="13"/>
    <tableColumn id="14" xr3:uid="{00000000-0010-0000-0000-00000E000000}" uniqueName="14" name="RecruitmentSource" queryTableFieldId="14"/>
    <tableColumn id="15" xr3:uid="{00000000-0010-0000-0000-00000F000000}" uniqueName="15" name="PerformanceScore" queryTableFieldId="15"/>
    <tableColumn id="16" xr3:uid="{00000000-0010-0000-0000-000010000000}" uniqueName="16" name="EngagementSurvey" queryTableFieldId="16"/>
    <tableColumn id="17" xr3:uid="{00000000-0010-0000-0000-000011000000}" uniqueName="17" name="Custom.2" queryTableFieldId="1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35"/>
  <sheetViews>
    <sheetView topLeftCell="B5" workbookViewId="0">
      <selection activeCell="E17" sqref="E17"/>
    </sheetView>
  </sheetViews>
  <sheetFormatPr defaultColWidth="9" defaultRowHeight="14.4"/>
  <cols>
    <col min="2" max="2" width="39.77734375" style="2" customWidth="1"/>
    <col min="4" max="5" width="40.109375" customWidth="1"/>
    <col min="6" max="6" width="11.88671875" customWidth="1"/>
  </cols>
  <sheetData>
    <row r="1" spans="2:6">
      <c r="D1" t="s">
        <v>0</v>
      </c>
    </row>
    <row r="3" spans="2:6">
      <c r="B3" s="2" t="s">
        <v>1</v>
      </c>
    </row>
    <row r="4" spans="2:6" ht="28.8">
      <c r="B4" s="2" t="s">
        <v>2</v>
      </c>
    </row>
    <row r="5" spans="2:6" ht="28.8">
      <c r="B5" s="2" t="s">
        <v>3</v>
      </c>
    </row>
    <row r="8" spans="2:6">
      <c r="F8" t="s">
        <v>4</v>
      </c>
    </row>
    <row r="9" spans="2:6">
      <c r="B9" s="1" t="s">
        <v>5</v>
      </c>
      <c r="D9" s="25" t="s">
        <v>5</v>
      </c>
      <c r="E9">
        <v>10</v>
      </c>
      <c r="F9" t="s">
        <v>6</v>
      </c>
    </row>
    <row r="10" spans="2:6">
      <c r="B10" s="1" t="s">
        <v>7</v>
      </c>
      <c r="D10" s="2" t="s">
        <v>8</v>
      </c>
      <c r="E10">
        <v>7</v>
      </c>
      <c r="F10" t="s">
        <v>9</v>
      </c>
    </row>
    <row r="11" spans="2:6">
      <c r="B11" s="3" t="s">
        <v>10</v>
      </c>
      <c r="D11" s="2"/>
    </row>
    <row r="12" spans="2:6">
      <c r="B12" s="1" t="s">
        <v>11</v>
      </c>
      <c r="D12" s="25" t="s">
        <v>12</v>
      </c>
      <c r="E12">
        <v>6</v>
      </c>
      <c r="F12" t="s">
        <v>13</v>
      </c>
    </row>
    <row r="13" spans="2:6">
      <c r="B13" s="1" t="s">
        <v>12</v>
      </c>
      <c r="D13" s="2" t="s">
        <v>14</v>
      </c>
      <c r="E13">
        <v>3</v>
      </c>
      <c r="F13" t="s">
        <v>15</v>
      </c>
    </row>
    <row r="14" spans="2:6">
      <c r="B14" s="3" t="s">
        <v>16</v>
      </c>
    </row>
    <row r="15" spans="2:6">
      <c r="B15" s="1" t="s">
        <v>17</v>
      </c>
      <c r="D15" s="2"/>
    </row>
    <row r="16" spans="2:6">
      <c r="B16" s="1" t="s">
        <v>18</v>
      </c>
      <c r="D16" s="25" t="s">
        <v>19</v>
      </c>
      <c r="E16">
        <v>5</v>
      </c>
      <c r="F16" t="s">
        <v>6</v>
      </c>
    </row>
    <row r="17" spans="4:6">
      <c r="D17" s="2" t="s">
        <v>20</v>
      </c>
      <c r="E17">
        <v>3</v>
      </c>
      <c r="F17" t="s">
        <v>9</v>
      </c>
    </row>
    <row r="19" spans="4:6">
      <c r="D19" s="25" t="s">
        <v>21</v>
      </c>
      <c r="E19">
        <v>5</v>
      </c>
      <c r="F19" t="s">
        <v>6</v>
      </c>
    </row>
    <row r="20" spans="4:6">
      <c r="D20" s="25" t="s">
        <v>22</v>
      </c>
      <c r="E20">
        <v>4</v>
      </c>
      <c r="F20" t="s">
        <v>6</v>
      </c>
    </row>
    <row r="22" spans="4:6">
      <c r="D22" s="25" t="s">
        <v>11</v>
      </c>
      <c r="E22">
        <v>5</v>
      </c>
      <c r="F22" t="s">
        <v>23</v>
      </c>
    </row>
    <row r="23" spans="4:6">
      <c r="D23" s="2" t="s">
        <v>24</v>
      </c>
      <c r="E23">
        <v>4</v>
      </c>
      <c r="F23" t="s">
        <v>25</v>
      </c>
    </row>
    <row r="24" spans="4:6">
      <c r="D24" s="2" t="s">
        <v>26</v>
      </c>
      <c r="E24">
        <v>4</v>
      </c>
      <c r="F24" t="s">
        <v>27</v>
      </c>
    </row>
    <row r="25" spans="4:6">
      <c r="D25" s="2" t="s">
        <v>28</v>
      </c>
      <c r="E25">
        <v>2</v>
      </c>
      <c r="F25" t="s">
        <v>29</v>
      </c>
    </row>
    <row r="27" spans="4:6">
      <c r="D27" s="2" t="s">
        <v>30</v>
      </c>
      <c r="E27">
        <v>5</v>
      </c>
      <c r="F27" t="s">
        <v>31</v>
      </c>
    </row>
    <row r="28" spans="4:6">
      <c r="D28" s="2" t="s">
        <v>32</v>
      </c>
      <c r="E28">
        <v>4</v>
      </c>
      <c r="F28" t="s">
        <v>31</v>
      </c>
    </row>
    <row r="29" spans="4:6">
      <c r="D29" s="2" t="s">
        <v>33</v>
      </c>
      <c r="E29">
        <v>9</v>
      </c>
      <c r="F29" t="s">
        <v>31</v>
      </c>
    </row>
    <row r="30" spans="4:6">
      <c r="E30">
        <f>SUM(E9:E29)</f>
        <v>76</v>
      </c>
    </row>
    <row r="33" spans="4:5">
      <c r="D33" t="s">
        <v>34</v>
      </c>
      <c r="E33">
        <v>24</v>
      </c>
    </row>
    <row r="34" spans="4:5">
      <c r="D34" t="s">
        <v>35</v>
      </c>
      <c r="E34">
        <v>36</v>
      </c>
    </row>
    <row r="35" spans="4:5">
      <c r="D35" t="s">
        <v>36</v>
      </c>
      <c r="E35">
        <v>16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12"/>
  <sheetViews>
    <sheetView topLeftCell="F1" workbookViewId="0">
      <selection activeCell="Q1" sqref="Q1:Q1048576"/>
    </sheetView>
  </sheetViews>
  <sheetFormatPr defaultColWidth="9" defaultRowHeight="14.4"/>
  <cols>
    <col min="1" max="1" width="8.77734375" customWidth="1"/>
    <col min="2" max="2" width="11.6640625" customWidth="1"/>
    <col min="3" max="3" width="14" customWidth="1"/>
    <col min="4" max="4" width="8.33203125" customWidth="1"/>
    <col min="5" max="5" width="11.77734375" customWidth="1"/>
    <col min="6" max="6" width="26.33203125" customWidth="1"/>
    <col min="7" max="7" width="22.6640625" style="13" customWidth="1"/>
    <col min="8" max="8" width="9.6640625" customWidth="1"/>
    <col min="9" max="9" width="8.44140625" customWidth="1"/>
    <col min="10" max="10" width="6.109375" customWidth="1"/>
    <col min="11" max="11" width="13.109375" customWidth="1"/>
    <col min="12" max="12" width="12.21875" style="13" customWidth="1"/>
    <col min="13" max="13" width="18.44140625" customWidth="1"/>
    <col min="14" max="14" width="20.77734375" customWidth="1"/>
    <col min="15" max="15" width="18.88671875" customWidth="1"/>
    <col min="16" max="16" width="19.77734375" customWidth="1"/>
    <col min="17" max="17" width="11.21875" customWidth="1"/>
  </cols>
  <sheetData>
    <row r="1" spans="1:17">
      <c r="A1" t="s">
        <v>37</v>
      </c>
      <c r="B1" t="s">
        <v>41</v>
      </c>
      <c r="C1" t="s">
        <v>116</v>
      </c>
      <c r="D1" t="s">
        <v>61</v>
      </c>
      <c r="E1" t="s">
        <v>117</v>
      </c>
      <c r="F1" t="s">
        <v>43</v>
      </c>
      <c r="G1" s="13" t="s">
        <v>118</v>
      </c>
      <c r="H1" t="s">
        <v>119</v>
      </c>
      <c r="I1" t="s">
        <v>120</v>
      </c>
      <c r="J1" t="s">
        <v>40</v>
      </c>
      <c r="K1" t="s">
        <v>121</v>
      </c>
      <c r="L1" s="13" t="s">
        <v>122</v>
      </c>
      <c r="M1" t="s">
        <v>42</v>
      </c>
      <c r="N1" t="s">
        <v>123</v>
      </c>
      <c r="O1" t="s">
        <v>50</v>
      </c>
      <c r="P1" t="s">
        <v>51</v>
      </c>
      <c r="Q1" t="s">
        <v>124</v>
      </c>
    </row>
    <row r="2" spans="1:17">
      <c r="A2">
        <v>10026</v>
      </c>
      <c r="B2">
        <v>0</v>
      </c>
      <c r="C2">
        <v>1</v>
      </c>
      <c r="D2">
        <v>62506</v>
      </c>
      <c r="E2">
        <v>19</v>
      </c>
      <c r="F2" s="10" t="s">
        <v>66</v>
      </c>
      <c r="G2" s="13" t="s">
        <v>125</v>
      </c>
      <c r="H2" s="10" t="s">
        <v>126</v>
      </c>
      <c r="I2" s="10" t="s">
        <v>127</v>
      </c>
      <c r="J2" s="10" t="s">
        <v>63</v>
      </c>
      <c r="K2" s="10" t="s">
        <v>128</v>
      </c>
      <c r="L2" s="13" t="s">
        <v>129</v>
      </c>
      <c r="M2" s="10" t="s">
        <v>65</v>
      </c>
      <c r="N2" s="10" t="s">
        <v>130</v>
      </c>
      <c r="O2" s="10" t="s">
        <v>70</v>
      </c>
      <c r="P2">
        <v>4.5999999999999996</v>
      </c>
    </row>
    <row r="3" spans="1:17">
      <c r="A3">
        <v>10084</v>
      </c>
      <c r="B3">
        <v>1</v>
      </c>
      <c r="C3">
        <v>5</v>
      </c>
      <c r="D3">
        <v>104437</v>
      </c>
      <c r="E3">
        <v>27</v>
      </c>
      <c r="F3" s="10" t="s">
        <v>73</v>
      </c>
      <c r="G3" s="13" t="s">
        <v>131</v>
      </c>
      <c r="H3" s="10" t="s">
        <v>126</v>
      </c>
      <c r="I3" s="10" t="s">
        <v>127</v>
      </c>
      <c r="J3" s="10" t="s">
        <v>63</v>
      </c>
      <c r="K3" s="10" t="s">
        <v>132</v>
      </c>
      <c r="L3" s="13" t="s">
        <v>133</v>
      </c>
      <c r="M3" s="10" t="s">
        <v>72</v>
      </c>
      <c r="N3" s="10" t="s">
        <v>134</v>
      </c>
      <c r="O3" s="10" t="s">
        <v>75</v>
      </c>
      <c r="P3">
        <v>4.96</v>
      </c>
    </row>
    <row r="4" spans="1:17">
      <c r="A4">
        <v>10196</v>
      </c>
      <c r="B4">
        <v>1</v>
      </c>
      <c r="C4">
        <v>5</v>
      </c>
      <c r="D4">
        <v>64955</v>
      </c>
      <c r="E4">
        <v>20</v>
      </c>
      <c r="F4" s="10" t="s">
        <v>77</v>
      </c>
      <c r="G4" s="13" t="s">
        <v>135</v>
      </c>
      <c r="H4" s="10" t="s">
        <v>126</v>
      </c>
      <c r="I4" s="10" t="s">
        <v>136</v>
      </c>
      <c r="J4" s="10" t="s">
        <v>76</v>
      </c>
      <c r="K4" s="10" t="s">
        <v>132</v>
      </c>
      <c r="L4" s="13" t="s">
        <v>129</v>
      </c>
      <c r="M4" s="10" t="s">
        <v>65</v>
      </c>
      <c r="N4" s="10" t="s">
        <v>130</v>
      </c>
      <c r="O4" s="10" t="s">
        <v>75</v>
      </c>
      <c r="P4">
        <v>3.02</v>
      </c>
      <c r="Q4" t="s">
        <v>137</v>
      </c>
    </row>
    <row r="5" spans="1:17">
      <c r="A5">
        <v>10088</v>
      </c>
      <c r="B5">
        <v>1</v>
      </c>
      <c r="C5">
        <v>1</v>
      </c>
      <c r="D5">
        <v>64991</v>
      </c>
      <c r="E5">
        <v>19</v>
      </c>
      <c r="F5" s="10" t="s">
        <v>66</v>
      </c>
      <c r="G5" s="13" t="s">
        <v>138</v>
      </c>
      <c r="H5" s="10" t="s">
        <v>126</v>
      </c>
      <c r="I5" s="10" t="s">
        <v>136</v>
      </c>
      <c r="J5" s="10" t="s">
        <v>76</v>
      </c>
      <c r="K5" s="10" t="s">
        <v>132</v>
      </c>
      <c r="L5" s="13" t="s">
        <v>139</v>
      </c>
      <c r="M5" s="10" t="s">
        <v>65</v>
      </c>
      <c r="N5" s="10" t="s">
        <v>134</v>
      </c>
      <c r="O5" s="10" t="s">
        <v>75</v>
      </c>
      <c r="P5">
        <v>4.84</v>
      </c>
      <c r="Q5" t="s">
        <v>137</v>
      </c>
    </row>
    <row r="6" spans="1:17">
      <c r="A6">
        <v>10069</v>
      </c>
      <c r="B6">
        <v>0</v>
      </c>
      <c r="C6">
        <v>5</v>
      </c>
      <c r="D6">
        <v>50825</v>
      </c>
      <c r="E6">
        <v>19</v>
      </c>
      <c r="F6" s="10" t="s">
        <v>66</v>
      </c>
      <c r="G6" s="13" t="s">
        <v>140</v>
      </c>
      <c r="H6" s="10" t="s">
        <v>126</v>
      </c>
      <c r="I6" s="10" t="s">
        <v>127</v>
      </c>
      <c r="J6" s="10" t="s">
        <v>76</v>
      </c>
      <c r="K6" s="10" t="s">
        <v>141</v>
      </c>
      <c r="L6" s="13" t="s">
        <v>142</v>
      </c>
      <c r="M6" s="10" t="s">
        <v>65</v>
      </c>
      <c r="N6" s="10" t="s">
        <v>143</v>
      </c>
      <c r="O6" s="10" t="s">
        <v>75</v>
      </c>
      <c r="P6">
        <v>5</v>
      </c>
    </row>
    <row r="7" spans="1:17">
      <c r="A7">
        <v>10002</v>
      </c>
      <c r="B7">
        <v>0</v>
      </c>
      <c r="C7">
        <v>1</v>
      </c>
      <c r="D7">
        <v>57568</v>
      </c>
      <c r="E7">
        <v>19</v>
      </c>
      <c r="F7" s="10" t="s">
        <v>66</v>
      </c>
      <c r="G7" s="13" t="s">
        <v>144</v>
      </c>
      <c r="H7" s="10" t="s">
        <v>126</v>
      </c>
      <c r="I7" s="10" t="s">
        <v>145</v>
      </c>
      <c r="J7" s="10" t="s">
        <v>76</v>
      </c>
      <c r="K7" s="10" t="s">
        <v>128</v>
      </c>
      <c r="L7" s="13" t="s">
        <v>146</v>
      </c>
      <c r="M7" s="10" t="s">
        <v>65</v>
      </c>
      <c r="N7" s="10" t="s">
        <v>130</v>
      </c>
      <c r="O7" s="10" t="s">
        <v>70</v>
      </c>
      <c r="P7">
        <v>5</v>
      </c>
      <c r="Q7" t="s">
        <v>147</v>
      </c>
    </row>
    <row r="8" spans="1:17">
      <c r="A8">
        <v>10194</v>
      </c>
      <c r="B8">
        <v>0</v>
      </c>
      <c r="C8">
        <v>1</v>
      </c>
      <c r="D8">
        <v>95660</v>
      </c>
      <c r="E8">
        <v>24</v>
      </c>
      <c r="F8" s="10" t="s">
        <v>83</v>
      </c>
      <c r="G8" s="13" t="s">
        <v>148</v>
      </c>
      <c r="H8" s="10" t="s">
        <v>126</v>
      </c>
      <c r="I8" s="10" t="s">
        <v>149</v>
      </c>
      <c r="J8" s="10" t="s">
        <v>76</v>
      </c>
      <c r="K8" s="10" t="s">
        <v>128</v>
      </c>
      <c r="L8" s="13" t="s">
        <v>150</v>
      </c>
      <c r="M8" s="10" t="s">
        <v>82</v>
      </c>
      <c r="N8" s="10" t="s">
        <v>130</v>
      </c>
      <c r="O8" s="10" t="s">
        <v>75</v>
      </c>
      <c r="P8">
        <v>3.04</v>
      </c>
      <c r="Q8" t="s">
        <v>151</v>
      </c>
    </row>
    <row r="9" spans="1:17">
      <c r="A9">
        <v>10062</v>
      </c>
      <c r="B9">
        <v>0</v>
      </c>
      <c r="C9">
        <v>1</v>
      </c>
      <c r="D9">
        <v>59365</v>
      </c>
      <c r="E9">
        <v>19</v>
      </c>
      <c r="F9" s="10" t="s">
        <v>66</v>
      </c>
      <c r="G9" s="13" t="s">
        <v>152</v>
      </c>
      <c r="H9" s="10" t="s">
        <v>126</v>
      </c>
      <c r="I9" s="10" t="s">
        <v>153</v>
      </c>
      <c r="J9" s="10" t="s">
        <v>63</v>
      </c>
      <c r="K9" s="10" t="s">
        <v>154</v>
      </c>
      <c r="L9" s="13" t="s">
        <v>155</v>
      </c>
      <c r="M9" s="10" t="s">
        <v>65</v>
      </c>
      <c r="N9" s="10" t="s">
        <v>156</v>
      </c>
      <c r="O9" s="10" t="s">
        <v>75</v>
      </c>
      <c r="P9">
        <v>5</v>
      </c>
      <c r="Q9" t="s">
        <v>157</v>
      </c>
    </row>
    <row r="10" spans="1:17">
      <c r="A10">
        <v>10114</v>
      </c>
      <c r="B10">
        <v>0</v>
      </c>
      <c r="C10">
        <v>3</v>
      </c>
      <c r="D10">
        <v>47837</v>
      </c>
      <c r="E10">
        <v>19</v>
      </c>
      <c r="F10" s="10" t="s">
        <v>66</v>
      </c>
      <c r="G10" s="13" t="s">
        <v>158</v>
      </c>
      <c r="H10" s="10" t="s">
        <v>126</v>
      </c>
      <c r="I10" s="10" t="s">
        <v>127</v>
      </c>
      <c r="J10" s="10" t="s">
        <v>76</v>
      </c>
      <c r="K10" s="10" t="s">
        <v>128</v>
      </c>
      <c r="L10" s="13" t="s">
        <v>159</v>
      </c>
      <c r="M10" s="10" t="s">
        <v>65</v>
      </c>
      <c r="N10" s="10" t="s">
        <v>160</v>
      </c>
      <c r="O10" s="10" t="s">
        <v>75</v>
      </c>
      <c r="P10">
        <v>4.46</v>
      </c>
    </row>
    <row r="11" spans="1:17">
      <c r="A11">
        <v>10250</v>
      </c>
      <c r="B11">
        <v>0</v>
      </c>
      <c r="C11">
        <v>1</v>
      </c>
      <c r="D11">
        <v>50178</v>
      </c>
      <c r="E11">
        <v>14</v>
      </c>
      <c r="F11" s="10" t="s">
        <v>84</v>
      </c>
      <c r="G11" s="13" t="s">
        <v>161</v>
      </c>
      <c r="H11" s="10" t="s">
        <v>126</v>
      </c>
      <c r="I11" s="10" t="s">
        <v>127</v>
      </c>
      <c r="J11" s="10" t="s">
        <v>63</v>
      </c>
      <c r="K11" s="10" t="s">
        <v>141</v>
      </c>
      <c r="L11" s="13" t="s">
        <v>162</v>
      </c>
      <c r="M11" s="10" t="s">
        <v>72</v>
      </c>
      <c r="N11" s="10" t="s">
        <v>134</v>
      </c>
      <c r="O11" s="10" t="s">
        <v>75</v>
      </c>
      <c r="P11">
        <v>5</v>
      </c>
    </row>
    <row r="12" spans="1:17">
      <c r="A12">
        <v>10252</v>
      </c>
      <c r="B12">
        <v>1</v>
      </c>
      <c r="C12">
        <v>5</v>
      </c>
      <c r="D12">
        <v>54670</v>
      </c>
      <c r="E12">
        <v>19</v>
      </c>
      <c r="F12" s="10" t="s">
        <v>66</v>
      </c>
      <c r="G12" s="13" t="s">
        <v>163</v>
      </c>
      <c r="H12" s="10" t="s">
        <v>126</v>
      </c>
      <c r="I12" s="10" t="s">
        <v>127</v>
      </c>
      <c r="J12" s="10" t="s">
        <v>76</v>
      </c>
      <c r="K12" s="10" t="s">
        <v>132</v>
      </c>
      <c r="L12" s="13" t="s">
        <v>164</v>
      </c>
      <c r="M12" s="10" t="s">
        <v>65</v>
      </c>
      <c r="N12" s="10" t="s">
        <v>160</v>
      </c>
      <c r="O12" s="10" t="s">
        <v>75</v>
      </c>
      <c r="P12">
        <v>4.2</v>
      </c>
    </row>
    <row r="13" spans="1:17">
      <c r="A13">
        <v>10242</v>
      </c>
      <c r="B13">
        <v>1</v>
      </c>
      <c r="C13">
        <v>5</v>
      </c>
      <c r="D13">
        <v>47211</v>
      </c>
      <c r="E13">
        <v>19</v>
      </c>
      <c r="F13" s="10" t="s">
        <v>66</v>
      </c>
      <c r="G13" s="13" t="s">
        <v>165</v>
      </c>
      <c r="H13" s="10" t="s">
        <v>126</v>
      </c>
      <c r="I13" s="10" t="s">
        <v>166</v>
      </c>
      <c r="J13" s="10" t="s">
        <v>63</v>
      </c>
      <c r="K13" s="10" t="s">
        <v>132</v>
      </c>
      <c r="L13" s="13" t="s">
        <v>167</v>
      </c>
      <c r="M13" s="10" t="s">
        <v>65</v>
      </c>
      <c r="N13" s="10" t="s">
        <v>160</v>
      </c>
      <c r="O13" s="10" t="s">
        <v>75</v>
      </c>
      <c r="P13">
        <v>4.2</v>
      </c>
      <c r="Q13" t="s">
        <v>168</v>
      </c>
    </row>
    <row r="14" spans="1:17">
      <c r="A14">
        <v>10012</v>
      </c>
      <c r="B14">
        <v>0</v>
      </c>
      <c r="C14">
        <v>1</v>
      </c>
      <c r="D14">
        <v>92328</v>
      </c>
      <c r="E14">
        <v>9</v>
      </c>
      <c r="F14" s="10" t="s">
        <v>5</v>
      </c>
      <c r="G14" s="13" t="s">
        <v>169</v>
      </c>
      <c r="H14" s="10" t="s">
        <v>126</v>
      </c>
      <c r="I14" s="10" t="s">
        <v>127</v>
      </c>
      <c r="J14" s="10" t="s">
        <v>63</v>
      </c>
      <c r="K14" s="10" t="s">
        <v>141</v>
      </c>
      <c r="L14" s="13" t="s">
        <v>150</v>
      </c>
      <c r="M14" s="10" t="s">
        <v>72</v>
      </c>
      <c r="N14" s="10" t="s">
        <v>160</v>
      </c>
      <c r="O14" s="10" t="s">
        <v>70</v>
      </c>
      <c r="P14">
        <v>4.28</v>
      </c>
    </row>
    <row r="15" spans="1:17">
      <c r="A15">
        <v>10265</v>
      </c>
      <c r="B15">
        <v>0</v>
      </c>
      <c r="C15">
        <v>1</v>
      </c>
      <c r="D15">
        <v>58709</v>
      </c>
      <c r="E15">
        <v>19</v>
      </c>
      <c r="F15" s="10" t="s">
        <v>66</v>
      </c>
      <c r="G15" s="13" t="s">
        <v>170</v>
      </c>
      <c r="H15" s="10" t="s">
        <v>126</v>
      </c>
      <c r="I15" s="10" t="s">
        <v>153</v>
      </c>
      <c r="J15" s="10" t="s">
        <v>63</v>
      </c>
      <c r="K15" s="10" t="s">
        <v>128</v>
      </c>
      <c r="L15" s="13" t="s">
        <v>171</v>
      </c>
      <c r="M15" s="10" t="s">
        <v>65</v>
      </c>
      <c r="N15" s="10" t="s">
        <v>143</v>
      </c>
      <c r="O15" s="10" t="s">
        <v>75</v>
      </c>
      <c r="P15">
        <v>4.5999999999999996</v>
      </c>
      <c r="Q15" t="s">
        <v>157</v>
      </c>
    </row>
    <row r="16" spans="1:17">
      <c r="A16">
        <v>10066</v>
      </c>
      <c r="B16">
        <v>0</v>
      </c>
      <c r="C16">
        <v>5</v>
      </c>
      <c r="D16">
        <v>52505</v>
      </c>
      <c r="E16">
        <v>19</v>
      </c>
      <c r="F16" s="10" t="s">
        <v>66</v>
      </c>
      <c r="G16" s="13" t="s">
        <v>172</v>
      </c>
      <c r="H16" s="10" t="s">
        <v>126</v>
      </c>
      <c r="I16" s="10" t="s">
        <v>145</v>
      </c>
      <c r="J16" s="10" t="s">
        <v>63</v>
      </c>
      <c r="K16" s="10" t="s">
        <v>141</v>
      </c>
      <c r="L16" s="13" t="s">
        <v>173</v>
      </c>
      <c r="M16" s="10" t="s">
        <v>65</v>
      </c>
      <c r="N16" s="10" t="s">
        <v>174</v>
      </c>
      <c r="O16" s="10" t="s">
        <v>75</v>
      </c>
      <c r="P16">
        <v>5</v>
      </c>
      <c r="Q16" t="s">
        <v>147</v>
      </c>
    </row>
    <row r="17" spans="1:17">
      <c r="A17">
        <v>10061</v>
      </c>
      <c r="B17">
        <v>0</v>
      </c>
      <c r="C17">
        <v>4</v>
      </c>
      <c r="D17">
        <v>57834</v>
      </c>
      <c r="E17">
        <v>19</v>
      </c>
      <c r="F17" s="10" t="s">
        <v>66</v>
      </c>
      <c r="G17" s="13" t="s">
        <v>175</v>
      </c>
      <c r="H17" s="10" t="s">
        <v>126</v>
      </c>
      <c r="I17" s="10" t="s">
        <v>176</v>
      </c>
      <c r="J17" s="10" t="s">
        <v>63</v>
      </c>
      <c r="K17" s="10" t="s">
        <v>128</v>
      </c>
      <c r="L17" s="13" t="s">
        <v>177</v>
      </c>
      <c r="M17" s="10" t="s">
        <v>65</v>
      </c>
      <c r="N17" s="10" t="s">
        <v>143</v>
      </c>
      <c r="O17" s="10" t="s">
        <v>75</v>
      </c>
      <c r="P17">
        <v>5</v>
      </c>
      <c r="Q17" t="s">
        <v>178</v>
      </c>
    </row>
    <row r="18" spans="1:17">
      <c r="A18">
        <v>10023</v>
      </c>
      <c r="B18">
        <v>1</v>
      </c>
      <c r="C18">
        <v>2</v>
      </c>
      <c r="D18">
        <v>70131</v>
      </c>
      <c r="E18">
        <v>20</v>
      </c>
      <c r="F18" s="10" t="s">
        <v>77</v>
      </c>
      <c r="G18" s="13" t="s">
        <v>179</v>
      </c>
      <c r="H18" s="10" t="s">
        <v>126</v>
      </c>
      <c r="I18" s="10" t="s">
        <v>180</v>
      </c>
      <c r="J18" s="10" t="s">
        <v>76</v>
      </c>
      <c r="K18" s="10" t="s">
        <v>132</v>
      </c>
      <c r="L18" s="13" t="s">
        <v>181</v>
      </c>
      <c r="M18" s="10" t="s">
        <v>65</v>
      </c>
      <c r="N18" s="10" t="s">
        <v>156</v>
      </c>
      <c r="O18" s="10" t="s">
        <v>70</v>
      </c>
      <c r="P18">
        <v>4.4000000000000004</v>
      </c>
      <c r="Q18" t="s">
        <v>182</v>
      </c>
    </row>
    <row r="19" spans="1:17">
      <c r="A19">
        <v>10055</v>
      </c>
      <c r="B19">
        <v>0</v>
      </c>
      <c r="C19">
        <v>1</v>
      </c>
      <c r="D19">
        <v>59026</v>
      </c>
      <c r="E19">
        <v>19</v>
      </c>
      <c r="F19" s="10" t="s">
        <v>66</v>
      </c>
      <c r="G19" s="13" t="s">
        <v>183</v>
      </c>
      <c r="H19" s="10" t="s">
        <v>126</v>
      </c>
      <c r="I19" s="10" t="s">
        <v>184</v>
      </c>
      <c r="J19" s="10" t="s">
        <v>76</v>
      </c>
      <c r="K19" s="10" t="s">
        <v>128</v>
      </c>
      <c r="L19" s="13" t="s">
        <v>185</v>
      </c>
      <c r="M19" s="10" t="s">
        <v>65</v>
      </c>
      <c r="N19" s="10" t="s">
        <v>143</v>
      </c>
      <c r="O19" s="10" t="s">
        <v>75</v>
      </c>
      <c r="P19">
        <v>5</v>
      </c>
      <c r="Q19" t="s">
        <v>186</v>
      </c>
    </row>
    <row r="20" spans="1:17">
      <c r="A20">
        <v>10245</v>
      </c>
      <c r="B20">
        <v>0</v>
      </c>
      <c r="C20">
        <v>4</v>
      </c>
      <c r="D20">
        <v>110000</v>
      </c>
      <c r="E20">
        <v>8</v>
      </c>
      <c r="F20" s="10" t="s">
        <v>10</v>
      </c>
      <c r="G20" s="13" t="s">
        <v>187</v>
      </c>
      <c r="H20" s="10" t="s">
        <v>126</v>
      </c>
      <c r="I20" s="10" t="s">
        <v>127</v>
      </c>
      <c r="J20" s="10" t="s">
        <v>76</v>
      </c>
      <c r="K20" s="10" t="s">
        <v>128</v>
      </c>
      <c r="L20" s="13" t="s">
        <v>188</v>
      </c>
      <c r="M20" s="10" t="s">
        <v>72</v>
      </c>
      <c r="N20" s="10" t="s">
        <v>143</v>
      </c>
      <c r="O20" s="10" t="s">
        <v>75</v>
      </c>
      <c r="P20">
        <v>4.5</v>
      </c>
    </row>
    <row r="21" spans="1:17">
      <c r="A21">
        <v>10277</v>
      </c>
      <c r="B21">
        <v>0</v>
      </c>
      <c r="C21">
        <v>3</v>
      </c>
      <c r="D21">
        <v>53250</v>
      </c>
      <c r="E21">
        <v>19</v>
      </c>
      <c r="F21" s="10" t="s">
        <v>66</v>
      </c>
      <c r="G21" s="13" t="s">
        <v>189</v>
      </c>
      <c r="H21" s="10" t="s">
        <v>126</v>
      </c>
      <c r="I21" s="10" t="s">
        <v>127</v>
      </c>
      <c r="J21" s="10" t="s">
        <v>63</v>
      </c>
      <c r="K21" s="10" t="s">
        <v>128</v>
      </c>
      <c r="L21" s="13" t="s">
        <v>190</v>
      </c>
      <c r="M21" s="10" t="s">
        <v>65</v>
      </c>
      <c r="N21" s="10" t="s">
        <v>130</v>
      </c>
      <c r="O21" s="10" t="s">
        <v>75</v>
      </c>
      <c r="P21">
        <v>4.2</v>
      </c>
    </row>
    <row r="22" spans="1:17">
      <c r="A22">
        <v>10046</v>
      </c>
      <c r="B22">
        <v>0</v>
      </c>
      <c r="C22">
        <v>1</v>
      </c>
      <c r="D22">
        <v>51044</v>
      </c>
      <c r="E22">
        <v>19</v>
      </c>
      <c r="F22" s="10" t="s">
        <v>66</v>
      </c>
      <c r="G22" s="13" t="s">
        <v>191</v>
      </c>
      <c r="H22" s="10" t="s">
        <v>126</v>
      </c>
      <c r="I22" s="10" t="s">
        <v>184</v>
      </c>
      <c r="J22" s="10" t="s">
        <v>63</v>
      </c>
      <c r="K22" s="10" t="s">
        <v>128</v>
      </c>
      <c r="L22" s="13" t="s">
        <v>167</v>
      </c>
      <c r="M22" s="10" t="s">
        <v>65</v>
      </c>
      <c r="N22" s="10" t="s">
        <v>143</v>
      </c>
      <c r="O22" s="10" t="s">
        <v>75</v>
      </c>
      <c r="P22">
        <v>5</v>
      </c>
      <c r="Q22" t="s">
        <v>186</v>
      </c>
    </row>
    <row r="23" spans="1:17">
      <c r="A23">
        <v>10226</v>
      </c>
      <c r="B23">
        <v>0</v>
      </c>
      <c r="C23">
        <v>1</v>
      </c>
      <c r="D23">
        <v>64919</v>
      </c>
      <c r="E23">
        <v>19</v>
      </c>
      <c r="F23" s="10" t="s">
        <v>66</v>
      </c>
      <c r="G23" s="13" t="s">
        <v>192</v>
      </c>
      <c r="H23" s="10" t="s">
        <v>126</v>
      </c>
      <c r="I23" s="10" t="s">
        <v>193</v>
      </c>
      <c r="J23" s="10" t="s">
        <v>76</v>
      </c>
      <c r="K23" s="10" t="s">
        <v>141</v>
      </c>
      <c r="L23" s="13" t="s">
        <v>194</v>
      </c>
      <c r="M23" s="10" t="s">
        <v>65</v>
      </c>
      <c r="N23" s="10" t="s">
        <v>134</v>
      </c>
      <c r="O23" s="10" t="s">
        <v>75</v>
      </c>
      <c r="P23">
        <v>4.2</v>
      </c>
      <c r="Q23" t="s">
        <v>195</v>
      </c>
    </row>
    <row r="24" spans="1:17">
      <c r="A24">
        <v>10003</v>
      </c>
      <c r="B24">
        <v>1</v>
      </c>
      <c r="C24">
        <v>1</v>
      </c>
      <c r="D24">
        <v>62910</v>
      </c>
      <c r="E24">
        <v>19</v>
      </c>
      <c r="F24" s="10" t="s">
        <v>66</v>
      </c>
      <c r="G24" s="13" t="s">
        <v>196</v>
      </c>
      <c r="H24" s="10" t="s">
        <v>126</v>
      </c>
      <c r="I24" s="10" t="s">
        <v>127</v>
      </c>
      <c r="J24" s="10" t="s">
        <v>76</v>
      </c>
      <c r="K24" s="10" t="s">
        <v>132</v>
      </c>
      <c r="L24" s="13" t="s">
        <v>188</v>
      </c>
      <c r="M24" s="10" t="s">
        <v>65</v>
      </c>
      <c r="N24" s="10" t="s">
        <v>134</v>
      </c>
      <c r="O24" s="10" t="s">
        <v>70</v>
      </c>
      <c r="P24">
        <v>5</v>
      </c>
    </row>
    <row r="25" spans="1:17">
      <c r="A25">
        <v>10294</v>
      </c>
      <c r="B25">
        <v>0</v>
      </c>
      <c r="C25">
        <v>1</v>
      </c>
      <c r="D25">
        <v>66441</v>
      </c>
      <c r="E25">
        <v>20</v>
      </c>
      <c r="F25" s="10" t="s">
        <v>77</v>
      </c>
      <c r="G25" s="13" t="s">
        <v>197</v>
      </c>
      <c r="H25" s="10" t="s">
        <v>126</v>
      </c>
      <c r="I25" s="10" t="s">
        <v>198</v>
      </c>
      <c r="J25" s="10" t="s">
        <v>76</v>
      </c>
      <c r="K25" s="10" t="s">
        <v>128</v>
      </c>
      <c r="L25" s="13" t="s">
        <v>185</v>
      </c>
      <c r="M25" s="10" t="s">
        <v>65</v>
      </c>
      <c r="N25" s="10" t="s">
        <v>199</v>
      </c>
      <c r="O25" s="10" t="s">
        <v>89</v>
      </c>
      <c r="P25">
        <v>2</v>
      </c>
      <c r="Q25" t="s">
        <v>200</v>
      </c>
    </row>
    <row r="26" spans="1:17">
      <c r="A26">
        <v>10267</v>
      </c>
      <c r="B26">
        <v>0</v>
      </c>
      <c r="C26">
        <v>5</v>
      </c>
      <c r="D26">
        <v>57815</v>
      </c>
      <c r="E26">
        <v>20</v>
      </c>
      <c r="F26" s="10" t="s">
        <v>77</v>
      </c>
      <c r="G26" s="13" t="s">
        <v>201</v>
      </c>
      <c r="H26" s="10" t="s">
        <v>126</v>
      </c>
      <c r="I26" s="10" t="s">
        <v>202</v>
      </c>
      <c r="J26" s="10" t="s">
        <v>76</v>
      </c>
      <c r="K26" s="10" t="s">
        <v>128</v>
      </c>
      <c r="L26" s="13" t="s">
        <v>164</v>
      </c>
      <c r="M26" s="10" t="s">
        <v>65</v>
      </c>
      <c r="N26" s="10" t="s">
        <v>143</v>
      </c>
      <c r="O26" s="10" t="s">
        <v>75</v>
      </c>
      <c r="P26">
        <v>4.8</v>
      </c>
      <c r="Q26" t="s">
        <v>203</v>
      </c>
    </row>
    <row r="27" spans="1:17">
      <c r="A27">
        <v>10199</v>
      </c>
      <c r="B27">
        <v>0</v>
      </c>
      <c r="C27">
        <v>4</v>
      </c>
      <c r="D27">
        <v>103613</v>
      </c>
      <c r="E27">
        <v>30</v>
      </c>
      <c r="F27" s="10" t="s">
        <v>90</v>
      </c>
      <c r="G27" s="13" t="s">
        <v>204</v>
      </c>
      <c r="H27" s="10" t="s">
        <v>126</v>
      </c>
      <c r="I27" s="10" t="s">
        <v>205</v>
      </c>
      <c r="J27" s="10" t="s">
        <v>63</v>
      </c>
      <c r="K27" s="10" t="s">
        <v>128</v>
      </c>
      <c r="L27" s="13" t="s">
        <v>206</v>
      </c>
      <c r="M27" s="10" t="s">
        <v>72</v>
      </c>
      <c r="N27" s="10" t="s">
        <v>130</v>
      </c>
      <c r="O27" s="10" t="s">
        <v>75</v>
      </c>
      <c r="P27">
        <v>3.5</v>
      </c>
      <c r="Q27" t="s">
        <v>207</v>
      </c>
    </row>
    <row r="28" spans="1:17">
      <c r="A28">
        <v>10081</v>
      </c>
      <c r="B28">
        <v>1</v>
      </c>
      <c r="C28">
        <v>1</v>
      </c>
      <c r="D28">
        <v>106367</v>
      </c>
      <c r="E28">
        <v>26</v>
      </c>
      <c r="F28" s="10" t="s">
        <v>92</v>
      </c>
      <c r="G28" s="13" t="s">
        <v>208</v>
      </c>
      <c r="H28" s="10" t="s">
        <v>126</v>
      </c>
      <c r="I28" s="10" t="s">
        <v>127</v>
      </c>
      <c r="J28" s="10" t="s">
        <v>76</v>
      </c>
      <c r="K28" s="10" t="s">
        <v>132</v>
      </c>
      <c r="L28" s="13" t="s">
        <v>209</v>
      </c>
      <c r="M28" s="10" t="s">
        <v>91</v>
      </c>
      <c r="N28" s="10" t="s">
        <v>160</v>
      </c>
      <c r="O28" s="10" t="s">
        <v>75</v>
      </c>
      <c r="P28">
        <v>5</v>
      </c>
    </row>
    <row r="29" spans="1:17">
      <c r="A29">
        <v>10175</v>
      </c>
      <c r="B29">
        <v>0</v>
      </c>
      <c r="C29">
        <v>5</v>
      </c>
      <c r="D29">
        <v>74312</v>
      </c>
      <c r="E29">
        <v>18</v>
      </c>
      <c r="F29" s="10" t="s">
        <v>93</v>
      </c>
      <c r="G29" s="13" t="s">
        <v>210</v>
      </c>
      <c r="H29" s="10" t="s">
        <v>126</v>
      </c>
      <c r="I29" s="10" t="s">
        <v>127</v>
      </c>
      <c r="J29" s="10" t="s">
        <v>63</v>
      </c>
      <c r="K29" s="10" t="s">
        <v>128</v>
      </c>
      <c r="L29" s="13" t="s">
        <v>155</v>
      </c>
      <c r="M29" s="10" t="s">
        <v>65</v>
      </c>
      <c r="N29" s="10" t="s">
        <v>134</v>
      </c>
      <c r="O29" s="10" t="s">
        <v>75</v>
      </c>
      <c r="P29">
        <v>3.39</v>
      </c>
    </row>
    <row r="30" spans="1:17">
      <c r="A30">
        <v>10177</v>
      </c>
      <c r="B30">
        <v>1</v>
      </c>
      <c r="C30">
        <v>5</v>
      </c>
      <c r="D30">
        <v>53492</v>
      </c>
      <c r="E30">
        <v>19</v>
      </c>
      <c r="F30" s="10" t="s">
        <v>66</v>
      </c>
      <c r="G30" s="13" t="s">
        <v>211</v>
      </c>
      <c r="H30" s="10" t="s">
        <v>126</v>
      </c>
      <c r="I30" s="10" t="s">
        <v>198</v>
      </c>
      <c r="J30" s="10" t="s">
        <v>76</v>
      </c>
      <c r="K30" s="10" t="s">
        <v>132</v>
      </c>
      <c r="L30" s="13" t="s">
        <v>167</v>
      </c>
      <c r="M30" s="10" t="s">
        <v>65</v>
      </c>
      <c r="N30" s="10" t="s">
        <v>143</v>
      </c>
      <c r="O30" s="10" t="s">
        <v>75</v>
      </c>
      <c r="P30">
        <v>3.35</v>
      </c>
      <c r="Q30" t="s">
        <v>200</v>
      </c>
    </row>
    <row r="31" spans="1:17">
      <c r="A31">
        <v>10238</v>
      </c>
      <c r="B31">
        <v>1</v>
      </c>
      <c r="C31">
        <v>1</v>
      </c>
      <c r="D31">
        <v>63000</v>
      </c>
      <c r="E31">
        <v>1</v>
      </c>
      <c r="F31" s="10" t="s">
        <v>94</v>
      </c>
      <c r="G31" s="13" t="s">
        <v>212</v>
      </c>
      <c r="H31" s="10" t="s">
        <v>126</v>
      </c>
      <c r="I31" s="10" t="s">
        <v>213</v>
      </c>
      <c r="J31" s="10" t="s">
        <v>76</v>
      </c>
      <c r="K31" s="10" t="s">
        <v>132</v>
      </c>
      <c r="L31" s="13" t="s">
        <v>214</v>
      </c>
      <c r="M31" s="10" t="s">
        <v>91</v>
      </c>
      <c r="N31" s="10" t="s">
        <v>160</v>
      </c>
      <c r="O31" s="10" t="s">
        <v>75</v>
      </c>
      <c r="P31">
        <v>4.5</v>
      </c>
      <c r="Q31" t="s">
        <v>215</v>
      </c>
    </row>
    <row r="32" spans="1:17">
      <c r="A32">
        <v>10184</v>
      </c>
      <c r="B32">
        <v>0</v>
      </c>
      <c r="C32">
        <v>1</v>
      </c>
      <c r="D32">
        <v>65288</v>
      </c>
      <c r="E32">
        <v>20</v>
      </c>
      <c r="F32" s="10" t="s">
        <v>77</v>
      </c>
      <c r="G32" s="13" t="s">
        <v>216</v>
      </c>
      <c r="H32" s="10" t="s">
        <v>126</v>
      </c>
      <c r="I32" s="10" t="s">
        <v>153</v>
      </c>
      <c r="J32" s="10" t="s">
        <v>63</v>
      </c>
      <c r="K32" s="10" t="s">
        <v>128</v>
      </c>
      <c r="L32" s="13" t="s">
        <v>217</v>
      </c>
      <c r="M32" s="10" t="s">
        <v>65</v>
      </c>
      <c r="N32" s="10" t="s">
        <v>143</v>
      </c>
      <c r="O32" s="10" t="s">
        <v>75</v>
      </c>
      <c r="P32">
        <v>3.19</v>
      </c>
      <c r="Q32" t="s">
        <v>157</v>
      </c>
    </row>
    <row r="33" spans="1:17">
      <c r="A33">
        <v>10203</v>
      </c>
      <c r="B33">
        <v>0</v>
      </c>
      <c r="C33">
        <v>3</v>
      </c>
      <c r="D33">
        <v>64375</v>
      </c>
      <c r="E33">
        <v>19</v>
      </c>
      <c r="F33" s="10" t="s">
        <v>66</v>
      </c>
      <c r="G33" s="13" t="s">
        <v>218</v>
      </c>
      <c r="H33" s="10" t="s">
        <v>126</v>
      </c>
      <c r="I33" s="10" t="s">
        <v>219</v>
      </c>
      <c r="J33" s="10" t="s">
        <v>76</v>
      </c>
      <c r="K33" s="10" t="s">
        <v>220</v>
      </c>
      <c r="L33" s="13" t="s">
        <v>221</v>
      </c>
      <c r="M33" s="10" t="s">
        <v>65</v>
      </c>
      <c r="N33" s="10" t="s">
        <v>160</v>
      </c>
      <c r="O33" s="10" t="s">
        <v>75</v>
      </c>
      <c r="P33">
        <v>3.5</v>
      </c>
      <c r="Q33" t="s">
        <v>222</v>
      </c>
    </row>
    <row r="34" spans="1:17">
      <c r="A34">
        <v>10188</v>
      </c>
      <c r="B34">
        <v>1</v>
      </c>
      <c r="C34">
        <v>5</v>
      </c>
      <c r="D34">
        <v>74326</v>
      </c>
      <c r="E34">
        <v>3</v>
      </c>
      <c r="F34" s="10" t="s">
        <v>96</v>
      </c>
      <c r="G34" s="13" t="s">
        <v>223</v>
      </c>
      <c r="H34" s="10" t="s">
        <v>126</v>
      </c>
      <c r="I34" s="10" t="s">
        <v>127</v>
      </c>
      <c r="J34" s="10" t="s">
        <v>76</v>
      </c>
      <c r="K34" s="10" t="s">
        <v>132</v>
      </c>
      <c r="L34" s="13" t="s">
        <v>224</v>
      </c>
      <c r="M34" s="10" t="s">
        <v>95</v>
      </c>
      <c r="N34" s="10" t="s">
        <v>143</v>
      </c>
      <c r="O34" s="10" t="s">
        <v>75</v>
      </c>
      <c r="P34">
        <v>3.14</v>
      </c>
    </row>
    <row r="35" spans="1:17">
      <c r="A35">
        <v>10107</v>
      </c>
      <c r="B35">
        <v>0</v>
      </c>
      <c r="C35">
        <v>1</v>
      </c>
      <c r="D35">
        <v>63763</v>
      </c>
      <c r="E35">
        <v>20</v>
      </c>
      <c r="F35" s="10" t="s">
        <v>77</v>
      </c>
      <c r="G35" s="13" t="s">
        <v>225</v>
      </c>
      <c r="H35" s="10" t="s">
        <v>126</v>
      </c>
      <c r="I35" s="10" t="s">
        <v>127</v>
      </c>
      <c r="J35" s="10" t="s">
        <v>76</v>
      </c>
      <c r="K35" s="10" t="s">
        <v>128</v>
      </c>
      <c r="L35" s="13" t="s">
        <v>226</v>
      </c>
      <c r="M35" s="10" t="s">
        <v>65</v>
      </c>
      <c r="N35" s="10" t="s">
        <v>156</v>
      </c>
      <c r="O35" s="10" t="s">
        <v>75</v>
      </c>
      <c r="P35">
        <v>4.51</v>
      </c>
    </row>
    <row r="36" spans="1:17">
      <c r="A36">
        <v>10181</v>
      </c>
      <c r="B36">
        <v>1</v>
      </c>
      <c r="C36">
        <v>1</v>
      </c>
      <c r="D36">
        <v>62162</v>
      </c>
      <c r="E36">
        <v>20</v>
      </c>
      <c r="F36" s="10" t="s">
        <v>77</v>
      </c>
      <c r="G36" s="13" t="s">
        <v>227</v>
      </c>
      <c r="H36" s="10" t="s">
        <v>126</v>
      </c>
      <c r="I36" s="10" t="s">
        <v>145</v>
      </c>
      <c r="J36" s="10" t="s">
        <v>63</v>
      </c>
      <c r="K36" s="10" t="s">
        <v>132</v>
      </c>
      <c r="L36" s="13" t="s">
        <v>185</v>
      </c>
      <c r="M36" s="10" t="s">
        <v>65</v>
      </c>
      <c r="N36" s="10" t="s">
        <v>134</v>
      </c>
      <c r="O36" s="10" t="s">
        <v>75</v>
      </c>
      <c r="P36">
        <v>3.25</v>
      </c>
      <c r="Q36" t="s">
        <v>147</v>
      </c>
    </row>
    <row r="37" spans="1:17">
      <c r="A37">
        <v>10150</v>
      </c>
      <c r="B37">
        <v>0</v>
      </c>
      <c r="C37">
        <v>1</v>
      </c>
      <c r="D37">
        <v>77692</v>
      </c>
      <c r="E37">
        <v>25</v>
      </c>
      <c r="F37" s="10" t="s">
        <v>97</v>
      </c>
      <c r="G37" s="13" t="s">
        <v>228</v>
      </c>
      <c r="H37" s="10" t="s">
        <v>126</v>
      </c>
      <c r="I37" s="10" t="s">
        <v>180</v>
      </c>
      <c r="J37" s="10" t="s">
        <v>63</v>
      </c>
      <c r="K37" s="10" t="s">
        <v>128</v>
      </c>
      <c r="L37" s="13" t="s">
        <v>224</v>
      </c>
      <c r="M37" s="10" t="s">
        <v>82</v>
      </c>
      <c r="N37" s="10" t="s">
        <v>143</v>
      </c>
      <c r="O37" s="10" t="s">
        <v>75</v>
      </c>
      <c r="P37">
        <v>3.84</v>
      </c>
      <c r="Q37" t="s">
        <v>182</v>
      </c>
    </row>
    <row r="38" spans="1:17">
      <c r="A38">
        <v>10001</v>
      </c>
      <c r="B38">
        <v>0</v>
      </c>
      <c r="C38">
        <v>1</v>
      </c>
      <c r="D38">
        <v>72640</v>
      </c>
      <c r="E38">
        <v>18</v>
      </c>
      <c r="F38" s="10" t="s">
        <v>93</v>
      </c>
      <c r="G38" s="13" t="s">
        <v>229</v>
      </c>
      <c r="H38" s="10" t="s">
        <v>126</v>
      </c>
      <c r="I38" s="10" t="s">
        <v>127</v>
      </c>
      <c r="J38" s="10" t="s">
        <v>63</v>
      </c>
      <c r="K38" s="10" t="s">
        <v>128</v>
      </c>
      <c r="L38" s="13" t="s">
        <v>230</v>
      </c>
      <c r="M38" s="10" t="s">
        <v>65</v>
      </c>
      <c r="N38" s="10" t="s">
        <v>134</v>
      </c>
      <c r="O38" s="10" t="s">
        <v>70</v>
      </c>
      <c r="P38">
        <v>5</v>
      </c>
    </row>
    <row r="39" spans="1:17">
      <c r="A39">
        <v>10085</v>
      </c>
      <c r="B39">
        <v>0</v>
      </c>
      <c r="C39">
        <v>1</v>
      </c>
      <c r="D39">
        <v>93396</v>
      </c>
      <c r="E39">
        <v>24</v>
      </c>
      <c r="F39" s="10" t="s">
        <v>83</v>
      </c>
      <c r="G39" s="13" t="s">
        <v>231</v>
      </c>
      <c r="H39" s="10" t="s">
        <v>126</v>
      </c>
      <c r="I39" s="10" t="s">
        <v>127</v>
      </c>
      <c r="J39" s="10" t="s">
        <v>76</v>
      </c>
      <c r="K39" s="10" t="s">
        <v>128</v>
      </c>
      <c r="L39" s="13" t="s">
        <v>221</v>
      </c>
      <c r="M39" s="10" t="s">
        <v>82</v>
      </c>
      <c r="N39" s="10" t="s">
        <v>134</v>
      </c>
      <c r="O39" s="10" t="s">
        <v>75</v>
      </c>
      <c r="P39">
        <v>4.96</v>
      </c>
    </row>
    <row r="40" spans="1:17">
      <c r="A40">
        <v>10115</v>
      </c>
      <c r="B40">
        <v>0</v>
      </c>
      <c r="C40">
        <v>1</v>
      </c>
      <c r="D40">
        <v>52846</v>
      </c>
      <c r="E40">
        <v>19</v>
      </c>
      <c r="F40" s="10" t="s">
        <v>66</v>
      </c>
      <c r="G40" s="13" t="s">
        <v>232</v>
      </c>
      <c r="H40" s="10" t="s">
        <v>126</v>
      </c>
      <c r="I40" s="10" t="s">
        <v>127</v>
      </c>
      <c r="J40" s="10" t="s">
        <v>63</v>
      </c>
      <c r="K40" s="10" t="s">
        <v>128</v>
      </c>
      <c r="L40" s="13" t="s">
        <v>233</v>
      </c>
      <c r="M40" s="10" t="s">
        <v>65</v>
      </c>
      <c r="N40" s="10" t="s">
        <v>130</v>
      </c>
      <c r="O40" s="10" t="s">
        <v>75</v>
      </c>
      <c r="P40">
        <v>4.43</v>
      </c>
    </row>
    <row r="41" spans="1:17">
      <c r="A41">
        <v>10082</v>
      </c>
      <c r="B41">
        <v>0</v>
      </c>
      <c r="C41">
        <v>2</v>
      </c>
      <c r="D41">
        <v>100031</v>
      </c>
      <c r="E41">
        <v>27</v>
      </c>
      <c r="F41" s="10" t="s">
        <v>73</v>
      </c>
      <c r="G41" s="13" t="s">
        <v>234</v>
      </c>
      <c r="H41" s="10" t="s">
        <v>126</v>
      </c>
      <c r="I41" s="10" t="s">
        <v>127</v>
      </c>
      <c r="J41" s="10" t="s">
        <v>76</v>
      </c>
      <c r="K41" s="10" t="s">
        <v>128</v>
      </c>
      <c r="L41" s="13" t="s">
        <v>235</v>
      </c>
      <c r="M41" s="10" t="s">
        <v>72</v>
      </c>
      <c r="N41" s="10" t="s">
        <v>130</v>
      </c>
      <c r="O41" s="10" t="s">
        <v>75</v>
      </c>
      <c r="P41">
        <v>5</v>
      </c>
    </row>
    <row r="42" spans="1:17">
      <c r="A42">
        <v>10040</v>
      </c>
      <c r="B42">
        <v>0</v>
      </c>
      <c r="C42">
        <v>1</v>
      </c>
      <c r="D42">
        <v>71860</v>
      </c>
      <c r="E42">
        <v>3</v>
      </c>
      <c r="F42" s="10" t="s">
        <v>96</v>
      </c>
      <c r="G42" s="13" t="s">
        <v>236</v>
      </c>
      <c r="H42" s="10" t="s">
        <v>126</v>
      </c>
      <c r="I42" s="10" t="s">
        <v>237</v>
      </c>
      <c r="J42" s="10" t="s">
        <v>76</v>
      </c>
      <c r="K42" s="10" t="s">
        <v>128</v>
      </c>
      <c r="L42" s="13" t="s">
        <v>238</v>
      </c>
      <c r="M42" s="10" t="s">
        <v>95</v>
      </c>
      <c r="N42" s="10" t="s">
        <v>134</v>
      </c>
      <c r="O42" s="10" t="s">
        <v>75</v>
      </c>
      <c r="P42">
        <v>5</v>
      </c>
      <c r="Q42" t="s">
        <v>239</v>
      </c>
    </row>
    <row r="43" spans="1:17">
      <c r="A43">
        <v>10067</v>
      </c>
      <c r="B43">
        <v>0</v>
      </c>
      <c r="C43">
        <v>1</v>
      </c>
      <c r="D43">
        <v>61656</v>
      </c>
      <c r="E43">
        <v>19</v>
      </c>
      <c r="F43" s="10" t="s">
        <v>66</v>
      </c>
      <c r="G43" s="13" t="s">
        <v>240</v>
      </c>
      <c r="H43" s="10" t="s">
        <v>126</v>
      </c>
      <c r="I43" s="10" t="s">
        <v>127</v>
      </c>
      <c r="J43" s="10" t="s">
        <v>76</v>
      </c>
      <c r="K43" s="10" t="s">
        <v>128</v>
      </c>
      <c r="L43" s="13" t="s">
        <v>217</v>
      </c>
      <c r="M43" s="10" t="s">
        <v>65</v>
      </c>
      <c r="N43" s="10" t="s">
        <v>143</v>
      </c>
      <c r="O43" s="10" t="s">
        <v>75</v>
      </c>
      <c r="P43">
        <v>5</v>
      </c>
    </row>
    <row r="44" spans="1:17">
      <c r="A44">
        <v>10108</v>
      </c>
      <c r="B44">
        <v>1</v>
      </c>
      <c r="C44">
        <v>1</v>
      </c>
      <c r="D44">
        <v>110929</v>
      </c>
      <c r="E44">
        <v>5</v>
      </c>
      <c r="F44" s="10" t="s">
        <v>80</v>
      </c>
      <c r="G44" s="13" t="s">
        <v>241</v>
      </c>
      <c r="H44" s="10" t="s">
        <v>126</v>
      </c>
      <c r="I44" s="10" t="s">
        <v>127</v>
      </c>
      <c r="J44" s="10" t="s">
        <v>63</v>
      </c>
      <c r="K44" s="10" t="s">
        <v>132</v>
      </c>
      <c r="L44" s="13" t="s">
        <v>242</v>
      </c>
      <c r="M44" s="10" t="s">
        <v>72</v>
      </c>
      <c r="N44" s="10" t="s">
        <v>134</v>
      </c>
      <c r="O44" s="10" t="s">
        <v>75</v>
      </c>
      <c r="P44">
        <v>4.5</v>
      </c>
    </row>
    <row r="45" spans="1:17">
      <c r="A45">
        <v>10210</v>
      </c>
      <c r="B45">
        <v>0</v>
      </c>
      <c r="C45">
        <v>1</v>
      </c>
      <c r="D45">
        <v>54237</v>
      </c>
      <c r="E45">
        <v>19</v>
      </c>
      <c r="F45" s="10" t="s">
        <v>66</v>
      </c>
      <c r="G45" s="13" t="s">
        <v>243</v>
      </c>
      <c r="H45" s="10" t="s">
        <v>126</v>
      </c>
      <c r="I45" s="10" t="s">
        <v>127</v>
      </c>
      <c r="J45" s="10" t="s">
        <v>76</v>
      </c>
      <c r="K45" s="10" t="s">
        <v>128</v>
      </c>
      <c r="L45" s="13" t="s">
        <v>244</v>
      </c>
      <c r="M45" s="10" t="s">
        <v>65</v>
      </c>
      <c r="N45" s="10" t="s">
        <v>134</v>
      </c>
      <c r="O45" s="10" t="s">
        <v>75</v>
      </c>
      <c r="P45">
        <v>3.3</v>
      </c>
    </row>
    <row r="46" spans="1:17">
      <c r="A46">
        <v>10154</v>
      </c>
      <c r="B46">
        <v>0</v>
      </c>
      <c r="C46">
        <v>1</v>
      </c>
      <c r="D46">
        <v>60380</v>
      </c>
      <c r="E46">
        <v>19</v>
      </c>
      <c r="F46" s="10" t="s">
        <v>66</v>
      </c>
      <c r="G46" s="13" t="s">
        <v>211</v>
      </c>
      <c r="H46" s="10" t="s">
        <v>126</v>
      </c>
      <c r="I46" s="10" t="s">
        <v>153</v>
      </c>
      <c r="J46" s="10" t="s">
        <v>63</v>
      </c>
      <c r="K46" s="10" t="s">
        <v>128</v>
      </c>
      <c r="L46" s="13" t="s">
        <v>190</v>
      </c>
      <c r="M46" s="10" t="s">
        <v>65</v>
      </c>
      <c r="N46" s="10" t="s">
        <v>130</v>
      </c>
      <c r="O46" s="10" t="s">
        <v>75</v>
      </c>
      <c r="P46">
        <v>3.8</v>
      </c>
      <c r="Q46" t="s">
        <v>157</v>
      </c>
    </row>
    <row r="47" spans="1:17">
      <c r="A47">
        <v>10200</v>
      </c>
      <c r="B47">
        <v>0</v>
      </c>
      <c r="C47">
        <v>1</v>
      </c>
      <c r="D47">
        <v>66808</v>
      </c>
      <c r="E47">
        <v>3</v>
      </c>
      <c r="F47" s="10" t="s">
        <v>96</v>
      </c>
      <c r="G47" s="13" t="s">
        <v>245</v>
      </c>
      <c r="H47" s="10" t="s">
        <v>126</v>
      </c>
      <c r="I47" s="10" t="s">
        <v>127</v>
      </c>
      <c r="J47" s="10" t="s">
        <v>63</v>
      </c>
      <c r="K47" s="10" t="s">
        <v>128</v>
      </c>
      <c r="L47" s="13" t="s">
        <v>246</v>
      </c>
      <c r="M47" s="10" t="s">
        <v>95</v>
      </c>
      <c r="N47" s="10" t="s">
        <v>156</v>
      </c>
      <c r="O47" s="10" t="s">
        <v>75</v>
      </c>
      <c r="P47">
        <v>3</v>
      </c>
    </row>
    <row r="48" spans="1:17">
      <c r="A48">
        <v>10240</v>
      </c>
      <c r="B48">
        <v>0</v>
      </c>
      <c r="C48">
        <v>5</v>
      </c>
      <c r="D48">
        <v>64786</v>
      </c>
      <c r="E48">
        <v>19</v>
      </c>
      <c r="F48" s="10" t="s">
        <v>66</v>
      </c>
      <c r="G48" s="13" t="s">
        <v>247</v>
      </c>
      <c r="H48" s="10" t="s">
        <v>126</v>
      </c>
      <c r="I48" s="10" t="s">
        <v>153</v>
      </c>
      <c r="J48" s="10" t="s">
        <v>76</v>
      </c>
      <c r="K48" s="10" t="s">
        <v>128</v>
      </c>
      <c r="L48" s="13" t="s">
        <v>248</v>
      </c>
      <c r="M48" s="10" t="s">
        <v>65</v>
      </c>
      <c r="N48" s="10" t="s">
        <v>134</v>
      </c>
      <c r="O48" s="10" t="s">
        <v>75</v>
      </c>
      <c r="P48">
        <v>4.3</v>
      </c>
      <c r="Q48" t="s">
        <v>157</v>
      </c>
    </row>
    <row r="49" spans="1:17">
      <c r="A49">
        <v>10168</v>
      </c>
      <c r="B49">
        <v>0</v>
      </c>
      <c r="C49">
        <v>1</v>
      </c>
      <c r="D49">
        <v>64816</v>
      </c>
      <c r="E49">
        <v>19</v>
      </c>
      <c r="F49" s="10" t="s">
        <v>66</v>
      </c>
      <c r="G49" s="13" t="s">
        <v>249</v>
      </c>
      <c r="H49" s="10" t="s">
        <v>126</v>
      </c>
      <c r="I49" s="10" t="s">
        <v>136</v>
      </c>
      <c r="J49" s="10" t="s">
        <v>76</v>
      </c>
      <c r="K49" s="10" t="s">
        <v>128</v>
      </c>
      <c r="L49" s="13" t="s">
        <v>250</v>
      </c>
      <c r="M49" s="10" t="s">
        <v>65</v>
      </c>
      <c r="N49" s="10" t="s">
        <v>134</v>
      </c>
      <c r="O49" s="10" t="s">
        <v>75</v>
      </c>
      <c r="P49">
        <v>3.58</v>
      </c>
      <c r="Q49" t="s">
        <v>137</v>
      </c>
    </row>
    <row r="50" spans="1:17">
      <c r="A50">
        <v>10220</v>
      </c>
      <c r="B50">
        <v>0</v>
      </c>
      <c r="C50">
        <v>1</v>
      </c>
      <c r="D50">
        <v>68678</v>
      </c>
      <c r="E50">
        <v>14</v>
      </c>
      <c r="F50" s="10" t="s">
        <v>84</v>
      </c>
      <c r="G50" s="13" t="s">
        <v>251</v>
      </c>
      <c r="H50" s="10" t="s">
        <v>126</v>
      </c>
      <c r="I50" s="10" t="s">
        <v>127</v>
      </c>
      <c r="J50" s="10" t="s">
        <v>63</v>
      </c>
      <c r="K50" s="10" t="s">
        <v>128</v>
      </c>
      <c r="L50" s="13" t="s">
        <v>252</v>
      </c>
      <c r="M50" s="10" t="s">
        <v>72</v>
      </c>
      <c r="N50" s="10" t="s">
        <v>134</v>
      </c>
      <c r="O50" s="10" t="s">
        <v>75</v>
      </c>
      <c r="P50">
        <v>4.7</v>
      </c>
    </row>
    <row r="51" spans="1:17">
      <c r="A51">
        <v>10275</v>
      </c>
      <c r="B51">
        <v>1</v>
      </c>
      <c r="C51">
        <v>5</v>
      </c>
      <c r="D51">
        <v>64066</v>
      </c>
      <c r="E51">
        <v>20</v>
      </c>
      <c r="F51" s="10" t="s">
        <v>77</v>
      </c>
      <c r="G51" s="13" t="s">
        <v>253</v>
      </c>
      <c r="H51" s="10" t="s">
        <v>126</v>
      </c>
      <c r="I51" s="10" t="s">
        <v>176</v>
      </c>
      <c r="J51" s="10" t="s">
        <v>76</v>
      </c>
      <c r="K51" s="10" t="s">
        <v>132</v>
      </c>
      <c r="L51" s="13" t="s">
        <v>254</v>
      </c>
      <c r="M51" s="10" t="s">
        <v>65</v>
      </c>
      <c r="N51" s="10" t="s">
        <v>143</v>
      </c>
      <c r="O51" s="10" t="s">
        <v>75</v>
      </c>
      <c r="P51">
        <v>4.2</v>
      </c>
      <c r="Q51" t="s">
        <v>178</v>
      </c>
    </row>
    <row r="52" spans="1:17">
      <c r="A52">
        <v>10269</v>
      </c>
      <c r="B52">
        <v>1</v>
      </c>
      <c r="C52">
        <v>5</v>
      </c>
      <c r="D52">
        <v>59369</v>
      </c>
      <c r="E52">
        <v>20</v>
      </c>
      <c r="F52" s="10" t="s">
        <v>77</v>
      </c>
      <c r="G52" s="13" t="s">
        <v>255</v>
      </c>
      <c r="H52" s="10" t="s">
        <v>126</v>
      </c>
      <c r="I52" s="10" t="s">
        <v>256</v>
      </c>
      <c r="J52" s="10" t="s">
        <v>63</v>
      </c>
      <c r="K52" s="10" t="s">
        <v>132</v>
      </c>
      <c r="L52" s="13" t="s">
        <v>257</v>
      </c>
      <c r="M52" s="10" t="s">
        <v>65</v>
      </c>
      <c r="N52" s="10" t="s">
        <v>134</v>
      </c>
      <c r="O52" s="10" t="s">
        <v>75</v>
      </c>
      <c r="P52">
        <v>4.2</v>
      </c>
      <c r="Q52" t="s">
        <v>258</v>
      </c>
    </row>
    <row r="53" spans="1:17">
      <c r="A53">
        <v>10029</v>
      </c>
      <c r="B53">
        <v>1</v>
      </c>
      <c r="C53">
        <v>2</v>
      </c>
      <c r="D53">
        <v>50373</v>
      </c>
      <c r="E53">
        <v>19</v>
      </c>
      <c r="F53" s="10" t="s">
        <v>66</v>
      </c>
      <c r="G53" s="13" t="s">
        <v>259</v>
      </c>
      <c r="H53" s="10" t="s">
        <v>126</v>
      </c>
      <c r="I53" s="10" t="s">
        <v>260</v>
      </c>
      <c r="J53" s="10" t="s">
        <v>63</v>
      </c>
      <c r="K53" s="10" t="s">
        <v>132</v>
      </c>
      <c r="L53" s="13" t="s">
        <v>261</v>
      </c>
      <c r="M53" s="10" t="s">
        <v>65</v>
      </c>
      <c r="N53" s="10" t="s">
        <v>156</v>
      </c>
      <c r="O53" s="10" t="s">
        <v>70</v>
      </c>
      <c r="P53">
        <v>4.0999999999999996</v>
      </c>
      <c r="Q53" t="s">
        <v>262</v>
      </c>
    </row>
    <row r="54" spans="1:17">
      <c r="A54">
        <v>10261</v>
      </c>
      <c r="B54">
        <v>0</v>
      </c>
      <c r="C54">
        <v>1</v>
      </c>
      <c r="D54">
        <v>63108</v>
      </c>
      <c r="E54">
        <v>19</v>
      </c>
      <c r="F54" s="10" t="s">
        <v>66</v>
      </c>
      <c r="G54" s="13" t="s">
        <v>263</v>
      </c>
      <c r="H54" s="10" t="s">
        <v>126</v>
      </c>
      <c r="I54" s="10" t="s">
        <v>127</v>
      </c>
      <c r="J54" s="10" t="s">
        <v>63</v>
      </c>
      <c r="K54" s="10" t="s">
        <v>128</v>
      </c>
      <c r="L54" s="13" t="s">
        <v>190</v>
      </c>
      <c r="M54" s="10" t="s">
        <v>65</v>
      </c>
      <c r="N54" s="10" t="s">
        <v>156</v>
      </c>
      <c r="O54" s="10" t="s">
        <v>75</v>
      </c>
      <c r="P54">
        <v>4.4000000000000004</v>
      </c>
    </row>
    <row r="55" spans="1:17">
      <c r="A55">
        <v>10292</v>
      </c>
      <c r="B55">
        <v>0</v>
      </c>
      <c r="C55">
        <v>4</v>
      </c>
      <c r="D55">
        <v>59144</v>
      </c>
      <c r="E55">
        <v>19</v>
      </c>
      <c r="F55" s="10" t="s">
        <v>66</v>
      </c>
      <c r="G55" s="13" t="s">
        <v>264</v>
      </c>
      <c r="H55" s="10" t="s">
        <v>126</v>
      </c>
      <c r="I55" s="10" t="s">
        <v>127</v>
      </c>
      <c r="J55" s="10" t="s">
        <v>63</v>
      </c>
      <c r="K55" s="10" t="s">
        <v>128</v>
      </c>
      <c r="L55" s="13" t="s">
        <v>142</v>
      </c>
      <c r="M55" s="10" t="s">
        <v>65</v>
      </c>
      <c r="N55" s="10" t="s">
        <v>130</v>
      </c>
      <c r="O55" s="10" t="s">
        <v>89</v>
      </c>
      <c r="P55">
        <v>2</v>
      </c>
    </row>
    <row r="56" spans="1:17">
      <c r="A56">
        <v>10282</v>
      </c>
      <c r="B56">
        <v>0</v>
      </c>
      <c r="C56">
        <v>1</v>
      </c>
      <c r="D56">
        <v>68051</v>
      </c>
      <c r="E56">
        <v>18</v>
      </c>
      <c r="F56" s="10" t="s">
        <v>93</v>
      </c>
      <c r="G56" s="13" t="s">
        <v>265</v>
      </c>
      <c r="H56" s="10" t="s">
        <v>126</v>
      </c>
      <c r="I56" s="10" t="s">
        <v>266</v>
      </c>
      <c r="J56" s="10" t="s">
        <v>63</v>
      </c>
      <c r="K56" s="10" t="s">
        <v>141</v>
      </c>
      <c r="L56" s="13" t="s">
        <v>267</v>
      </c>
      <c r="M56" s="10" t="s">
        <v>65</v>
      </c>
      <c r="N56" s="10" t="s">
        <v>199</v>
      </c>
      <c r="O56" s="10" t="s">
        <v>89</v>
      </c>
      <c r="P56">
        <v>4.13</v>
      </c>
      <c r="Q56" t="s">
        <v>268</v>
      </c>
    </row>
    <row r="57" spans="1:17">
      <c r="A57">
        <v>10019</v>
      </c>
      <c r="B57">
        <v>0</v>
      </c>
      <c r="C57">
        <v>1</v>
      </c>
      <c r="D57">
        <v>170500</v>
      </c>
      <c r="E57">
        <v>10</v>
      </c>
      <c r="F57" s="10" t="s">
        <v>98</v>
      </c>
      <c r="G57" s="13" t="s">
        <v>269</v>
      </c>
      <c r="H57" s="10" t="s">
        <v>126</v>
      </c>
      <c r="I57" s="10" t="s">
        <v>153</v>
      </c>
      <c r="J57" s="10" t="s">
        <v>63</v>
      </c>
      <c r="K57" s="10" t="s">
        <v>128</v>
      </c>
      <c r="L57" s="13" t="s">
        <v>270</v>
      </c>
      <c r="M57" s="10" t="s">
        <v>65</v>
      </c>
      <c r="N57" s="10" t="s">
        <v>134</v>
      </c>
      <c r="O57" s="10" t="s">
        <v>70</v>
      </c>
      <c r="P57">
        <v>3.7</v>
      </c>
      <c r="Q57" t="s">
        <v>157</v>
      </c>
    </row>
    <row r="58" spans="1:17">
      <c r="A58">
        <v>10094</v>
      </c>
      <c r="B58">
        <v>1</v>
      </c>
      <c r="C58">
        <v>1</v>
      </c>
      <c r="D58">
        <v>63381</v>
      </c>
      <c r="E58">
        <v>19</v>
      </c>
      <c r="F58" s="10" t="s">
        <v>66</v>
      </c>
      <c r="G58" s="13" t="s">
        <v>271</v>
      </c>
      <c r="H58" s="10" t="s">
        <v>126</v>
      </c>
      <c r="I58" s="10" t="s">
        <v>145</v>
      </c>
      <c r="J58" s="10" t="s">
        <v>76</v>
      </c>
      <c r="K58" s="10" t="s">
        <v>132</v>
      </c>
      <c r="L58" s="13" t="s">
        <v>162</v>
      </c>
      <c r="M58" s="10" t="s">
        <v>65</v>
      </c>
      <c r="N58" s="10" t="s">
        <v>134</v>
      </c>
      <c r="O58" s="10" t="s">
        <v>75</v>
      </c>
      <c r="P58">
        <v>4.7300000000000004</v>
      </c>
      <c r="Q58" t="s">
        <v>147</v>
      </c>
    </row>
    <row r="59" spans="1:17">
      <c r="A59">
        <v>10193</v>
      </c>
      <c r="B59">
        <v>1</v>
      </c>
      <c r="C59">
        <v>1</v>
      </c>
      <c r="D59">
        <v>83552</v>
      </c>
      <c r="E59">
        <v>9</v>
      </c>
      <c r="F59" s="10" t="s">
        <v>5</v>
      </c>
      <c r="G59" s="13" t="s">
        <v>259</v>
      </c>
      <c r="H59" s="10" t="s">
        <v>126</v>
      </c>
      <c r="I59" s="10" t="s">
        <v>272</v>
      </c>
      <c r="J59" s="10" t="s">
        <v>63</v>
      </c>
      <c r="K59" s="10" t="s">
        <v>132</v>
      </c>
      <c r="L59" s="13" t="s">
        <v>133</v>
      </c>
      <c r="M59" s="10" t="s">
        <v>72</v>
      </c>
      <c r="N59" s="10" t="s">
        <v>134</v>
      </c>
      <c r="O59" s="10" t="s">
        <v>75</v>
      </c>
      <c r="P59">
        <v>3.04</v>
      </c>
      <c r="Q59" t="s">
        <v>273</v>
      </c>
    </row>
    <row r="60" spans="1:17">
      <c r="A60">
        <v>10132</v>
      </c>
      <c r="B60">
        <v>0</v>
      </c>
      <c r="C60">
        <v>2</v>
      </c>
      <c r="D60">
        <v>56149</v>
      </c>
      <c r="E60">
        <v>19</v>
      </c>
      <c r="F60" s="10" t="s">
        <v>66</v>
      </c>
      <c r="G60" s="13" t="s">
        <v>274</v>
      </c>
      <c r="H60" s="10" t="s">
        <v>126</v>
      </c>
      <c r="I60" s="10" t="s">
        <v>127</v>
      </c>
      <c r="J60" s="10" t="s">
        <v>76</v>
      </c>
      <c r="K60" s="10" t="s">
        <v>128</v>
      </c>
      <c r="L60" s="13" t="s">
        <v>261</v>
      </c>
      <c r="M60" s="10" t="s">
        <v>65</v>
      </c>
      <c r="N60" s="10" t="s">
        <v>130</v>
      </c>
      <c r="O60" s="10" t="s">
        <v>75</v>
      </c>
      <c r="P60">
        <v>4.12</v>
      </c>
    </row>
    <row r="61" spans="1:17">
      <c r="A61">
        <v>10083</v>
      </c>
      <c r="B61">
        <v>0</v>
      </c>
      <c r="C61">
        <v>1</v>
      </c>
      <c r="D61">
        <v>92329</v>
      </c>
      <c r="E61">
        <v>28</v>
      </c>
      <c r="F61" s="10" t="s">
        <v>99</v>
      </c>
      <c r="G61" s="13" t="s">
        <v>275</v>
      </c>
      <c r="H61" s="10" t="s">
        <v>126</v>
      </c>
      <c r="I61" s="10" t="s">
        <v>127</v>
      </c>
      <c r="J61" s="10" t="s">
        <v>63</v>
      </c>
      <c r="K61" s="10" t="s">
        <v>128</v>
      </c>
      <c r="L61" s="13" t="s">
        <v>150</v>
      </c>
      <c r="M61" s="10" t="s">
        <v>72</v>
      </c>
      <c r="N61" s="10" t="s">
        <v>156</v>
      </c>
      <c r="O61" s="10" t="s">
        <v>75</v>
      </c>
      <c r="P61">
        <v>5</v>
      </c>
    </row>
    <row r="62" spans="1:17">
      <c r="A62">
        <v>10099</v>
      </c>
      <c r="B62">
        <v>0</v>
      </c>
      <c r="C62">
        <v>1</v>
      </c>
      <c r="D62">
        <v>65729</v>
      </c>
      <c r="E62">
        <v>21</v>
      </c>
      <c r="F62" s="10" t="s">
        <v>100</v>
      </c>
      <c r="G62" s="13" t="s">
        <v>276</v>
      </c>
      <c r="H62" s="10" t="s">
        <v>126</v>
      </c>
      <c r="I62" s="10" t="s">
        <v>198</v>
      </c>
      <c r="J62" s="10" t="s">
        <v>76</v>
      </c>
      <c r="K62" s="10" t="s">
        <v>128</v>
      </c>
      <c r="L62" s="13" t="s">
        <v>277</v>
      </c>
      <c r="M62" s="10" t="s">
        <v>95</v>
      </c>
      <c r="N62" s="10" t="s">
        <v>134</v>
      </c>
      <c r="O62" s="10" t="s">
        <v>75</v>
      </c>
      <c r="P62">
        <v>4.62</v>
      </c>
      <c r="Q62" t="s">
        <v>200</v>
      </c>
    </row>
    <row r="63" spans="1:17">
      <c r="A63">
        <v>10212</v>
      </c>
      <c r="B63">
        <v>1</v>
      </c>
      <c r="C63">
        <v>3</v>
      </c>
      <c r="D63">
        <v>85028</v>
      </c>
      <c r="E63">
        <v>28</v>
      </c>
      <c r="F63" s="10" t="s">
        <v>99</v>
      </c>
      <c r="G63" s="13" t="s">
        <v>278</v>
      </c>
      <c r="H63" s="10" t="s">
        <v>126</v>
      </c>
      <c r="I63" s="10" t="s">
        <v>279</v>
      </c>
      <c r="J63" s="10" t="s">
        <v>76</v>
      </c>
      <c r="K63" s="10" t="s">
        <v>132</v>
      </c>
      <c r="L63" s="13" t="s">
        <v>150</v>
      </c>
      <c r="M63" s="10" t="s">
        <v>72</v>
      </c>
      <c r="N63" s="10" t="s">
        <v>130</v>
      </c>
      <c r="O63" s="10" t="s">
        <v>75</v>
      </c>
      <c r="P63">
        <v>3.1</v>
      </c>
      <c r="Q63" t="s">
        <v>280</v>
      </c>
    </row>
    <row r="64" spans="1:17">
      <c r="A64">
        <v>10056</v>
      </c>
      <c r="B64">
        <v>1</v>
      </c>
      <c r="C64">
        <v>1</v>
      </c>
      <c r="D64">
        <v>57583</v>
      </c>
      <c r="E64">
        <v>19</v>
      </c>
      <c r="F64" s="10" t="s">
        <v>66</v>
      </c>
      <c r="G64" s="13" t="s">
        <v>281</v>
      </c>
      <c r="H64" s="10" t="s">
        <v>126</v>
      </c>
      <c r="I64" s="10" t="s">
        <v>127</v>
      </c>
      <c r="J64" s="10" t="s">
        <v>76</v>
      </c>
      <c r="K64" s="10" t="s">
        <v>132</v>
      </c>
      <c r="L64" s="13" t="s">
        <v>282</v>
      </c>
      <c r="M64" s="10" t="s">
        <v>65</v>
      </c>
      <c r="N64" s="10" t="s">
        <v>134</v>
      </c>
      <c r="O64" s="10" t="s">
        <v>75</v>
      </c>
      <c r="P64">
        <v>5</v>
      </c>
    </row>
    <row r="65" spans="1:17">
      <c r="A65">
        <v>10143</v>
      </c>
      <c r="B65">
        <v>0</v>
      </c>
      <c r="C65">
        <v>1</v>
      </c>
      <c r="D65">
        <v>56294</v>
      </c>
      <c r="E65">
        <v>20</v>
      </c>
      <c r="F65" s="10" t="s">
        <v>77</v>
      </c>
      <c r="G65" s="13" t="s">
        <v>283</v>
      </c>
      <c r="H65" s="10" t="s">
        <v>126</v>
      </c>
      <c r="I65" s="10" t="s">
        <v>149</v>
      </c>
      <c r="J65" s="10" t="s">
        <v>63</v>
      </c>
      <c r="K65" s="10" t="s">
        <v>128</v>
      </c>
      <c r="L65" s="13" t="s">
        <v>284</v>
      </c>
      <c r="M65" s="10" t="s">
        <v>65</v>
      </c>
      <c r="N65" s="10" t="s">
        <v>130</v>
      </c>
      <c r="O65" s="10" t="s">
        <v>75</v>
      </c>
      <c r="P65">
        <v>3.96</v>
      </c>
      <c r="Q65" t="s">
        <v>151</v>
      </c>
    </row>
    <row r="66" spans="1:17">
      <c r="A66">
        <v>10311</v>
      </c>
      <c r="B66">
        <v>1</v>
      </c>
      <c r="C66">
        <v>1</v>
      </c>
      <c r="D66">
        <v>56991</v>
      </c>
      <c r="E66">
        <v>19</v>
      </c>
      <c r="F66" s="10" t="s">
        <v>66</v>
      </c>
      <c r="G66" s="13" t="s">
        <v>285</v>
      </c>
      <c r="H66" s="10" t="s">
        <v>126</v>
      </c>
      <c r="I66" s="10" t="s">
        <v>136</v>
      </c>
      <c r="J66" s="10" t="s">
        <v>63</v>
      </c>
      <c r="K66" s="10" t="s">
        <v>132</v>
      </c>
      <c r="L66" s="13" t="s">
        <v>286</v>
      </c>
      <c r="M66" s="10" t="s">
        <v>65</v>
      </c>
      <c r="N66" s="10" t="s">
        <v>134</v>
      </c>
      <c r="O66" s="10" t="s">
        <v>75</v>
      </c>
      <c r="P66">
        <v>4.3</v>
      </c>
      <c r="Q66" t="s">
        <v>137</v>
      </c>
    </row>
    <row r="67" spans="1:17">
      <c r="A67">
        <v>10070</v>
      </c>
      <c r="B67">
        <v>1</v>
      </c>
      <c r="C67">
        <v>5</v>
      </c>
      <c r="D67">
        <v>55722</v>
      </c>
      <c r="E67">
        <v>19</v>
      </c>
      <c r="F67" s="10" t="s">
        <v>66</v>
      </c>
      <c r="G67" s="13" t="s">
        <v>287</v>
      </c>
      <c r="H67" s="10" t="s">
        <v>126</v>
      </c>
      <c r="I67" s="10" t="s">
        <v>145</v>
      </c>
      <c r="J67" s="10" t="s">
        <v>63</v>
      </c>
      <c r="K67" s="10" t="s">
        <v>132</v>
      </c>
      <c r="L67" s="13" t="s">
        <v>254</v>
      </c>
      <c r="M67" s="10" t="s">
        <v>65</v>
      </c>
      <c r="N67" s="10" t="s">
        <v>134</v>
      </c>
      <c r="O67" s="10" t="s">
        <v>75</v>
      </c>
      <c r="P67">
        <v>5</v>
      </c>
      <c r="Q67" t="s">
        <v>147</v>
      </c>
    </row>
    <row r="68" spans="1:17">
      <c r="A68">
        <v>10155</v>
      </c>
      <c r="B68">
        <v>0</v>
      </c>
      <c r="C68">
        <v>1</v>
      </c>
      <c r="D68">
        <v>101199</v>
      </c>
      <c r="E68">
        <v>24</v>
      </c>
      <c r="F68" s="10" t="s">
        <v>83</v>
      </c>
      <c r="G68" s="13" t="s">
        <v>288</v>
      </c>
      <c r="H68" s="10" t="s">
        <v>126</v>
      </c>
      <c r="I68" s="10" t="s">
        <v>127</v>
      </c>
      <c r="J68" s="10" t="s">
        <v>76</v>
      </c>
      <c r="K68" s="10" t="s">
        <v>128</v>
      </c>
      <c r="L68" s="13" t="s">
        <v>146</v>
      </c>
      <c r="M68" s="10" t="s">
        <v>82</v>
      </c>
      <c r="N68" s="10" t="s">
        <v>199</v>
      </c>
      <c r="O68" s="10" t="s">
        <v>75</v>
      </c>
      <c r="P68">
        <v>3.79</v>
      </c>
    </row>
    <row r="69" spans="1:17">
      <c r="A69">
        <v>10306</v>
      </c>
      <c r="B69">
        <v>0</v>
      </c>
      <c r="C69">
        <v>1</v>
      </c>
      <c r="D69">
        <v>61568</v>
      </c>
      <c r="E69">
        <v>3</v>
      </c>
      <c r="F69" s="10" t="s">
        <v>96</v>
      </c>
      <c r="G69" s="13" t="s">
        <v>289</v>
      </c>
      <c r="H69" s="10" t="s">
        <v>126</v>
      </c>
      <c r="I69" s="10" t="s">
        <v>127</v>
      </c>
      <c r="J69" s="10" t="s">
        <v>63</v>
      </c>
      <c r="K69" s="10" t="s">
        <v>128</v>
      </c>
      <c r="L69" s="13" t="s">
        <v>217</v>
      </c>
      <c r="M69" s="10" t="s">
        <v>95</v>
      </c>
      <c r="N69" s="10" t="s">
        <v>134</v>
      </c>
      <c r="O69" s="10" t="s">
        <v>101</v>
      </c>
      <c r="P69">
        <v>1.93</v>
      </c>
    </row>
    <row r="70" spans="1:17">
      <c r="A70">
        <v>10100</v>
      </c>
      <c r="B70">
        <v>0</v>
      </c>
      <c r="C70">
        <v>5</v>
      </c>
      <c r="D70">
        <v>58275</v>
      </c>
      <c r="E70">
        <v>20</v>
      </c>
      <c r="F70" s="10" t="s">
        <v>77</v>
      </c>
      <c r="G70" s="13" t="s">
        <v>290</v>
      </c>
      <c r="H70" s="10" t="s">
        <v>126</v>
      </c>
      <c r="I70" s="10" t="s">
        <v>291</v>
      </c>
      <c r="J70" s="10" t="s">
        <v>76</v>
      </c>
      <c r="K70" s="10" t="s">
        <v>220</v>
      </c>
      <c r="L70" s="13" t="s">
        <v>185</v>
      </c>
      <c r="M70" s="10" t="s">
        <v>65</v>
      </c>
      <c r="N70" s="10" t="s">
        <v>143</v>
      </c>
      <c r="O70" s="10" t="s">
        <v>75</v>
      </c>
      <c r="P70">
        <v>4.62</v>
      </c>
      <c r="Q70" t="s">
        <v>292</v>
      </c>
    </row>
    <row r="71" spans="1:17">
      <c r="A71">
        <v>10310</v>
      </c>
      <c r="B71">
        <v>1</v>
      </c>
      <c r="C71">
        <v>1</v>
      </c>
      <c r="D71">
        <v>53189</v>
      </c>
      <c r="E71">
        <v>19</v>
      </c>
      <c r="F71" s="10" t="s">
        <v>66</v>
      </c>
      <c r="G71" s="13" t="s">
        <v>276</v>
      </c>
      <c r="H71" s="10" t="s">
        <v>126</v>
      </c>
      <c r="I71" s="10" t="s">
        <v>202</v>
      </c>
      <c r="J71" s="10" t="s">
        <v>63</v>
      </c>
      <c r="K71" s="10" t="s">
        <v>132</v>
      </c>
      <c r="L71" s="13" t="s">
        <v>188</v>
      </c>
      <c r="M71" s="10" t="s">
        <v>65</v>
      </c>
      <c r="N71" s="10" t="s">
        <v>134</v>
      </c>
      <c r="O71" s="10" t="s">
        <v>101</v>
      </c>
      <c r="P71">
        <v>1.1200000000000001</v>
      </c>
      <c r="Q71" t="s">
        <v>203</v>
      </c>
    </row>
    <row r="72" spans="1:17">
      <c r="A72">
        <v>10197</v>
      </c>
      <c r="B72">
        <v>0</v>
      </c>
      <c r="C72">
        <v>1</v>
      </c>
      <c r="D72">
        <v>96820</v>
      </c>
      <c r="E72">
        <v>4</v>
      </c>
      <c r="F72" s="10" t="s">
        <v>17</v>
      </c>
      <c r="G72" s="13" t="s">
        <v>293</v>
      </c>
      <c r="H72" s="10" t="s">
        <v>126</v>
      </c>
      <c r="I72" s="10" t="s">
        <v>127</v>
      </c>
      <c r="J72" s="10" t="s">
        <v>63</v>
      </c>
      <c r="K72" s="10" t="s">
        <v>128</v>
      </c>
      <c r="L72" s="13" t="s">
        <v>294</v>
      </c>
      <c r="M72" s="10" t="s">
        <v>72</v>
      </c>
      <c r="N72" s="10" t="s">
        <v>134</v>
      </c>
      <c r="O72" s="10" t="s">
        <v>75</v>
      </c>
      <c r="P72">
        <v>3.01</v>
      </c>
    </row>
    <row r="73" spans="1:17">
      <c r="A73">
        <v>10276</v>
      </c>
      <c r="B73">
        <v>0</v>
      </c>
      <c r="C73">
        <v>1</v>
      </c>
      <c r="D73">
        <v>51259</v>
      </c>
      <c r="E73">
        <v>19</v>
      </c>
      <c r="F73" s="10" t="s">
        <v>66</v>
      </c>
      <c r="G73" s="13" t="s">
        <v>295</v>
      </c>
      <c r="H73" s="10" t="s">
        <v>126</v>
      </c>
      <c r="I73" s="10" t="s">
        <v>296</v>
      </c>
      <c r="J73" s="10" t="s">
        <v>63</v>
      </c>
      <c r="K73" s="10" t="s">
        <v>128</v>
      </c>
      <c r="L73" s="13" t="s">
        <v>244</v>
      </c>
      <c r="M73" s="10" t="s">
        <v>65</v>
      </c>
      <c r="N73" s="10" t="s">
        <v>134</v>
      </c>
      <c r="O73" s="10" t="s">
        <v>75</v>
      </c>
      <c r="P73">
        <v>4.3</v>
      </c>
      <c r="Q73" t="s">
        <v>297</v>
      </c>
    </row>
    <row r="74" spans="1:17">
      <c r="A74">
        <v>10304</v>
      </c>
      <c r="B74">
        <v>0</v>
      </c>
      <c r="C74">
        <v>1</v>
      </c>
      <c r="D74">
        <v>59231</v>
      </c>
      <c r="E74">
        <v>3</v>
      </c>
      <c r="F74" s="10" t="s">
        <v>96</v>
      </c>
      <c r="G74" s="13" t="s">
        <v>298</v>
      </c>
      <c r="H74" s="10" t="s">
        <v>126</v>
      </c>
      <c r="I74" s="10" t="s">
        <v>213</v>
      </c>
      <c r="J74" s="10" t="s">
        <v>76</v>
      </c>
      <c r="K74" s="10" t="s">
        <v>128</v>
      </c>
      <c r="L74" s="13" t="s">
        <v>171</v>
      </c>
      <c r="M74" s="10" t="s">
        <v>95</v>
      </c>
      <c r="N74" s="10" t="s">
        <v>299</v>
      </c>
      <c r="O74" s="10" t="s">
        <v>101</v>
      </c>
      <c r="P74">
        <v>2.2999999999999998</v>
      </c>
      <c r="Q74" t="s">
        <v>215</v>
      </c>
    </row>
    <row r="75" spans="1:17">
      <c r="A75">
        <v>10284</v>
      </c>
      <c r="B75">
        <v>1</v>
      </c>
      <c r="C75">
        <v>1</v>
      </c>
      <c r="D75">
        <v>61584</v>
      </c>
      <c r="E75">
        <v>19</v>
      </c>
      <c r="F75" s="10" t="s">
        <v>66</v>
      </c>
      <c r="G75" s="13" t="s">
        <v>300</v>
      </c>
      <c r="H75" s="10" t="s">
        <v>126</v>
      </c>
      <c r="I75" s="10" t="s">
        <v>127</v>
      </c>
      <c r="J75" s="10" t="s">
        <v>76</v>
      </c>
      <c r="K75" s="10" t="s">
        <v>132</v>
      </c>
      <c r="L75" s="13" t="s">
        <v>301</v>
      </c>
      <c r="M75" s="10" t="s">
        <v>65</v>
      </c>
      <c r="N75" s="10" t="s">
        <v>134</v>
      </c>
      <c r="O75" s="10" t="s">
        <v>89</v>
      </c>
      <c r="P75">
        <v>3.88</v>
      </c>
    </row>
    <row r="76" spans="1:17">
      <c r="A76">
        <v>10207</v>
      </c>
      <c r="B76">
        <v>0</v>
      </c>
      <c r="C76">
        <v>1</v>
      </c>
      <c r="D76">
        <v>46335</v>
      </c>
      <c r="E76">
        <v>19</v>
      </c>
      <c r="F76" s="10" t="s">
        <v>66</v>
      </c>
      <c r="G76" s="13" t="s">
        <v>302</v>
      </c>
      <c r="H76" s="10" t="s">
        <v>126</v>
      </c>
      <c r="I76" s="10" t="s">
        <v>127</v>
      </c>
      <c r="J76" s="10" t="s">
        <v>76</v>
      </c>
      <c r="K76" s="10" t="s">
        <v>128</v>
      </c>
      <c r="L76" s="13" t="s">
        <v>167</v>
      </c>
      <c r="M76" s="10" t="s">
        <v>65</v>
      </c>
      <c r="N76" s="10" t="s">
        <v>199</v>
      </c>
      <c r="O76" s="10" t="s">
        <v>75</v>
      </c>
      <c r="P76">
        <v>3.4</v>
      </c>
    </row>
    <row r="77" spans="1:17">
      <c r="A77">
        <v>10133</v>
      </c>
      <c r="B77">
        <v>1</v>
      </c>
      <c r="C77">
        <v>1</v>
      </c>
      <c r="D77">
        <v>70621</v>
      </c>
      <c r="E77">
        <v>14</v>
      </c>
      <c r="F77" s="10" t="s">
        <v>84</v>
      </c>
      <c r="G77" s="13" t="s">
        <v>303</v>
      </c>
      <c r="H77" s="10" t="s">
        <v>126</v>
      </c>
      <c r="I77" s="10" t="s">
        <v>136</v>
      </c>
      <c r="J77" s="10" t="s">
        <v>76</v>
      </c>
      <c r="K77" s="10" t="s">
        <v>132</v>
      </c>
      <c r="L77" s="13" t="s">
        <v>162</v>
      </c>
      <c r="M77" s="10" t="s">
        <v>72</v>
      </c>
      <c r="N77" s="10" t="s">
        <v>156</v>
      </c>
      <c r="O77" s="10" t="s">
        <v>75</v>
      </c>
      <c r="P77">
        <v>4.1100000000000003</v>
      </c>
      <c r="Q77" t="s">
        <v>137</v>
      </c>
    </row>
    <row r="78" spans="1:17">
      <c r="A78">
        <v>10028</v>
      </c>
      <c r="B78">
        <v>0</v>
      </c>
      <c r="C78">
        <v>1</v>
      </c>
      <c r="D78">
        <v>138888</v>
      </c>
      <c r="E78">
        <v>13</v>
      </c>
      <c r="F78" s="10" t="s">
        <v>102</v>
      </c>
      <c r="G78" s="13" t="s">
        <v>304</v>
      </c>
      <c r="H78" s="10" t="s">
        <v>126</v>
      </c>
      <c r="I78" s="10" t="s">
        <v>127</v>
      </c>
      <c r="J78" s="10" t="s">
        <v>63</v>
      </c>
      <c r="K78" s="10" t="s">
        <v>128</v>
      </c>
      <c r="L78" s="13" t="s">
        <v>305</v>
      </c>
      <c r="M78" s="10" t="s">
        <v>72</v>
      </c>
      <c r="N78" s="10" t="s">
        <v>134</v>
      </c>
      <c r="O78" s="10" t="s">
        <v>70</v>
      </c>
      <c r="P78">
        <v>4.3</v>
      </c>
    </row>
    <row r="79" spans="1:17">
      <c r="A79">
        <v>10006</v>
      </c>
      <c r="B79">
        <v>0</v>
      </c>
      <c r="C79">
        <v>1</v>
      </c>
      <c r="D79">
        <v>74241</v>
      </c>
      <c r="E79">
        <v>3</v>
      </c>
      <c r="F79" s="10" t="s">
        <v>96</v>
      </c>
      <c r="G79" s="13" t="s">
        <v>306</v>
      </c>
      <c r="H79" s="10" t="s">
        <v>126</v>
      </c>
      <c r="I79" s="10" t="s">
        <v>127</v>
      </c>
      <c r="J79" s="10" t="s">
        <v>76</v>
      </c>
      <c r="K79" s="10" t="s">
        <v>128</v>
      </c>
      <c r="L79" s="13" t="s">
        <v>164</v>
      </c>
      <c r="M79" s="10" t="s">
        <v>95</v>
      </c>
      <c r="N79" s="10" t="s">
        <v>134</v>
      </c>
      <c r="O79" s="10" t="s">
        <v>70</v>
      </c>
      <c r="P79">
        <v>4.7699999999999996</v>
      </c>
    </row>
    <row r="80" spans="1:17">
      <c r="A80">
        <v>10105</v>
      </c>
      <c r="B80">
        <v>0</v>
      </c>
      <c r="C80">
        <v>1</v>
      </c>
      <c r="D80">
        <v>75188</v>
      </c>
      <c r="E80">
        <v>18</v>
      </c>
      <c r="F80" s="10" t="s">
        <v>93</v>
      </c>
      <c r="G80" s="13" t="s">
        <v>307</v>
      </c>
      <c r="H80" s="10" t="s">
        <v>126</v>
      </c>
      <c r="I80" s="10" t="s">
        <v>308</v>
      </c>
      <c r="J80" s="10" t="s">
        <v>76</v>
      </c>
      <c r="K80" s="10" t="s">
        <v>128</v>
      </c>
      <c r="L80" s="13" t="s">
        <v>309</v>
      </c>
      <c r="M80" s="10" t="s">
        <v>65</v>
      </c>
      <c r="N80" s="10" t="s">
        <v>143</v>
      </c>
      <c r="O80" s="10" t="s">
        <v>75</v>
      </c>
      <c r="P80">
        <v>4.5199999999999996</v>
      </c>
      <c r="Q80" t="s">
        <v>310</v>
      </c>
    </row>
    <row r="81" spans="1:17">
      <c r="A81">
        <v>10211</v>
      </c>
      <c r="B81">
        <v>1</v>
      </c>
      <c r="C81">
        <v>1</v>
      </c>
      <c r="D81">
        <v>62514</v>
      </c>
      <c r="E81">
        <v>19</v>
      </c>
      <c r="F81" s="10" t="s">
        <v>66</v>
      </c>
      <c r="G81" s="13" t="s">
        <v>311</v>
      </c>
      <c r="H81" s="10" t="s">
        <v>126</v>
      </c>
      <c r="I81" s="10" t="s">
        <v>308</v>
      </c>
      <c r="J81" s="10" t="s">
        <v>76</v>
      </c>
      <c r="K81" s="10" t="s">
        <v>132</v>
      </c>
      <c r="L81" s="13" t="s">
        <v>312</v>
      </c>
      <c r="M81" s="10" t="s">
        <v>65</v>
      </c>
      <c r="N81" s="10" t="s">
        <v>143</v>
      </c>
      <c r="O81" s="10" t="s">
        <v>75</v>
      </c>
      <c r="P81">
        <v>2.9</v>
      </c>
      <c r="Q81" t="s">
        <v>310</v>
      </c>
    </row>
    <row r="82" spans="1:17">
      <c r="A82">
        <v>10064</v>
      </c>
      <c r="B82">
        <v>1</v>
      </c>
      <c r="C82">
        <v>5</v>
      </c>
      <c r="D82">
        <v>60070</v>
      </c>
      <c r="E82">
        <v>19</v>
      </c>
      <c r="F82" s="10" t="s">
        <v>66</v>
      </c>
      <c r="G82" s="13" t="s">
        <v>313</v>
      </c>
      <c r="H82" s="10" t="s">
        <v>126</v>
      </c>
      <c r="I82" s="10" t="s">
        <v>127</v>
      </c>
      <c r="J82" s="10" t="s">
        <v>76</v>
      </c>
      <c r="K82" s="10" t="s">
        <v>132</v>
      </c>
      <c r="L82" s="13" t="s">
        <v>185</v>
      </c>
      <c r="M82" s="10" t="s">
        <v>65</v>
      </c>
      <c r="N82" s="10" t="s">
        <v>143</v>
      </c>
      <c r="O82" s="10" t="s">
        <v>75</v>
      </c>
      <c r="P82">
        <v>5</v>
      </c>
    </row>
    <row r="83" spans="1:17">
      <c r="A83">
        <v>10247</v>
      </c>
      <c r="B83">
        <v>0</v>
      </c>
      <c r="C83">
        <v>1</v>
      </c>
      <c r="D83">
        <v>48888</v>
      </c>
      <c r="E83">
        <v>19</v>
      </c>
      <c r="F83" s="10" t="s">
        <v>66</v>
      </c>
      <c r="G83" s="13" t="s">
        <v>249</v>
      </c>
      <c r="H83" s="10" t="s">
        <v>126</v>
      </c>
      <c r="I83" s="10" t="s">
        <v>166</v>
      </c>
      <c r="J83" s="10" t="s">
        <v>63</v>
      </c>
      <c r="K83" s="10" t="s">
        <v>128</v>
      </c>
      <c r="L83" s="13" t="s">
        <v>150</v>
      </c>
      <c r="M83" s="10" t="s">
        <v>65</v>
      </c>
      <c r="N83" s="10" t="s">
        <v>130</v>
      </c>
      <c r="O83" s="10" t="s">
        <v>75</v>
      </c>
      <c r="P83">
        <v>4.7</v>
      </c>
      <c r="Q83" t="s">
        <v>168</v>
      </c>
    </row>
    <row r="84" spans="1:17">
      <c r="A84">
        <v>10235</v>
      </c>
      <c r="B84">
        <v>1</v>
      </c>
      <c r="C84">
        <v>1</v>
      </c>
      <c r="D84">
        <v>54285</v>
      </c>
      <c r="E84">
        <v>19</v>
      </c>
      <c r="F84" s="10" t="s">
        <v>66</v>
      </c>
      <c r="G84" s="13" t="s">
        <v>314</v>
      </c>
      <c r="H84" s="10" t="s">
        <v>126</v>
      </c>
      <c r="I84" s="10" t="s">
        <v>256</v>
      </c>
      <c r="J84" s="10" t="s">
        <v>63</v>
      </c>
      <c r="K84" s="10" t="s">
        <v>132</v>
      </c>
      <c r="L84" s="13" t="s">
        <v>233</v>
      </c>
      <c r="M84" s="10" t="s">
        <v>65</v>
      </c>
      <c r="N84" s="10" t="s">
        <v>156</v>
      </c>
      <c r="O84" s="10" t="s">
        <v>75</v>
      </c>
      <c r="P84">
        <v>4.2</v>
      </c>
      <c r="Q84" t="s">
        <v>258</v>
      </c>
    </row>
    <row r="85" spans="1:17">
      <c r="A85">
        <v>10299</v>
      </c>
      <c r="B85">
        <v>0</v>
      </c>
      <c r="C85">
        <v>1</v>
      </c>
      <c r="D85">
        <v>56847</v>
      </c>
      <c r="E85">
        <v>20</v>
      </c>
      <c r="F85" s="10" t="s">
        <v>77</v>
      </c>
      <c r="G85" s="13" t="s">
        <v>314</v>
      </c>
      <c r="H85" s="10" t="s">
        <v>126</v>
      </c>
      <c r="I85" s="10" t="s">
        <v>315</v>
      </c>
      <c r="J85" s="10" t="s">
        <v>76</v>
      </c>
      <c r="K85" s="10" t="s">
        <v>220</v>
      </c>
      <c r="L85" s="13" t="s">
        <v>188</v>
      </c>
      <c r="M85" s="10" t="s">
        <v>65</v>
      </c>
      <c r="N85" s="10" t="s">
        <v>134</v>
      </c>
      <c r="O85" s="10" t="s">
        <v>101</v>
      </c>
      <c r="P85">
        <v>3</v>
      </c>
      <c r="Q85" t="s">
        <v>316</v>
      </c>
    </row>
    <row r="86" spans="1:17">
      <c r="A86">
        <v>10280</v>
      </c>
      <c r="B86">
        <v>0</v>
      </c>
      <c r="C86">
        <v>4</v>
      </c>
      <c r="D86">
        <v>60340</v>
      </c>
      <c r="E86">
        <v>19</v>
      </c>
      <c r="F86" s="10" t="s">
        <v>66</v>
      </c>
      <c r="G86" s="13" t="s">
        <v>317</v>
      </c>
      <c r="H86" s="10" t="s">
        <v>126</v>
      </c>
      <c r="I86" s="10" t="s">
        <v>127</v>
      </c>
      <c r="J86" s="10" t="s">
        <v>63</v>
      </c>
      <c r="K86" s="10" t="s">
        <v>128</v>
      </c>
      <c r="L86" s="13" t="s">
        <v>167</v>
      </c>
      <c r="M86" s="10" t="s">
        <v>65</v>
      </c>
      <c r="N86" s="10" t="s">
        <v>143</v>
      </c>
      <c r="O86" s="10" t="s">
        <v>89</v>
      </c>
      <c r="P86">
        <v>5</v>
      </c>
    </row>
    <row r="87" spans="1:17">
      <c r="A87">
        <v>10296</v>
      </c>
      <c r="B87">
        <v>0</v>
      </c>
      <c r="C87">
        <v>4</v>
      </c>
      <c r="D87">
        <v>59124</v>
      </c>
      <c r="E87">
        <v>19</v>
      </c>
      <c r="F87" s="10" t="s">
        <v>66</v>
      </c>
      <c r="G87" s="13" t="s">
        <v>318</v>
      </c>
      <c r="H87" s="10" t="s">
        <v>126</v>
      </c>
      <c r="I87" s="10" t="s">
        <v>127</v>
      </c>
      <c r="J87" s="10" t="s">
        <v>76</v>
      </c>
      <c r="K87" s="10" t="s">
        <v>128</v>
      </c>
      <c r="L87" s="13" t="s">
        <v>206</v>
      </c>
      <c r="M87" s="10" t="s">
        <v>65</v>
      </c>
      <c r="N87" s="10" t="s">
        <v>143</v>
      </c>
      <c r="O87" s="10" t="s">
        <v>89</v>
      </c>
      <c r="P87">
        <v>2.2999999999999998</v>
      </c>
    </row>
    <row r="88" spans="1:17">
      <c r="A88">
        <v>10290</v>
      </c>
      <c r="B88">
        <v>1</v>
      </c>
      <c r="C88">
        <v>4</v>
      </c>
      <c r="D88">
        <v>99280</v>
      </c>
      <c r="E88">
        <v>24</v>
      </c>
      <c r="F88" s="10" t="s">
        <v>83</v>
      </c>
      <c r="G88" s="13" t="s">
        <v>236</v>
      </c>
      <c r="H88" s="10" t="s">
        <v>126</v>
      </c>
      <c r="I88" s="10" t="s">
        <v>213</v>
      </c>
      <c r="J88" s="10" t="s">
        <v>76</v>
      </c>
      <c r="K88" s="10" t="s">
        <v>132</v>
      </c>
      <c r="L88" s="13" t="s">
        <v>319</v>
      </c>
      <c r="M88" s="10" t="s">
        <v>82</v>
      </c>
      <c r="N88" s="10" t="s">
        <v>134</v>
      </c>
      <c r="O88" s="10" t="s">
        <v>89</v>
      </c>
      <c r="P88">
        <v>2.1</v>
      </c>
      <c r="Q88" t="s">
        <v>215</v>
      </c>
    </row>
    <row r="89" spans="1:17">
      <c r="A89">
        <v>10263</v>
      </c>
      <c r="B89">
        <v>1</v>
      </c>
      <c r="C89">
        <v>1</v>
      </c>
      <c r="D89">
        <v>71776</v>
      </c>
      <c r="E89">
        <v>20</v>
      </c>
      <c r="F89" s="10" t="s">
        <v>77</v>
      </c>
      <c r="G89" s="13" t="s">
        <v>320</v>
      </c>
      <c r="H89" s="10" t="s">
        <v>126</v>
      </c>
      <c r="I89" s="10" t="s">
        <v>256</v>
      </c>
      <c r="J89" s="10" t="s">
        <v>76</v>
      </c>
      <c r="K89" s="10" t="s">
        <v>132</v>
      </c>
      <c r="L89" s="13" t="s">
        <v>188</v>
      </c>
      <c r="M89" s="10" t="s">
        <v>65</v>
      </c>
      <c r="N89" s="10" t="s">
        <v>130</v>
      </c>
      <c r="O89" s="10" t="s">
        <v>75</v>
      </c>
      <c r="P89">
        <v>4.4000000000000004</v>
      </c>
      <c r="Q89" t="s">
        <v>258</v>
      </c>
    </row>
    <row r="90" spans="1:17">
      <c r="A90">
        <v>10136</v>
      </c>
      <c r="B90">
        <v>0</v>
      </c>
      <c r="C90">
        <v>1</v>
      </c>
      <c r="D90">
        <v>65902</v>
      </c>
      <c r="E90">
        <v>20</v>
      </c>
      <c r="F90" s="10" t="s">
        <v>77</v>
      </c>
      <c r="G90" s="13" t="s">
        <v>138</v>
      </c>
      <c r="H90" s="10" t="s">
        <v>126</v>
      </c>
      <c r="I90" s="10" t="s">
        <v>213</v>
      </c>
      <c r="J90" s="10" t="s">
        <v>76</v>
      </c>
      <c r="K90" s="10" t="s">
        <v>128</v>
      </c>
      <c r="L90" s="13" t="s">
        <v>206</v>
      </c>
      <c r="M90" s="10" t="s">
        <v>65</v>
      </c>
      <c r="N90" s="10" t="s">
        <v>130</v>
      </c>
      <c r="O90" s="10" t="s">
        <v>75</v>
      </c>
      <c r="P90">
        <v>4</v>
      </c>
      <c r="Q90" t="s">
        <v>215</v>
      </c>
    </row>
    <row r="91" spans="1:17">
      <c r="A91">
        <v>10189</v>
      </c>
      <c r="B91">
        <v>1</v>
      </c>
      <c r="C91">
        <v>5</v>
      </c>
      <c r="D91">
        <v>57748</v>
      </c>
      <c r="E91">
        <v>19</v>
      </c>
      <c r="F91" s="10" t="s">
        <v>66</v>
      </c>
      <c r="G91" s="13" t="s">
        <v>321</v>
      </c>
      <c r="H91" s="10" t="s">
        <v>126</v>
      </c>
      <c r="I91" s="10" t="s">
        <v>322</v>
      </c>
      <c r="J91" s="10" t="s">
        <v>76</v>
      </c>
      <c r="K91" s="10" t="s">
        <v>132</v>
      </c>
      <c r="L91" s="13" t="s">
        <v>284</v>
      </c>
      <c r="M91" s="10" t="s">
        <v>65</v>
      </c>
      <c r="N91" s="10" t="s">
        <v>143</v>
      </c>
      <c r="O91" s="10" t="s">
        <v>75</v>
      </c>
      <c r="P91">
        <v>3.13</v>
      </c>
      <c r="Q91" t="s">
        <v>323</v>
      </c>
    </row>
    <row r="92" spans="1:17">
      <c r="A92">
        <v>10308</v>
      </c>
      <c r="B92">
        <v>1</v>
      </c>
      <c r="C92">
        <v>1</v>
      </c>
      <c r="D92">
        <v>64057</v>
      </c>
      <c r="E92">
        <v>19</v>
      </c>
      <c r="F92" s="10" t="s">
        <v>66</v>
      </c>
      <c r="G92" s="13" t="s">
        <v>175</v>
      </c>
      <c r="H92" s="10" t="s">
        <v>126</v>
      </c>
      <c r="I92" s="10" t="s">
        <v>315</v>
      </c>
      <c r="J92" s="10" t="s">
        <v>63</v>
      </c>
      <c r="K92" s="10" t="s">
        <v>132</v>
      </c>
      <c r="L92" s="13" t="s">
        <v>324</v>
      </c>
      <c r="M92" s="10" t="s">
        <v>65</v>
      </c>
      <c r="N92" s="10" t="s">
        <v>134</v>
      </c>
      <c r="O92" s="10" t="s">
        <v>101</v>
      </c>
      <c r="P92">
        <v>1.56</v>
      </c>
      <c r="Q92" t="s">
        <v>316</v>
      </c>
    </row>
    <row r="93" spans="1:17">
      <c r="A93">
        <v>10309</v>
      </c>
      <c r="B93">
        <v>0</v>
      </c>
      <c r="C93">
        <v>1</v>
      </c>
      <c r="D93">
        <v>53366</v>
      </c>
      <c r="E93">
        <v>15</v>
      </c>
      <c r="F93" s="10" t="s">
        <v>103</v>
      </c>
      <c r="G93" s="13" t="s">
        <v>325</v>
      </c>
      <c r="H93" s="10" t="s">
        <v>126</v>
      </c>
      <c r="I93" s="10" t="s">
        <v>213</v>
      </c>
      <c r="J93" s="10" t="s">
        <v>63</v>
      </c>
      <c r="K93" s="10" t="s">
        <v>128</v>
      </c>
      <c r="L93" s="13" t="s">
        <v>133</v>
      </c>
      <c r="M93" s="10" t="s">
        <v>72</v>
      </c>
      <c r="N93" s="10" t="s">
        <v>130</v>
      </c>
      <c r="O93" s="10" t="s">
        <v>101</v>
      </c>
      <c r="P93">
        <v>1.2</v>
      </c>
      <c r="Q93" t="s">
        <v>215</v>
      </c>
    </row>
    <row r="94" spans="1:17">
      <c r="A94">
        <v>10049</v>
      </c>
      <c r="B94">
        <v>1</v>
      </c>
      <c r="C94">
        <v>1</v>
      </c>
      <c r="D94">
        <v>58530</v>
      </c>
      <c r="E94">
        <v>19</v>
      </c>
      <c r="F94" s="10" t="s">
        <v>66</v>
      </c>
      <c r="G94" s="13" t="s">
        <v>326</v>
      </c>
      <c r="H94" s="10" t="s">
        <v>126</v>
      </c>
      <c r="I94" s="10" t="s">
        <v>176</v>
      </c>
      <c r="J94" s="10" t="s">
        <v>76</v>
      </c>
      <c r="K94" s="10" t="s">
        <v>132</v>
      </c>
      <c r="L94" s="13" t="s">
        <v>146</v>
      </c>
      <c r="M94" s="10" t="s">
        <v>65</v>
      </c>
      <c r="N94" s="10" t="s">
        <v>143</v>
      </c>
      <c r="O94" s="10" t="s">
        <v>75</v>
      </c>
      <c r="P94">
        <v>5</v>
      </c>
      <c r="Q94" t="s">
        <v>178</v>
      </c>
    </row>
    <row r="95" spans="1:17">
      <c r="A95">
        <v>10093</v>
      </c>
      <c r="B95">
        <v>0</v>
      </c>
      <c r="C95">
        <v>5</v>
      </c>
      <c r="D95">
        <v>72609</v>
      </c>
      <c r="E95">
        <v>20</v>
      </c>
      <c r="F95" s="10" t="s">
        <v>77</v>
      </c>
      <c r="G95" s="13" t="s">
        <v>327</v>
      </c>
      <c r="H95" s="10" t="s">
        <v>126</v>
      </c>
      <c r="I95" s="10" t="s">
        <v>127</v>
      </c>
      <c r="J95" s="10" t="s">
        <v>63</v>
      </c>
      <c r="K95" s="10" t="s">
        <v>128</v>
      </c>
      <c r="L95" s="13" t="s">
        <v>254</v>
      </c>
      <c r="M95" s="10" t="s">
        <v>65</v>
      </c>
      <c r="N95" s="10" t="s">
        <v>143</v>
      </c>
      <c r="O95" s="10" t="s">
        <v>75</v>
      </c>
      <c r="P95">
        <v>4.76</v>
      </c>
    </row>
    <row r="96" spans="1:17">
      <c r="A96">
        <v>10163</v>
      </c>
      <c r="B96">
        <v>1</v>
      </c>
      <c r="C96">
        <v>5</v>
      </c>
      <c r="D96">
        <v>55965</v>
      </c>
      <c r="E96">
        <v>20</v>
      </c>
      <c r="F96" s="10" t="s">
        <v>77</v>
      </c>
      <c r="G96" s="13" t="s">
        <v>328</v>
      </c>
      <c r="H96" s="10" t="s">
        <v>126</v>
      </c>
      <c r="I96" s="10" t="s">
        <v>127</v>
      </c>
      <c r="J96" s="10" t="s">
        <v>76</v>
      </c>
      <c r="K96" s="10" t="s">
        <v>132</v>
      </c>
      <c r="L96" s="13" t="s">
        <v>185</v>
      </c>
      <c r="M96" s="10" t="s">
        <v>65</v>
      </c>
      <c r="N96" s="10" t="s">
        <v>143</v>
      </c>
      <c r="O96" s="10" t="s">
        <v>75</v>
      </c>
      <c r="P96">
        <v>3.66</v>
      </c>
    </row>
    <row r="97" spans="1:17">
      <c r="A97">
        <v>10305</v>
      </c>
      <c r="B97">
        <v>1</v>
      </c>
      <c r="C97">
        <v>1</v>
      </c>
      <c r="D97">
        <v>70187</v>
      </c>
      <c r="E97">
        <v>3</v>
      </c>
      <c r="F97" s="10" t="s">
        <v>96</v>
      </c>
      <c r="G97" s="13" t="s">
        <v>329</v>
      </c>
      <c r="H97" s="10" t="s">
        <v>126</v>
      </c>
      <c r="I97" s="10" t="s">
        <v>127</v>
      </c>
      <c r="J97" s="10" t="s">
        <v>63</v>
      </c>
      <c r="K97" s="10" t="s">
        <v>132</v>
      </c>
      <c r="L97" s="13" t="s">
        <v>217</v>
      </c>
      <c r="M97" s="10" t="s">
        <v>95</v>
      </c>
      <c r="N97" s="10" t="s">
        <v>156</v>
      </c>
      <c r="O97" s="10" t="s">
        <v>101</v>
      </c>
      <c r="P97">
        <v>2</v>
      </c>
    </row>
    <row r="98" spans="1:17">
      <c r="A98">
        <v>10015</v>
      </c>
      <c r="B98">
        <v>0</v>
      </c>
      <c r="C98">
        <v>1</v>
      </c>
      <c r="D98">
        <v>178000</v>
      </c>
      <c r="E98">
        <v>12</v>
      </c>
      <c r="F98" s="10" t="s">
        <v>104</v>
      </c>
      <c r="G98" s="13" t="s">
        <v>330</v>
      </c>
      <c r="H98" s="10" t="s">
        <v>126</v>
      </c>
      <c r="I98" s="10" t="s">
        <v>127</v>
      </c>
      <c r="J98" s="10" t="s">
        <v>63</v>
      </c>
      <c r="K98" s="10" t="s">
        <v>128</v>
      </c>
      <c r="L98" s="13" t="s">
        <v>331</v>
      </c>
      <c r="M98" s="10" t="s">
        <v>72</v>
      </c>
      <c r="N98" s="10" t="s">
        <v>134</v>
      </c>
      <c r="O98" s="10" t="s">
        <v>70</v>
      </c>
      <c r="P98">
        <v>5</v>
      </c>
    </row>
    <row r="99" spans="1:17">
      <c r="A99">
        <v>10080</v>
      </c>
      <c r="B99">
        <v>1</v>
      </c>
      <c r="C99">
        <v>1</v>
      </c>
      <c r="D99">
        <v>99351</v>
      </c>
      <c r="E99">
        <v>26</v>
      </c>
      <c r="F99" s="10" t="s">
        <v>92</v>
      </c>
      <c r="G99" s="13" t="s">
        <v>332</v>
      </c>
      <c r="H99" s="10" t="s">
        <v>126</v>
      </c>
      <c r="I99" s="10" t="s">
        <v>149</v>
      </c>
      <c r="J99" s="10" t="s">
        <v>76</v>
      </c>
      <c r="K99" s="10" t="s">
        <v>132</v>
      </c>
      <c r="L99" s="13" t="s">
        <v>270</v>
      </c>
      <c r="M99" s="10" t="s">
        <v>91</v>
      </c>
      <c r="N99" s="10" t="s">
        <v>333</v>
      </c>
      <c r="O99" s="10" t="s">
        <v>75</v>
      </c>
      <c r="P99">
        <v>5</v>
      </c>
      <c r="Q99" t="s">
        <v>151</v>
      </c>
    </row>
    <row r="100" spans="1:17">
      <c r="A100">
        <v>10258</v>
      </c>
      <c r="B100">
        <v>0</v>
      </c>
      <c r="C100">
        <v>1</v>
      </c>
      <c r="D100">
        <v>67251</v>
      </c>
      <c r="E100">
        <v>3</v>
      </c>
      <c r="F100" s="10" t="s">
        <v>96</v>
      </c>
      <c r="G100" s="13" t="s">
        <v>334</v>
      </c>
      <c r="H100" s="10" t="s">
        <v>126</v>
      </c>
      <c r="I100" s="10" t="s">
        <v>237</v>
      </c>
      <c r="J100" s="10" t="s">
        <v>63</v>
      </c>
      <c r="K100" s="10" t="s">
        <v>128</v>
      </c>
      <c r="L100" s="13" t="s">
        <v>335</v>
      </c>
      <c r="M100" s="10" t="s">
        <v>95</v>
      </c>
      <c r="N100" s="10" t="s">
        <v>199</v>
      </c>
      <c r="O100" s="10" t="s">
        <v>75</v>
      </c>
      <c r="P100">
        <v>4.3</v>
      </c>
      <c r="Q100" t="s">
        <v>239</v>
      </c>
    </row>
    <row r="101" spans="1:17">
      <c r="A101">
        <v>10273</v>
      </c>
      <c r="B101">
        <v>0</v>
      </c>
      <c r="C101">
        <v>1</v>
      </c>
      <c r="D101">
        <v>65707</v>
      </c>
      <c r="E101">
        <v>14</v>
      </c>
      <c r="F101" s="10" t="s">
        <v>84</v>
      </c>
      <c r="G101" s="13" t="s">
        <v>336</v>
      </c>
      <c r="H101" s="10" t="s">
        <v>126</v>
      </c>
      <c r="I101" s="10" t="s">
        <v>127</v>
      </c>
      <c r="J101" s="10" t="s">
        <v>76</v>
      </c>
      <c r="K101" s="10" t="s">
        <v>128</v>
      </c>
      <c r="L101" s="13" t="s">
        <v>337</v>
      </c>
      <c r="M101" s="10" t="s">
        <v>72</v>
      </c>
      <c r="N101" s="10" t="s">
        <v>130</v>
      </c>
      <c r="O101" s="10" t="s">
        <v>75</v>
      </c>
      <c r="P101">
        <v>4.7</v>
      </c>
    </row>
    <row r="102" spans="1:17">
      <c r="A102">
        <v>10111</v>
      </c>
      <c r="B102">
        <v>0</v>
      </c>
      <c r="C102">
        <v>1</v>
      </c>
      <c r="D102">
        <v>52249</v>
      </c>
      <c r="E102">
        <v>19</v>
      </c>
      <c r="F102" s="10" t="s">
        <v>66</v>
      </c>
      <c r="G102" s="13" t="s">
        <v>338</v>
      </c>
      <c r="H102" s="10" t="s">
        <v>126</v>
      </c>
      <c r="I102" s="10" t="s">
        <v>339</v>
      </c>
      <c r="J102" s="10" t="s">
        <v>63</v>
      </c>
      <c r="K102" s="10" t="s">
        <v>128</v>
      </c>
      <c r="L102" s="13" t="s">
        <v>133</v>
      </c>
      <c r="M102" s="10" t="s">
        <v>65</v>
      </c>
      <c r="N102" s="10" t="s">
        <v>156</v>
      </c>
      <c r="O102" s="10" t="s">
        <v>75</v>
      </c>
      <c r="P102">
        <v>4.5</v>
      </c>
      <c r="Q102" t="s">
        <v>340</v>
      </c>
    </row>
    <row r="103" spans="1:17">
      <c r="A103">
        <v>10257</v>
      </c>
      <c r="B103">
        <v>0</v>
      </c>
      <c r="C103">
        <v>1</v>
      </c>
      <c r="D103">
        <v>53171</v>
      </c>
      <c r="E103">
        <v>19</v>
      </c>
      <c r="F103" s="10" t="s">
        <v>66</v>
      </c>
      <c r="G103" s="13" t="s">
        <v>341</v>
      </c>
      <c r="H103" s="10" t="s">
        <v>126</v>
      </c>
      <c r="I103" s="10" t="s">
        <v>127</v>
      </c>
      <c r="J103" s="10" t="s">
        <v>76</v>
      </c>
      <c r="K103" s="10" t="s">
        <v>128</v>
      </c>
      <c r="L103" s="13" t="s">
        <v>254</v>
      </c>
      <c r="M103" s="10" t="s">
        <v>65</v>
      </c>
      <c r="N103" s="10" t="s">
        <v>130</v>
      </c>
      <c r="O103" s="10" t="s">
        <v>75</v>
      </c>
      <c r="P103">
        <v>4.2</v>
      </c>
    </row>
    <row r="104" spans="1:17">
      <c r="A104">
        <v>10159</v>
      </c>
      <c r="B104">
        <v>1</v>
      </c>
      <c r="C104">
        <v>1</v>
      </c>
      <c r="D104">
        <v>51337</v>
      </c>
      <c r="E104">
        <v>19</v>
      </c>
      <c r="F104" s="10" t="s">
        <v>66</v>
      </c>
      <c r="G104" s="13" t="s">
        <v>342</v>
      </c>
      <c r="H104" s="10" t="s">
        <v>126</v>
      </c>
      <c r="I104" s="10" t="s">
        <v>127</v>
      </c>
      <c r="J104" s="10" t="s">
        <v>76</v>
      </c>
      <c r="K104" s="10" t="s">
        <v>132</v>
      </c>
      <c r="L104" s="13" t="s">
        <v>133</v>
      </c>
      <c r="M104" s="10" t="s">
        <v>65</v>
      </c>
      <c r="N104" s="10" t="s">
        <v>130</v>
      </c>
      <c r="O104" s="10" t="s">
        <v>75</v>
      </c>
      <c r="P104">
        <v>3.73</v>
      </c>
    </row>
    <row r="105" spans="1:17">
      <c r="A105">
        <v>10122</v>
      </c>
      <c r="B105">
        <v>0</v>
      </c>
      <c r="C105">
        <v>5</v>
      </c>
      <c r="D105">
        <v>51505</v>
      </c>
      <c r="E105">
        <v>19</v>
      </c>
      <c r="F105" s="10" t="s">
        <v>66</v>
      </c>
      <c r="G105" s="13" t="s">
        <v>236</v>
      </c>
      <c r="H105" s="10" t="s">
        <v>126</v>
      </c>
      <c r="I105" s="10" t="s">
        <v>184</v>
      </c>
      <c r="J105" s="10" t="s">
        <v>76</v>
      </c>
      <c r="K105" s="10" t="s">
        <v>141</v>
      </c>
      <c r="L105" s="13" t="s">
        <v>284</v>
      </c>
      <c r="M105" s="10" t="s">
        <v>65</v>
      </c>
      <c r="N105" s="10" t="s">
        <v>160</v>
      </c>
      <c r="O105" s="10" t="s">
        <v>75</v>
      </c>
      <c r="P105">
        <v>4.24</v>
      </c>
      <c r="Q105" t="s">
        <v>186</v>
      </c>
    </row>
    <row r="106" spans="1:17">
      <c r="A106">
        <v>10142</v>
      </c>
      <c r="B106">
        <v>0</v>
      </c>
      <c r="C106">
        <v>4</v>
      </c>
      <c r="D106">
        <v>59370</v>
      </c>
      <c r="E106">
        <v>3</v>
      </c>
      <c r="F106" s="10" t="s">
        <v>96</v>
      </c>
      <c r="G106" s="13" t="s">
        <v>343</v>
      </c>
      <c r="H106" s="10" t="s">
        <v>126</v>
      </c>
      <c r="I106" s="10" t="s">
        <v>127</v>
      </c>
      <c r="J106" s="10" t="s">
        <v>76</v>
      </c>
      <c r="K106" s="10" t="s">
        <v>154</v>
      </c>
      <c r="L106" s="13" t="s">
        <v>188</v>
      </c>
      <c r="M106" s="10" t="s">
        <v>95</v>
      </c>
      <c r="N106" s="10" t="s">
        <v>199</v>
      </c>
      <c r="O106" s="10" t="s">
        <v>75</v>
      </c>
      <c r="P106">
        <v>3.97</v>
      </c>
    </row>
    <row r="107" spans="1:17">
      <c r="A107">
        <v>10283</v>
      </c>
      <c r="B107">
        <v>1</v>
      </c>
      <c r="C107">
        <v>5</v>
      </c>
      <c r="D107">
        <v>54933</v>
      </c>
      <c r="E107">
        <v>19</v>
      </c>
      <c r="F107" s="10" t="s">
        <v>66</v>
      </c>
      <c r="G107" s="13" t="s">
        <v>344</v>
      </c>
      <c r="H107" s="10" t="s">
        <v>126</v>
      </c>
      <c r="I107" s="10" t="s">
        <v>127</v>
      </c>
      <c r="J107" s="10" t="s">
        <v>63</v>
      </c>
      <c r="K107" s="10" t="s">
        <v>132</v>
      </c>
      <c r="L107" s="13" t="s">
        <v>167</v>
      </c>
      <c r="M107" s="10" t="s">
        <v>65</v>
      </c>
      <c r="N107" s="10" t="s">
        <v>160</v>
      </c>
      <c r="O107" s="10" t="s">
        <v>89</v>
      </c>
      <c r="P107">
        <v>3.97</v>
      </c>
    </row>
    <row r="108" spans="1:17">
      <c r="A108">
        <v>10018</v>
      </c>
      <c r="B108">
        <v>0</v>
      </c>
      <c r="C108">
        <v>1</v>
      </c>
      <c r="D108">
        <v>57815</v>
      </c>
      <c r="E108">
        <v>19</v>
      </c>
      <c r="F108" s="10" t="s">
        <v>66</v>
      </c>
      <c r="G108" s="13" t="s">
        <v>345</v>
      </c>
      <c r="H108" s="10" t="s">
        <v>126</v>
      </c>
      <c r="I108" s="10" t="s">
        <v>127</v>
      </c>
      <c r="J108" s="10" t="s">
        <v>76</v>
      </c>
      <c r="K108" s="10" t="s">
        <v>128</v>
      </c>
      <c r="L108" s="13" t="s">
        <v>217</v>
      </c>
      <c r="M108" s="10" t="s">
        <v>65</v>
      </c>
      <c r="N108" s="10" t="s">
        <v>134</v>
      </c>
      <c r="O108" s="10" t="s">
        <v>70</v>
      </c>
      <c r="P108">
        <v>3.9</v>
      </c>
    </row>
    <row r="109" spans="1:17">
      <c r="A109">
        <v>10255</v>
      </c>
      <c r="B109">
        <v>0</v>
      </c>
      <c r="C109">
        <v>1</v>
      </c>
      <c r="D109">
        <v>61555</v>
      </c>
      <c r="E109">
        <v>3</v>
      </c>
      <c r="F109" s="10" t="s">
        <v>96</v>
      </c>
      <c r="G109" s="13" t="s">
        <v>320</v>
      </c>
      <c r="H109" s="10" t="s">
        <v>126</v>
      </c>
      <c r="I109" s="10" t="s">
        <v>315</v>
      </c>
      <c r="J109" s="10" t="s">
        <v>76</v>
      </c>
      <c r="K109" s="10" t="s">
        <v>128</v>
      </c>
      <c r="L109" s="13" t="s">
        <v>209</v>
      </c>
      <c r="M109" s="10" t="s">
        <v>95</v>
      </c>
      <c r="N109" s="10" t="s">
        <v>134</v>
      </c>
      <c r="O109" s="10" t="s">
        <v>75</v>
      </c>
      <c r="P109">
        <v>4.5</v>
      </c>
      <c r="Q109" t="s">
        <v>316</v>
      </c>
    </row>
    <row r="110" spans="1:17">
      <c r="A110">
        <v>10246</v>
      </c>
      <c r="B110">
        <v>0</v>
      </c>
      <c r="C110">
        <v>4</v>
      </c>
      <c r="D110">
        <v>114800</v>
      </c>
      <c r="E110">
        <v>8</v>
      </c>
      <c r="F110" s="10" t="s">
        <v>10</v>
      </c>
      <c r="G110" s="13" t="s">
        <v>346</v>
      </c>
      <c r="H110" s="10" t="s">
        <v>126</v>
      </c>
      <c r="I110" s="10" t="s">
        <v>347</v>
      </c>
      <c r="J110" s="10" t="s">
        <v>76</v>
      </c>
      <c r="K110" s="10" t="s">
        <v>128</v>
      </c>
      <c r="L110" s="13" t="s">
        <v>209</v>
      </c>
      <c r="M110" s="10" t="s">
        <v>72</v>
      </c>
      <c r="N110" s="10" t="s">
        <v>134</v>
      </c>
      <c r="O110" s="10" t="s">
        <v>75</v>
      </c>
      <c r="P110">
        <v>4.5999999999999996</v>
      </c>
      <c r="Q110" t="s">
        <v>348</v>
      </c>
    </row>
    <row r="111" spans="1:17">
      <c r="A111">
        <v>10228</v>
      </c>
      <c r="B111">
        <v>1</v>
      </c>
      <c r="C111">
        <v>1</v>
      </c>
      <c r="D111">
        <v>74679</v>
      </c>
      <c r="E111">
        <v>14</v>
      </c>
      <c r="F111" s="10" t="s">
        <v>84</v>
      </c>
      <c r="G111" s="13" t="s">
        <v>212</v>
      </c>
      <c r="H111" s="10" t="s">
        <v>126</v>
      </c>
      <c r="I111" s="10" t="s">
        <v>315</v>
      </c>
      <c r="J111" s="10" t="s">
        <v>63</v>
      </c>
      <c r="K111" s="10" t="s">
        <v>132</v>
      </c>
      <c r="L111" s="13" t="s">
        <v>133</v>
      </c>
      <c r="M111" s="10" t="s">
        <v>72</v>
      </c>
      <c r="N111" s="10" t="s">
        <v>130</v>
      </c>
      <c r="O111" s="10" t="s">
        <v>75</v>
      </c>
      <c r="P111">
        <v>4.3</v>
      </c>
      <c r="Q111" t="s">
        <v>316</v>
      </c>
    </row>
    <row r="112" spans="1:17">
      <c r="A112">
        <v>10243</v>
      </c>
      <c r="B112">
        <v>0</v>
      </c>
      <c r="C112">
        <v>1</v>
      </c>
      <c r="D112">
        <v>53018</v>
      </c>
      <c r="E112">
        <v>19</v>
      </c>
      <c r="F112" s="10" t="s">
        <v>66</v>
      </c>
      <c r="G112" s="13" t="s">
        <v>325</v>
      </c>
      <c r="H112" s="10" t="s">
        <v>126</v>
      </c>
      <c r="I112" s="10" t="s">
        <v>349</v>
      </c>
      <c r="J112" s="10" t="s">
        <v>76</v>
      </c>
      <c r="K112" s="10" t="s">
        <v>128</v>
      </c>
      <c r="L112" s="13" t="s">
        <v>221</v>
      </c>
      <c r="M112" s="10" t="s">
        <v>65</v>
      </c>
      <c r="N112" s="10" t="s">
        <v>134</v>
      </c>
      <c r="O112" s="10" t="s">
        <v>75</v>
      </c>
      <c r="P112">
        <v>4.3</v>
      </c>
      <c r="Q112" t="s">
        <v>350</v>
      </c>
    </row>
    <row r="113" spans="1:17">
      <c r="A113">
        <v>10031</v>
      </c>
      <c r="B113">
        <v>0</v>
      </c>
      <c r="C113">
        <v>1</v>
      </c>
      <c r="D113">
        <v>59892</v>
      </c>
      <c r="E113">
        <v>19</v>
      </c>
      <c r="F113" s="10" t="s">
        <v>66</v>
      </c>
      <c r="G113" s="13" t="s">
        <v>351</v>
      </c>
      <c r="H113" s="10" t="s">
        <v>126</v>
      </c>
      <c r="I113" s="10" t="s">
        <v>219</v>
      </c>
      <c r="J113" s="10" t="s">
        <v>63</v>
      </c>
      <c r="K113" s="10" t="s">
        <v>141</v>
      </c>
      <c r="L113" s="13" t="s">
        <v>142</v>
      </c>
      <c r="M113" s="10" t="s">
        <v>65</v>
      </c>
      <c r="N113" s="10" t="s">
        <v>160</v>
      </c>
      <c r="O113" s="10" t="s">
        <v>70</v>
      </c>
      <c r="P113">
        <v>4.5</v>
      </c>
      <c r="Q113" t="s">
        <v>222</v>
      </c>
    </row>
    <row r="114" spans="1:17">
      <c r="A114">
        <v>10300</v>
      </c>
      <c r="B114">
        <v>1</v>
      </c>
      <c r="C114">
        <v>5</v>
      </c>
      <c r="D114">
        <v>68898</v>
      </c>
      <c r="E114">
        <v>20</v>
      </c>
      <c r="F114" s="10" t="s">
        <v>77</v>
      </c>
      <c r="G114" s="13" t="s">
        <v>352</v>
      </c>
      <c r="H114" s="10" t="s">
        <v>126</v>
      </c>
      <c r="I114" s="10" t="s">
        <v>127</v>
      </c>
      <c r="J114" s="10" t="s">
        <v>63</v>
      </c>
      <c r="K114" s="10" t="s">
        <v>132</v>
      </c>
      <c r="L114" s="13" t="s">
        <v>312</v>
      </c>
      <c r="M114" s="10" t="s">
        <v>65</v>
      </c>
      <c r="N114" s="10" t="s">
        <v>160</v>
      </c>
      <c r="O114" s="10" t="s">
        <v>101</v>
      </c>
      <c r="P114">
        <v>3</v>
      </c>
    </row>
    <row r="115" spans="1:17">
      <c r="A115">
        <v>10101</v>
      </c>
      <c r="B115">
        <v>0</v>
      </c>
      <c r="C115">
        <v>1</v>
      </c>
      <c r="D115">
        <v>61242</v>
      </c>
      <c r="E115">
        <v>14</v>
      </c>
      <c r="F115" s="10" t="s">
        <v>84</v>
      </c>
      <c r="G115" s="13" t="s">
        <v>332</v>
      </c>
      <c r="H115" s="10" t="s">
        <v>126</v>
      </c>
      <c r="I115" s="10" t="s">
        <v>176</v>
      </c>
      <c r="J115" s="10" t="s">
        <v>76</v>
      </c>
      <c r="K115" s="10" t="s">
        <v>220</v>
      </c>
      <c r="L115" s="13" t="s">
        <v>162</v>
      </c>
      <c r="M115" s="10" t="s">
        <v>72</v>
      </c>
      <c r="N115" s="10" t="s">
        <v>156</v>
      </c>
      <c r="O115" s="10" t="s">
        <v>75</v>
      </c>
      <c r="P115">
        <v>4.6100000000000003</v>
      </c>
      <c r="Q115" t="s">
        <v>178</v>
      </c>
    </row>
    <row r="116" spans="1:17">
      <c r="A116">
        <v>10237</v>
      </c>
      <c r="B116">
        <v>1</v>
      </c>
      <c r="C116">
        <v>3</v>
      </c>
      <c r="D116">
        <v>66825</v>
      </c>
      <c r="E116">
        <v>20</v>
      </c>
      <c r="F116" s="10" t="s">
        <v>77</v>
      </c>
      <c r="G116" s="13" t="s">
        <v>353</v>
      </c>
      <c r="H116" s="10" t="s">
        <v>126</v>
      </c>
      <c r="I116" s="10" t="s">
        <v>272</v>
      </c>
      <c r="J116" s="10" t="s">
        <v>76</v>
      </c>
      <c r="K116" s="10" t="s">
        <v>132</v>
      </c>
      <c r="L116" s="13" t="s">
        <v>244</v>
      </c>
      <c r="M116" s="10" t="s">
        <v>65</v>
      </c>
      <c r="N116" s="10" t="s">
        <v>130</v>
      </c>
      <c r="O116" s="10" t="s">
        <v>75</v>
      </c>
      <c r="P116">
        <v>4.5999999999999996</v>
      </c>
      <c r="Q116" t="s">
        <v>273</v>
      </c>
    </row>
    <row r="117" spans="1:17">
      <c r="A117">
        <v>10051</v>
      </c>
      <c r="B117">
        <v>1</v>
      </c>
      <c r="C117">
        <v>1</v>
      </c>
      <c r="D117">
        <v>48285</v>
      </c>
      <c r="E117">
        <v>19</v>
      </c>
      <c r="F117" s="10" t="s">
        <v>66</v>
      </c>
      <c r="G117" s="13" t="s">
        <v>354</v>
      </c>
      <c r="H117" s="10" t="s">
        <v>126</v>
      </c>
      <c r="I117" s="10" t="s">
        <v>149</v>
      </c>
      <c r="J117" s="10" t="s">
        <v>63</v>
      </c>
      <c r="K117" s="10" t="s">
        <v>132</v>
      </c>
      <c r="L117" s="13" t="s">
        <v>282</v>
      </c>
      <c r="M117" s="10" t="s">
        <v>65</v>
      </c>
      <c r="N117" s="10" t="s">
        <v>130</v>
      </c>
      <c r="O117" s="10" t="s">
        <v>75</v>
      </c>
      <c r="P117">
        <v>5</v>
      </c>
      <c r="Q117" t="s">
        <v>151</v>
      </c>
    </row>
    <row r="118" spans="1:17">
      <c r="A118">
        <v>10218</v>
      </c>
      <c r="B118">
        <v>0</v>
      </c>
      <c r="C118">
        <v>3</v>
      </c>
      <c r="D118">
        <v>66149</v>
      </c>
      <c r="E118">
        <v>20</v>
      </c>
      <c r="F118" s="10" t="s">
        <v>77</v>
      </c>
      <c r="G118" s="13" t="s">
        <v>355</v>
      </c>
      <c r="H118" s="10" t="s">
        <v>126</v>
      </c>
      <c r="I118" s="10" t="s">
        <v>127</v>
      </c>
      <c r="J118" s="10" t="s">
        <v>76</v>
      </c>
      <c r="K118" s="10" t="s">
        <v>220</v>
      </c>
      <c r="L118" s="13" t="s">
        <v>155</v>
      </c>
      <c r="M118" s="10" t="s">
        <v>65</v>
      </c>
      <c r="N118" s="10" t="s">
        <v>143</v>
      </c>
      <c r="O118" s="10" t="s">
        <v>75</v>
      </c>
      <c r="P118">
        <v>4.4000000000000004</v>
      </c>
    </row>
    <row r="119" spans="1:17">
      <c r="A119">
        <v>10256</v>
      </c>
      <c r="B119">
        <v>1</v>
      </c>
      <c r="C119">
        <v>3</v>
      </c>
      <c r="D119">
        <v>49256</v>
      </c>
      <c r="E119">
        <v>19</v>
      </c>
      <c r="F119" s="10" t="s">
        <v>66</v>
      </c>
      <c r="G119" s="13" t="s">
        <v>356</v>
      </c>
      <c r="H119" s="10" t="s">
        <v>126</v>
      </c>
      <c r="I119" s="10" t="s">
        <v>127</v>
      </c>
      <c r="J119" s="10" t="s">
        <v>76</v>
      </c>
      <c r="K119" s="10" t="s">
        <v>132</v>
      </c>
      <c r="L119" s="13" t="s">
        <v>194</v>
      </c>
      <c r="M119" s="10" t="s">
        <v>65</v>
      </c>
      <c r="N119" s="10" t="s">
        <v>130</v>
      </c>
      <c r="O119" s="10" t="s">
        <v>75</v>
      </c>
      <c r="P119">
        <v>4.0999999999999996</v>
      </c>
    </row>
    <row r="120" spans="1:17">
      <c r="A120">
        <v>10098</v>
      </c>
      <c r="B120">
        <v>0</v>
      </c>
      <c r="C120">
        <v>1</v>
      </c>
      <c r="D120">
        <v>62957</v>
      </c>
      <c r="E120">
        <v>18</v>
      </c>
      <c r="F120" s="10" t="s">
        <v>93</v>
      </c>
      <c r="G120" s="13" t="s">
        <v>357</v>
      </c>
      <c r="H120" s="10" t="s">
        <v>126</v>
      </c>
      <c r="I120" s="10" t="s">
        <v>127</v>
      </c>
      <c r="J120" s="10" t="s">
        <v>63</v>
      </c>
      <c r="K120" s="10" t="s">
        <v>141</v>
      </c>
      <c r="L120" s="13" t="s">
        <v>358</v>
      </c>
      <c r="M120" s="10" t="s">
        <v>65</v>
      </c>
      <c r="N120" s="10" t="s">
        <v>156</v>
      </c>
      <c r="O120" s="10" t="s">
        <v>75</v>
      </c>
      <c r="P120">
        <v>4.63</v>
      </c>
    </row>
    <row r="121" spans="1:17">
      <c r="A121">
        <v>10059</v>
      </c>
      <c r="B121">
        <v>0</v>
      </c>
      <c r="C121">
        <v>5</v>
      </c>
      <c r="D121">
        <v>63813</v>
      </c>
      <c r="E121">
        <v>19</v>
      </c>
      <c r="F121" s="10" t="s">
        <v>66</v>
      </c>
      <c r="G121" s="13" t="s">
        <v>354</v>
      </c>
      <c r="H121" s="10" t="s">
        <v>126</v>
      </c>
      <c r="I121" s="10" t="s">
        <v>153</v>
      </c>
      <c r="J121" s="10" t="s">
        <v>76</v>
      </c>
      <c r="K121" s="10" t="s">
        <v>141</v>
      </c>
      <c r="L121" s="13" t="s">
        <v>177</v>
      </c>
      <c r="M121" s="10" t="s">
        <v>65</v>
      </c>
      <c r="N121" s="10" t="s">
        <v>199</v>
      </c>
      <c r="O121" s="10" t="s">
        <v>75</v>
      </c>
      <c r="P121">
        <v>5</v>
      </c>
      <c r="Q121" t="s">
        <v>157</v>
      </c>
    </row>
    <row r="122" spans="1:17">
      <c r="A122">
        <v>10234</v>
      </c>
      <c r="B122">
        <v>1</v>
      </c>
      <c r="C122">
        <v>1</v>
      </c>
      <c r="D122">
        <v>99020</v>
      </c>
      <c r="E122">
        <v>4</v>
      </c>
      <c r="F122" s="10" t="s">
        <v>17</v>
      </c>
      <c r="G122" s="13" t="s">
        <v>359</v>
      </c>
      <c r="H122" s="10" t="s">
        <v>126</v>
      </c>
      <c r="I122" s="10" t="s">
        <v>315</v>
      </c>
      <c r="J122" s="10" t="s">
        <v>63</v>
      </c>
      <c r="K122" s="10" t="s">
        <v>132</v>
      </c>
      <c r="L122" s="13" t="s">
        <v>360</v>
      </c>
      <c r="M122" s="10" t="s">
        <v>72</v>
      </c>
      <c r="N122" s="10" t="s">
        <v>134</v>
      </c>
      <c r="O122" s="10" t="s">
        <v>75</v>
      </c>
      <c r="P122">
        <v>4.2</v>
      </c>
      <c r="Q122" t="s">
        <v>316</v>
      </c>
    </row>
    <row r="123" spans="1:17">
      <c r="A123">
        <v>10109</v>
      </c>
      <c r="B123">
        <v>0</v>
      </c>
      <c r="C123">
        <v>5</v>
      </c>
      <c r="D123">
        <v>71707</v>
      </c>
      <c r="E123">
        <v>3</v>
      </c>
      <c r="F123" s="10" t="s">
        <v>96</v>
      </c>
      <c r="G123" s="13" t="s">
        <v>361</v>
      </c>
      <c r="H123" s="10" t="s">
        <v>126</v>
      </c>
      <c r="I123" s="10" t="s">
        <v>127</v>
      </c>
      <c r="J123" s="10" t="s">
        <v>63</v>
      </c>
      <c r="K123" s="10" t="s">
        <v>128</v>
      </c>
      <c r="L123" s="13" t="s">
        <v>362</v>
      </c>
      <c r="M123" s="10" t="s">
        <v>95</v>
      </c>
      <c r="N123" s="10" t="s">
        <v>130</v>
      </c>
      <c r="O123" s="10" t="s">
        <v>75</v>
      </c>
      <c r="P123">
        <v>4.5</v>
      </c>
    </row>
    <row r="124" spans="1:17">
      <c r="A124">
        <v>10125</v>
      </c>
      <c r="B124">
        <v>1</v>
      </c>
      <c r="C124">
        <v>1</v>
      </c>
      <c r="D124">
        <v>54828</v>
      </c>
      <c r="E124">
        <v>19</v>
      </c>
      <c r="F124" s="10" t="s">
        <v>66</v>
      </c>
      <c r="G124" s="13" t="s">
        <v>363</v>
      </c>
      <c r="H124" s="10" t="s">
        <v>126</v>
      </c>
      <c r="I124" s="10" t="s">
        <v>145</v>
      </c>
      <c r="J124" s="10" t="s">
        <v>76</v>
      </c>
      <c r="K124" s="10" t="s">
        <v>132</v>
      </c>
      <c r="L124" s="13" t="s">
        <v>364</v>
      </c>
      <c r="M124" s="10" t="s">
        <v>65</v>
      </c>
      <c r="N124" s="10" t="s">
        <v>143</v>
      </c>
      <c r="O124" s="10" t="s">
        <v>75</v>
      </c>
      <c r="P124">
        <v>4.2</v>
      </c>
      <c r="Q124" t="s">
        <v>147</v>
      </c>
    </row>
    <row r="125" spans="1:17">
      <c r="A125">
        <v>10074</v>
      </c>
      <c r="B125">
        <v>0</v>
      </c>
      <c r="C125">
        <v>1</v>
      </c>
      <c r="D125">
        <v>64246</v>
      </c>
      <c r="E125">
        <v>20</v>
      </c>
      <c r="F125" s="10" t="s">
        <v>77</v>
      </c>
      <c r="G125" s="13" t="s">
        <v>365</v>
      </c>
      <c r="H125" s="10" t="s">
        <v>126</v>
      </c>
      <c r="I125" s="10" t="s">
        <v>127</v>
      </c>
      <c r="J125" s="10" t="s">
        <v>63</v>
      </c>
      <c r="K125" s="10" t="s">
        <v>128</v>
      </c>
      <c r="L125" s="13" t="s">
        <v>221</v>
      </c>
      <c r="M125" s="10" t="s">
        <v>65</v>
      </c>
      <c r="N125" s="10" t="s">
        <v>130</v>
      </c>
      <c r="O125" s="10" t="s">
        <v>75</v>
      </c>
      <c r="P125">
        <v>5</v>
      </c>
    </row>
    <row r="126" spans="1:17">
      <c r="A126">
        <v>10097</v>
      </c>
      <c r="B126">
        <v>0</v>
      </c>
      <c r="C126">
        <v>5</v>
      </c>
      <c r="D126">
        <v>52177</v>
      </c>
      <c r="E126">
        <v>19</v>
      </c>
      <c r="F126" s="10" t="s">
        <v>66</v>
      </c>
      <c r="G126" s="13" t="s">
        <v>366</v>
      </c>
      <c r="H126" s="10" t="s">
        <v>126</v>
      </c>
      <c r="I126" s="10" t="s">
        <v>279</v>
      </c>
      <c r="J126" s="10" t="s">
        <v>76</v>
      </c>
      <c r="K126" s="10" t="s">
        <v>128</v>
      </c>
      <c r="L126" s="13" t="s">
        <v>146</v>
      </c>
      <c r="M126" s="10" t="s">
        <v>65</v>
      </c>
      <c r="N126" s="10" t="s">
        <v>199</v>
      </c>
      <c r="O126" s="10" t="s">
        <v>75</v>
      </c>
      <c r="P126">
        <v>4.6399999999999997</v>
      </c>
      <c r="Q126" t="s">
        <v>280</v>
      </c>
    </row>
    <row r="127" spans="1:17">
      <c r="A127">
        <v>10007</v>
      </c>
      <c r="B127">
        <v>1</v>
      </c>
      <c r="C127">
        <v>1</v>
      </c>
      <c r="D127">
        <v>62065</v>
      </c>
      <c r="E127">
        <v>19</v>
      </c>
      <c r="F127" s="10" t="s">
        <v>66</v>
      </c>
      <c r="G127" s="13" t="s">
        <v>367</v>
      </c>
      <c r="H127" s="10" t="s">
        <v>126</v>
      </c>
      <c r="I127" s="10" t="s">
        <v>127</v>
      </c>
      <c r="J127" s="10" t="s">
        <v>76</v>
      </c>
      <c r="K127" s="10" t="s">
        <v>132</v>
      </c>
      <c r="L127" s="13" t="s">
        <v>244</v>
      </c>
      <c r="M127" s="10" t="s">
        <v>65</v>
      </c>
      <c r="N127" s="10" t="s">
        <v>199</v>
      </c>
      <c r="O127" s="10" t="s">
        <v>70</v>
      </c>
      <c r="P127">
        <v>4.76</v>
      </c>
    </row>
    <row r="128" spans="1:17">
      <c r="A128">
        <v>10129</v>
      </c>
      <c r="B128">
        <v>0</v>
      </c>
      <c r="C128">
        <v>1</v>
      </c>
      <c r="D128">
        <v>46998</v>
      </c>
      <c r="E128">
        <v>19</v>
      </c>
      <c r="F128" s="10" t="s">
        <v>66</v>
      </c>
      <c r="G128" s="13" t="s">
        <v>368</v>
      </c>
      <c r="H128" s="10" t="s">
        <v>126</v>
      </c>
      <c r="I128" s="10" t="s">
        <v>127</v>
      </c>
      <c r="J128" s="10" t="s">
        <v>63</v>
      </c>
      <c r="K128" s="10" t="s">
        <v>128</v>
      </c>
      <c r="L128" s="13" t="s">
        <v>369</v>
      </c>
      <c r="M128" s="10" t="s">
        <v>65</v>
      </c>
      <c r="N128" s="10" t="s">
        <v>143</v>
      </c>
      <c r="O128" s="10" t="s">
        <v>75</v>
      </c>
      <c r="P128">
        <v>4.17</v>
      </c>
    </row>
    <row r="129" spans="1:17">
      <c r="A129">
        <v>10075</v>
      </c>
      <c r="B129">
        <v>0</v>
      </c>
      <c r="C129">
        <v>5</v>
      </c>
      <c r="D129">
        <v>68099</v>
      </c>
      <c r="E129">
        <v>20</v>
      </c>
      <c r="F129" s="10" t="s">
        <v>77</v>
      </c>
      <c r="G129" s="13" t="s">
        <v>247</v>
      </c>
      <c r="H129" s="10" t="s">
        <v>126</v>
      </c>
      <c r="I129" s="10" t="s">
        <v>370</v>
      </c>
      <c r="J129" s="10" t="s">
        <v>76</v>
      </c>
      <c r="K129" s="10" t="s">
        <v>128</v>
      </c>
      <c r="L129" s="13" t="s">
        <v>164</v>
      </c>
      <c r="M129" s="10" t="s">
        <v>65</v>
      </c>
      <c r="N129" s="10" t="s">
        <v>199</v>
      </c>
      <c r="O129" s="10" t="s">
        <v>75</v>
      </c>
      <c r="P129">
        <v>5</v>
      </c>
      <c r="Q129" t="s">
        <v>371</v>
      </c>
    </row>
    <row r="130" spans="1:17">
      <c r="A130">
        <v>10167</v>
      </c>
      <c r="B130">
        <v>1</v>
      </c>
      <c r="C130">
        <v>1</v>
      </c>
      <c r="D130">
        <v>70545</v>
      </c>
      <c r="E130">
        <v>3</v>
      </c>
      <c r="F130" s="10" t="s">
        <v>96</v>
      </c>
      <c r="G130" s="13" t="s">
        <v>283</v>
      </c>
      <c r="H130" s="10" t="s">
        <v>126</v>
      </c>
      <c r="I130" s="10" t="s">
        <v>136</v>
      </c>
      <c r="J130" s="10" t="s">
        <v>63</v>
      </c>
      <c r="K130" s="10" t="s">
        <v>132</v>
      </c>
      <c r="L130" s="13" t="s">
        <v>238</v>
      </c>
      <c r="M130" s="10" t="s">
        <v>95</v>
      </c>
      <c r="N130" s="10" t="s">
        <v>134</v>
      </c>
      <c r="O130" s="10" t="s">
        <v>75</v>
      </c>
      <c r="P130">
        <v>3.6</v>
      </c>
      <c r="Q130" t="s">
        <v>137</v>
      </c>
    </row>
    <row r="131" spans="1:17">
      <c r="A131">
        <v>10195</v>
      </c>
      <c r="B131">
        <v>1</v>
      </c>
      <c r="C131">
        <v>5</v>
      </c>
      <c r="D131">
        <v>63478</v>
      </c>
      <c r="E131">
        <v>20</v>
      </c>
      <c r="F131" s="10" t="s">
        <v>77</v>
      </c>
      <c r="G131" s="13" t="s">
        <v>372</v>
      </c>
      <c r="H131" s="10" t="s">
        <v>126</v>
      </c>
      <c r="I131" s="10" t="s">
        <v>373</v>
      </c>
      <c r="J131" s="10" t="s">
        <v>76</v>
      </c>
      <c r="K131" s="10" t="s">
        <v>132</v>
      </c>
      <c r="L131" s="13" t="s">
        <v>224</v>
      </c>
      <c r="M131" s="10" t="s">
        <v>65</v>
      </c>
      <c r="N131" s="10" t="s">
        <v>134</v>
      </c>
      <c r="O131" s="10" t="s">
        <v>75</v>
      </c>
      <c r="P131">
        <v>3.03</v>
      </c>
      <c r="Q131" t="s">
        <v>374</v>
      </c>
    </row>
    <row r="132" spans="1:17">
      <c r="A132">
        <v>10112</v>
      </c>
      <c r="B132">
        <v>0</v>
      </c>
      <c r="C132">
        <v>1</v>
      </c>
      <c r="D132">
        <v>97999</v>
      </c>
      <c r="E132">
        <v>8</v>
      </c>
      <c r="F132" s="10" t="s">
        <v>10</v>
      </c>
      <c r="G132" s="13" t="s">
        <v>165</v>
      </c>
      <c r="H132" s="10" t="s">
        <v>126</v>
      </c>
      <c r="I132" s="10" t="s">
        <v>373</v>
      </c>
      <c r="J132" s="10" t="s">
        <v>76</v>
      </c>
      <c r="K132" s="10" t="s">
        <v>128</v>
      </c>
      <c r="L132" s="13" t="s">
        <v>133</v>
      </c>
      <c r="M132" s="10" t="s">
        <v>72</v>
      </c>
      <c r="N132" s="10" t="s">
        <v>134</v>
      </c>
      <c r="O132" s="10" t="s">
        <v>75</v>
      </c>
      <c r="P132">
        <v>4.4800000000000004</v>
      </c>
      <c r="Q132" t="s">
        <v>374</v>
      </c>
    </row>
    <row r="133" spans="1:17">
      <c r="A133">
        <v>10272</v>
      </c>
      <c r="B133">
        <v>1</v>
      </c>
      <c r="C133">
        <v>1</v>
      </c>
      <c r="D133">
        <v>180000</v>
      </c>
      <c r="E133">
        <v>11</v>
      </c>
      <c r="F133" s="10" t="s">
        <v>105</v>
      </c>
      <c r="G133" s="13" t="s">
        <v>375</v>
      </c>
      <c r="H133" s="10" t="s">
        <v>126</v>
      </c>
      <c r="I133" s="10" t="s">
        <v>180</v>
      </c>
      <c r="J133" s="10" t="s">
        <v>76</v>
      </c>
      <c r="K133" s="10" t="s">
        <v>132</v>
      </c>
      <c r="L133" s="13" t="s">
        <v>277</v>
      </c>
      <c r="M133" s="10" t="s">
        <v>95</v>
      </c>
      <c r="N133" s="10" t="s">
        <v>130</v>
      </c>
      <c r="O133" s="10" t="s">
        <v>75</v>
      </c>
      <c r="P133">
        <v>4.5</v>
      </c>
      <c r="Q133" t="s">
        <v>182</v>
      </c>
    </row>
    <row r="134" spans="1:17">
      <c r="A134">
        <v>10182</v>
      </c>
      <c r="B134">
        <v>1</v>
      </c>
      <c r="C134">
        <v>1</v>
      </c>
      <c r="D134">
        <v>49920</v>
      </c>
      <c r="E134">
        <v>2</v>
      </c>
      <c r="F134" s="10" t="s">
        <v>106</v>
      </c>
      <c r="G134" s="13" t="s">
        <v>376</v>
      </c>
      <c r="H134" s="10" t="s">
        <v>126</v>
      </c>
      <c r="I134" s="10" t="s">
        <v>339</v>
      </c>
      <c r="J134" s="10" t="s">
        <v>76</v>
      </c>
      <c r="K134" s="10" t="s">
        <v>132</v>
      </c>
      <c r="L134" s="13" t="s">
        <v>209</v>
      </c>
      <c r="M134" s="10" t="s">
        <v>91</v>
      </c>
      <c r="N134" s="10" t="s">
        <v>134</v>
      </c>
      <c r="O134" s="10" t="s">
        <v>75</v>
      </c>
      <c r="P134">
        <v>3.24</v>
      </c>
      <c r="Q134" t="s">
        <v>340</v>
      </c>
    </row>
    <row r="135" spans="1:17">
      <c r="A135">
        <v>10248</v>
      </c>
      <c r="B135">
        <v>0</v>
      </c>
      <c r="C135">
        <v>1</v>
      </c>
      <c r="D135">
        <v>55425</v>
      </c>
      <c r="E135">
        <v>19</v>
      </c>
      <c r="F135" s="10" t="s">
        <v>66</v>
      </c>
      <c r="G135" s="13" t="s">
        <v>377</v>
      </c>
      <c r="H135" s="10" t="s">
        <v>126</v>
      </c>
      <c r="I135" s="10" t="s">
        <v>127</v>
      </c>
      <c r="J135" s="10" t="s">
        <v>76</v>
      </c>
      <c r="K135" s="10" t="s">
        <v>128</v>
      </c>
      <c r="L135" s="13" t="s">
        <v>171</v>
      </c>
      <c r="M135" s="10" t="s">
        <v>65</v>
      </c>
      <c r="N135" s="10" t="s">
        <v>130</v>
      </c>
      <c r="O135" s="10" t="s">
        <v>75</v>
      </c>
      <c r="P135">
        <v>4.8</v>
      </c>
    </row>
    <row r="136" spans="1:17">
      <c r="A136">
        <v>10201</v>
      </c>
      <c r="B136">
        <v>0</v>
      </c>
      <c r="C136">
        <v>2</v>
      </c>
      <c r="D136">
        <v>69340</v>
      </c>
      <c r="E136">
        <v>20</v>
      </c>
      <c r="F136" s="10" t="s">
        <v>77</v>
      </c>
      <c r="G136" s="13" t="s">
        <v>378</v>
      </c>
      <c r="H136" s="10" t="s">
        <v>126</v>
      </c>
      <c r="I136" s="10" t="s">
        <v>127</v>
      </c>
      <c r="J136" s="10" t="s">
        <v>76</v>
      </c>
      <c r="K136" s="10" t="s">
        <v>128</v>
      </c>
      <c r="L136" s="13" t="s">
        <v>379</v>
      </c>
      <c r="M136" s="10" t="s">
        <v>65</v>
      </c>
      <c r="N136" s="10" t="s">
        <v>130</v>
      </c>
      <c r="O136" s="10" t="s">
        <v>75</v>
      </c>
      <c r="P136">
        <v>3</v>
      </c>
    </row>
    <row r="137" spans="1:17">
      <c r="A137">
        <v>10214</v>
      </c>
      <c r="B137">
        <v>0</v>
      </c>
      <c r="C137">
        <v>2</v>
      </c>
      <c r="D137">
        <v>64995</v>
      </c>
      <c r="E137">
        <v>20</v>
      </c>
      <c r="F137" s="10" t="s">
        <v>77</v>
      </c>
      <c r="G137" s="13" t="s">
        <v>380</v>
      </c>
      <c r="H137" s="10" t="s">
        <v>126</v>
      </c>
      <c r="I137" s="10" t="s">
        <v>127</v>
      </c>
      <c r="J137" s="10" t="s">
        <v>76</v>
      </c>
      <c r="K137" s="10" t="s">
        <v>220</v>
      </c>
      <c r="L137" s="13" t="s">
        <v>381</v>
      </c>
      <c r="M137" s="10" t="s">
        <v>65</v>
      </c>
      <c r="N137" s="10" t="s">
        <v>134</v>
      </c>
      <c r="O137" s="10" t="s">
        <v>75</v>
      </c>
      <c r="P137">
        <v>4.5</v>
      </c>
    </row>
    <row r="138" spans="1:17">
      <c r="A138">
        <v>10160</v>
      </c>
      <c r="B138">
        <v>0</v>
      </c>
      <c r="C138">
        <v>5</v>
      </c>
      <c r="D138">
        <v>68182</v>
      </c>
      <c r="E138">
        <v>20</v>
      </c>
      <c r="F138" s="10" t="s">
        <v>77</v>
      </c>
      <c r="G138" s="13" t="s">
        <v>320</v>
      </c>
      <c r="H138" s="10" t="s">
        <v>126</v>
      </c>
      <c r="I138" s="10" t="s">
        <v>382</v>
      </c>
      <c r="J138" s="10" t="s">
        <v>76</v>
      </c>
      <c r="K138" s="10" t="s">
        <v>141</v>
      </c>
      <c r="L138" s="13" t="s">
        <v>177</v>
      </c>
      <c r="M138" s="10" t="s">
        <v>65</v>
      </c>
      <c r="N138" s="10" t="s">
        <v>143</v>
      </c>
      <c r="O138" s="10" t="s">
        <v>75</v>
      </c>
      <c r="P138">
        <v>3.72</v>
      </c>
      <c r="Q138" t="s">
        <v>383</v>
      </c>
    </row>
    <row r="139" spans="1:17">
      <c r="A139">
        <v>10289</v>
      </c>
      <c r="B139">
        <v>1</v>
      </c>
      <c r="C139">
        <v>5</v>
      </c>
      <c r="D139">
        <v>83082</v>
      </c>
      <c r="E139">
        <v>18</v>
      </c>
      <c r="F139" s="10" t="s">
        <v>93</v>
      </c>
      <c r="G139" s="13" t="s">
        <v>295</v>
      </c>
      <c r="H139" s="10" t="s">
        <v>126</v>
      </c>
      <c r="I139" s="10" t="s">
        <v>382</v>
      </c>
      <c r="J139" s="10" t="s">
        <v>63</v>
      </c>
      <c r="K139" s="10" t="s">
        <v>132</v>
      </c>
      <c r="L139" s="13" t="s">
        <v>177</v>
      </c>
      <c r="M139" s="10" t="s">
        <v>65</v>
      </c>
      <c r="N139" s="10" t="s">
        <v>134</v>
      </c>
      <c r="O139" s="10" t="s">
        <v>89</v>
      </c>
      <c r="P139">
        <v>2.34</v>
      </c>
      <c r="Q139" t="s">
        <v>383</v>
      </c>
    </row>
    <row r="140" spans="1:17">
      <c r="A140">
        <v>10139</v>
      </c>
      <c r="B140">
        <v>0</v>
      </c>
      <c r="C140">
        <v>1</v>
      </c>
      <c r="D140">
        <v>51908</v>
      </c>
      <c r="E140">
        <v>19</v>
      </c>
      <c r="F140" s="10" t="s">
        <v>66</v>
      </c>
      <c r="G140" s="13" t="s">
        <v>384</v>
      </c>
      <c r="H140" s="10" t="s">
        <v>126</v>
      </c>
      <c r="I140" s="10" t="s">
        <v>385</v>
      </c>
      <c r="J140" s="10" t="s">
        <v>76</v>
      </c>
      <c r="K140" s="10" t="s">
        <v>128</v>
      </c>
      <c r="L140" s="13" t="s">
        <v>194</v>
      </c>
      <c r="M140" s="10" t="s">
        <v>65</v>
      </c>
      <c r="N140" s="10" t="s">
        <v>134</v>
      </c>
      <c r="O140" s="10" t="s">
        <v>75</v>
      </c>
      <c r="P140">
        <v>3.99</v>
      </c>
      <c r="Q140" t="s">
        <v>386</v>
      </c>
    </row>
    <row r="141" spans="1:17">
      <c r="A141">
        <v>10227</v>
      </c>
      <c r="B141">
        <v>0</v>
      </c>
      <c r="C141">
        <v>1</v>
      </c>
      <c r="D141">
        <v>61242</v>
      </c>
      <c r="E141">
        <v>19</v>
      </c>
      <c r="F141" s="10" t="s">
        <v>66</v>
      </c>
      <c r="G141" s="13" t="s">
        <v>387</v>
      </c>
      <c r="H141" s="10" t="s">
        <v>126</v>
      </c>
      <c r="I141" s="10" t="s">
        <v>127</v>
      </c>
      <c r="J141" s="10" t="s">
        <v>76</v>
      </c>
      <c r="K141" s="10" t="s">
        <v>128</v>
      </c>
      <c r="L141" s="13" t="s">
        <v>388</v>
      </c>
      <c r="M141" s="10" t="s">
        <v>65</v>
      </c>
      <c r="N141" s="10" t="s">
        <v>130</v>
      </c>
      <c r="O141" s="10" t="s">
        <v>75</v>
      </c>
      <c r="P141">
        <v>4.0999999999999996</v>
      </c>
    </row>
    <row r="142" spans="1:17">
      <c r="A142">
        <v>10236</v>
      </c>
      <c r="B142">
        <v>0</v>
      </c>
      <c r="C142">
        <v>1</v>
      </c>
      <c r="D142">
        <v>45069</v>
      </c>
      <c r="E142">
        <v>19</v>
      </c>
      <c r="F142" s="10" t="s">
        <v>66</v>
      </c>
      <c r="G142" s="13" t="s">
        <v>389</v>
      </c>
      <c r="H142" s="10" t="s">
        <v>126</v>
      </c>
      <c r="I142" s="10" t="s">
        <v>180</v>
      </c>
      <c r="J142" s="10" t="s">
        <v>76</v>
      </c>
      <c r="K142" s="10" t="s">
        <v>141</v>
      </c>
      <c r="L142" s="13" t="s">
        <v>155</v>
      </c>
      <c r="M142" s="10" t="s">
        <v>65</v>
      </c>
      <c r="N142" s="10" t="s">
        <v>156</v>
      </c>
      <c r="O142" s="10" t="s">
        <v>75</v>
      </c>
      <c r="P142">
        <v>4.3</v>
      </c>
      <c r="Q142" t="s">
        <v>182</v>
      </c>
    </row>
    <row r="143" spans="1:17">
      <c r="A143">
        <v>10009</v>
      </c>
      <c r="B143">
        <v>0</v>
      </c>
      <c r="C143">
        <v>1</v>
      </c>
      <c r="D143">
        <v>60724</v>
      </c>
      <c r="E143">
        <v>20</v>
      </c>
      <c r="F143" s="10" t="s">
        <v>77</v>
      </c>
      <c r="G143" s="13" t="s">
        <v>390</v>
      </c>
      <c r="H143" s="10" t="s">
        <v>126</v>
      </c>
      <c r="I143" s="10" t="s">
        <v>127</v>
      </c>
      <c r="J143" s="10" t="s">
        <v>76</v>
      </c>
      <c r="K143" s="10" t="s">
        <v>141</v>
      </c>
      <c r="L143" s="13" t="s">
        <v>129</v>
      </c>
      <c r="M143" s="10" t="s">
        <v>65</v>
      </c>
      <c r="N143" s="10" t="s">
        <v>130</v>
      </c>
      <c r="O143" s="10" t="s">
        <v>70</v>
      </c>
      <c r="P143">
        <v>4.5999999999999996</v>
      </c>
    </row>
    <row r="144" spans="1:17">
      <c r="A144">
        <v>10060</v>
      </c>
      <c r="B144">
        <v>0</v>
      </c>
      <c r="C144">
        <v>1</v>
      </c>
      <c r="D144">
        <v>60436</v>
      </c>
      <c r="E144">
        <v>19</v>
      </c>
      <c r="F144" s="10" t="s">
        <v>66</v>
      </c>
      <c r="G144" s="13" t="s">
        <v>391</v>
      </c>
      <c r="H144" s="10" t="s">
        <v>126</v>
      </c>
      <c r="I144" s="10" t="s">
        <v>205</v>
      </c>
      <c r="J144" s="10" t="s">
        <v>76</v>
      </c>
      <c r="K144" s="10" t="s">
        <v>220</v>
      </c>
      <c r="L144" s="13" t="s">
        <v>392</v>
      </c>
      <c r="M144" s="10" t="s">
        <v>65</v>
      </c>
      <c r="N144" s="10" t="s">
        <v>130</v>
      </c>
      <c r="O144" s="10" t="s">
        <v>75</v>
      </c>
      <c r="P144">
        <v>5</v>
      </c>
      <c r="Q144" t="s">
        <v>207</v>
      </c>
    </row>
    <row r="145" spans="1:17">
      <c r="A145">
        <v>10034</v>
      </c>
      <c r="B145">
        <v>1</v>
      </c>
      <c r="C145">
        <v>5</v>
      </c>
      <c r="D145">
        <v>46837</v>
      </c>
      <c r="E145">
        <v>19</v>
      </c>
      <c r="F145" s="10" t="s">
        <v>66</v>
      </c>
      <c r="G145" s="13" t="s">
        <v>227</v>
      </c>
      <c r="H145" s="10" t="s">
        <v>126</v>
      </c>
      <c r="I145" s="10" t="s">
        <v>393</v>
      </c>
      <c r="J145" s="10" t="s">
        <v>63</v>
      </c>
      <c r="K145" s="10" t="s">
        <v>132</v>
      </c>
      <c r="L145" s="13" t="s">
        <v>284</v>
      </c>
      <c r="M145" s="10" t="s">
        <v>65</v>
      </c>
      <c r="N145" s="10" t="s">
        <v>199</v>
      </c>
      <c r="O145" s="10" t="s">
        <v>70</v>
      </c>
      <c r="P145">
        <v>4.7</v>
      </c>
      <c r="Q145" t="s">
        <v>394</v>
      </c>
    </row>
    <row r="146" spans="1:17">
      <c r="A146">
        <v>10156</v>
      </c>
      <c r="B146">
        <v>1</v>
      </c>
      <c r="C146">
        <v>3</v>
      </c>
      <c r="D146">
        <v>105700</v>
      </c>
      <c r="E146">
        <v>8</v>
      </c>
      <c r="F146" s="10" t="s">
        <v>10</v>
      </c>
      <c r="G146" s="13" t="s">
        <v>395</v>
      </c>
      <c r="H146" s="10" t="s">
        <v>126</v>
      </c>
      <c r="I146" s="10" t="s">
        <v>127</v>
      </c>
      <c r="J146" s="10" t="s">
        <v>76</v>
      </c>
      <c r="K146" s="10" t="s">
        <v>132</v>
      </c>
      <c r="L146" s="13" t="s">
        <v>162</v>
      </c>
      <c r="M146" s="10" t="s">
        <v>72</v>
      </c>
      <c r="N146" s="10" t="s">
        <v>134</v>
      </c>
      <c r="O146" s="10" t="s">
        <v>75</v>
      </c>
      <c r="P146">
        <v>3.75</v>
      </c>
    </row>
    <row r="147" spans="1:17">
      <c r="A147">
        <v>10036</v>
      </c>
      <c r="B147">
        <v>0</v>
      </c>
      <c r="C147">
        <v>1</v>
      </c>
      <c r="D147">
        <v>63322</v>
      </c>
      <c r="E147">
        <v>20</v>
      </c>
      <c r="F147" s="10" t="s">
        <v>77</v>
      </c>
      <c r="G147" s="13" t="s">
        <v>396</v>
      </c>
      <c r="H147" s="10" t="s">
        <v>126</v>
      </c>
      <c r="I147" s="10" t="s">
        <v>127</v>
      </c>
      <c r="J147" s="10" t="s">
        <v>76</v>
      </c>
      <c r="K147" s="10" t="s">
        <v>128</v>
      </c>
      <c r="L147" s="13" t="s">
        <v>188</v>
      </c>
      <c r="M147" s="10" t="s">
        <v>65</v>
      </c>
      <c r="N147" s="10" t="s">
        <v>130</v>
      </c>
      <c r="O147" s="10" t="s">
        <v>70</v>
      </c>
      <c r="P147">
        <v>4.3</v>
      </c>
    </row>
    <row r="148" spans="1:17">
      <c r="A148">
        <v>10138</v>
      </c>
      <c r="B148">
        <v>1</v>
      </c>
      <c r="C148">
        <v>5</v>
      </c>
      <c r="D148">
        <v>61154</v>
      </c>
      <c r="E148">
        <v>19</v>
      </c>
      <c r="F148" s="10" t="s">
        <v>66</v>
      </c>
      <c r="G148" s="13" t="s">
        <v>179</v>
      </c>
      <c r="H148" s="10" t="s">
        <v>126</v>
      </c>
      <c r="I148" s="10" t="s">
        <v>272</v>
      </c>
      <c r="J148" s="10" t="s">
        <v>76</v>
      </c>
      <c r="K148" s="10" t="s">
        <v>132</v>
      </c>
      <c r="L148" s="13" t="s">
        <v>164</v>
      </c>
      <c r="M148" s="10" t="s">
        <v>65</v>
      </c>
      <c r="N148" s="10" t="s">
        <v>199</v>
      </c>
      <c r="O148" s="10" t="s">
        <v>75</v>
      </c>
      <c r="P148">
        <v>4</v>
      </c>
      <c r="Q148" t="s">
        <v>273</v>
      </c>
    </row>
    <row r="149" spans="1:17">
      <c r="A149">
        <v>10244</v>
      </c>
      <c r="B149">
        <v>0</v>
      </c>
      <c r="C149">
        <v>5</v>
      </c>
      <c r="D149">
        <v>68999</v>
      </c>
      <c r="E149">
        <v>21</v>
      </c>
      <c r="F149" s="10" t="s">
        <v>100</v>
      </c>
      <c r="G149" s="13" t="s">
        <v>397</v>
      </c>
      <c r="H149" s="10" t="s">
        <v>126</v>
      </c>
      <c r="I149" s="10" t="s">
        <v>127</v>
      </c>
      <c r="J149" s="10" t="s">
        <v>76</v>
      </c>
      <c r="K149" s="10" t="s">
        <v>128</v>
      </c>
      <c r="L149" s="13" t="s">
        <v>284</v>
      </c>
      <c r="M149" s="10" t="s">
        <v>95</v>
      </c>
      <c r="N149" s="10" t="s">
        <v>143</v>
      </c>
      <c r="O149" s="10" t="s">
        <v>75</v>
      </c>
      <c r="P149">
        <v>4.5</v>
      </c>
    </row>
    <row r="150" spans="1:17">
      <c r="A150">
        <v>10192</v>
      </c>
      <c r="B150">
        <v>0</v>
      </c>
      <c r="C150">
        <v>1</v>
      </c>
      <c r="D150">
        <v>50482</v>
      </c>
      <c r="E150">
        <v>19</v>
      </c>
      <c r="F150" s="10" t="s">
        <v>66</v>
      </c>
      <c r="G150" s="13" t="s">
        <v>398</v>
      </c>
      <c r="H150" s="10" t="s">
        <v>126</v>
      </c>
      <c r="I150" s="10" t="s">
        <v>382</v>
      </c>
      <c r="J150" s="10" t="s">
        <v>63</v>
      </c>
      <c r="K150" s="10" t="s">
        <v>128</v>
      </c>
      <c r="L150" s="13" t="s">
        <v>155</v>
      </c>
      <c r="M150" s="10" t="s">
        <v>65</v>
      </c>
      <c r="N150" s="10" t="s">
        <v>134</v>
      </c>
      <c r="O150" s="10" t="s">
        <v>75</v>
      </c>
      <c r="P150">
        <v>3.07</v>
      </c>
      <c r="Q150" t="s">
        <v>383</v>
      </c>
    </row>
    <row r="151" spans="1:17">
      <c r="A151">
        <v>10231</v>
      </c>
      <c r="B151">
        <v>0</v>
      </c>
      <c r="C151">
        <v>1</v>
      </c>
      <c r="D151">
        <v>65310</v>
      </c>
      <c r="E151">
        <v>3</v>
      </c>
      <c r="F151" s="10" t="s">
        <v>96</v>
      </c>
      <c r="G151" s="13" t="s">
        <v>399</v>
      </c>
      <c r="H151" s="10" t="s">
        <v>126</v>
      </c>
      <c r="I151" s="10" t="s">
        <v>149</v>
      </c>
      <c r="J151" s="10" t="s">
        <v>63</v>
      </c>
      <c r="K151" s="10" t="s">
        <v>128</v>
      </c>
      <c r="L151" s="13" t="s">
        <v>194</v>
      </c>
      <c r="M151" s="10" t="s">
        <v>95</v>
      </c>
      <c r="N151" s="10" t="s">
        <v>134</v>
      </c>
      <c r="O151" s="10" t="s">
        <v>75</v>
      </c>
      <c r="P151">
        <v>4.3</v>
      </c>
      <c r="Q151" t="s">
        <v>151</v>
      </c>
    </row>
    <row r="152" spans="1:17">
      <c r="A152">
        <v>10089</v>
      </c>
      <c r="B152">
        <v>1</v>
      </c>
      <c r="C152">
        <v>1</v>
      </c>
      <c r="D152">
        <v>250000</v>
      </c>
      <c r="E152">
        <v>16</v>
      </c>
      <c r="F152" s="10" t="s">
        <v>108</v>
      </c>
      <c r="G152" s="13" t="s">
        <v>197</v>
      </c>
      <c r="H152" s="10" t="s">
        <v>126</v>
      </c>
      <c r="I152" s="10" t="s">
        <v>400</v>
      </c>
      <c r="J152" s="10" t="s">
        <v>76</v>
      </c>
      <c r="K152" s="10" t="s">
        <v>132</v>
      </c>
      <c r="L152" s="13" t="s">
        <v>282</v>
      </c>
      <c r="M152" s="10" t="s">
        <v>107</v>
      </c>
      <c r="N152" s="10" t="s">
        <v>134</v>
      </c>
      <c r="O152" s="10" t="s">
        <v>75</v>
      </c>
      <c r="P152">
        <v>4.83</v>
      </c>
      <c r="Q152" t="s">
        <v>401</v>
      </c>
    </row>
    <row r="153" spans="1:17">
      <c r="A153">
        <v>10166</v>
      </c>
      <c r="B153">
        <v>1</v>
      </c>
      <c r="C153">
        <v>5</v>
      </c>
      <c r="D153">
        <v>54005</v>
      </c>
      <c r="E153">
        <v>19</v>
      </c>
      <c r="F153" s="10" t="s">
        <v>66</v>
      </c>
      <c r="G153" s="13" t="s">
        <v>402</v>
      </c>
      <c r="H153" s="10" t="s">
        <v>126</v>
      </c>
      <c r="I153" s="10" t="s">
        <v>127</v>
      </c>
      <c r="J153" s="10" t="s">
        <v>76</v>
      </c>
      <c r="K153" s="10" t="s">
        <v>132</v>
      </c>
      <c r="L153" s="13" t="s">
        <v>403</v>
      </c>
      <c r="M153" s="10" t="s">
        <v>65</v>
      </c>
      <c r="N153" s="10" t="s">
        <v>143</v>
      </c>
      <c r="O153" s="10" t="s">
        <v>75</v>
      </c>
      <c r="P153">
        <v>3.6</v>
      </c>
    </row>
    <row r="154" spans="1:17">
      <c r="A154">
        <v>10170</v>
      </c>
      <c r="B154">
        <v>1</v>
      </c>
      <c r="C154">
        <v>5</v>
      </c>
      <c r="D154">
        <v>45433</v>
      </c>
      <c r="E154">
        <v>19</v>
      </c>
      <c r="F154" s="10" t="s">
        <v>66</v>
      </c>
      <c r="G154" s="13" t="s">
        <v>404</v>
      </c>
      <c r="H154" s="10" t="s">
        <v>126</v>
      </c>
      <c r="I154" s="10" t="s">
        <v>127</v>
      </c>
      <c r="J154" s="10" t="s">
        <v>76</v>
      </c>
      <c r="K154" s="10" t="s">
        <v>132</v>
      </c>
      <c r="L154" s="13" t="s">
        <v>403</v>
      </c>
      <c r="M154" s="10" t="s">
        <v>65</v>
      </c>
      <c r="N154" s="10" t="s">
        <v>143</v>
      </c>
      <c r="O154" s="10" t="s">
        <v>75</v>
      </c>
      <c r="P154">
        <v>3.49</v>
      </c>
    </row>
    <row r="155" spans="1:17">
      <c r="A155">
        <v>10208</v>
      </c>
      <c r="B155">
        <v>0</v>
      </c>
      <c r="C155">
        <v>1</v>
      </c>
      <c r="D155">
        <v>46654</v>
      </c>
      <c r="E155">
        <v>19</v>
      </c>
      <c r="F155" s="10" t="s">
        <v>66</v>
      </c>
      <c r="G155" s="13" t="s">
        <v>405</v>
      </c>
      <c r="H155" s="10" t="s">
        <v>126</v>
      </c>
      <c r="I155" s="10" t="s">
        <v>127</v>
      </c>
      <c r="J155" s="10" t="s">
        <v>63</v>
      </c>
      <c r="K155" s="10" t="s">
        <v>128</v>
      </c>
      <c r="L155" s="13" t="s">
        <v>206</v>
      </c>
      <c r="M155" s="10" t="s">
        <v>65</v>
      </c>
      <c r="N155" s="10" t="s">
        <v>130</v>
      </c>
      <c r="O155" s="10" t="s">
        <v>75</v>
      </c>
      <c r="P155">
        <v>3.1</v>
      </c>
    </row>
    <row r="156" spans="1:17">
      <c r="A156">
        <v>10176</v>
      </c>
      <c r="B156">
        <v>1</v>
      </c>
      <c r="C156">
        <v>1</v>
      </c>
      <c r="D156">
        <v>63973</v>
      </c>
      <c r="E156">
        <v>19</v>
      </c>
      <c r="F156" s="10" t="s">
        <v>66</v>
      </c>
      <c r="G156" s="13" t="s">
        <v>406</v>
      </c>
      <c r="H156" s="10" t="s">
        <v>126</v>
      </c>
      <c r="I156" s="10" t="s">
        <v>127</v>
      </c>
      <c r="J156" s="10" t="s">
        <v>63</v>
      </c>
      <c r="K156" s="10" t="s">
        <v>132</v>
      </c>
      <c r="L156" s="13" t="s">
        <v>164</v>
      </c>
      <c r="M156" s="10" t="s">
        <v>65</v>
      </c>
      <c r="N156" s="10" t="s">
        <v>134</v>
      </c>
      <c r="O156" s="10" t="s">
        <v>75</v>
      </c>
      <c r="P156">
        <v>3.38</v>
      </c>
    </row>
    <row r="157" spans="1:17">
      <c r="A157">
        <v>10165</v>
      </c>
      <c r="B157">
        <v>0</v>
      </c>
      <c r="C157">
        <v>1</v>
      </c>
      <c r="D157">
        <v>71339</v>
      </c>
      <c r="E157">
        <v>3</v>
      </c>
      <c r="F157" s="10" t="s">
        <v>96</v>
      </c>
      <c r="G157" s="13" t="s">
        <v>407</v>
      </c>
      <c r="H157" s="10" t="s">
        <v>126</v>
      </c>
      <c r="I157" s="10" t="s">
        <v>219</v>
      </c>
      <c r="J157" s="10" t="s">
        <v>63</v>
      </c>
      <c r="K157" s="10" t="s">
        <v>128</v>
      </c>
      <c r="L157" s="13" t="s">
        <v>408</v>
      </c>
      <c r="M157" s="10" t="s">
        <v>95</v>
      </c>
      <c r="N157" s="10" t="s">
        <v>160</v>
      </c>
      <c r="O157" s="10" t="s">
        <v>75</v>
      </c>
      <c r="P157">
        <v>3.65</v>
      </c>
      <c r="Q157" t="s">
        <v>222</v>
      </c>
    </row>
    <row r="158" spans="1:17">
      <c r="A158">
        <v>10113</v>
      </c>
      <c r="B158">
        <v>1</v>
      </c>
      <c r="C158">
        <v>3</v>
      </c>
      <c r="D158">
        <v>93206</v>
      </c>
      <c r="E158">
        <v>28</v>
      </c>
      <c r="F158" s="10" t="s">
        <v>99</v>
      </c>
      <c r="G158" s="13" t="s">
        <v>409</v>
      </c>
      <c r="H158" s="10" t="s">
        <v>126</v>
      </c>
      <c r="I158" s="10" t="s">
        <v>272</v>
      </c>
      <c r="J158" s="10" t="s">
        <v>63</v>
      </c>
      <c r="K158" s="10" t="s">
        <v>132</v>
      </c>
      <c r="L158" s="13" t="s">
        <v>150</v>
      </c>
      <c r="M158" s="10" t="s">
        <v>72</v>
      </c>
      <c r="N158" s="10" t="s">
        <v>156</v>
      </c>
      <c r="O158" s="10" t="s">
        <v>75</v>
      </c>
      <c r="P158">
        <v>4.46</v>
      </c>
      <c r="Q158" t="s">
        <v>273</v>
      </c>
    </row>
    <row r="159" spans="1:17">
      <c r="A159">
        <v>10092</v>
      </c>
      <c r="B159">
        <v>1</v>
      </c>
      <c r="C159">
        <v>4</v>
      </c>
      <c r="D159">
        <v>82758</v>
      </c>
      <c r="E159">
        <v>18</v>
      </c>
      <c r="F159" s="10" t="s">
        <v>93</v>
      </c>
      <c r="G159" s="13" t="s">
        <v>410</v>
      </c>
      <c r="H159" s="10" t="s">
        <v>126</v>
      </c>
      <c r="I159" s="10" t="s">
        <v>127</v>
      </c>
      <c r="J159" s="10" t="s">
        <v>63</v>
      </c>
      <c r="K159" s="10" t="s">
        <v>132</v>
      </c>
      <c r="L159" s="13" t="s">
        <v>164</v>
      </c>
      <c r="M159" s="10" t="s">
        <v>65</v>
      </c>
      <c r="N159" s="10" t="s">
        <v>156</v>
      </c>
      <c r="O159" s="10" t="s">
        <v>75</v>
      </c>
      <c r="P159">
        <v>4.78</v>
      </c>
    </row>
    <row r="160" spans="1:17">
      <c r="A160">
        <v>10106</v>
      </c>
      <c r="B160">
        <v>0</v>
      </c>
      <c r="C160">
        <v>5</v>
      </c>
      <c r="D160">
        <v>66074</v>
      </c>
      <c r="E160">
        <v>20</v>
      </c>
      <c r="F160" s="10" t="s">
        <v>77</v>
      </c>
      <c r="G160" s="13" t="s">
        <v>411</v>
      </c>
      <c r="H160" s="10" t="s">
        <v>126</v>
      </c>
      <c r="I160" s="10" t="s">
        <v>149</v>
      </c>
      <c r="J160" s="10" t="s">
        <v>76</v>
      </c>
      <c r="K160" s="10" t="s">
        <v>141</v>
      </c>
      <c r="L160" s="13" t="s">
        <v>301</v>
      </c>
      <c r="M160" s="10" t="s">
        <v>65</v>
      </c>
      <c r="N160" s="10" t="s">
        <v>134</v>
      </c>
      <c r="O160" s="10" t="s">
        <v>75</v>
      </c>
      <c r="P160">
        <v>4.5199999999999996</v>
      </c>
      <c r="Q160" t="s">
        <v>151</v>
      </c>
    </row>
    <row r="161" spans="1:17">
      <c r="A161">
        <v>10052</v>
      </c>
      <c r="B161">
        <v>1</v>
      </c>
      <c r="C161">
        <v>1</v>
      </c>
      <c r="D161">
        <v>46120</v>
      </c>
      <c r="E161">
        <v>19</v>
      </c>
      <c r="F161" s="10" t="s">
        <v>66</v>
      </c>
      <c r="G161" s="13" t="s">
        <v>412</v>
      </c>
      <c r="H161" s="10" t="s">
        <v>126</v>
      </c>
      <c r="I161" s="10" t="s">
        <v>127</v>
      </c>
      <c r="J161" s="10" t="s">
        <v>63</v>
      </c>
      <c r="K161" s="10" t="s">
        <v>132</v>
      </c>
      <c r="L161" s="13" t="s">
        <v>413</v>
      </c>
      <c r="M161" s="10" t="s">
        <v>65</v>
      </c>
      <c r="N161" s="10" t="s">
        <v>130</v>
      </c>
      <c r="O161" s="10" t="s">
        <v>75</v>
      </c>
      <c r="P161">
        <v>5</v>
      </c>
    </row>
    <row r="162" spans="1:17">
      <c r="A162">
        <v>10038</v>
      </c>
      <c r="B162">
        <v>0</v>
      </c>
      <c r="C162">
        <v>1</v>
      </c>
      <c r="D162">
        <v>64520</v>
      </c>
      <c r="E162">
        <v>1</v>
      </c>
      <c r="F162" s="10" t="s">
        <v>94</v>
      </c>
      <c r="G162" s="13" t="s">
        <v>414</v>
      </c>
      <c r="H162" s="10" t="s">
        <v>126</v>
      </c>
      <c r="I162" s="10" t="s">
        <v>373</v>
      </c>
      <c r="J162" s="10" t="s">
        <v>63</v>
      </c>
      <c r="K162" s="10" t="s">
        <v>141</v>
      </c>
      <c r="L162" s="13" t="s">
        <v>392</v>
      </c>
      <c r="M162" s="10" t="s">
        <v>91</v>
      </c>
      <c r="N162" s="10" t="s">
        <v>299</v>
      </c>
      <c r="O162" s="10" t="s">
        <v>75</v>
      </c>
      <c r="P162">
        <v>5</v>
      </c>
      <c r="Q162" t="s">
        <v>374</v>
      </c>
    </row>
    <row r="163" spans="1:17">
      <c r="A163">
        <v>10249</v>
      </c>
      <c r="B163">
        <v>1</v>
      </c>
      <c r="C163">
        <v>5</v>
      </c>
      <c r="D163">
        <v>61962</v>
      </c>
      <c r="E163">
        <v>20</v>
      </c>
      <c r="F163" s="10" t="s">
        <v>77</v>
      </c>
      <c r="G163" s="13" t="s">
        <v>415</v>
      </c>
      <c r="H163" s="10" t="s">
        <v>126</v>
      </c>
      <c r="I163" s="10" t="s">
        <v>127</v>
      </c>
      <c r="J163" s="10" t="s">
        <v>63</v>
      </c>
      <c r="K163" s="10" t="s">
        <v>132</v>
      </c>
      <c r="L163" s="13" t="s">
        <v>167</v>
      </c>
      <c r="M163" s="10" t="s">
        <v>65</v>
      </c>
      <c r="N163" s="10" t="s">
        <v>143</v>
      </c>
      <c r="O163" s="10" t="s">
        <v>75</v>
      </c>
      <c r="P163">
        <v>4.9000000000000004</v>
      </c>
    </row>
    <row r="164" spans="1:17">
      <c r="A164">
        <v>10232</v>
      </c>
      <c r="B164">
        <v>0</v>
      </c>
      <c r="C164">
        <v>1</v>
      </c>
      <c r="D164">
        <v>81584</v>
      </c>
      <c r="E164">
        <v>22</v>
      </c>
      <c r="F164" s="10" t="s">
        <v>109</v>
      </c>
      <c r="G164" s="13" t="s">
        <v>416</v>
      </c>
      <c r="H164" s="10" t="s">
        <v>126</v>
      </c>
      <c r="I164" s="10" t="s">
        <v>213</v>
      </c>
      <c r="J164" s="10" t="s">
        <v>76</v>
      </c>
      <c r="K164" s="10" t="s">
        <v>128</v>
      </c>
      <c r="L164" s="13" t="s">
        <v>417</v>
      </c>
      <c r="M164" s="10" t="s">
        <v>72</v>
      </c>
      <c r="N164" s="10" t="s">
        <v>134</v>
      </c>
      <c r="O164" s="10" t="s">
        <v>75</v>
      </c>
      <c r="P164">
        <v>4.0999999999999996</v>
      </c>
      <c r="Q164" t="s">
        <v>215</v>
      </c>
    </row>
    <row r="165" spans="1:17">
      <c r="A165">
        <v>10087</v>
      </c>
      <c r="B165">
        <v>0</v>
      </c>
      <c r="C165">
        <v>5</v>
      </c>
      <c r="D165">
        <v>63676</v>
      </c>
      <c r="E165">
        <v>19</v>
      </c>
      <c r="F165" s="10" t="s">
        <v>66</v>
      </c>
      <c r="G165" s="13" t="s">
        <v>418</v>
      </c>
      <c r="H165" s="10" t="s">
        <v>126</v>
      </c>
      <c r="I165" s="10" t="s">
        <v>149</v>
      </c>
      <c r="J165" s="10" t="s">
        <v>76</v>
      </c>
      <c r="K165" s="10" t="s">
        <v>128</v>
      </c>
      <c r="L165" s="13" t="s">
        <v>403</v>
      </c>
      <c r="M165" s="10" t="s">
        <v>65</v>
      </c>
      <c r="N165" s="10" t="s">
        <v>199</v>
      </c>
      <c r="O165" s="10" t="s">
        <v>75</v>
      </c>
      <c r="P165">
        <v>4.88</v>
      </c>
      <c r="Q165" t="s">
        <v>151</v>
      </c>
    </row>
    <row r="166" spans="1:17">
      <c r="A166">
        <v>10134</v>
      </c>
      <c r="B166">
        <v>1</v>
      </c>
      <c r="C166">
        <v>1</v>
      </c>
      <c r="D166">
        <v>93046</v>
      </c>
      <c r="E166">
        <v>23</v>
      </c>
      <c r="F166" s="10" t="s">
        <v>110</v>
      </c>
      <c r="G166" s="13" t="s">
        <v>419</v>
      </c>
      <c r="H166" s="10" t="s">
        <v>126</v>
      </c>
      <c r="I166" s="10" t="s">
        <v>127</v>
      </c>
      <c r="J166" s="10" t="s">
        <v>63</v>
      </c>
      <c r="K166" s="10" t="s">
        <v>132</v>
      </c>
      <c r="L166" s="13" t="s">
        <v>420</v>
      </c>
      <c r="M166" s="10" t="s">
        <v>91</v>
      </c>
      <c r="N166" s="10" t="s">
        <v>199</v>
      </c>
      <c r="O166" s="10" t="s">
        <v>75</v>
      </c>
      <c r="P166">
        <v>4.0999999999999996</v>
      </c>
    </row>
    <row r="167" spans="1:17">
      <c r="A167">
        <v>10251</v>
      </c>
      <c r="B167">
        <v>1</v>
      </c>
      <c r="C167">
        <v>1</v>
      </c>
      <c r="D167">
        <v>64738</v>
      </c>
      <c r="E167">
        <v>19</v>
      </c>
      <c r="F167" s="10" t="s">
        <v>66</v>
      </c>
      <c r="G167" s="13" t="s">
        <v>421</v>
      </c>
      <c r="H167" s="10" t="s">
        <v>126</v>
      </c>
      <c r="I167" s="10" t="s">
        <v>127</v>
      </c>
      <c r="J167" s="10" t="s">
        <v>63</v>
      </c>
      <c r="K167" s="10" t="s">
        <v>132</v>
      </c>
      <c r="L167" s="13" t="s">
        <v>246</v>
      </c>
      <c r="M167" s="10" t="s">
        <v>65</v>
      </c>
      <c r="N167" s="10" t="s">
        <v>143</v>
      </c>
      <c r="O167" s="10" t="s">
        <v>75</v>
      </c>
      <c r="P167">
        <v>4.0999999999999996</v>
      </c>
    </row>
    <row r="168" spans="1:17">
      <c r="A168">
        <v>10103</v>
      </c>
      <c r="B168">
        <v>0</v>
      </c>
      <c r="C168">
        <v>1</v>
      </c>
      <c r="D168">
        <v>70468</v>
      </c>
      <c r="E168">
        <v>3</v>
      </c>
      <c r="F168" s="10" t="s">
        <v>96</v>
      </c>
      <c r="G168" s="13" t="s">
        <v>192</v>
      </c>
      <c r="H168" s="10" t="s">
        <v>126</v>
      </c>
      <c r="I168" s="10" t="s">
        <v>136</v>
      </c>
      <c r="J168" s="10" t="s">
        <v>63</v>
      </c>
      <c r="K168" s="10" t="s">
        <v>220</v>
      </c>
      <c r="L168" s="13" t="s">
        <v>422</v>
      </c>
      <c r="M168" s="10" t="s">
        <v>95</v>
      </c>
      <c r="N168" s="10" t="s">
        <v>299</v>
      </c>
      <c r="O168" s="10" t="s">
        <v>75</v>
      </c>
      <c r="P168">
        <v>4.53</v>
      </c>
      <c r="Q168" t="s">
        <v>137</v>
      </c>
    </row>
    <row r="169" spans="1:17">
      <c r="A169">
        <v>10017</v>
      </c>
      <c r="B169">
        <v>1</v>
      </c>
      <c r="C169">
        <v>1</v>
      </c>
      <c r="D169">
        <v>77915</v>
      </c>
      <c r="E169">
        <v>18</v>
      </c>
      <c r="F169" s="10" t="s">
        <v>93</v>
      </c>
      <c r="G169" s="13" t="s">
        <v>423</v>
      </c>
      <c r="H169" s="10" t="s">
        <v>126</v>
      </c>
      <c r="I169" s="10" t="s">
        <v>176</v>
      </c>
      <c r="J169" s="10" t="s">
        <v>76</v>
      </c>
      <c r="K169" s="10" t="s">
        <v>132</v>
      </c>
      <c r="L169" s="13" t="s">
        <v>155</v>
      </c>
      <c r="M169" s="10" t="s">
        <v>65</v>
      </c>
      <c r="N169" s="10" t="s">
        <v>299</v>
      </c>
      <c r="O169" s="10" t="s">
        <v>70</v>
      </c>
      <c r="P169">
        <v>4.0999999999999996</v>
      </c>
      <c r="Q169" t="s">
        <v>178</v>
      </c>
    </row>
    <row r="170" spans="1:17">
      <c r="A170">
        <v>10186</v>
      </c>
      <c r="B170">
        <v>1</v>
      </c>
      <c r="C170">
        <v>5</v>
      </c>
      <c r="D170">
        <v>52624</v>
      </c>
      <c r="E170">
        <v>19</v>
      </c>
      <c r="F170" s="10" t="s">
        <v>66</v>
      </c>
      <c r="G170" s="13" t="s">
        <v>424</v>
      </c>
      <c r="H170" s="10" t="s">
        <v>126</v>
      </c>
      <c r="I170" s="10" t="s">
        <v>176</v>
      </c>
      <c r="J170" s="10" t="s">
        <v>76</v>
      </c>
      <c r="K170" s="10" t="s">
        <v>132</v>
      </c>
      <c r="L170" s="13" t="s">
        <v>129</v>
      </c>
      <c r="M170" s="10" t="s">
        <v>65</v>
      </c>
      <c r="N170" s="10" t="s">
        <v>134</v>
      </c>
      <c r="O170" s="10" t="s">
        <v>75</v>
      </c>
      <c r="P170">
        <v>3.18</v>
      </c>
      <c r="Q170" t="s">
        <v>178</v>
      </c>
    </row>
    <row r="171" spans="1:17">
      <c r="A171">
        <v>10137</v>
      </c>
      <c r="B171">
        <v>1</v>
      </c>
      <c r="C171">
        <v>3</v>
      </c>
      <c r="D171">
        <v>63450</v>
      </c>
      <c r="E171">
        <v>20</v>
      </c>
      <c r="F171" s="10" t="s">
        <v>77</v>
      </c>
      <c r="G171" s="13" t="s">
        <v>269</v>
      </c>
      <c r="H171" s="10" t="s">
        <v>126</v>
      </c>
      <c r="I171" s="10" t="s">
        <v>149</v>
      </c>
      <c r="J171" s="10" t="s">
        <v>63</v>
      </c>
      <c r="K171" s="10" t="s">
        <v>132</v>
      </c>
      <c r="L171" s="13" t="s">
        <v>190</v>
      </c>
      <c r="M171" s="10" t="s">
        <v>65</v>
      </c>
      <c r="N171" s="10" t="s">
        <v>130</v>
      </c>
      <c r="O171" s="10" t="s">
        <v>75</v>
      </c>
      <c r="P171">
        <v>4</v>
      </c>
      <c r="Q171" t="s">
        <v>151</v>
      </c>
    </row>
    <row r="172" spans="1:17">
      <c r="A172">
        <v>10008</v>
      </c>
      <c r="B172">
        <v>0</v>
      </c>
      <c r="C172">
        <v>1</v>
      </c>
      <c r="D172">
        <v>51777</v>
      </c>
      <c r="E172">
        <v>14</v>
      </c>
      <c r="F172" s="10" t="s">
        <v>84</v>
      </c>
      <c r="G172" s="13" t="s">
        <v>425</v>
      </c>
      <c r="H172" s="10" t="s">
        <v>126</v>
      </c>
      <c r="I172" s="10" t="s">
        <v>127</v>
      </c>
      <c r="J172" s="10" t="s">
        <v>76</v>
      </c>
      <c r="K172" s="10" t="s">
        <v>128</v>
      </c>
      <c r="L172" s="13" t="s">
        <v>426</v>
      </c>
      <c r="M172" s="10" t="s">
        <v>72</v>
      </c>
      <c r="N172" s="10" t="s">
        <v>160</v>
      </c>
      <c r="O172" s="10" t="s">
        <v>70</v>
      </c>
      <c r="P172">
        <v>4.6399999999999997</v>
      </c>
    </row>
    <row r="173" spans="1:17">
      <c r="A173">
        <v>10096</v>
      </c>
      <c r="B173">
        <v>0</v>
      </c>
      <c r="C173">
        <v>5</v>
      </c>
      <c r="D173">
        <v>67237</v>
      </c>
      <c r="E173">
        <v>20</v>
      </c>
      <c r="F173" s="10" t="s">
        <v>77</v>
      </c>
      <c r="G173" s="13" t="s">
        <v>427</v>
      </c>
      <c r="H173" s="10" t="s">
        <v>126</v>
      </c>
      <c r="I173" s="10" t="s">
        <v>382</v>
      </c>
      <c r="J173" s="10" t="s">
        <v>76</v>
      </c>
      <c r="K173" s="10" t="s">
        <v>154</v>
      </c>
      <c r="L173" s="13" t="s">
        <v>190</v>
      </c>
      <c r="M173" s="10" t="s">
        <v>65</v>
      </c>
      <c r="N173" s="10" t="s">
        <v>130</v>
      </c>
      <c r="O173" s="10" t="s">
        <v>75</v>
      </c>
      <c r="P173">
        <v>4.6500000000000004</v>
      </c>
      <c r="Q173" t="s">
        <v>383</v>
      </c>
    </row>
    <row r="174" spans="1:17">
      <c r="A174">
        <v>10035</v>
      </c>
      <c r="B174">
        <v>0</v>
      </c>
      <c r="C174">
        <v>1</v>
      </c>
      <c r="D174">
        <v>73330</v>
      </c>
      <c r="E174">
        <v>20</v>
      </c>
      <c r="F174" s="10" t="s">
        <v>77</v>
      </c>
      <c r="G174" s="13" t="s">
        <v>428</v>
      </c>
      <c r="H174" s="10" t="s">
        <v>126</v>
      </c>
      <c r="I174" s="10" t="s">
        <v>296</v>
      </c>
      <c r="J174" s="10" t="s">
        <v>76</v>
      </c>
      <c r="K174" s="10" t="s">
        <v>128</v>
      </c>
      <c r="L174" s="13" t="s">
        <v>194</v>
      </c>
      <c r="M174" s="10" t="s">
        <v>65</v>
      </c>
      <c r="N174" s="10" t="s">
        <v>134</v>
      </c>
      <c r="O174" s="10" t="s">
        <v>70</v>
      </c>
      <c r="P174">
        <v>4.2</v>
      </c>
      <c r="Q174" t="s">
        <v>297</v>
      </c>
    </row>
    <row r="175" spans="1:17">
      <c r="A175">
        <v>10057</v>
      </c>
      <c r="B175">
        <v>1</v>
      </c>
      <c r="C175">
        <v>3</v>
      </c>
      <c r="D175">
        <v>52057</v>
      </c>
      <c r="E175">
        <v>19</v>
      </c>
      <c r="F175" s="10" t="s">
        <v>66</v>
      </c>
      <c r="G175" s="13" t="s">
        <v>429</v>
      </c>
      <c r="H175" s="10" t="s">
        <v>126</v>
      </c>
      <c r="I175" s="10" t="s">
        <v>266</v>
      </c>
      <c r="J175" s="10" t="s">
        <v>76</v>
      </c>
      <c r="K175" s="10" t="s">
        <v>132</v>
      </c>
      <c r="L175" s="13" t="s">
        <v>209</v>
      </c>
      <c r="M175" s="10" t="s">
        <v>65</v>
      </c>
      <c r="N175" s="10" t="s">
        <v>299</v>
      </c>
      <c r="O175" s="10" t="s">
        <v>75</v>
      </c>
      <c r="P175">
        <v>5</v>
      </c>
      <c r="Q175" t="s">
        <v>268</v>
      </c>
    </row>
    <row r="176" spans="1:17">
      <c r="A176">
        <v>10004</v>
      </c>
      <c r="B176">
        <v>0</v>
      </c>
      <c r="C176">
        <v>5</v>
      </c>
      <c r="D176">
        <v>47434</v>
      </c>
      <c r="E176">
        <v>19</v>
      </c>
      <c r="F176" s="10" t="s">
        <v>66</v>
      </c>
      <c r="G176" s="13" t="s">
        <v>430</v>
      </c>
      <c r="H176" s="10" t="s">
        <v>126</v>
      </c>
      <c r="I176" s="10" t="s">
        <v>308</v>
      </c>
      <c r="J176" s="10" t="s">
        <v>76</v>
      </c>
      <c r="K176" s="10" t="s">
        <v>128</v>
      </c>
      <c r="L176" s="13" t="s">
        <v>284</v>
      </c>
      <c r="M176" s="10" t="s">
        <v>65</v>
      </c>
      <c r="N176" s="10" t="s">
        <v>160</v>
      </c>
      <c r="O176" s="10" t="s">
        <v>70</v>
      </c>
      <c r="P176">
        <v>5</v>
      </c>
      <c r="Q176" t="s">
        <v>310</v>
      </c>
    </row>
    <row r="177" spans="1:17">
      <c r="A177">
        <v>10191</v>
      </c>
      <c r="B177">
        <v>0</v>
      </c>
      <c r="C177">
        <v>5</v>
      </c>
      <c r="D177">
        <v>52788</v>
      </c>
      <c r="E177">
        <v>19</v>
      </c>
      <c r="F177" s="10" t="s">
        <v>66</v>
      </c>
      <c r="G177" s="13" t="s">
        <v>431</v>
      </c>
      <c r="H177" s="10" t="s">
        <v>126</v>
      </c>
      <c r="I177" s="10" t="s">
        <v>127</v>
      </c>
      <c r="J177" s="10" t="s">
        <v>63</v>
      </c>
      <c r="K177" s="10" t="s">
        <v>154</v>
      </c>
      <c r="L177" s="13" t="s">
        <v>173</v>
      </c>
      <c r="M177" s="10" t="s">
        <v>65</v>
      </c>
      <c r="N177" s="10" t="s">
        <v>134</v>
      </c>
      <c r="O177" s="10" t="s">
        <v>75</v>
      </c>
      <c r="P177">
        <v>3.08</v>
      </c>
    </row>
    <row r="178" spans="1:17">
      <c r="A178">
        <v>10219</v>
      </c>
      <c r="B178">
        <v>0</v>
      </c>
      <c r="C178">
        <v>1</v>
      </c>
      <c r="D178">
        <v>45395</v>
      </c>
      <c r="E178">
        <v>19</v>
      </c>
      <c r="F178" s="10" t="s">
        <v>66</v>
      </c>
      <c r="G178" s="13" t="s">
        <v>432</v>
      </c>
      <c r="H178" s="10" t="s">
        <v>126</v>
      </c>
      <c r="I178" s="10" t="s">
        <v>127</v>
      </c>
      <c r="J178" s="10" t="s">
        <v>76</v>
      </c>
      <c r="K178" s="10" t="s">
        <v>128</v>
      </c>
      <c r="L178" s="13" t="s">
        <v>392</v>
      </c>
      <c r="M178" s="10" t="s">
        <v>65</v>
      </c>
      <c r="N178" s="10" t="s">
        <v>130</v>
      </c>
      <c r="O178" s="10" t="s">
        <v>75</v>
      </c>
      <c r="P178">
        <v>4.5999999999999996</v>
      </c>
    </row>
    <row r="179" spans="1:17">
      <c r="A179">
        <v>10077</v>
      </c>
      <c r="B179">
        <v>1</v>
      </c>
      <c r="C179">
        <v>2</v>
      </c>
      <c r="D179">
        <v>62385</v>
      </c>
      <c r="E179">
        <v>20</v>
      </c>
      <c r="F179" s="10" t="s">
        <v>77</v>
      </c>
      <c r="G179" s="13" t="s">
        <v>314</v>
      </c>
      <c r="H179" s="10" t="s">
        <v>126</v>
      </c>
      <c r="I179" s="10" t="s">
        <v>382</v>
      </c>
      <c r="J179" s="10" t="s">
        <v>76</v>
      </c>
      <c r="K179" s="10" t="s">
        <v>132</v>
      </c>
      <c r="L179" s="13" t="s">
        <v>433</v>
      </c>
      <c r="M179" s="10" t="s">
        <v>65</v>
      </c>
      <c r="N179" s="10" t="s">
        <v>130</v>
      </c>
      <c r="O179" s="10" t="s">
        <v>75</v>
      </c>
      <c r="P179">
        <v>5</v>
      </c>
      <c r="Q179" t="s">
        <v>383</v>
      </c>
    </row>
    <row r="180" spans="1:17">
      <c r="A180">
        <v>10073</v>
      </c>
      <c r="B180">
        <v>1</v>
      </c>
      <c r="C180">
        <v>5</v>
      </c>
      <c r="D180">
        <v>68407</v>
      </c>
      <c r="E180">
        <v>20</v>
      </c>
      <c r="F180" s="10" t="s">
        <v>77</v>
      </c>
      <c r="G180" s="13" t="s">
        <v>434</v>
      </c>
      <c r="H180" s="10" t="s">
        <v>126</v>
      </c>
      <c r="I180" s="10" t="s">
        <v>127</v>
      </c>
      <c r="J180" s="10" t="s">
        <v>76</v>
      </c>
      <c r="K180" s="10" t="s">
        <v>132</v>
      </c>
      <c r="L180" s="13" t="s">
        <v>129</v>
      </c>
      <c r="M180" s="10" t="s">
        <v>65</v>
      </c>
      <c r="N180" s="10" t="s">
        <v>130</v>
      </c>
      <c r="O180" s="10" t="s">
        <v>75</v>
      </c>
      <c r="P180">
        <v>5</v>
      </c>
    </row>
    <row r="181" spans="1:17">
      <c r="A181">
        <v>10279</v>
      </c>
      <c r="B181">
        <v>1</v>
      </c>
      <c r="C181">
        <v>1</v>
      </c>
      <c r="D181">
        <v>61349</v>
      </c>
      <c r="E181">
        <v>19</v>
      </c>
      <c r="F181" s="10" t="s">
        <v>66</v>
      </c>
      <c r="G181" s="13" t="s">
        <v>435</v>
      </c>
      <c r="H181" s="10" t="s">
        <v>126</v>
      </c>
      <c r="I181" s="10" t="s">
        <v>127</v>
      </c>
      <c r="J181" s="10" t="s">
        <v>76</v>
      </c>
      <c r="K181" s="10" t="s">
        <v>132</v>
      </c>
      <c r="L181" s="13" t="s">
        <v>221</v>
      </c>
      <c r="M181" s="10" t="s">
        <v>65</v>
      </c>
      <c r="N181" s="10" t="s">
        <v>130</v>
      </c>
      <c r="O181" s="10" t="s">
        <v>75</v>
      </c>
      <c r="P181">
        <v>4.0999999999999996</v>
      </c>
    </row>
    <row r="182" spans="1:17">
      <c r="A182">
        <v>10110</v>
      </c>
      <c r="B182">
        <v>0</v>
      </c>
      <c r="C182">
        <v>1</v>
      </c>
      <c r="D182">
        <v>105688</v>
      </c>
      <c r="E182">
        <v>24</v>
      </c>
      <c r="F182" s="10" t="s">
        <v>83</v>
      </c>
      <c r="G182" s="13" t="s">
        <v>436</v>
      </c>
      <c r="H182" s="10" t="s">
        <v>126</v>
      </c>
      <c r="I182" s="10" t="s">
        <v>127</v>
      </c>
      <c r="J182" s="10" t="s">
        <v>76</v>
      </c>
      <c r="K182" s="10" t="s">
        <v>128</v>
      </c>
      <c r="L182" s="13" t="s">
        <v>221</v>
      </c>
      <c r="M182" s="10" t="s">
        <v>82</v>
      </c>
      <c r="N182" s="10" t="s">
        <v>143</v>
      </c>
      <c r="O182" s="10" t="s">
        <v>75</v>
      </c>
      <c r="P182">
        <v>4.5</v>
      </c>
    </row>
    <row r="183" spans="1:17">
      <c r="A183">
        <v>10053</v>
      </c>
      <c r="B183">
        <v>1</v>
      </c>
      <c r="C183">
        <v>1</v>
      </c>
      <c r="D183">
        <v>54132</v>
      </c>
      <c r="E183">
        <v>19</v>
      </c>
      <c r="F183" s="10" t="s">
        <v>66</v>
      </c>
      <c r="G183" s="13" t="s">
        <v>228</v>
      </c>
      <c r="H183" s="10" t="s">
        <v>126</v>
      </c>
      <c r="I183" s="10" t="s">
        <v>145</v>
      </c>
      <c r="J183" s="10" t="s">
        <v>76</v>
      </c>
      <c r="K183" s="10" t="s">
        <v>132</v>
      </c>
      <c r="L183" s="13" t="s">
        <v>437</v>
      </c>
      <c r="M183" s="10" t="s">
        <v>65</v>
      </c>
      <c r="N183" s="10" t="s">
        <v>134</v>
      </c>
      <c r="O183" s="10" t="s">
        <v>75</v>
      </c>
      <c r="P183">
        <v>5</v>
      </c>
      <c r="Q183" t="s">
        <v>147</v>
      </c>
    </row>
    <row r="184" spans="1:17">
      <c r="A184">
        <v>10076</v>
      </c>
      <c r="B184">
        <v>0</v>
      </c>
      <c r="C184">
        <v>1</v>
      </c>
      <c r="D184">
        <v>55315</v>
      </c>
      <c r="E184">
        <v>20</v>
      </c>
      <c r="F184" s="10" t="s">
        <v>77</v>
      </c>
      <c r="G184" s="13" t="s">
        <v>354</v>
      </c>
      <c r="H184" s="10" t="s">
        <v>126</v>
      </c>
      <c r="I184" s="10" t="s">
        <v>213</v>
      </c>
      <c r="J184" s="10" t="s">
        <v>76</v>
      </c>
      <c r="K184" s="10" t="s">
        <v>128</v>
      </c>
      <c r="L184" s="13" t="s">
        <v>133</v>
      </c>
      <c r="M184" s="10" t="s">
        <v>65</v>
      </c>
      <c r="N184" s="10" t="s">
        <v>130</v>
      </c>
      <c r="O184" s="10" t="s">
        <v>75</v>
      </c>
      <c r="P184">
        <v>5</v>
      </c>
      <c r="Q184" t="s">
        <v>215</v>
      </c>
    </row>
    <row r="185" spans="1:17">
      <c r="A185">
        <v>10145</v>
      </c>
      <c r="B185">
        <v>1</v>
      </c>
      <c r="C185">
        <v>1</v>
      </c>
      <c r="D185">
        <v>62810</v>
      </c>
      <c r="E185">
        <v>19</v>
      </c>
      <c r="F185" s="10" t="s">
        <v>66</v>
      </c>
      <c r="G185" s="13" t="s">
        <v>438</v>
      </c>
      <c r="H185" s="10" t="s">
        <v>126</v>
      </c>
      <c r="I185" s="10" t="s">
        <v>127</v>
      </c>
      <c r="J185" s="10" t="s">
        <v>76</v>
      </c>
      <c r="K185" s="10" t="s">
        <v>132</v>
      </c>
      <c r="L185" s="13" t="s">
        <v>301</v>
      </c>
      <c r="M185" s="10" t="s">
        <v>65</v>
      </c>
      <c r="N185" s="10" t="s">
        <v>199</v>
      </c>
      <c r="O185" s="10" t="s">
        <v>75</v>
      </c>
      <c r="P185">
        <v>3.93</v>
      </c>
    </row>
    <row r="186" spans="1:17">
      <c r="A186">
        <v>10202</v>
      </c>
      <c r="B186">
        <v>1</v>
      </c>
      <c r="C186">
        <v>2</v>
      </c>
      <c r="D186">
        <v>63291</v>
      </c>
      <c r="E186">
        <v>3</v>
      </c>
      <c r="F186" s="10" t="s">
        <v>96</v>
      </c>
      <c r="G186" s="13" t="s">
        <v>439</v>
      </c>
      <c r="H186" s="10" t="s">
        <v>126</v>
      </c>
      <c r="I186" s="10" t="s">
        <v>127</v>
      </c>
      <c r="J186" s="10" t="s">
        <v>63</v>
      </c>
      <c r="K186" s="10" t="s">
        <v>132</v>
      </c>
      <c r="L186" s="13" t="s">
        <v>261</v>
      </c>
      <c r="M186" s="10" t="s">
        <v>95</v>
      </c>
      <c r="N186" s="10" t="s">
        <v>299</v>
      </c>
      <c r="O186" s="10" t="s">
        <v>75</v>
      </c>
      <c r="P186">
        <v>3.4</v>
      </c>
    </row>
    <row r="187" spans="1:17">
      <c r="A187">
        <v>10128</v>
      </c>
      <c r="B187">
        <v>0</v>
      </c>
      <c r="C187">
        <v>5</v>
      </c>
      <c r="D187">
        <v>62659</v>
      </c>
      <c r="E187">
        <v>19</v>
      </c>
      <c r="F187" s="10" t="s">
        <v>66</v>
      </c>
      <c r="G187" s="13" t="s">
        <v>440</v>
      </c>
      <c r="H187" s="10" t="s">
        <v>126</v>
      </c>
      <c r="I187" s="10" t="s">
        <v>441</v>
      </c>
      <c r="J187" s="10" t="s">
        <v>76</v>
      </c>
      <c r="K187" s="10" t="s">
        <v>128</v>
      </c>
      <c r="L187" s="13" t="s">
        <v>167</v>
      </c>
      <c r="M187" s="10" t="s">
        <v>65</v>
      </c>
      <c r="N187" s="10" t="s">
        <v>160</v>
      </c>
      <c r="O187" s="10" t="s">
        <v>75</v>
      </c>
      <c r="P187">
        <v>4.18</v>
      </c>
      <c r="Q187" t="s">
        <v>442</v>
      </c>
    </row>
    <row r="188" spans="1:17">
      <c r="A188">
        <v>10068</v>
      </c>
      <c r="B188">
        <v>0</v>
      </c>
      <c r="C188">
        <v>1</v>
      </c>
      <c r="D188">
        <v>55688</v>
      </c>
      <c r="E188">
        <v>19</v>
      </c>
      <c r="F188" s="10" t="s">
        <v>66</v>
      </c>
      <c r="G188" s="13" t="s">
        <v>320</v>
      </c>
      <c r="H188" s="10" t="s">
        <v>126</v>
      </c>
      <c r="I188" s="10" t="s">
        <v>382</v>
      </c>
      <c r="J188" s="10" t="s">
        <v>76</v>
      </c>
      <c r="K188" s="10" t="s">
        <v>128</v>
      </c>
      <c r="L188" s="13" t="s">
        <v>133</v>
      </c>
      <c r="M188" s="10" t="s">
        <v>65</v>
      </c>
      <c r="N188" s="10" t="s">
        <v>199</v>
      </c>
      <c r="O188" s="10" t="s">
        <v>75</v>
      </c>
      <c r="P188">
        <v>5</v>
      </c>
      <c r="Q188" t="s">
        <v>383</v>
      </c>
    </row>
    <row r="189" spans="1:17">
      <c r="A189">
        <v>10116</v>
      </c>
      <c r="B189">
        <v>0</v>
      </c>
      <c r="C189">
        <v>1</v>
      </c>
      <c r="D189">
        <v>83667</v>
      </c>
      <c r="E189">
        <v>18</v>
      </c>
      <c r="F189" s="10" t="s">
        <v>93</v>
      </c>
      <c r="G189" s="13" t="s">
        <v>443</v>
      </c>
      <c r="H189" s="10" t="s">
        <v>126</v>
      </c>
      <c r="I189" s="10" t="s">
        <v>127</v>
      </c>
      <c r="J189" s="10" t="s">
        <v>63</v>
      </c>
      <c r="K189" s="10" t="s">
        <v>128</v>
      </c>
      <c r="L189" s="13" t="s">
        <v>444</v>
      </c>
      <c r="M189" s="10" t="s">
        <v>65</v>
      </c>
      <c r="N189" s="10" t="s">
        <v>134</v>
      </c>
      <c r="O189" s="10" t="s">
        <v>75</v>
      </c>
      <c r="P189">
        <v>4.37</v>
      </c>
    </row>
    <row r="190" spans="1:17">
      <c r="A190">
        <v>10298</v>
      </c>
      <c r="B190">
        <v>0</v>
      </c>
      <c r="C190">
        <v>5</v>
      </c>
      <c r="D190">
        <v>55800</v>
      </c>
      <c r="E190">
        <v>20</v>
      </c>
      <c r="F190" s="10" t="s">
        <v>77</v>
      </c>
      <c r="G190" s="13" t="s">
        <v>445</v>
      </c>
      <c r="H190" s="10" t="s">
        <v>126</v>
      </c>
      <c r="I190" s="10" t="s">
        <v>339</v>
      </c>
      <c r="J190" s="10" t="s">
        <v>63</v>
      </c>
      <c r="K190" s="10" t="s">
        <v>128</v>
      </c>
      <c r="L190" s="13" t="s">
        <v>224</v>
      </c>
      <c r="M190" s="10" t="s">
        <v>65</v>
      </c>
      <c r="N190" s="10" t="s">
        <v>130</v>
      </c>
      <c r="O190" s="10" t="s">
        <v>101</v>
      </c>
      <c r="P190">
        <v>3</v>
      </c>
      <c r="Q190" t="s">
        <v>340</v>
      </c>
    </row>
    <row r="191" spans="1:17">
      <c r="A191">
        <v>10213</v>
      </c>
      <c r="B191">
        <v>1</v>
      </c>
      <c r="C191">
        <v>1</v>
      </c>
      <c r="D191">
        <v>58207</v>
      </c>
      <c r="E191">
        <v>20</v>
      </c>
      <c r="F191" s="10" t="s">
        <v>77</v>
      </c>
      <c r="G191" s="13" t="s">
        <v>446</v>
      </c>
      <c r="H191" s="10" t="s">
        <v>126</v>
      </c>
      <c r="I191" s="10" t="s">
        <v>349</v>
      </c>
      <c r="J191" s="10" t="s">
        <v>63</v>
      </c>
      <c r="K191" s="10" t="s">
        <v>132</v>
      </c>
      <c r="L191" s="13" t="s">
        <v>284</v>
      </c>
      <c r="M191" s="10" t="s">
        <v>65</v>
      </c>
      <c r="N191" s="10" t="s">
        <v>130</v>
      </c>
      <c r="O191" s="10" t="s">
        <v>75</v>
      </c>
      <c r="P191">
        <v>3.7</v>
      </c>
      <c r="Q191" t="s">
        <v>350</v>
      </c>
    </row>
    <row r="192" spans="1:17">
      <c r="A192">
        <v>10288</v>
      </c>
      <c r="B192">
        <v>1</v>
      </c>
      <c r="C192">
        <v>1</v>
      </c>
      <c r="D192">
        <v>157000</v>
      </c>
      <c r="E192">
        <v>13</v>
      </c>
      <c r="F192" s="10" t="s">
        <v>111</v>
      </c>
      <c r="G192" s="13" t="s">
        <v>447</v>
      </c>
      <c r="H192" s="10" t="s">
        <v>126</v>
      </c>
      <c r="I192" s="10" t="s">
        <v>127</v>
      </c>
      <c r="J192" s="10" t="s">
        <v>63</v>
      </c>
      <c r="K192" s="10" t="s">
        <v>132</v>
      </c>
      <c r="L192" s="13" t="s">
        <v>448</v>
      </c>
      <c r="M192" s="10" t="s">
        <v>72</v>
      </c>
      <c r="N192" s="10" t="s">
        <v>160</v>
      </c>
      <c r="O192" s="10" t="s">
        <v>89</v>
      </c>
      <c r="P192">
        <v>2.39</v>
      </c>
    </row>
    <row r="193" spans="1:17">
      <c r="A193">
        <v>10025</v>
      </c>
      <c r="B193">
        <v>0</v>
      </c>
      <c r="C193">
        <v>1</v>
      </c>
      <c r="D193">
        <v>72460</v>
      </c>
      <c r="E193">
        <v>20</v>
      </c>
      <c r="F193" s="10" t="s">
        <v>77</v>
      </c>
      <c r="G193" s="13" t="s">
        <v>449</v>
      </c>
      <c r="H193" s="10" t="s">
        <v>126</v>
      </c>
      <c r="I193" s="10" t="s">
        <v>184</v>
      </c>
      <c r="J193" s="10" t="s">
        <v>76</v>
      </c>
      <c r="K193" s="10" t="s">
        <v>128</v>
      </c>
      <c r="L193" s="13" t="s">
        <v>450</v>
      </c>
      <c r="M193" s="10" t="s">
        <v>65</v>
      </c>
      <c r="N193" s="10" t="s">
        <v>134</v>
      </c>
      <c r="O193" s="10" t="s">
        <v>70</v>
      </c>
      <c r="P193">
        <v>4.7</v>
      </c>
      <c r="Q193" t="s">
        <v>186</v>
      </c>
    </row>
    <row r="194" spans="1:17">
      <c r="A194">
        <v>10223</v>
      </c>
      <c r="B194">
        <v>0</v>
      </c>
      <c r="C194">
        <v>3</v>
      </c>
      <c r="D194">
        <v>72106</v>
      </c>
      <c r="E194">
        <v>20</v>
      </c>
      <c r="F194" s="10" t="s">
        <v>77</v>
      </c>
      <c r="G194" s="13" t="s">
        <v>451</v>
      </c>
      <c r="H194" s="10" t="s">
        <v>126</v>
      </c>
      <c r="I194" s="10" t="s">
        <v>127</v>
      </c>
      <c r="J194" s="10" t="s">
        <v>63</v>
      </c>
      <c r="K194" s="10" t="s">
        <v>128</v>
      </c>
      <c r="L194" s="13" t="s">
        <v>146</v>
      </c>
      <c r="M194" s="10" t="s">
        <v>65</v>
      </c>
      <c r="N194" s="10" t="s">
        <v>160</v>
      </c>
      <c r="O194" s="10" t="s">
        <v>75</v>
      </c>
      <c r="P194">
        <v>4.0999999999999996</v>
      </c>
    </row>
    <row r="195" spans="1:17">
      <c r="A195">
        <v>10151</v>
      </c>
      <c r="B195">
        <v>1</v>
      </c>
      <c r="C195">
        <v>1</v>
      </c>
      <c r="D195">
        <v>52599</v>
      </c>
      <c r="E195">
        <v>15</v>
      </c>
      <c r="F195" s="10" t="s">
        <v>103</v>
      </c>
      <c r="G195" s="13" t="s">
        <v>452</v>
      </c>
      <c r="H195" s="10" t="s">
        <v>126</v>
      </c>
      <c r="I195" s="10" t="s">
        <v>127</v>
      </c>
      <c r="J195" s="10" t="s">
        <v>76</v>
      </c>
      <c r="K195" s="10" t="s">
        <v>132</v>
      </c>
      <c r="L195" s="13" t="s">
        <v>209</v>
      </c>
      <c r="M195" s="10" t="s">
        <v>72</v>
      </c>
      <c r="N195" s="10" t="s">
        <v>199</v>
      </c>
      <c r="O195" s="10" t="s">
        <v>75</v>
      </c>
      <c r="P195">
        <v>3.81</v>
      </c>
    </row>
    <row r="196" spans="1:17">
      <c r="A196">
        <v>10254</v>
      </c>
      <c r="B196">
        <v>0</v>
      </c>
      <c r="C196">
        <v>1</v>
      </c>
      <c r="D196">
        <v>63430</v>
      </c>
      <c r="E196">
        <v>19</v>
      </c>
      <c r="F196" s="10" t="s">
        <v>66</v>
      </c>
      <c r="G196" s="13" t="s">
        <v>453</v>
      </c>
      <c r="H196" s="10" t="s">
        <v>126</v>
      </c>
      <c r="I196" s="10" t="s">
        <v>127</v>
      </c>
      <c r="J196" s="10" t="s">
        <v>76</v>
      </c>
      <c r="K196" s="10" t="s">
        <v>141</v>
      </c>
      <c r="L196" s="13" t="s">
        <v>454</v>
      </c>
      <c r="M196" s="10" t="s">
        <v>65</v>
      </c>
      <c r="N196" s="10" t="s">
        <v>130</v>
      </c>
      <c r="O196" s="10" t="s">
        <v>75</v>
      </c>
      <c r="P196">
        <v>4.4000000000000004</v>
      </c>
    </row>
    <row r="197" spans="1:17">
      <c r="A197">
        <v>10120</v>
      </c>
      <c r="B197">
        <v>0</v>
      </c>
      <c r="C197">
        <v>1</v>
      </c>
      <c r="D197">
        <v>74417</v>
      </c>
      <c r="E197">
        <v>20</v>
      </c>
      <c r="F197" s="10" t="s">
        <v>77</v>
      </c>
      <c r="G197" s="13" t="s">
        <v>455</v>
      </c>
      <c r="H197" s="10" t="s">
        <v>126</v>
      </c>
      <c r="I197" s="10" t="s">
        <v>127</v>
      </c>
      <c r="J197" s="10" t="s">
        <v>63</v>
      </c>
      <c r="K197" s="10" t="s">
        <v>220</v>
      </c>
      <c r="L197" s="13" t="s">
        <v>450</v>
      </c>
      <c r="M197" s="10" t="s">
        <v>65</v>
      </c>
      <c r="N197" s="10" t="s">
        <v>130</v>
      </c>
      <c r="O197" s="10" t="s">
        <v>75</v>
      </c>
      <c r="P197">
        <v>4.29</v>
      </c>
    </row>
    <row r="198" spans="1:17">
      <c r="A198">
        <v>10216</v>
      </c>
      <c r="B198">
        <v>0</v>
      </c>
      <c r="C198">
        <v>1</v>
      </c>
      <c r="D198">
        <v>57575</v>
      </c>
      <c r="E198">
        <v>19</v>
      </c>
      <c r="F198" s="10" t="s">
        <v>66</v>
      </c>
      <c r="G198" s="13" t="s">
        <v>456</v>
      </c>
      <c r="H198" s="10" t="s">
        <v>126</v>
      </c>
      <c r="I198" s="10" t="s">
        <v>260</v>
      </c>
      <c r="J198" s="10" t="s">
        <v>63</v>
      </c>
      <c r="K198" s="10" t="s">
        <v>128</v>
      </c>
      <c r="L198" s="13" t="s">
        <v>190</v>
      </c>
      <c r="M198" s="10" t="s">
        <v>65</v>
      </c>
      <c r="N198" s="10" t="s">
        <v>130</v>
      </c>
      <c r="O198" s="10" t="s">
        <v>75</v>
      </c>
      <c r="P198">
        <v>4.0999999999999996</v>
      </c>
      <c r="Q198" t="s">
        <v>262</v>
      </c>
    </row>
    <row r="199" spans="1:17">
      <c r="A199">
        <v>10079</v>
      </c>
      <c r="B199">
        <v>0</v>
      </c>
      <c r="C199">
        <v>1</v>
      </c>
      <c r="D199">
        <v>87921</v>
      </c>
      <c r="E199">
        <v>22</v>
      </c>
      <c r="F199" s="10" t="s">
        <v>109</v>
      </c>
      <c r="G199" s="13" t="s">
        <v>457</v>
      </c>
      <c r="H199" s="10" t="s">
        <v>126</v>
      </c>
      <c r="I199" s="10" t="s">
        <v>184</v>
      </c>
      <c r="J199" s="10" t="s">
        <v>63</v>
      </c>
      <c r="K199" s="10" t="s">
        <v>128</v>
      </c>
      <c r="L199" s="13" t="s">
        <v>458</v>
      </c>
      <c r="M199" s="10" t="s">
        <v>72</v>
      </c>
      <c r="N199" s="10" t="s">
        <v>134</v>
      </c>
      <c r="O199" s="10" t="s">
        <v>75</v>
      </c>
      <c r="P199">
        <v>5</v>
      </c>
      <c r="Q199" t="s">
        <v>186</v>
      </c>
    </row>
    <row r="200" spans="1:17">
      <c r="A200">
        <v>10215</v>
      </c>
      <c r="B200">
        <v>0</v>
      </c>
      <c r="C200">
        <v>5</v>
      </c>
      <c r="D200">
        <v>50470</v>
      </c>
      <c r="E200">
        <v>19</v>
      </c>
      <c r="F200" s="10" t="s">
        <v>66</v>
      </c>
      <c r="G200" s="13" t="s">
        <v>459</v>
      </c>
      <c r="H200" s="10" t="s">
        <v>126</v>
      </c>
      <c r="I200" s="10" t="s">
        <v>127</v>
      </c>
      <c r="J200" s="10" t="s">
        <v>63</v>
      </c>
      <c r="K200" s="10" t="s">
        <v>128</v>
      </c>
      <c r="L200" s="13" t="s">
        <v>403</v>
      </c>
      <c r="M200" s="10" t="s">
        <v>65</v>
      </c>
      <c r="N200" s="10" t="s">
        <v>160</v>
      </c>
      <c r="O200" s="10" t="s">
        <v>75</v>
      </c>
      <c r="P200">
        <v>4.3</v>
      </c>
    </row>
    <row r="201" spans="1:17">
      <c r="A201">
        <v>10185</v>
      </c>
      <c r="B201">
        <v>1</v>
      </c>
      <c r="C201">
        <v>5</v>
      </c>
      <c r="D201">
        <v>46664</v>
      </c>
      <c r="E201">
        <v>19</v>
      </c>
      <c r="F201" s="10" t="s">
        <v>66</v>
      </c>
      <c r="G201" s="13" t="s">
        <v>428</v>
      </c>
      <c r="H201" s="10" t="s">
        <v>126</v>
      </c>
      <c r="I201" s="10" t="s">
        <v>153</v>
      </c>
      <c r="J201" s="10" t="s">
        <v>63</v>
      </c>
      <c r="K201" s="10" t="s">
        <v>132</v>
      </c>
      <c r="L201" s="13" t="s">
        <v>454</v>
      </c>
      <c r="M201" s="10" t="s">
        <v>65</v>
      </c>
      <c r="N201" s="10" t="s">
        <v>156</v>
      </c>
      <c r="O201" s="10" t="s">
        <v>75</v>
      </c>
      <c r="P201">
        <v>3.18</v>
      </c>
      <c r="Q201" t="s">
        <v>157</v>
      </c>
    </row>
    <row r="202" spans="1:17">
      <c r="A202">
        <v>10063</v>
      </c>
      <c r="B202">
        <v>1</v>
      </c>
      <c r="C202">
        <v>3</v>
      </c>
      <c r="D202">
        <v>48495</v>
      </c>
      <c r="E202">
        <v>19</v>
      </c>
      <c r="F202" s="10" t="s">
        <v>66</v>
      </c>
      <c r="G202" s="13" t="s">
        <v>460</v>
      </c>
      <c r="H202" s="10" t="s">
        <v>126</v>
      </c>
      <c r="I202" s="10" t="s">
        <v>127</v>
      </c>
      <c r="J202" s="10" t="s">
        <v>63</v>
      </c>
      <c r="K202" s="10" t="s">
        <v>132</v>
      </c>
      <c r="L202" s="13" t="s">
        <v>244</v>
      </c>
      <c r="M202" s="10" t="s">
        <v>65</v>
      </c>
      <c r="N202" s="10" t="s">
        <v>130</v>
      </c>
      <c r="O202" s="10" t="s">
        <v>75</v>
      </c>
      <c r="P202">
        <v>5</v>
      </c>
    </row>
    <row r="203" spans="1:17">
      <c r="A203">
        <v>10037</v>
      </c>
      <c r="B203">
        <v>0</v>
      </c>
      <c r="C203">
        <v>1</v>
      </c>
      <c r="D203">
        <v>52984</v>
      </c>
      <c r="E203">
        <v>19</v>
      </c>
      <c r="F203" s="10" t="s">
        <v>66</v>
      </c>
      <c r="G203" s="13" t="s">
        <v>461</v>
      </c>
      <c r="H203" s="10" t="s">
        <v>126</v>
      </c>
      <c r="I203" s="10" t="s">
        <v>127</v>
      </c>
      <c r="J203" s="10" t="s">
        <v>76</v>
      </c>
      <c r="K203" s="10" t="s">
        <v>220</v>
      </c>
      <c r="L203" s="13" t="s">
        <v>454</v>
      </c>
      <c r="M203" s="10" t="s">
        <v>65</v>
      </c>
      <c r="N203" s="10" t="s">
        <v>160</v>
      </c>
      <c r="O203" s="10" t="s">
        <v>70</v>
      </c>
      <c r="P203">
        <v>4</v>
      </c>
    </row>
    <row r="204" spans="1:17">
      <c r="A204">
        <v>10042</v>
      </c>
      <c r="B204">
        <v>0</v>
      </c>
      <c r="C204">
        <v>1</v>
      </c>
      <c r="D204">
        <v>63695</v>
      </c>
      <c r="E204">
        <v>3</v>
      </c>
      <c r="F204" s="10" t="s">
        <v>96</v>
      </c>
      <c r="G204" s="13" t="s">
        <v>271</v>
      </c>
      <c r="H204" s="10" t="s">
        <v>126</v>
      </c>
      <c r="I204" s="10" t="s">
        <v>315</v>
      </c>
      <c r="J204" s="10" t="s">
        <v>76</v>
      </c>
      <c r="K204" s="10" t="s">
        <v>128</v>
      </c>
      <c r="L204" s="13" t="s">
        <v>190</v>
      </c>
      <c r="M204" s="10" t="s">
        <v>95</v>
      </c>
      <c r="N204" s="10" t="s">
        <v>134</v>
      </c>
      <c r="O204" s="10" t="s">
        <v>75</v>
      </c>
      <c r="P204">
        <v>5</v>
      </c>
      <c r="Q204" t="s">
        <v>316</v>
      </c>
    </row>
    <row r="205" spans="1:17">
      <c r="A205">
        <v>10206</v>
      </c>
      <c r="B205">
        <v>0</v>
      </c>
      <c r="C205">
        <v>1</v>
      </c>
      <c r="D205">
        <v>62061</v>
      </c>
      <c r="E205">
        <v>19</v>
      </c>
      <c r="F205" s="10" t="s">
        <v>66</v>
      </c>
      <c r="G205" s="13" t="s">
        <v>453</v>
      </c>
      <c r="H205" s="10" t="s">
        <v>126</v>
      </c>
      <c r="I205" s="10" t="s">
        <v>127</v>
      </c>
      <c r="J205" s="10" t="s">
        <v>76</v>
      </c>
      <c r="K205" s="10" t="s">
        <v>128</v>
      </c>
      <c r="L205" s="13" t="s">
        <v>190</v>
      </c>
      <c r="M205" s="10" t="s">
        <v>65</v>
      </c>
      <c r="N205" s="10" t="s">
        <v>130</v>
      </c>
      <c r="O205" s="10" t="s">
        <v>75</v>
      </c>
      <c r="P205">
        <v>3.6</v>
      </c>
    </row>
    <row r="206" spans="1:17">
      <c r="A206">
        <v>10104</v>
      </c>
      <c r="B206">
        <v>0</v>
      </c>
      <c r="C206">
        <v>1</v>
      </c>
      <c r="D206">
        <v>66738</v>
      </c>
      <c r="E206">
        <v>20</v>
      </c>
      <c r="F206" s="10" t="s">
        <v>77</v>
      </c>
      <c r="G206" s="13" t="s">
        <v>462</v>
      </c>
      <c r="H206" s="10" t="s">
        <v>126</v>
      </c>
      <c r="I206" s="10" t="s">
        <v>339</v>
      </c>
      <c r="J206" s="10" t="s">
        <v>76</v>
      </c>
      <c r="K206" s="10" t="s">
        <v>128</v>
      </c>
      <c r="L206" s="13" t="s">
        <v>150</v>
      </c>
      <c r="M206" s="10" t="s">
        <v>65</v>
      </c>
      <c r="N206" s="10" t="s">
        <v>134</v>
      </c>
      <c r="O206" s="10" t="s">
        <v>75</v>
      </c>
      <c r="P206">
        <v>4.53</v>
      </c>
      <c r="Q206" t="s">
        <v>340</v>
      </c>
    </row>
    <row r="207" spans="1:17">
      <c r="A207">
        <v>10303</v>
      </c>
      <c r="B207">
        <v>0</v>
      </c>
      <c r="C207">
        <v>4</v>
      </c>
      <c r="D207">
        <v>52674</v>
      </c>
      <c r="E207">
        <v>19</v>
      </c>
      <c r="F207" s="10" t="s">
        <v>66</v>
      </c>
      <c r="G207" s="13" t="s">
        <v>463</v>
      </c>
      <c r="H207" s="10" t="s">
        <v>126</v>
      </c>
      <c r="I207" s="10" t="s">
        <v>260</v>
      </c>
      <c r="J207" s="10" t="s">
        <v>76</v>
      </c>
      <c r="K207" s="10" t="s">
        <v>128</v>
      </c>
      <c r="L207" s="13" t="s">
        <v>233</v>
      </c>
      <c r="M207" s="10" t="s">
        <v>65</v>
      </c>
      <c r="N207" s="10" t="s">
        <v>130</v>
      </c>
      <c r="O207" s="10" t="s">
        <v>101</v>
      </c>
      <c r="P207">
        <v>2.33</v>
      </c>
      <c r="Q207" t="s">
        <v>262</v>
      </c>
    </row>
    <row r="208" spans="1:17">
      <c r="A208">
        <v>10078</v>
      </c>
      <c r="B208">
        <v>1</v>
      </c>
      <c r="C208">
        <v>5</v>
      </c>
      <c r="D208">
        <v>71966</v>
      </c>
      <c r="E208">
        <v>20</v>
      </c>
      <c r="F208" s="10" t="s">
        <v>77</v>
      </c>
      <c r="G208" s="13" t="s">
        <v>464</v>
      </c>
      <c r="H208" s="10" t="s">
        <v>126</v>
      </c>
      <c r="I208" s="10" t="s">
        <v>127</v>
      </c>
      <c r="J208" s="10" t="s">
        <v>76</v>
      </c>
      <c r="K208" s="10" t="s">
        <v>132</v>
      </c>
      <c r="L208" s="13" t="s">
        <v>246</v>
      </c>
      <c r="M208" s="10" t="s">
        <v>65</v>
      </c>
      <c r="N208" s="10" t="s">
        <v>130</v>
      </c>
      <c r="O208" s="10" t="s">
        <v>75</v>
      </c>
      <c r="P208">
        <v>5</v>
      </c>
    </row>
    <row r="209" spans="1:17">
      <c r="A209">
        <v>10121</v>
      </c>
      <c r="B209">
        <v>0</v>
      </c>
      <c r="C209">
        <v>1</v>
      </c>
      <c r="D209">
        <v>63051</v>
      </c>
      <c r="E209">
        <v>3</v>
      </c>
      <c r="F209" s="10" t="s">
        <v>96</v>
      </c>
      <c r="G209" s="13" t="s">
        <v>465</v>
      </c>
      <c r="H209" s="10" t="s">
        <v>126</v>
      </c>
      <c r="I209" s="10" t="s">
        <v>127</v>
      </c>
      <c r="J209" s="10" t="s">
        <v>76</v>
      </c>
      <c r="K209" s="10" t="s">
        <v>128</v>
      </c>
      <c r="L209" s="13" t="s">
        <v>155</v>
      </c>
      <c r="M209" s="10" t="s">
        <v>95</v>
      </c>
      <c r="N209" s="10" t="s">
        <v>134</v>
      </c>
      <c r="O209" s="10" t="s">
        <v>75</v>
      </c>
      <c r="P209">
        <v>4.28</v>
      </c>
    </row>
    <row r="210" spans="1:17">
      <c r="A210">
        <v>10021</v>
      </c>
      <c r="B210">
        <v>1</v>
      </c>
      <c r="C210">
        <v>1</v>
      </c>
      <c r="D210">
        <v>47414</v>
      </c>
      <c r="E210">
        <v>19</v>
      </c>
      <c r="F210" s="10" t="s">
        <v>66</v>
      </c>
      <c r="G210" s="13" t="s">
        <v>466</v>
      </c>
      <c r="H210" s="10" t="s">
        <v>126</v>
      </c>
      <c r="I210" s="10" t="s">
        <v>127</v>
      </c>
      <c r="J210" s="10" t="s">
        <v>63</v>
      </c>
      <c r="K210" s="10" t="s">
        <v>132</v>
      </c>
      <c r="L210" s="13" t="s">
        <v>155</v>
      </c>
      <c r="M210" s="10" t="s">
        <v>65</v>
      </c>
      <c r="N210" s="10" t="s">
        <v>130</v>
      </c>
      <c r="O210" s="10" t="s">
        <v>70</v>
      </c>
      <c r="P210">
        <v>5</v>
      </c>
    </row>
    <row r="211" spans="1:17">
      <c r="A211">
        <v>10281</v>
      </c>
      <c r="B211">
        <v>0</v>
      </c>
      <c r="C211">
        <v>1</v>
      </c>
      <c r="D211">
        <v>53060</v>
      </c>
      <c r="E211">
        <v>19</v>
      </c>
      <c r="F211" s="10" t="s">
        <v>66</v>
      </c>
      <c r="G211" s="13" t="s">
        <v>212</v>
      </c>
      <c r="H211" s="10" t="s">
        <v>126</v>
      </c>
      <c r="I211" s="10" t="s">
        <v>149</v>
      </c>
      <c r="J211" s="10" t="s">
        <v>63</v>
      </c>
      <c r="K211" s="10" t="s">
        <v>128</v>
      </c>
      <c r="L211" s="13" t="s">
        <v>206</v>
      </c>
      <c r="M211" s="10" t="s">
        <v>65</v>
      </c>
      <c r="N211" s="10" t="s">
        <v>130</v>
      </c>
      <c r="O211" s="10" t="s">
        <v>89</v>
      </c>
      <c r="P211">
        <v>4.25</v>
      </c>
      <c r="Q211" t="s">
        <v>151</v>
      </c>
    </row>
    <row r="212" spans="1:17">
      <c r="A212">
        <v>10041</v>
      </c>
      <c r="B212">
        <v>0</v>
      </c>
      <c r="C212">
        <v>1</v>
      </c>
      <c r="D212">
        <v>68829</v>
      </c>
      <c r="E212">
        <v>3</v>
      </c>
      <c r="F212" s="10" t="s">
        <v>96</v>
      </c>
      <c r="G212" s="13" t="s">
        <v>467</v>
      </c>
      <c r="H212" s="10" t="s">
        <v>126</v>
      </c>
      <c r="I212" s="10" t="s">
        <v>296</v>
      </c>
      <c r="J212" s="10" t="s">
        <v>63</v>
      </c>
      <c r="K212" s="10" t="s">
        <v>128</v>
      </c>
      <c r="L212" s="13" t="s">
        <v>162</v>
      </c>
      <c r="M212" s="10" t="s">
        <v>95</v>
      </c>
      <c r="N212" s="10" t="s">
        <v>299</v>
      </c>
      <c r="O212" s="10" t="s">
        <v>75</v>
      </c>
      <c r="P212">
        <v>5</v>
      </c>
      <c r="Q212" t="s">
        <v>297</v>
      </c>
    </row>
    <row r="213" spans="1:17">
      <c r="A213">
        <v>10148</v>
      </c>
      <c r="B213">
        <v>1</v>
      </c>
      <c r="C213">
        <v>5</v>
      </c>
      <c r="D213">
        <v>63515</v>
      </c>
      <c r="E213">
        <v>19</v>
      </c>
      <c r="F213" s="10" t="s">
        <v>66</v>
      </c>
      <c r="G213" s="13" t="s">
        <v>468</v>
      </c>
      <c r="H213" s="10" t="s">
        <v>126</v>
      </c>
      <c r="I213" s="10" t="s">
        <v>127</v>
      </c>
      <c r="J213" s="10" t="s">
        <v>76</v>
      </c>
      <c r="K213" s="10" t="s">
        <v>132</v>
      </c>
      <c r="L213" s="13" t="s">
        <v>469</v>
      </c>
      <c r="M213" s="10" t="s">
        <v>65</v>
      </c>
      <c r="N213" s="10" t="s">
        <v>143</v>
      </c>
      <c r="O213" s="10" t="s">
        <v>75</v>
      </c>
      <c r="P213">
        <v>3.89</v>
      </c>
    </row>
    <row r="214" spans="1:17">
      <c r="A214">
        <v>10005</v>
      </c>
      <c r="B214">
        <v>0</v>
      </c>
      <c r="C214">
        <v>5</v>
      </c>
      <c r="D214">
        <v>108987</v>
      </c>
      <c r="E214">
        <v>24</v>
      </c>
      <c r="F214" s="10" t="s">
        <v>83</v>
      </c>
      <c r="G214" s="13" t="s">
        <v>470</v>
      </c>
      <c r="H214" s="10" t="s">
        <v>126</v>
      </c>
      <c r="I214" s="10" t="s">
        <v>149</v>
      </c>
      <c r="J214" s="10" t="s">
        <v>63</v>
      </c>
      <c r="K214" s="10" t="s">
        <v>128</v>
      </c>
      <c r="L214" s="13" t="s">
        <v>284</v>
      </c>
      <c r="M214" s="10" t="s">
        <v>82</v>
      </c>
      <c r="N214" s="10" t="s">
        <v>160</v>
      </c>
      <c r="O214" s="10" t="s">
        <v>70</v>
      </c>
      <c r="P214">
        <v>5</v>
      </c>
      <c r="Q214" t="s">
        <v>151</v>
      </c>
    </row>
    <row r="215" spans="1:17">
      <c r="A215">
        <v>10259</v>
      </c>
      <c r="B215">
        <v>1</v>
      </c>
      <c r="C215">
        <v>5</v>
      </c>
      <c r="D215">
        <v>93093</v>
      </c>
      <c r="E215">
        <v>9</v>
      </c>
      <c r="F215" s="10" t="s">
        <v>5</v>
      </c>
      <c r="G215" s="13" t="s">
        <v>471</v>
      </c>
      <c r="H215" s="10" t="s">
        <v>126</v>
      </c>
      <c r="I215" s="10" t="s">
        <v>127</v>
      </c>
      <c r="J215" s="10" t="s">
        <v>63</v>
      </c>
      <c r="K215" s="10" t="s">
        <v>132</v>
      </c>
      <c r="L215" s="13" t="s">
        <v>472</v>
      </c>
      <c r="M215" s="10" t="s">
        <v>72</v>
      </c>
      <c r="N215" s="10" t="s">
        <v>156</v>
      </c>
      <c r="O215" s="10" t="s">
        <v>75</v>
      </c>
      <c r="P215">
        <v>4.7</v>
      </c>
    </row>
    <row r="216" spans="1:17">
      <c r="A216">
        <v>10286</v>
      </c>
      <c r="B216">
        <v>0</v>
      </c>
      <c r="C216">
        <v>5</v>
      </c>
      <c r="D216">
        <v>53564</v>
      </c>
      <c r="E216">
        <v>19</v>
      </c>
      <c r="F216" s="10" t="s">
        <v>66</v>
      </c>
      <c r="G216" s="13" t="s">
        <v>375</v>
      </c>
      <c r="H216" s="10" t="s">
        <v>126</v>
      </c>
      <c r="I216" s="10" t="s">
        <v>136</v>
      </c>
      <c r="J216" s="10" t="s">
        <v>63</v>
      </c>
      <c r="K216" s="10" t="s">
        <v>128</v>
      </c>
      <c r="L216" s="13" t="s">
        <v>164</v>
      </c>
      <c r="M216" s="10" t="s">
        <v>65</v>
      </c>
      <c r="N216" s="10" t="s">
        <v>143</v>
      </c>
      <c r="O216" s="10" t="s">
        <v>89</v>
      </c>
      <c r="P216">
        <v>3.54</v>
      </c>
      <c r="Q216" t="s">
        <v>137</v>
      </c>
    </row>
    <row r="217" spans="1:17">
      <c r="A217">
        <v>10297</v>
      </c>
      <c r="B217">
        <v>1</v>
      </c>
      <c r="C217">
        <v>5</v>
      </c>
      <c r="D217">
        <v>60270</v>
      </c>
      <c r="E217">
        <v>20</v>
      </c>
      <c r="F217" s="10" t="s">
        <v>77</v>
      </c>
      <c r="G217" s="13" t="s">
        <v>303</v>
      </c>
      <c r="H217" s="10" t="s">
        <v>126</v>
      </c>
      <c r="I217" s="10" t="s">
        <v>315</v>
      </c>
      <c r="J217" s="10" t="s">
        <v>76</v>
      </c>
      <c r="K217" s="10" t="s">
        <v>132</v>
      </c>
      <c r="L217" s="13" t="s">
        <v>129</v>
      </c>
      <c r="M217" s="10" t="s">
        <v>65</v>
      </c>
      <c r="N217" s="10" t="s">
        <v>199</v>
      </c>
      <c r="O217" s="10" t="s">
        <v>89</v>
      </c>
      <c r="P217">
        <v>2.4</v>
      </c>
      <c r="Q217" t="s">
        <v>316</v>
      </c>
    </row>
    <row r="218" spans="1:17">
      <c r="A218">
        <v>10171</v>
      </c>
      <c r="B218">
        <v>0</v>
      </c>
      <c r="C218">
        <v>5</v>
      </c>
      <c r="D218">
        <v>45998</v>
      </c>
      <c r="E218">
        <v>19</v>
      </c>
      <c r="F218" s="10" t="s">
        <v>66</v>
      </c>
      <c r="G218" s="13" t="s">
        <v>170</v>
      </c>
      <c r="H218" s="10" t="s">
        <v>126</v>
      </c>
      <c r="I218" s="10" t="s">
        <v>272</v>
      </c>
      <c r="J218" s="10" t="s">
        <v>76</v>
      </c>
      <c r="K218" s="10" t="s">
        <v>128</v>
      </c>
      <c r="L218" s="13" t="s">
        <v>254</v>
      </c>
      <c r="M218" s="10" t="s">
        <v>65</v>
      </c>
      <c r="N218" s="10" t="s">
        <v>130</v>
      </c>
      <c r="O218" s="10" t="s">
        <v>75</v>
      </c>
      <c r="P218">
        <v>3.45</v>
      </c>
      <c r="Q218" t="s">
        <v>273</v>
      </c>
    </row>
    <row r="219" spans="1:17">
      <c r="A219">
        <v>10032</v>
      </c>
      <c r="B219">
        <v>1</v>
      </c>
      <c r="C219">
        <v>5</v>
      </c>
      <c r="D219">
        <v>57954</v>
      </c>
      <c r="E219">
        <v>20</v>
      </c>
      <c r="F219" s="10" t="s">
        <v>77</v>
      </c>
      <c r="G219" s="13" t="s">
        <v>446</v>
      </c>
      <c r="H219" s="10" t="s">
        <v>126</v>
      </c>
      <c r="I219" s="10" t="s">
        <v>272</v>
      </c>
      <c r="J219" s="10" t="s">
        <v>76</v>
      </c>
      <c r="K219" s="10" t="s">
        <v>132</v>
      </c>
      <c r="L219" s="13" t="s">
        <v>254</v>
      </c>
      <c r="M219" s="10" t="s">
        <v>65</v>
      </c>
      <c r="N219" s="10" t="s">
        <v>134</v>
      </c>
      <c r="O219" s="10" t="s">
        <v>70</v>
      </c>
      <c r="P219">
        <v>4.2</v>
      </c>
      <c r="Q219" t="s">
        <v>273</v>
      </c>
    </row>
    <row r="220" spans="1:17">
      <c r="A220">
        <v>10130</v>
      </c>
      <c r="B220">
        <v>1</v>
      </c>
      <c r="C220">
        <v>5</v>
      </c>
      <c r="D220">
        <v>74669</v>
      </c>
      <c r="E220">
        <v>18</v>
      </c>
      <c r="F220" s="10" t="s">
        <v>93</v>
      </c>
      <c r="G220" s="13" t="s">
        <v>473</v>
      </c>
      <c r="H220" s="10" t="s">
        <v>126</v>
      </c>
      <c r="I220" s="10" t="s">
        <v>127</v>
      </c>
      <c r="J220" s="10" t="s">
        <v>76</v>
      </c>
      <c r="K220" s="10" t="s">
        <v>132</v>
      </c>
      <c r="L220" s="13" t="s">
        <v>474</v>
      </c>
      <c r="M220" s="10" t="s">
        <v>65</v>
      </c>
      <c r="N220" s="10" t="s">
        <v>134</v>
      </c>
      <c r="O220" s="10" t="s">
        <v>75</v>
      </c>
      <c r="P220">
        <v>4.16</v>
      </c>
    </row>
    <row r="221" spans="1:17">
      <c r="A221">
        <v>10217</v>
      </c>
      <c r="B221">
        <v>1</v>
      </c>
      <c r="C221">
        <v>1</v>
      </c>
      <c r="D221">
        <v>74226</v>
      </c>
      <c r="E221">
        <v>20</v>
      </c>
      <c r="F221" s="10" t="s">
        <v>77</v>
      </c>
      <c r="G221" s="13" t="s">
        <v>475</v>
      </c>
      <c r="H221" s="10" t="s">
        <v>126</v>
      </c>
      <c r="I221" s="10" t="s">
        <v>127</v>
      </c>
      <c r="J221" s="10" t="s">
        <v>76</v>
      </c>
      <c r="K221" s="10" t="s">
        <v>132</v>
      </c>
      <c r="L221" s="13" t="s">
        <v>167</v>
      </c>
      <c r="M221" s="10" t="s">
        <v>65</v>
      </c>
      <c r="N221" s="10" t="s">
        <v>130</v>
      </c>
      <c r="O221" s="10" t="s">
        <v>75</v>
      </c>
      <c r="P221">
        <v>4.3</v>
      </c>
    </row>
    <row r="222" spans="1:17">
      <c r="A222">
        <v>10016</v>
      </c>
      <c r="B222">
        <v>1</v>
      </c>
      <c r="C222">
        <v>1</v>
      </c>
      <c r="D222">
        <v>93554</v>
      </c>
      <c r="E222">
        <v>9</v>
      </c>
      <c r="F222" s="10" t="s">
        <v>5</v>
      </c>
      <c r="G222" s="13" t="s">
        <v>376</v>
      </c>
      <c r="H222" s="10" t="s">
        <v>126</v>
      </c>
      <c r="I222" s="10" t="s">
        <v>373</v>
      </c>
      <c r="J222" s="10" t="s">
        <v>76</v>
      </c>
      <c r="K222" s="10" t="s">
        <v>132</v>
      </c>
      <c r="L222" s="13" t="s">
        <v>150</v>
      </c>
      <c r="M222" s="10" t="s">
        <v>72</v>
      </c>
      <c r="N222" s="10" t="s">
        <v>156</v>
      </c>
      <c r="O222" s="10" t="s">
        <v>70</v>
      </c>
      <c r="P222">
        <v>4.5999999999999996</v>
      </c>
      <c r="Q222" t="s">
        <v>374</v>
      </c>
    </row>
    <row r="223" spans="1:17">
      <c r="A223">
        <v>10050</v>
      </c>
      <c r="B223">
        <v>1</v>
      </c>
      <c r="C223">
        <v>5</v>
      </c>
      <c r="D223">
        <v>64724</v>
      </c>
      <c r="E223">
        <v>19</v>
      </c>
      <c r="F223" s="10" t="s">
        <v>66</v>
      </c>
      <c r="G223" s="13" t="s">
        <v>476</v>
      </c>
      <c r="H223" s="10" t="s">
        <v>126</v>
      </c>
      <c r="I223" s="10" t="s">
        <v>127</v>
      </c>
      <c r="J223" s="10" t="s">
        <v>63</v>
      </c>
      <c r="K223" s="10" t="s">
        <v>132</v>
      </c>
      <c r="L223" s="13" t="s">
        <v>129</v>
      </c>
      <c r="M223" s="10" t="s">
        <v>65</v>
      </c>
      <c r="N223" s="10" t="s">
        <v>143</v>
      </c>
      <c r="O223" s="10" t="s">
        <v>75</v>
      </c>
      <c r="P223">
        <v>5</v>
      </c>
    </row>
    <row r="224" spans="1:17">
      <c r="A224">
        <v>10164</v>
      </c>
      <c r="B224">
        <v>0</v>
      </c>
      <c r="C224">
        <v>1</v>
      </c>
      <c r="D224">
        <v>47001</v>
      </c>
      <c r="E224">
        <v>19</v>
      </c>
      <c r="F224" s="10" t="s">
        <v>66</v>
      </c>
      <c r="G224" s="13" t="s">
        <v>462</v>
      </c>
      <c r="H224" s="10" t="s">
        <v>126</v>
      </c>
      <c r="I224" s="10" t="s">
        <v>176</v>
      </c>
      <c r="J224" s="10" t="s">
        <v>63</v>
      </c>
      <c r="K224" s="10" t="s">
        <v>128</v>
      </c>
      <c r="L224" s="13" t="s">
        <v>477</v>
      </c>
      <c r="M224" s="10" t="s">
        <v>65</v>
      </c>
      <c r="N224" s="10" t="s">
        <v>143</v>
      </c>
      <c r="O224" s="10" t="s">
        <v>75</v>
      </c>
      <c r="P224">
        <v>3.66</v>
      </c>
      <c r="Q224" t="s">
        <v>178</v>
      </c>
    </row>
    <row r="225" spans="1:17">
      <c r="A225">
        <v>10124</v>
      </c>
      <c r="B225">
        <v>1</v>
      </c>
      <c r="C225">
        <v>1</v>
      </c>
      <c r="D225">
        <v>61844</v>
      </c>
      <c r="E225">
        <v>3</v>
      </c>
      <c r="F225" s="10" t="s">
        <v>96</v>
      </c>
      <c r="G225" s="13" t="s">
        <v>478</v>
      </c>
      <c r="H225" s="10" t="s">
        <v>126</v>
      </c>
      <c r="I225" s="10" t="s">
        <v>136</v>
      </c>
      <c r="J225" s="10" t="s">
        <v>76</v>
      </c>
      <c r="K225" s="10" t="s">
        <v>132</v>
      </c>
      <c r="L225" s="13" t="s">
        <v>146</v>
      </c>
      <c r="M225" s="10" t="s">
        <v>95</v>
      </c>
      <c r="N225" s="10" t="s">
        <v>299</v>
      </c>
      <c r="O225" s="10" t="s">
        <v>75</v>
      </c>
      <c r="P225">
        <v>4.2</v>
      </c>
      <c r="Q225" t="s">
        <v>137</v>
      </c>
    </row>
    <row r="226" spans="1:17">
      <c r="A226">
        <v>10187</v>
      </c>
      <c r="B226">
        <v>0</v>
      </c>
      <c r="C226">
        <v>5</v>
      </c>
      <c r="D226">
        <v>46799</v>
      </c>
      <c r="E226">
        <v>19</v>
      </c>
      <c r="F226" s="10" t="s">
        <v>66</v>
      </c>
      <c r="G226" s="13" t="s">
        <v>479</v>
      </c>
      <c r="H226" s="10" t="s">
        <v>126</v>
      </c>
      <c r="I226" s="10" t="s">
        <v>373</v>
      </c>
      <c r="J226" s="10" t="s">
        <v>76</v>
      </c>
      <c r="K226" s="10" t="s">
        <v>141</v>
      </c>
      <c r="L226" s="13" t="s">
        <v>254</v>
      </c>
      <c r="M226" s="10" t="s">
        <v>65</v>
      </c>
      <c r="N226" s="10" t="s">
        <v>143</v>
      </c>
      <c r="O226" s="10" t="s">
        <v>75</v>
      </c>
      <c r="P226">
        <v>3.17</v>
      </c>
      <c r="Q226" t="s">
        <v>374</v>
      </c>
    </row>
    <row r="227" spans="1:17">
      <c r="A227">
        <v>10225</v>
      </c>
      <c r="B227">
        <v>0</v>
      </c>
      <c r="C227">
        <v>1</v>
      </c>
      <c r="D227">
        <v>59472</v>
      </c>
      <c r="E227">
        <v>19</v>
      </c>
      <c r="F227" s="10" t="s">
        <v>66</v>
      </c>
      <c r="G227" s="13" t="s">
        <v>480</v>
      </c>
      <c r="H227" s="10" t="s">
        <v>126</v>
      </c>
      <c r="I227" s="10" t="s">
        <v>481</v>
      </c>
      <c r="J227" s="10" t="s">
        <v>63</v>
      </c>
      <c r="K227" s="10" t="s">
        <v>128</v>
      </c>
      <c r="L227" s="13" t="s">
        <v>392</v>
      </c>
      <c r="M227" s="10" t="s">
        <v>65</v>
      </c>
      <c r="N227" s="10" t="s">
        <v>156</v>
      </c>
      <c r="O227" s="10" t="s">
        <v>75</v>
      </c>
      <c r="P227">
        <v>4.8</v>
      </c>
      <c r="Q227" t="s">
        <v>482</v>
      </c>
    </row>
    <row r="228" spans="1:17">
      <c r="A228">
        <v>10262</v>
      </c>
      <c r="B228">
        <v>0</v>
      </c>
      <c r="C228">
        <v>5</v>
      </c>
      <c r="D228">
        <v>46430</v>
      </c>
      <c r="E228">
        <v>19</v>
      </c>
      <c r="F228" s="10" t="s">
        <v>66</v>
      </c>
      <c r="G228" s="13" t="s">
        <v>320</v>
      </c>
      <c r="H228" s="10" t="s">
        <v>126</v>
      </c>
      <c r="I228" s="10" t="s">
        <v>184</v>
      </c>
      <c r="J228" s="10" t="s">
        <v>76</v>
      </c>
      <c r="K228" s="10" t="s">
        <v>141</v>
      </c>
      <c r="L228" s="13" t="s">
        <v>173</v>
      </c>
      <c r="M228" s="10" t="s">
        <v>65</v>
      </c>
      <c r="N228" s="10" t="s">
        <v>134</v>
      </c>
      <c r="O228" s="10" t="s">
        <v>75</v>
      </c>
      <c r="P228">
        <v>4.5</v>
      </c>
      <c r="Q228" t="s">
        <v>186</v>
      </c>
    </row>
    <row r="229" spans="1:17">
      <c r="A229">
        <v>10131</v>
      </c>
      <c r="B229">
        <v>1</v>
      </c>
      <c r="C229">
        <v>5</v>
      </c>
      <c r="D229">
        <v>83363</v>
      </c>
      <c r="E229">
        <v>23</v>
      </c>
      <c r="F229" s="10" t="s">
        <v>83</v>
      </c>
      <c r="G229" s="13" t="s">
        <v>483</v>
      </c>
      <c r="H229" s="10" t="s">
        <v>126</v>
      </c>
      <c r="I229" s="10" t="s">
        <v>127</v>
      </c>
      <c r="J229" s="10" t="s">
        <v>63</v>
      </c>
      <c r="K229" s="10" t="s">
        <v>132</v>
      </c>
      <c r="L229" s="13" t="s">
        <v>177</v>
      </c>
      <c r="M229" s="10" t="s">
        <v>82</v>
      </c>
      <c r="N229" s="10" t="s">
        <v>160</v>
      </c>
      <c r="O229" s="10" t="s">
        <v>75</v>
      </c>
      <c r="P229">
        <v>4.1500000000000004</v>
      </c>
    </row>
    <row r="230" spans="1:17">
      <c r="A230">
        <v>10239</v>
      </c>
      <c r="B230">
        <v>1</v>
      </c>
      <c r="C230">
        <v>1</v>
      </c>
      <c r="D230">
        <v>95920</v>
      </c>
      <c r="E230">
        <v>4</v>
      </c>
      <c r="F230" s="10" t="s">
        <v>17</v>
      </c>
      <c r="G230" s="13" t="s">
        <v>484</v>
      </c>
      <c r="H230" s="10" t="s">
        <v>126</v>
      </c>
      <c r="I230" s="10" t="s">
        <v>127</v>
      </c>
      <c r="J230" s="10" t="s">
        <v>76</v>
      </c>
      <c r="K230" s="10" t="s">
        <v>132</v>
      </c>
      <c r="L230" s="13" t="s">
        <v>417</v>
      </c>
      <c r="M230" s="10" t="s">
        <v>72</v>
      </c>
      <c r="N230" s="10" t="s">
        <v>134</v>
      </c>
      <c r="O230" s="10" t="s">
        <v>75</v>
      </c>
      <c r="P230">
        <v>4.4000000000000004</v>
      </c>
    </row>
    <row r="231" spans="1:17">
      <c r="A231">
        <v>10152</v>
      </c>
      <c r="B231">
        <v>0</v>
      </c>
      <c r="C231">
        <v>5</v>
      </c>
      <c r="D231">
        <v>61729</v>
      </c>
      <c r="E231">
        <v>19</v>
      </c>
      <c r="F231" s="10" t="s">
        <v>66</v>
      </c>
      <c r="G231" s="13" t="s">
        <v>485</v>
      </c>
      <c r="H231" s="10" t="s">
        <v>126</v>
      </c>
      <c r="I231" s="10" t="s">
        <v>373</v>
      </c>
      <c r="J231" s="10" t="s">
        <v>63</v>
      </c>
      <c r="K231" s="10" t="s">
        <v>141</v>
      </c>
      <c r="L231" s="13" t="s">
        <v>403</v>
      </c>
      <c r="M231" s="10" t="s">
        <v>65</v>
      </c>
      <c r="N231" s="10" t="s">
        <v>134</v>
      </c>
      <c r="O231" s="10" t="s">
        <v>75</v>
      </c>
      <c r="P231">
        <v>3.8</v>
      </c>
      <c r="Q231" t="s">
        <v>374</v>
      </c>
    </row>
    <row r="232" spans="1:17">
      <c r="A232">
        <v>10140</v>
      </c>
      <c r="B232">
        <v>1</v>
      </c>
      <c r="C232">
        <v>1</v>
      </c>
      <c r="D232">
        <v>61809</v>
      </c>
      <c r="E232">
        <v>3</v>
      </c>
      <c r="F232" s="10" t="s">
        <v>96</v>
      </c>
      <c r="G232" s="13" t="s">
        <v>486</v>
      </c>
      <c r="H232" s="10" t="s">
        <v>126</v>
      </c>
      <c r="I232" s="10" t="s">
        <v>127</v>
      </c>
      <c r="J232" s="10" t="s">
        <v>63</v>
      </c>
      <c r="K232" s="10" t="s">
        <v>132</v>
      </c>
      <c r="L232" s="13" t="s">
        <v>244</v>
      </c>
      <c r="M232" s="10" t="s">
        <v>95</v>
      </c>
      <c r="N232" s="10" t="s">
        <v>199</v>
      </c>
      <c r="O232" s="10" t="s">
        <v>75</v>
      </c>
      <c r="P232">
        <v>3.98</v>
      </c>
    </row>
    <row r="233" spans="1:17">
      <c r="A233">
        <v>10058</v>
      </c>
      <c r="B233">
        <v>0</v>
      </c>
      <c r="C233">
        <v>5</v>
      </c>
      <c r="D233">
        <v>45115</v>
      </c>
      <c r="E233">
        <v>19</v>
      </c>
      <c r="F233" s="10" t="s">
        <v>66</v>
      </c>
      <c r="G233" s="13" t="s">
        <v>487</v>
      </c>
      <c r="H233" s="10" t="s">
        <v>126</v>
      </c>
      <c r="I233" s="10" t="s">
        <v>296</v>
      </c>
      <c r="J233" s="10" t="s">
        <v>63</v>
      </c>
      <c r="K233" s="10" t="s">
        <v>141</v>
      </c>
      <c r="L233" s="13" t="s">
        <v>254</v>
      </c>
      <c r="M233" s="10" t="s">
        <v>65</v>
      </c>
      <c r="N233" s="10" t="s">
        <v>130</v>
      </c>
      <c r="O233" s="10" t="s">
        <v>75</v>
      </c>
      <c r="P233">
        <v>5</v>
      </c>
      <c r="Q233" t="s">
        <v>297</v>
      </c>
    </row>
    <row r="234" spans="1:17">
      <c r="A234">
        <v>10011</v>
      </c>
      <c r="B234">
        <v>1</v>
      </c>
      <c r="C234">
        <v>1</v>
      </c>
      <c r="D234">
        <v>46738</v>
      </c>
      <c r="E234">
        <v>19</v>
      </c>
      <c r="F234" s="10" t="s">
        <v>66</v>
      </c>
      <c r="G234" s="13" t="s">
        <v>488</v>
      </c>
      <c r="H234" s="10" t="s">
        <v>126</v>
      </c>
      <c r="I234" s="10" t="s">
        <v>127</v>
      </c>
      <c r="J234" s="10" t="s">
        <v>76</v>
      </c>
      <c r="K234" s="10" t="s">
        <v>132</v>
      </c>
      <c r="L234" s="13" t="s">
        <v>364</v>
      </c>
      <c r="M234" s="10" t="s">
        <v>65</v>
      </c>
      <c r="N234" s="10" t="s">
        <v>143</v>
      </c>
      <c r="O234" s="10" t="s">
        <v>70</v>
      </c>
      <c r="P234">
        <v>4.3600000000000003</v>
      </c>
    </row>
    <row r="235" spans="1:17">
      <c r="A235">
        <v>10230</v>
      </c>
      <c r="B235">
        <v>0</v>
      </c>
      <c r="C235">
        <v>5</v>
      </c>
      <c r="D235">
        <v>64971</v>
      </c>
      <c r="E235">
        <v>20</v>
      </c>
      <c r="F235" s="10" t="s">
        <v>77</v>
      </c>
      <c r="G235" s="13" t="s">
        <v>489</v>
      </c>
      <c r="H235" s="10" t="s">
        <v>126</v>
      </c>
      <c r="I235" s="10" t="s">
        <v>127</v>
      </c>
      <c r="J235" s="10" t="s">
        <v>76</v>
      </c>
      <c r="K235" s="10" t="s">
        <v>141</v>
      </c>
      <c r="L235" s="13" t="s">
        <v>403</v>
      </c>
      <c r="M235" s="10" t="s">
        <v>65</v>
      </c>
      <c r="N235" s="10" t="s">
        <v>143</v>
      </c>
      <c r="O235" s="10" t="s">
        <v>75</v>
      </c>
      <c r="P235">
        <v>4.5</v>
      </c>
    </row>
    <row r="236" spans="1:17">
      <c r="A236">
        <v>10224</v>
      </c>
      <c r="B236">
        <v>1</v>
      </c>
      <c r="C236">
        <v>5</v>
      </c>
      <c r="D236">
        <v>55578</v>
      </c>
      <c r="E236">
        <v>20</v>
      </c>
      <c r="F236" s="10" t="s">
        <v>77</v>
      </c>
      <c r="G236" s="13" t="s">
        <v>490</v>
      </c>
      <c r="H236" s="10" t="s">
        <v>126</v>
      </c>
      <c r="I236" s="10" t="s">
        <v>127</v>
      </c>
      <c r="J236" s="10" t="s">
        <v>63</v>
      </c>
      <c r="K236" s="10" t="s">
        <v>132</v>
      </c>
      <c r="L236" s="13" t="s">
        <v>129</v>
      </c>
      <c r="M236" s="10" t="s">
        <v>65</v>
      </c>
      <c r="N236" s="10" t="s">
        <v>134</v>
      </c>
      <c r="O236" s="10" t="s">
        <v>75</v>
      </c>
      <c r="P236">
        <v>4.2</v>
      </c>
    </row>
    <row r="237" spans="1:17">
      <c r="A237">
        <v>10047</v>
      </c>
      <c r="B237">
        <v>1</v>
      </c>
      <c r="C237">
        <v>5</v>
      </c>
      <c r="D237">
        <v>50428</v>
      </c>
      <c r="E237">
        <v>19</v>
      </c>
      <c r="F237" s="10" t="s">
        <v>66</v>
      </c>
      <c r="G237" s="13" t="s">
        <v>491</v>
      </c>
      <c r="H237" s="10" t="s">
        <v>126</v>
      </c>
      <c r="I237" s="10" t="s">
        <v>127</v>
      </c>
      <c r="J237" s="10" t="s">
        <v>63</v>
      </c>
      <c r="K237" s="10" t="s">
        <v>132</v>
      </c>
      <c r="L237" s="13" t="s">
        <v>164</v>
      </c>
      <c r="M237" s="10" t="s">
        <v>65</v>
      </c>
      <c r="N237" s="10" t="s">
        <v>134</v>
      </c>
      <c r="O237" s="10" t="s">
        <v>75</v>
      </c>
      <c r="P237">
        <v>5</v>
      </c>
    </row>
    <row r="238" spans="1:17">
      <c r="A238">
        <v>10285</v>
      </c>
      <c r="B238">
        <v>1</v>
      </c>
      <c r="C238">
        <v>4</v>
      </c>
      <c r="D238">
        <v>61422</v>
      </c>
      <c r="E238">
        <v>19</v>
      </c>
      <c r="F238" s="10" t="s">
        <v>66</v>
      </c>
      <c r="G238" s="13" t="s">
        <v>492</v>
      </c>
      <c r="H238" s="10" t="s">
        <v>126</v>
      </c>
      <c r="I238" s="10" t="s">
        <v>127</v>
      </c>
      <c r="J238" s="10" t="s">
        <v>76</v>
      </c>
      <c r="K238" s="10" t="s">
        <v>132</v>
      </c>
      <c r="L238" s="13" t="s">
        <v>164</v>
      </c>
      <c r="M238" s="10" t="s">
        <v>65</v>
      </c>
      <c r="N238" s="10" t="s">
        <v>134</v>
      </c>
      <c r="O238" s="10" t="s">
        <v>89</v>
      </c>
      <c r="P238">
        <v>3.6</v>
      </c>
    </row>
    <row r="239" spans="1:17">
      <c r="A239">
        <v>10020</v>
      </c>
      <c r="B239">
        <v>0</v>
      </c>
      <c r="C239">
        <v>1</v>
      </c>
      <c r="D239">
        <v>63353</v>
      </c>
      <c r="E239">
        <v>19</v>
      </c>
      <c r="F239" s="10" t="s">
        <v>66</v>
      </c>
      <c r="G239" s="13" t="s">
        <v>384</v>
      </c>
      <c r="H239" s="10" t="s">
        <v>126</v>
      </c>
      <c r="I239" s="10" t="s">
        <v>339</v>
      </c>
      <c r="J239" s="10" t="s">
        <v>63</v>
      </c>
      <c r="K239" s="10" t="s">
        <v>154</v>
      </c>
      <c r="L239" s="13" t="s">
        <v>190</v>
      </c>
      <c r="M239" s="10" t="s">
        <v>65</v>
      </c>
      <c r="N239" s="10" t="s">
        <v>156</v>
      </c>
      <c r="O239" s="10" t="s">
        <v>70</v>
      </c>
      <c r="P239">
        <v>3.6</v>
      </c>
      <c r="Q239" t="s">
        <v>340</v>
      </c>
    </row>
    <row r="240" spans="1:17">
      <c r="A240">
        <v>10162</v>
      </c>
      <c r="B240">
        <v>1</v>
      </c>
      <c r="C240">
        <v>1</v>
      </c>
      <c r="D240">
        <v>89883</v>
      </c>
      <c r="E240">
        <v>9</v>
      </c>
      <c r="F240" s="10" t="s">
        <v>5</v>
      </c>
      <c r="G240" s="13" t="s">
        <v>493</v>
      </c>
      <c r="H240" s="10" t="s">
        <v>126</v>
      </c>
      <c r="I240" s="10" t="s">
        <v>127</v>
      </c>
      <c r="J240" s="10" t="s">
        <v>76</v>
      </c>
      <c r="K240" s="10" t="s">
        <v>132</v>
      </c>
      <c r="L240" s="13" t="s">
        <v>209</v>
      </c>
      <c r="M240" s="10" t="s">
        <v>72</v>
      </c>
      <c r="N240" s="10" t="s">
        <v>156</v>
      </c>
      <c r="O240" s="10" t="s">
        <v>75</v>
      </c>
      <c r="P240">
        <v>3.69</v>
      </c>
    </row>
    <row r="241" spans="1:17">
      <c r="A241">
        <v>10149</v>
      </c>
      <c r="B241">
        <v>0</v>
      </c>
      <c r="C241">
        <v>5</v>
      </c>
      <c r="D241">
        <v>120000</v>
      </c>
      <c r="E241">
        <v>29</v>
      </c>
      <c r="F241" s="10" t="s">
        <v>112</v>
      </c>
      <c r="G241" s="13" t="s">
        <v>494</v>
      </c>
      <c r="H241" s="10" t="s">
        <v>126</v>
      </c>
      <c r="I241" s="10" t="s">
        <v>308</v>
      </c>
      <c r="J241" s="10" t="s">
        <v>76</v>
      </c>
      <c r="K241" s="10" t="s">
        <v>128</v>
      </c>
      <c r="L241" s="13" t="s">
        <v>162</v>
      </c>
      <c r="M241" s="10" t="s">
        <v>72</v>
      </c>
      <c r="N241" s="10" t="s">
        <v>130</v>
      </c>
      <c r="O241" s="10" t="s">
        <v>75</v>
      </c>
      <c r="P241">
        <v>3.88</v>
      </c>
      <c r="Q241" t="s">
        <v>310</v>
      </c>
    </row>
    <row r="242" spans="1:17">
      <c r="A242">
        <v>10086</v>
      </c>
      <c r="B242">
        <v>0</v>
      </c>
      <c r="C242">
        <v>1</v>
      </c>
      <c r="D242">
        <v>150290</v>
      </c>
      <c r="E242">
        <v>7</v>
      </c>
      <c r="F242" s="10" t="s">
        <v>16</v>
      </c>
      <c r="G242" s="13" t="s">
        <v>495</v>
      </c>
      <c r="H242" s="10" t="s">
        <v>126</v>
      </c>
      <c r="I242" s="10" t="s">
        <v>370</v>
      </c>
      <c r="J242" s="10" t="s">
        <v>76</v>
      </c>
      <c r="K242" s="10" t="s">
        <v>128</v>
      </c>
      <c r="L242" s="13" t="s">
        <v>496</v>
      </c>
      <c r="M242" s="10" t="s">
        <v>72</v>
      </c>
      <c r="N242" s="10" t="s">
        <v>134</v>
      </c>
      <c r="O242" s="10" t="s">
        <v>75</v>
      </c>
      <c r="P242">
        <v>4.9400000000000004</v>
      </c>
      <c r="Q242" t="s">
        <v>371</v>
      </c>
    </row>
    <row r="243" spans="1:17">
      <c r="A243">
        <v>10054</v>
      </c>
      <c r="B243">
        <v>0</v>
      </c>
      <c r="C243">
        <v>1</v>
      </c>
      <c r="D243">
        <v>60627</v>
      </c>
      <c r="E243">
        <v>19</v>
      </c>
      <c r="F243" s="10" t="s">
        <v>66</v>
      </c>
      <c r="G243" s="13" t="s">
        <v>497</v>
      </c>
      <c r="H243" s="10" t="s">
        <v>126</v>
      </c>
      <c r="I243" s="10" t="s">
        <v>127</v>
      </c>
      <c r="J243" s="10" t="s">
        <v>76</v>
      </c>
      <c r="K243" s="10" t="s">
        <v>220</v>
      </c>
      <c r="L243" s="13" t="s">
        <v>392</v>
      </c>
      <c r="M243" s="10" t="s">
        <v>65</v>
      </c>
      <c r="N243" s="10" t="s">
        <v>299</v>
      </c>
      <c r="O243" s="10" t="s">
        <v>75</v>
      </c>
      <c r="P243">
        <v>5</v>
      </c>
    </row>
    <row r="244" spans="1:17">
      <c r="A244">
        <v>10065</v>
      </c>
      <c r="B244">
        <v>0</v>
      </c>
      <c r="C244">
        <v>5</v>
      </c>
      <c r="D244">
        <v>53180</v>
      </c>
      <c r="E244">
        <v>19</v>
      </c>
      <c r="F244" s="10" t="s">
        <v>66</v>
      </c>
      <c r="G244" s="13" t="s">
        <v>498</v>
      </c>
      <c r="H244" s="10" t="s">
        <v>126</v>
      </c>
      <c r="I244" s="10" t="s">
        <v>213</v>
      </c>
      <c r="J244" s="10" t="s">
        <v>63</v>
      </c>
      <c r="K244" s="10" t="s">
        <v>128</v>
      </c>
      <c r="L244" s="13" t="s">
        <v>185</v>
      </c>
      <c r="M244" s="10" t="s">
        <v>65</v>
      </c>
      <c r="N244" s="10" t="s">
        <v>143</v>
      </c>
      <c r="O244" s="10" t="s">
        <v>75</v>
      </c>
      <c r="P244">
        <v>5</v>
      </c>
      <c r="Q244" t="s">
        <v>215</v>
      </c>
    </row>
    <row r="245" spans="1:17">
      <c r="A245">
        <v>10198</v>
      </c>
      <c r="B245">
        <v>0</v>
      </c>
      <c r="C245">
        <v>1</v>
      </c>
      <c r="D245">
        <v>140920</v>
      </c>
      <c r="E245">
        <v>13</v>
      </c>
      <c r="F245" s="10" t="s">
        <v>113</v>
      </c>
      <c r="G245" s="13" t="s">
        <v>499</v>
      </c>
      <c r="H245" s="10" t="s">
        <v>126</v>
      </c>
      <c r="I245" s="10" t="s">
        <v>127</v>
      </c>
      <c r="J245" s="10" t="s">
        <v>63</v>
      </c>
      <c r="K245" s="10" t="s">
        <v>128</v>
      </c>
      <c r="L245" s="13" t="s">
        <v>500</v>
      </c>
      <c r="M245" s="10" t="s">
        <v>72</v>
      </c>
      <c r="N245" s="10" t="s">
        <v>134</v>
      </c>
      <c r="O245" s="10" t="s">
        <v>75</v>
      </c>
      <c r="P245">
        <v>3.6</v>
      </c>
    </row>
    <row r="246" spans="1:17">
      <c r="A246">
        <v>10222</v>
      </c>
      <c r="B246">
        <v>0</v>
      </c>
      <c r="C246">
        <v>5</v>
      </c>
      <c r="D246">
        <v>148999</v>
      </c>
      <c r="E246">
        <v>13</v>
      </c>
      <c r="F246" s="10" t="s">
        <v>113</v>
      </c>
      <c r="G246" s="13" t="s">
        <v>501</v>
      </c>
      <c r="H246" s="10" t="s">
        <v>126</v>
      </c>
      <c r="I246" s="10" t="s">
        <v>127</v>
      </c>
      <c r="J246" s="10" t="s">
        <v>63</v>
      </c>
      <c r="K246" s="10" t="s">
        <v>141</v>
      </c>
      <c r="L246" s="13" t="s">
        <v>146</v>
      </c>
      <c r="M246" s="10" t="s">
        <v>72</v>
      </c>
      <c r="N246" s="10" t="s">
        <v>160</v>
      </c>
      <c r="O246" s="10" t="s">
        <v>75</v>
      </c>
      <c r="P246">
        <v>4.3</v>
      </c>
    </row>
    <row r="247" spans="1:17">
      <c r="A247">
        <v>10126</v>
      </c>
      <c r="B247">
        <v>1</v>
      </c>
      <c r="C247">
        <v>1</v>
      </c>
      <c r="D247">
        <v>86214</v>
      </c>
      <c r="E247">
        <v>24</v>
      </c>
      <c r="F247" s="10" t="s">
        <v>83</v>
      </c>
      <c r="G247" s="13" t="s">
        <v>502</v>
      </c>
      <c r="H247" s="10" t="s">
        <v>126</v>
      </c>
      <c r="I247" s="10" t="s">
        <v>272</v>
      </c>
      <c r="J247" s="10" t="s">
        <v>76</v>
      </c>
      <c r="K247" s="10" t="s">
        <v>132</v>
      </c>
      <c r="L247" s="13" t="s">
        <v>388</v>
      </c>
      <c r="M247" s="10" t="s">
        <v>82</v>
      </c>
      <c r="N247" s="10" t="s">
        <v>134</v>
      </c>
      <c r="O247" s="10" t="s">
        <v>75</v>
      </c>
      <c r="P247">
        <v>4.2</v>
      </c>
      <c r="Q247" t="s">
        <v>273</v>
      </c>
    </row>
    <row r="248" spans="1:17">
      <c r="A248">
        <v>10295</v>
      </c>
      <c r="B248">
        <v>0</v>
      </c>
      <c r="C248">
        <v>2</v>
      </c>
      <c r="D248">
        <v>47750</v>
      </c>
      <c r="E248">
        <v>19</v>
      </c>
      <c r="F248" s="10" t="s">
        <v>66</v>
      </c>
      <c r="G248" s="13" t="s">
        <v>503</v>
      </c>
      <c r="H248" s="10" t="s">
        <v>126</v>
      </c>
      <c r="I248" s="10" t="s">
        <v>127</v>
      </c>
      <c r="J248" s="10" t="s">
        <v>76</v>
      </c>
      <c r="K248" s="10" t="s">
        <v>128</v>
      </c>
      <c r="L248" s="13" t="s">
        <v>504</v>
      </c>
      <c r="M248" s="10" t="s">
        <v>65</v>
      </c>
      <c r="N248" s="10" t="s">
        <v>160</v>
      </c>
      <c r="O248" s="10" t="s">
        <v>89</v>
      </c>
      <c r="P248">
        <v>2.6</v>
      </c>
    </row>
    <row r="249" spans="1:17">
      <c r="A249">
        <v>10260</v>
      </c>
      <c r="B249">
        <v>0</v>
      </c>
      <c r="C249">
        <v>5</v>
      </c>
      <c r="D249">
        <v>46428</v>
      </c>
      <c r="E249">
        <v>19</v>
      </c>
      <c r="F249" s="10" t="s">
        <v>66</v>
      </c>
      <c r="G249" s="13" t="s">
        <v>505</v>
      </c>
      <c r="H249" s="10" t="s">
        <v>126</v>
      </c>
      <c r="I249" s="10" t="s">
        <v>166</v>
      </c>
      <c r="J249" s="10" t="s">
        <v>63</v>
      </c>
      <c r="K249" s="10" t="s">
        <v>128</v>
      </c>
      <c r="L249" s="13" t="s">
        <v>270</v>
      </c>
      <c r="M249" s="10" t="s">
        <v>65</v>
      </c>
      <c r="N249" s="10" t="s">
        <v>143</v>
      </c>
      <c r="O249" s="10" t="s">
        <v>75</v>
      </c>
      <c r="P249">
        <v>4.5999999999999996</v>
      </c>
      <c r="Q249" t="s">
        <v>168</v>
      </c>
    </row>
    <row r="250" spans="1:17">
      <c r="A250">
        <v>10233</v>
      </c>
      <c r="B250">
        <v>1</v>
      </c>
      <c r="C250">
        <v>1</v>
      </c>
      <c r="D250">
        <v>57975</v>
      </c>
      <c r="E250">
        <v>20</v>
      </c>
      <c r="F250" s="10" t="s">
        <v>77</v>
      </c>
      <c r="G250" s="13" t="s">
        <v>414</v>
      </c>
      <c r="H250" s="10" t="s">
        <v>126</v>
      </c>
      <c r="I250" s="10" t="s">
        <v>272</v>
      </c>
      <c r="J250" s="10" t="s">
        <v>63</v>
      </c>
      <c r="K250" s="10" t="s">
        <v>132</v>
      </c>
      <c r="L250" s="13" t="s">
        <v>257</v>
      </c>
      <c r="M250" s="10" t="s">
        <v>65</v>
      </c>
      <c r="N250" s="10" t="s">
        <v>199</v>
      </c>
      <c r="O250" s="10" t="s">
        <v>75</v>
      </c>
      <c r="P250">
        <v>4.0999999999999996</v>
      </c>
      <c r="Q250" t="s">
        <v>273</v>
      </c>
    </row>
    <row r="251" spans="1:17">
      <c r="A251">
        <v>10229</v>
      </c>
      <c r="B251">
        <v>0</v>
      </c>
      <c r="C251">
        <v>5</v>
      </c>
      <c r="D251">
        <v>88527</v>
      </c>
      <c r="E251">
        <v>9</v>
      </c>
      <c r="F251" s="10" t="s">
        <v>114</v>
      </c>
      <c r="G251" s="13" t="s">
        <v>265</v>
      </c>
      <c r="H251" s="10" t="s">
        <v>126</v>
      </c>
      <c r="I251" s="10" t="s">
        <v>213</v>
      </c>
      <c r="J251" s="10" t="s">
        <v>63</v>
      </c>
      <c r="K251" s="10" t="s">
        <v>141</v>
      </c>
      <c r="L251" s="13" t="s">
        <v>162</v>
      </c>
      <c r="M251" s="10" t="s">
        <v>72</v>
      </c>
      <c r="N251" s="10" t="s">
        <v>130</v>
      </c>
      <c r="O251" s="10" t="s">
        <v>75</v>
      </c>
      <c r="P251">
        <v>4.2</v>
      </c>
      <c r="Q251" t="s">
        <v>215</v>
      </c>
    </row>
    <row r="252" spans="1:17">
      <c r="A252">
        <v>10169</v>
      </c>
      <c r="B252">
        <v>1</v>
      </c>
      <c r="C252">
        <v>1</v>
      </c>
      <c r="D252">
        <v>56147</v>
      </c>
      <c r="E252">
        <v>19</v>
      </c>
      <c r="F252" s="10" t="s">
        <v>66</v>
      </c>
      <c r="G252" s="13" t="s">
        <v>506</v>
      </c>
      <c r="H252" s="10" t="s">
        <v>126</v>
      </c>
      <c r="I252" s="10" t="s">
        <v>127</v>
      </c>
      <c r="J252" s="10" t="s">
        <v>76</v>
      </c>
      <c r="K252" s="10" t="s">
        <v>132</v>
      </c>
      <c r="L252" s="13" t="s">
        <v>217</v>
      </c>
      <c r="M252" s="10" t="s">
        <v>65</v>
      </c>
      <c r="N252" s="10" t="s">
        <v>130</v>
      </c>
      <c r="O252" s="10" t="s">
        <v>75</v>
      </c>
      <c r="P252">
        <v>3.51</v>
      </c>
    </row>
    <row r="253" spans="1:17">
      <c r="A253">
        <v>10071</v>
      </c>
      <c r="B253">
        <v>0</v>
      </c>
      <c r="C253">
        <v>3</v>
      </c>
      <c r="D253">
        <v>50923</v>
      </c>
      <c r="E253">
        <v>19</v>
      </c>
      <c r="F253" s="10" t="s">
        <v>66</v>
      </c>
      <c r="G253" s="13" t="s">
        <v>507</v>
      </c>
      <c r="H253" s="10" t="s">
        <v>126</v>
      </c>
      <c r="I253" s="10" t="s">
        <v>127</v>
      </c>
      <c r="J253" s="10" t="s">
        <v>76</v>
      </c>
      <c r="K253" s="10" t="s">
        <v>128</v>
      </c>
      <c r="L253" s="13" t="s">
        <v>155</v>
      </c>
      <c r="M253" s="10" t="s">
        <v>65</v>
      </c>
      <c r="N253" s="10" t="s">
        <v>143</v>
      </c>
      <c r="O253" s="10" t="s">
        <v>75</v>
      </c>
      <c r="P253">
        <v>5</v>
      </c>
    </row>
    <row r="254" spans="1:17">
      <c r="A254">
        <v>10179</v>
      </c>
      <c r="B254">
        <v>1</v>
      </c>
      <c r="C254">
        <v>1</v>
      </c>
      <c r="D254">
        <v>50750</v>
      </c>
      <c r="E254">
        <v>15</v>
      </c>
      <c r="F254" s="10" t="s">
        <v>103</v>
      </c>
      <c r="G254" s="13" t="s">
        <v>321</v>
      </c>
      <c r="H254" s="10" t="s">
        <v>126</v>
      </c>
      <c r="I254" s="10" t="s">
        <v>176</v>
      </c>
      <c r="J254" s="10" t="s">
        <v>76</v>
      </c>
      <c r="K254" s="10" t="s">
        <v>132</v>
      </c>
      <c r="L254" s="13" t="s">
        <v>508</v>
      </c>
      <c r="M254" s="10" t="s">
        <v>72</v>
      </c>
      <c r="N254" s="10" t="s">
        <v>130</v>
      </c>
      <c r="O254" s="10" t="s">
        <v>75</v>
      </c>
      <c r="P254">
        <v>3.31</v>
      </c>
      <c r="Q254" t="s">
        <v>178</v>
      </c>
    </row>
    <row r="255" spans="1:17">
      <c r="A255">
        <v>10091</v>
      </c>
      <c r="B255">
        <v>1</v>
      </c>
      <c r="C255">
        <v>1</v>
      </c>
      <c r="D255">
        <v>52087</v>
      </c>
      <c r="E255">
        <v>19</v>
      </c>
      <c r="F255" s="10" t="s">
        <v>66</v>
      </c>
      <c r="G255" s="13" t="s">
        <v>211</v>
      </c>
      <c r="H255" s="10" t="s">
        <v>126</v>
      </c>
      <c r="I255" s="10" t="s">
        <v>339</v>
      </c>
      <c r="J255" s="10" t="s">
        <v>76</v>
      </c>
      <c r="K255" s="10" t="s">
        <v>132</v>
      </c>
      <c r="L255" s="13" t="s">
        <v>194</v>
      </c>
      <c r="M255" s="10" t="s">
        <v>65</v>
      </c>
      <c r="N255" s="10" t="s">
        <v>130</v>
      </c>
      <c r="O255" s="10" t="s">
        <v>75</v>
      </c>
      <c r="P255">
        <v>4.8099999999999996</v>
      </c>
      <c r="Q255" t="s">
        <v>340</v>
      </c>
    </row>
    <row r="256" spans="1:17">
      <c r="A256">
        <v>10178</v>
      </c>
      <c r="B256">
        <v>1</v>
      </c>
      <c r="C256">
        <v>1</v>
      </c>
      <c r="D256">
        <v>87826</v>
      </c>
      <c r="E256">
        <v>9</v>
      </c>
      <c r="F256" s="10" t="s">
        <v>5</v>
      </c>
      <c r="G256" s="13" t="s">
        <v>509</v>
      </c>
      <c r="H256" s="10" t="s">
        <v>126</v>
      </c>
      <c r="I256" s="10" t="s">
        <v>127</v>
      </c>
      <c r="J256" s="10" t="s">
        <v>63</v>
      </c>
      <c r="K256" s="10" t="s">
        <v>132</v>
      </c>
      <c r="L256" s="13" t="s">
        <v>162</v>
      </c>
      <c r="M256" s="10" t="s">
        <v>72</v>
      </c>
      <c r="N256" s="10" t="s">
        <v>156</v>
      </c>
      <c r="O256" s="10" t="s">
        <v>75</v>
      </c>
      <c r="P256">
        <v>3.32</v>
      </c>
    </row>
    <row r="257" spans="1:17">
      <c r="A257">
        <v>10039</v>
      </c>
      <c r="B257">
        <v>0</v>
      </c>
      <c r="C257">
        <v>1</v>
      </c>
      <c r="D257">
        <v>51920</v>
      </c>
      <c r="E257">
        <v>2</v>
      </c>
      <c r="F257" s="10" t="s">
        <v>106</v>
      </c>
      <c r="G257" s="13" t="s">
        <v>467</v>
      </c>
      <c r="H257" s="10" t="s">
        <v>126</v>
      </c>
      <c r="I257" s="10" t="s">
        <v>136</v>
      </c>
      <c r="J257" s="10" t="s">
        <v>76</v>
      </c>
      <c r="K257" s="10" t="s">
        <v>128</v>
      </c>
      <c r="L257" s="13" t="s">
        <v>510</v>
      </c>
      <c r="M257" s="10" t="s">
        <v>91</v>
      </c>
      <c r="N257" s="10" t="s">
        <v>299</v>
      </c>
      <c r="O257" s="10" t="s">
        <v>75</v>
      </c>
      <c r="P257">
        <v>5</v>
      </c>
      <c r="Q257" t="s">
        <v>137</v>
      </c>
    </row>
    <row r="258" spans="1:17">
      <c r="A258">
        <v>10095</v>
      </c>
      <c r="B258">
        <v>0</v>
      </c>
      <c r="C258">
        <v>5</v>
      </c>
      <c r="D258">
        <v>63878</v>
      </c>
      <c r="E258">
        <v>20</v>
      </c>
      <c r="F258" s="10" t="s">
        <v>77</v>
      </c>
      <c r="G258" s="13" t="s">
        <v>255</v>
      </c>
      <c r="H258" s="10" t="s">
        <v>126</v>
      </c>
      <c r="I258" s="10" t="s">
        <v>213</v>
      </c>
      <c r="J258" s="10" t="s">
        <v>76</v>
      </c>
      <c r="K258" s="10" t="s">
        <v>128</v>
      </c>
      <c r="L258" s="13" t="s">
        <v>511</v>
      </c>
      <c r="M258" s="10" t="s">
        <v>65</v>
      </c>
      <c r="N258" s="10" t="s">
        <v>199</v>
      </c>
      <c r="O258" s="10" t="s">
        <v>75</v>
      </c>
      <c r="P258">
        <v>4.68</v>
      </c>
      <c r="Q258" t="s">
        <v>215</v>
      </c>
    </row>
    <row r="259" spans="1:17">
      <c r="A259">
        <v>10027</v>
      </c>
      <c r="B259">
        <v>0</v>
      </c>
      <c r="C259">
        <v>1</v>
      </c>
      <c r="D259">
        <v>60656</v>
      </c>
      <c r="E259">
        <v>20</v>
      </c>
      <c r="F259" s="10" t="s">
        <v>77</v>
      </c>
      <c r="G259" s="13" t="s">
        <v>218</v>
      </c>
      <c r="H259" s="10" t="s">
        <v>126</v>
      </c>
      <c r="I259" s="10" t="s">
        <v>237</v>
      </c>
      <c r="J259" s="10" t="s">
        <v>63</v>
      </c>
      <c r="K259" s="10" t="s">
        <v>128</v>
      </c>
      <c r="L259" s="13" t="s">
        <v>217</v>
      </c>
      <c r="M259" s="10" t="s">
        <v>65</v>
      </c>
      <c r="N259" s="10" t="s">
        <v>134</v>
      </c>
      <c r="O259" s="10" t="s">
        <v>70</v>
      </c>
      <c r="P259">
        <v>4.3</v>
      </c>
      <c r="Q259" t="s">
        <v>239</v>
      </c>
    </row>
    <row r="260" spans="1:17">
      <c r="A260">
        <v>10291</v>
      </c>
      <c r="B260">
        <v>0</v>
      </c>
      <c r="C260">
        <v>1</v>
      </c>
      <c r="D260">
        <v>72992</v>
      </c>
      <c r="E260">
        <v>21</v>
      </c>
      <c r="F260" s="10" t="s">
        <v>100</v>
      </c>
      <c r="G260" s="13" t="s">
        <v>512</v>
      </c>
      <c r="H260" s="10" t="s">
        <v>126</v>
      </c>
      <c r="I260" s="10" t="s">
        <v>373</v>
      </c>
      <c r="J260" s="10" t="s">
        <v>63</v>
      </c>
      <c r="K260" s="10" t="s">
        <v>141</v>
      </c>
      <c r="L260" s="13" t="s">
        <v>513</v>
      </c>
      <c r="M260" s="10" t="s">
        <v>95</v>
      </c>
      <c r="N260" s="10" t="s">
        <v>160</v>
      </c>
      <c r="O260" s="10" t="s">
        <v>89</v>
      </c>
      <c r="P260">
        <v>2.4</v>
      </c>
      <c r="Q260" t="s">
        <v>374</v>
      </c>
    </row>
    <row r="261" spans="1:17">
      <c r="A261">
        <v>10153</v>
      </c>
      <c r="B261">
        <v>1</v>
      </c>
      <c r="C261">
        <v>5</v>
      </c>
      <c r="D261">
        <v>55000</v>
      </c>
      <c r="E261">
        <v>2</v>
      </c>
      <c r="F261" s="10" t="s">
        <v>106</v>
      </c>
      <c r="G261" s="13" t="s">
        <v>416</v>
      </c>
      <c r="H261" s="10" t="s">
        <v>126</v>
      </c>
      <c r="I261" s="10" t="s">
        <v>213</v>
      </c>
      <c r="J261" s="10" t="s">
        <v>76</v>
      </c>
      <c r="K261" s="10" t="s">
        <v>132</v>
      </c>
      <c r="L261" s="13" t="s">
        <v>403</v>
      </c>
      <c r="M261" s="10" t="s">
        <v>91</v>
      </c>
      <c r="N261" s="10" t="s">
        <v>160</v>
      </c>
      <c r="O261" s="10" t="s">
        <v>75</v>
      </c>
      <c r="P261">
        <v>3.8</v>
      </c>
      <c r="Q261" t="s">
        <v>215</v>
      </c>
    </row>
    <row r="262" spans="1:17">
      <c r="A262">
        <v>10157</v>
      </c>
      <c r="B262">
        <v>0</v>
      </c>
      <c r="C262">
        <v>1</v>
      </c>
      <c r="D262">
        <v>58939</v>
      </c>
      <c r="E262">
        <v>19</v>
      </c>
      <c r="F262" s="10" t="s">
        <v>66</v>
      </c>
      <c r="G262" s="13" t="s">
        <v>514</v>
      </c>
      <c r="H262" s="10" t="s">
        <v>126</v>
      </c>
      <c r="I262" s="10" t="s">
        <v>127</v>
      </c>
      <c r="J262" s="10" t="s">
        <v>76</v>
      </c>
      <c r="K262" s="10" t="s">
        <v>128</v>
      </c>
      <c r="L262" s="13" t="s">
        <v>221</v>
      </c>
      <c r="M262" s="10" t="s">
        <v>65</v>
      </c>
      <c r="N262" s="10" t="s">
        <v>156</v>
      </c>
      <c r="O262" s="10" t="s">
        <v>75</v>
      </c>
      <c r="P262">
        <v>3.73</v>
      </c>
    </row>
    <row r="263" spans="1:17">
      <c r="A263">
        <v>10119</v>
      </c>
      <c r="B263">
        <v>1</v>
      </c>
      <c r="C263">
        <v>1</v>
      </c>
      <c r="D263">
        <v>66593</v>
      </c>
      <c r="E263">
        <v>14</v>
      </c>
      <c r="F263" s="10" t="s">
        <v>84</v>
      </c>
      <c r="G263" s="13" t="s">
        <v>515</v>
      </c>
      <c r="H263" s="10" t="s">
        <v>126</v>
      </c>
      <c r="I263" s="10" t="s">
        <v>127</v>
      </c>
      <c r="J263" s="10" t="s">
        <v>76</v>
      </c>
      <c r="K263" s="10" t="s">
        <v>132</v>
      </c>
      <c r="L263" s="13" t="s">
        <v>516</v>
      </c>
      <c r="M263" s="10" t="s">
        <v>72</v>
      </c>
      <c r="N263" s="10" t="s">
        <v>130</v>
      </c>
      <c r="O263" s="10" t="s">
        <v>75</v>
      </c>
      <c r="P263">
        <v>4.3</v>
      </c>
    </row>
    <row r="264" spans="1:17">
      <c r="A264">
        <v>10180</v>
      </c>
      <c r="B264">
        <v>1</v>
      </c>
      <c r="C264">
        <v>2</v>
      </c>
      <c r="D264">
        <v>87565</v>
      </c>
      <c r="E264">
        <v>28</v>
      </c>
      <c r="F264" s="10" t="s">
        <v>99</v>
      </c>
      <c r="G264" s="13" t="s">
        <v>517</v>
      </c>
      <c r="H264" s="10" t="s">
        <v>126</v>
      </c>
      <c r="I264" s="10" t="s">
        <v>127</v>
      </c>
      <c r="J264" s="10" t="s">
        <v>63</v>
      </c>
      <c r="K264" s="10" t="s">
        <v>132</v>
      </c>
      <c r="L264" s="13" t="s">
        <v>235</v>
      </c>
      <c r="M264" s="10" t="s">
        <v>72</v>
      </c>
      <c r="N264" s="10" t="s">
        <v>130</v>
      </c>
      <c r="O264" s="10" t="s">
        <v>75</v>
      </c>
      <c r="P264">
        <v>3.27</v>
      </c>
    </row>
    <row r="265" spans="1:17">
      <c r="A265">
        <v>10302</v>
      </c>
      <c r="B265">
        <v>1</v>
      </c>
      <c r="C265">
        <v>1</v>
      </c>
      <c r="D265">
        <v>64021</v>
      </c>
      <c r="E265">
        <v>19</v>
      </c>
      <c r="F265" s="10" t="s">
        <v>66</v>
      </c>
      <c r="G265" s="13" t="s">
        <v>170</v>
      </c>
      <c r="H265" s="10" t="s">
        <v>126</v>
      </c>
      <c r="I265" s="10" t="s">
        <v>441</v>
      </c>
      <c r="J265" s="10" t="s">
        <v>76</v>
      </c>
      <c r="K265" s="10" t="s">
        <v>132</v>
      </c>
      <c r="L265" s="13" t="s">
        <v>171</v>
      </c>
      <c r="M265" s="10" t="s">
        <v>65</v>
      </c>
      <c r="N265" s="10" t="s">
        <v>134</v>
      </c>
      <c r="O265" s="10" t="s">
        <v>101</v>
      </c>
      <c r="P265">
        <v>2.4</v>
      </c>
      <c r="Q265" t="s">
        <v>442</v>
      </c>
    </row>
    <row r="266" spans="1:17">
      <c r="A266">
        <v>10090</v>
      </c>
      <c r="B266">
        <v>1</v>
      </c>
      <c r="C266">
        <v>1</v>
      </c>
      <c r="D266">
        <v>65714</v>
      </c>
      <c r="E266">
        <v>18</v>
      </c>
      <c r="F266" s="10" t="s">
        <v>93</v>
      </c>
      <c r="G266" s="13" t="s">
        <v>463</v>
      </c>
      <c r="H266" s="10" t="s">
        <v>126</v>
      </c>
      <c r="I266" s="10" t="s">
        <v>266</v>
      </c>
      <c r="J266" s="10" t="s">
        <v>76</v>
      </c>
      <c r="K266" s="10" t="s">
        <v>132</v>
      </c>
      <c r="L266" s="13" t="s">
        <v>518</v>
      </c>
      <c r="M266" s="10" t="s">
        <v>65</v>
      </c>
      <c r="N266" s="10" t="s">
        <v>130</v>
      </c>
      <c r="O266" s="10" t="s">
        <v>75</v>
      </c>
      <c r="P266">
        <v>4.83</v>
      </c>
      <c r="Q266" t="s">
        <v>268</v>
      </c>
    </row>
    <row r="267" spans="1:17">
      <c r="A267">
        <v>10030</v>
      </c>
      <c r="B267">
        <v>0</v>
      </c>
      <c r="C267">
        <v>5</v>
      </c>
      <c r="D267">
        <v>62425</v>
      </c>
      <c r="E267">
        <v>19</v>
      </c>
      <c r="F267" s="10" t="s">
        <v>66</v>
      </c>
      <c r="G267" s="13" t="s">
        <v>424</v>
      </c>
      <c r="H267" s="10" t="s">
        <v>126</v>
      </c>
      <c r="I267" s="10" t="s">
        <v>308</v>
      </c>
      <c r="J267" s="10" t="s">
        <v>76</v>
      </c>
      <c r="K267" s="10" t="s">
        <v>141</v>
      </c>
      <c r="L267" s="13" t="s">
        <v>450</v>
      </c>
      <c r="M267" s="10" t="s">
        <v>65</v>
      </c>
      <c r="N267" s="10" t="s">
        <v>130</v>
      </c>
      <c r="O267" s="10" t="s">
        <v>70</v>
      </c>
      <c r="P267">
        <v>4.0999999999999996</v>
      </c>
      <c r="Q267" t="s">
        <v>310</v>
      </c>
    </row>
    <row r="268" spans="1:17">
      <c r="A268">
        <v>10278</v>
      </c>
      <c r="B268">
        <v>0</v>
      </c>
      <c r="C268">
        <v>1</v>
      </c>
      <c r="D268">
        <v>47961</v>
      </c>
      <c r="E268">
        <v>19</v>
      </c>
      <c r="F268" s="10" t="s">
        <v>66</v>
      </c>
      <c r="G268" s="13" t="s">
        <v>314</v>
      </c>
      <c r="H268" s="10" t="s">
        <v>126</v>
      </c>
      <c r="I268" s="10" t="s">
        <v>296</v>
      </c>
      <c r="J268" s="10" t="s">
        <v>76</v>
      </c>
      <c r="K268" s="10" t="s">
        <v>141</v>
      </c>
      <c r="L268" s="13" t="s">
        <v>164</v>
      </c>
      <c r="M268" s="10" t="s">
        <v>65</v>
      </c>
      <c r="N268" s="10" t="s">
        <v>143</v>
      </c>
      <c r="O268" s="10" t="s">
        <v>75</v>
      </c>
      <c r="P268">
        <v>4.0999999999999996</v>
      </c>
      <c r="Q268" t="s">
        <v>297</v>
      </c>
    </row>
    <row r="269" spans="1:17">
      <c r="A269">
        <v>10307</v>
      </c>
      <c r="B269">
        <v>1</v>
      </c>
      <c r="C269">
        <v>1</v>
      </c>
      <c r="D269">
        <v>58273</v>
      </c>
      <c r="E269">
        <v>3</v>
      </c>
      <c r="F269" s="10" t="s">
        <v>96</v>
      </c>
      <c r="G269" s="13" t="s">
        <v>519</v>
      </c>
      <c r="H269" s="10" t="s">
        <v>126</v>
      </c>
      <c r="I269" s="10" t="s">
        <v>127</v>
      </c>
      <c r="J269" s="10" t="s">
        <v>63</v>
      </c>
      <c r="K269" s="10" t="s">
        <v>132</v>
      </c>
      <c r="L269" s="13" t="s">
        <v>244</v>
      </c>
      <c r="M269" s="10" t="s">
        <v>95</v>
      </c>
      <c r="N269" s="10" t="s">
        <v>299</v>
      </c>
      <c r="O269" s="10" t="s">
        <v>101</v>
      </c>
      <c r="P269">
        <v>1.81</v>
      </c>
    </row>
    <row r="270" spans="1:17">
      <c r="A270">
        <v>10147</v>
      </c>
      <c r="B270">
        <v>0</v>
      </c>
      <c r="C270">
        <v>1</v>
      </c>
      <c r="D270">
        <v>63003</v>
      </c>
      <c r="E270">
        <v>1</v>
      </c>
      <c r="F270" s="10" t="s">
        <v>94</v>
      </c>
      <c r="G270" s="13" t="s">
        <v>520</v>
      </c>
      <c r="H270" s="10" t="s">
        <v>126</v>
      </c>
      <c r="I270" s="10" t="s">
        <v>127</v>
      </c>
      <c r="J270" s="10" t="s">
        <v>63</v>
      </c>
      <c r="K270" s="10" t="s">
        <v>128</v>
      </c>
      <c r="L270" s="13" t="s">
        <v>217</v>
      </c>
      <c r="M270" s="10" t="s">
        <v>91</v>
      </c>
      <c r="N270" s="10" t="s">
        <v>134</v>
      </c>
      <c r="O270" s="10" t="s">
        <v>75</v>
      </c>
      <c r="P270">
        <v>3.9</v>
      </c>
    </row>
    <row r="271" spans="1:17">
      <c r="A271">
        <v>10266</v>
      </c>
      <c r="B271">
        <v>1</v>
      </c>
      <c r="C271">
        <v>1</v>
      </c>
      <c r="D271">
        <v>61355</v>
      </c>
      <c r="E271">
        <v>19</v>
      </c>
      <c r="F271" s="10" t="s">
        <v>66</v>
      </c>
      <c r="G271" s="13" t="s">
        <v>521</v>
      </c>
      <c r="H271" s="10" t="s">
        <v>126</v>
      </c>
      <c r="I271" s="10" t="s">
        <v>339</v>
      </c>
      <c r="J271" s="10" t="s">
        <v>63</v>
      </c>
      <c r="K271" s="10" t="s">
        <v>132</v>
      </c>
      <c r="L271" s="13" t="s">
        <v>206</v>
      </c>
      <c r="M271" s="10" t="s">
        <v>65</v>
      </c>
      <c r="N271" s="10" t="s">
        <v>130</v>
      </c>
      <c r="O271" s="10" t="s">
        <v>75</v>
      </c>
      <c r="P271">
        <v>4.7</v>
      </c>
      <c r="Q271" t="s">
        <v>340</v>
      </c>
    </row>
    <row r="272" spans="1:17">
      <c r="A272">
        <v>10241</v>
      </c>
      <c r="B272">
        <v>1</v>
      </c>
      <c r="C272">
        <v>1</v>
      </c>
      <c r="D272">
        <v>60120</v>
      </c>
      <c r="E272">
        <v>3</v>
      </c>
      <c r="F272" s="10" t="s">
        <v>96</v>
      </c>
      <c r="G272" s="13" t="s">
        <v>522</v>
      </c>
      <c r="H272" s="10" t="s">
        <v>126</v>
      </c>
      <c r="I272" s="10" t="s">
        <v>127</v>
      </c>
      <c r="J272" s="10" t="s">
        <v>76</v>
      </c>
      <c r="K272" s="10" t="s">
        <v>132</v>
      </c>
      <c r="L272" s="13" t="s">
        <v>523</v>
      </c>
      <c r="M272" s="10" t="s">
        <v>95</v>
      </c>
      <c r="N272" s="10" t="s">
        <v>134</v>
      </c>
      <c r="O272" s="10" t="s">
        <v>75</v>
      </c>
      <c r="P272">
        <v>4.0999999999999996</v>
      </c>
    </row>
    <row r="273" spans="1:17">
      <c r="A273">
        <v>10158</v>
      </c>
      <c r="B273">
        <v>1</v>
      </c>
      <c r="C273">
        <v>1</v>
      </c>
      <c r="D273">
        <v>63682</v>
      </c>
      <c r="E273">
        <v>18</v>
      </c>
      <c r="F273" s="10" t="s">
        <v>93</v>
      </c>
      <c r="G273" s="13" t="s">
        <v>428</v>
      </c>
      <c r="H273" s="10" t="s">
        <v>126</v>
      </c>
      <c r="I273" s="10" t="s">
        <v>256</v>
      </c>
      <c r="J273" s="10" t="s">
        <v>76</v>
      </c>
      <c r="K273" s="10" t="s">
        <v>132</v>
      </c>
      <c r="L273" s="13" t="s">
        <v>524</v>
      </c>
      <c r="M273" s="10" t="s">
        <v>65</v>
      </c>
      <c r="N273" s="10" t="s">
        <v>134</v>
      </c>
      <c r="O273" s="10" t="s">
        <v>75</v>
      </c>
      <c r="P273">
        <v>3.73</v>
      </c>
      <c r="Q273" t="s">
        <v>258</v>
      </c>
    </row>
    <row r="274" spans="1:17">
      <c r="A274">
        <v>10117</v>
      </c>
      <c r="B274">
        <v>1</v>
      </c>
      <c r="C274">
        <v>1</v>
      </c>
      <c r="D274">
        <v>63025</v>
      </c>
      <c r="E274">
        <v>19</v>
      </c>
      <c r="F274" s="10" t="s">
        <v>66</v>
      </c>
      <c r="G274" s="13" t="s">
        <v>525</v>
      </c>
      <c r="H274" s="10" t="s">
        <v>126</v>
      </c>
      <c r="I274" s="10" t="s">
        <v>127</v>
      </c>
      <c r="J274" s="10" t="s">
        <v>63</v>
      </c>
      <c r="K274" s="10" t="s">
        <v>132</v>
      </c>
      <c r="L274" s="13" t="s">
        <v>162</v>
      </c>
      <c r="M274" s="10" t="s">
        <v>65</v>
      </c>
      <c r="N274" s="10" t="s">
        <v>143</v>
      </c>
      <c r="O274" s="10" t="s">
        <v>75</v>
      </c>
      <c r="P274">
        <v>4.3600000000000003</v>
      </c>
    </row>
    <row r="275" spans="1:17">
      <c r="A275">
        <v>10209</v>
      </c>
      <c r="B275">
        <v>0</v>
      </c>
      <c r="C275">
        <v>1</v>
      </c>
      <c r="D275">
        <v>59238</v>
      </c>
      <c r="E275">
        <v>19</v>
      </c>
      <c r="F275" s="10" t="s">
        <v>66</v>
      </c>
      <c r="G275" s="13" t="s">
        <v>526</v>
      </c>
      <c r="H275" s="10" t="s">
        <v>126</v>
      </c>
      <c r="I275" s="10" t="s">
        <v>441</v>
      </c>
      <c r="J275" s="10" t="s">
        <v>76</v>
      </c>
      <c r="K275" s="10" t="s">
        <v>128</v>
      </c>
      <c r="L275" s="13" t="s">
        <v>246</v>
      </c>
      <c r="M275" s="10" t="s">
        <v>65</v>
      </c>
      <c r="N275" s="10" t="s">
        <v>134</v>
      </c>
      <c r="O275" s="10" t="s">
        <v>75</v>
      </c>
      <c r="P275">
        <v>3.4</v>
      </c>
      <c r="Q275" t="s">
        <v>442</v>
      </c>
    </row>
    <row r="276" spans="1:17">
      <c r="A276">
        <v>10024</v>
      </c>
      <c r="B276">
        <v>0</v>
      </c>
      <c r="C276">
        <v>1</v>
      </c>
      <c r="D276">
        <v>92989</v>
      </c>
      <c r="E276">
        <v>24</v>
      </c>
      <c r="F276" s="10" t="s">
        <v>83</v>
      </c>
      <c r="G276" s="13" t="s">
        <v>527</v>
      </c>
      <c r="H276" s="10" t="s">
        <v>126</v>
      </c>
      <c r="I276" s="10" t="s">
        <v>127</v>
      </c>
      <c r="J276" s="10" t="s">
        <v>63</v>
      </c>
      <c r="K276" s="10" t="s">
        <v>128</v>
      </c>
      <c r="L276" s="13" t="s">
        <v>188</v>
      </c>
      <c r="M276" s="10" t="s">
        <v>82</v>
      </c>
      <c r="N276" s="10" t="s">
        <v>130</v>
      </c>
      <c r="O276" s="10" t="s">
        <v>70</v>
      </c>
      <c r="P276">
        <v>4.5</v>
      </c>
    </row>
    <row r="277" spans="1:17">
      <c r="A277">
        <v>10173</v>
      </c>
      <c r="B277">
        <v>1</v>
      </c>
      <c r="C277">
        <v>1</v>
      </c>
      <c r="D277">
        <v>90100</v>
      </c>
      <c r="E277">
        <v>4</v>
      </c>
      <c r="F277" s="10" t="s">
        <v>17</v>
      </c>
      <c r="G277" s="13" t="s">
        <v>528</v>
      </c>
      <c r="H277" s="10" t="s">
        <v>126</v>
      </c>
      <c r="I277" s="10" t="s">
        <v>213</v>
      </c>
      <c r="J277" s="10" t="s">
        <v>63</v>
      </c>
      <c r="K277" s="10" t="s">
        <v>132</v>
      </c>
      <c r="L277" s="13" t="s">
        <v>360</v>
      </c>
      <c r="M277" s="10" t="s">
        <v>72</v>
      </c>
      <c r="N277" s="10" t="s">
        <v>134</v>
      </c>
      <c r="O277" s="10" t="s">
        <v>75</v>
      </c>
      <c r="P277">
        <v>3.4</v>
      </c>
      <c r="Q277" t="s">
        <v>215</v>
      </c>
    </row>
    <row r="278" spans="1:17">
      <c r="A278">
        <v>10221</v>
      </c>
      <c r="B278">
        <v>1</v>
      </c>
      <c r="C278">
        <v>5</v>
      </c>
      <c r="D278">
        <v>60754</v>
      </c>
      <c r="E278">
        <v>19</v>
      </c>
      <c r="F278" s="10" t="s">
        <v>66</v>
      </c>
      <c r="G278" s="13" t="s">
        <v>529</v>
      </c>
      <c r="H278" s="10" t="s">
        <v>126</v>
      </c>
      <c r="I278" s="10" t="s">
        <v>127</v>
      </c>
      <c r="J278" s="10" t="s">
        <v>76</v>
      </c>
      <c r="K278" s="10" t="s">
        <v>132</v>
      </c>
      <c r="L278" s="13" t="s">
        <v>530</v>
      </c>
      <c r="M278" s="10" t="s">
        <v>65</v>
      </c>
      <c r="N278" s="10" t="s">
        <v>160</v>
      </c>
      <c r="O278" s="10" t="s">
        <v>75</v>
      </c>
      <c r="P278">
        <v>4.5</v>
      </c>
    </row>
    <row r="279" spans="1:17">
      <c r="A279">
        <v>10146</v>
      </c>
      <c r="B279">
        <v>1</v>
      </c>
      <c r="C279">
        <v>5</v>
      </c>
      <c r="D279">
        <v>72202</v>
      </c>
      <c r="E279">
        <v>20</v>
      </c>
      <c r="F279" s="10" t="s">
        <v>77</v>
      </c>
      <c r="G279" s="13" t="s">
        <v>148</v>
      </c>
      <c r="H279" s="10" t="s">
        <v>126</v>
      </c>
      <c r="I279" s="10" t="s">
        <v>531</v>
      </c>
      <c r="J279" s="10" t="s">
        <v>76</v>
      </c>
      <c r="K279" s="10" t="s">
        <v>132</v>
      </c>
      <c r="L279" s="13" t="s">
        <v>254</v>
      </c>
      <c r="M279" s="10" t="s">
        <v>65</v>
      </c>
      <c r="N279" s="10" t="s">
        <v>143</v>
      </c>
      <c r="O279" s="10" t="s">
        <v>75</v>
      </c>
      <c r="P279">
        <v>3.93</v>
      </c>
      <c r="Q279" t="s">
        <v>532</v>
      </c>
    </row>
    <row r="280" spans="1:17">
      <c r="A280">
        <v>10161</v>
      </c>
      <c r="B280">
        <v>0</v>
      </c>
      <c r="C280">
        <v>1</v>
      </c>
      <c r="D280">
        <v>58370</v>
      </c>
      <c r="E280">
        <v>3</v>
      </c>
      <c r="F280" s="10" t="s">
        <v>96</v>
      </c>
      <c r="G280" s="13" t="s">
        <v>533</v>
      </c>
      <c r="H280" s="10" t="s">
        <v>126</v>
      </c>
      <c r="I280" s="10" t="s">
        <v>127</v>
      </c>
      <c r="J280" s="10" t="s">
        <v>76</v>
      </c>
      <c r="K280" s="10" t="s">
        <v>128</v>
      </c>
      <c r="L280" s="13" t="s">
        <v>217</v>
      </c>
      <c r="M280" s="10" t="s">
        <v>95</v>
      </c>
      <c r="N280" s="10" t="s">
        <v>134</v>
      </c>
      <c r="O280" s="10" t="s">
        <v>75</v>
      </c>
      <c r="P280">
        <v>3.69</v>
      </c>
    </row>
    <row r="281" spans="1:17">
      <c r="A281">
        <v>10141</v>
      </c>
      <c r="B281">
        <v>0</v>
      </c>
      <c r="C281">
        <v>5</v>
      </c>
      <c r="D281">
        <v>48413</v>
      </c>
      <c r="E281">
        <v>19</v>
      </c>
      <c r="F281" s="10" t="s">
        <v>66</v>
      </c>
      <c r="G281" s="13" t="s">
        <v>534</v>
      </c>
      <c r="H281" s="10" t="s">
        <v>126</v>
      </c>
      <c r="I281" s="10" t="s">
        <v>127</v>
      </c>
      <c r="J281" s="10" t="s">
        <v>76</v>
      </c>
      <c r="K281" s="10" t="s">
        <v>128</v>
      </c>
      <c r="L281" s="13" t="s">
        <v>129</v>
      </c>
      <c r="M281" s="10" t="s">
        <v>65</v>
      </c>
      <c r="N281" s="10" t="s">
        <v>134</v>
      </c>
      <c r="O281" s="10" t="s">
        <v>75</v>
      </c>
      <c r="P281">
        <v>3.98</v>
      </c>
    </row>
    <row r="282" spans="1:17">
      <c r="A282">
        <v>10268</v>
      </c>
      <c r="B282">
        <v>0</v>
      </c>
      <c r="C282">
        <v>5</v>
      </c>
      <c r="D282">
        <v>67176</v>
      </c>
      <c r="E282">
        <v>20</v>
      </c>
      <c r="F282" s="10" t="s">
        <v>77</v>
      </c>
      <c r="G282" s="13" t="s">
        <v>376</v>
      </c>
      <c r="H282" s="10" t="s">
        <v>126</v>
      </c>
      <c r="I282" s="10" t="s">
        <v>266</v>
      </c>
      <c r="J282" s="10" t="s">
        <v>63</v>
      </c>
      <c r="K282" s="10" t="s">
        <v>154</v>
      </c>
      <c r="L282" s="13" t="s">
        <v>535</v>
      </c>
      <c r="M282" s="10" t="s">
        <v>65</v>
      </c>
      <c r="N282" s="10" t="s">
        <v>333</v>
      </c>
      <c r="O282" s="10" t="s">
        <v>75</v>
      </c>
      <c r="P282">
        <v>4.0999999999999996</v>
      </c>
      <c r="Q282" t="s">
        <v>268</v>
      </c>
    </row>
    <row r="283" spans="1:17">
      <c r="A283">
        <v>10123</v>
      </c>
      <c r="B283">
        <v>0</v>
      </c>
      <c r="C283">
        <v>1</v>
      </c>
      <c r="D283">
        <v>56339</v>
      </c>
      <c r="E283">
        <v>19</v>
      </c>
      <c r="F283" s="10" t="s">
        <v>66</v>
      </c>
      <c r="G283" s="13" t="s">
        <v>536</v>
      </c>
      <c r="H283" s="10" t="s">
        <v>126</v>
      </c>
      <c r="I283" s="10" t="s">
        <v>127</v>
      </c>
      <c r="J283" s="10" t="s">
        <v>76</v>
      </c>
      <c r="K283" s="10" t="s">
        <v>141</v>
      </c>
      <c r="L283" s="13" t="s">
        <v>537</v>
      </c>
      <c r="M283" s="10" t="s">
        <v>65</v>
      </c>
      <c r="N283" s="10" t="s">
        <v>134</v>
      </c>
      <c r="O283" s="10" t="s">
        <v>75</v>
      </c>
      <c r="P283">
        <v>4.21</v>
      </c>
    </row>
    <row r="284" spans="1:17">
      <c r="A284">
        <v>10013</v>
      </c>
      <c r="B284">
        <v>0</v>
      </c>
      <c r="C284">
        <v>1</v>
      </c>
      <c r="D284">
        <v>64397</v>
      </c>
      <c r="E284">
        <v>3</v>
      </c>
      <c r="F284" s="10" t="s">
        <v>96</v>
      </c>
      <c r="G284" s="13" t="s">
        <v>538</v>
      </c>
      <c r="H284" s="10" t="s">
        <v>126</v>
      </c>
      <c r="I284" s="10" t="s">
        <v>441</v>
      </c>
      <c r="J284" s="10" t="s">
        <v>63</v>
      </c>
      <c r="K284" s="10" t="s">
        <v>220</v>
      </c>
      <c r="L284" s="13" t="s">
        <v>539</v>
      </c>
      <c r="M284" s="10" t="s">
        <v>95</v>
      </c>
      <c r="N284" s="10" t="s">
        <v>134</v>
      </c>
      <c r="O284" s="10" t="s">
        <v>70</v>
      </c>
      <c r="P284">
        <v>4.0999999999999996</v>
      </c>
      <c r="Q284" t="s">
        <v>442</v>
      </c>
    </row>
    <row r="285" spans="1:17">
      <c r="A285">
        <v>10287</v>
      </c>
      <c r="B285">
        <v>0</v>
      </c>
      <c r="C285">
        <v>1</v>
      </c>
      <c r="D285">
        <v>63025</v>
      </c>
      <c r="E285">
        <v>19</v>
      </c>
      <c r="F285" s="10" t="s">
        <v>66</v>
      </c>
      <c r="G285" s="13" t="s">
        <v>540</v>
      </c>
      <c r="H285" s="10" t="s">
        <v>126</v>
      </c>
      <c r="I285" s="10" t="s">
        <v>153</v>
      </c>
      <c r="J285" s="10" t="s">
        <v>76</v>
      </c>
      <c r="K285" s="10" t="s">
        <v>128</v>
      </c>
      <c r="L285" s="13" t="s">
        <v>206</v>
      </c>
      <c r="M285" s="10" t="s">
        <v>65</v>
      </c>
      <c r="N285" s="10" t="s">
        <v>130</v>
      </c>
      <c r="O285" s="10" t="s">
        <v>89</v>
      </c>
      <c r="P285">
        <v>2.44</v>
      </c>
      <c r="Q285" t="s">
        <v>157</v>
      </c>
    </row>
    <row r="286" spans="1:17">
      <c r="A286">
        <v>10044</v>
      </c>
      <c r="B286">
        <v>1</v>
      </c>
      <c r="C286">
        <v>5</v>
      </c>
      <c r="D286">
        <v>75281</v>
      </c>
      <c r="E286">
        <v>15</v>
      </c>
      <c r="F286" s="10" t="s">
        <v>103</v>
      </c>
      <c r="G286" s="13" t="s">
        <v>541</v>
      </c>
      <c r="H286" s="10" t="s">
        <v>126</v>
      </c>
      <c r="I286" s="10" t="s">
        <v>127</v>
      </c>
      <c r="J286" s="10" t="s">
        <v>63</v>
      </c>
      <c r="K286" s="10" t="s">
        <v>132</v>
      </c>
      <c r="L286" s="13" t="s">
        <v>162</v>
      </c>
      <c r="M286" s="10" t="s">
        <v>72</v>
      </c>
      <c r="N286" s="10" t="s">
        <v>199</v>
      </c>
      <c r="O286" s="10" t="s">
        <v>75</v>
      </c>
      <c r="P286">
        <v>5</v>
      </c>
    </row>
    <row r="287" spans="1:17">
      <c r="A287">
        <v>10102</v>
      </c>
      <c r="B287">
        <v>0</v>
      </c>
      <c r="C287">
        <v>5</v>
      </c>
      <c r="D287">
        <v>100416</v>
      </c>
      <c r="E287">
        <v>24</v>
      </c>
      <c r="F287" s="10" t="s">
        <v>83</v>
      </c>
      <c r="G287" s="13" t="s">
        <v>416</v>
      </c>
      <c r="H287" s="10" t="s">
        <v>126</v>
      </c>
      <c r="I287" s="10" t="s">
        <v>153</v>
      </c>
      <c r="J287" s="10" t="s">
        <v>63</v>
      </c>
      <c r="K287" s="10" t="s">
        <v>128</v>
      </c>
      <c r="L287" s="13" t="s">
        <v>537</v>
      </c>
      <c r="M287" s="10" t="s">
        <v>82</v>
      </c>
      <c r="N287" s="10" t="s">
        <v>160</v>
      </c>
      <c r="O287" s="10" t="s">
        <v>75</v>
      </c>
      <c r="P287">
        <v>4.5999999999999996</v>
      </c>
      <c r="Q287" t="s">
        <v>157</v>
      </c>
    </row>
    <row r="288" spans="1:17">
      <c r="A288">
        <v>10270</v>
      </c>
      <c r="B288">
        <v>0</v>
      </c>
      <c r="C288">
        <v>5</v>
      </c>
      <c r="D288">
        <v>74813</v>
      </c>
      <c r="E288">
        <v>20</v>
      </c>
      <c r="F288" s="10" t="s">
        <v>77</v>
      </c>
      <c r="G288" s="13" t="s">
        <v>542</v>
      </c>
      <c r="H288" s="10" t="s">
        <v>126</v>
      </c>
      <c r="I288" s="10" t="s">
        <v>339</v>
      </c>
      <c r="J288" s="10" t="s">
        <v>76</v>
      </c>
      <c r="K288" s="10" t="s">
        <v>128</v>
      </c>
      <c r="L288" s="13" t="s">
        <v>164</v>
      </c>
      <c r="M288" s="10" t="s">
        <v>65</v>
      </c>
      <c r="N288" s="10" t="s">
        <v>130</v>
      </c>
      <c r="O288" s="10" t="s">
        <v>75</v>
      </c>
      <c r="P288">
        <v>4.4000000000000004</v>
      </c>
      <c r="Q288" t="s">
        <v>340</v>
      </c>
    </row>
    <row r="289" spans="1:17">
      <c r="A289">
        <v>10045</v>
      </c>
      <c r="B289">
        <v>1</v>
      </c>
      <c r="C289">
        <v>1</v>
      </c>
      <c r="D289">
        <v>76029</v>
      </c>
      <c r="E289">
        <v>15</v>
      </c>
      <c r="F289" s="10" t="s">
        <v>103</v>
      </c>
      <c r="G289" s="13" t="s">
        <v>271</v>
      </c>
      <c r="H289" s="10" t="s">
        <v>126</v>
      </c>
      <c r="I289" s="10" t="s">
        <v>219</v>
      </c>
      <c r="J289" s="10" t="s">
        <v>63</v>
      </c>
      <c r="K289" s="10" t="s">
        <v>132</v>
      </c>
      <c r="L289" s="13" t="s">
        <v>133</v>
      </c>
      <c r="M289" s="10" t="s">
        <v>72</v>
      </c>
      <c r="N289" s="10" t="s">
        <v>156</v>
      </c>
      <c r="O289" s="10" t="s">
        <v>75</v>
      </c>
      <c r="P289">
        <v>5</v>
      </c>
      <c r="Q289" t="s">
        <v>222</v>
      </c>
    </row>
    <row r="290" spans="1:17">
      <c r="A290">
        <v>10205</v>
      </c>
      <c r="B290">
        <v>1</v>
      </c>
      <c r="C290">
        <v>1</v>
      </c>
      <c r="D290">
        <v>57859</v>
      </c>
      <c r="E290">
        <v>3</v>
      </c>
      <c r="F290" s="10" t="s">
        <v>96</v>
      </c>
      <c r="G290" s="13" t="s">
        <v>543</v>
      </c>
      <c r="H290" s="10" t="s">
        <v>126</v>
      </c>
      <c r="I290" s="10" t="s">
        <v>385</v>
      </c>
      <c r="J290" s="10" t="s">
        <v>76</v>
      </c>
      <c r="K290" s="10" t="s">
        <v>132</v>
      </c>
      <c r="L290" s="13" t="s">
        <v>129</v>
      </c>
      <c r="M290" s="10" t="s">
        <v>95</v>
      </c>
      <c r="N290" s="10" t="s">
        <v>134</v>
      </c>
      <c r="O290" s="10" t="s">
        <v>75</v>
      </c>
      <c r="P290">
        <v>2.81</v>
      </c>
      <c r="Q290" t="s">
        <v>386</v>
      </c>
    </row>
    <row r="291" spans="1:17">
      <c r="A291">
        <v>10014</v>
      </c>
      <c r="B291">
        <v>0</v>
      </c>
      <c r="C291">
        <v>5</v>
      </c>
      <c r="D291">
        <v>58523</v>
      </c>
      <c r="E291">
        <v>19</v>
      </c>
      <c r="F291" s="10" t="s">
        <v>66</v>
      </c>
      <c r="G291" s="13" t="s">
        <v>544</v>
      </c>
      <c r="H291" s="10" t="s">
        <v>126</v>
      </c>
      <c r="I291" s="10" t="s">
        <v>213</v>
      </c>
      <c r="J291" s="10" t="s">
        <v>63</v>
      </c>
      <c r="K291" s="10" t="s">
        <v>141</v>
      </c>
      <c r="L291" s="13" t="s">
        <v>369</v>
      </c>
      <c r="M291" s="10" t="s">
        <v>65</v>
      </c>
      <c r="N291" s="10" t="s">
        <v>130</v>
      </c>
      <c r="O291" s="10" t="s">
        <v>70</v>
      </c>
      <c r="P291">
        <v>4.5</v>
      </c>
      <c r="Q291" t="s">
        <v>215</v>
      </c>
    </row>
    <row r="292" spans="1:17">
      <c r="A292">
        <v>10144</v>
      </c>
      <c r="B292">
        <v>0</v>
      </c>
      <c r="C292">
        <v>1</v>
      </c>
      <c r="D292">
        <v>88976</v>
      </c>
      <c r="E292">
        <v>17</v>
      </c>
      <c r="F292" s="10" t="s">
        <v>93</v>
      </c>
      <c r="G292" s="13" t="s">
        <v>545</v>
      </c>
      <c r="H292" s="10" t="s">
        <v>126</v>
      </c>
      <c r="I292" s="10" t="s">
        <v>127</v>
      </c>
      <c r="J292" s="10" t="s">
        <v>63</v>
      </c>
      <c r="K292" s="10" t="s">
        <v>141</v>
      </c>
      <c r="L292" s="13" t="s">
        <v>546</v>
      </c>
      <c r="M292" s="10" t="s">
        <v>65</v>
      </c>
      <c r="N292" s="10" t="s">
        <v>156</v>
      </c>
      <c r="O292" s="10" t="s">
        <v>75</v>
      </c>
      <c r="P292">
        <v>3.93</v>
      </c>
    </row>
    <row r="293" spans="1:17">
      <c r="A293">
        <v>10253</v>
      </c>
      <c r="B293">
        <v>0</v>
      </c>
      <c r="C293">
        <v>1</v>
      </c>
      <c r="D293">
        <v>55875</v>
      </c>
      <c r="E293">
        <v>3</v>
      </c>
      <c r="F293" s="10" t="s">
        <v>96</v>
      </c>
      <c r="G293" s="13" t="s">
        <v>547</v>
      </c>
      <c r="H293" s="10" t="s">
        <v>126</v>
      </c>
      <c r="I293" s="10" t="s">
        <v>127</v>
      </c>
      <c r="J293" s="10" t="s">
        <v>63</v>
      </c>
      <c r="K293" s="10" t="s">
        <v>128</v>
      </c>
      <c r="L293" s="13" t="s">
        <v>226</v>
      </c>
      <c r="M293" s="10" t="s">
        <v>95</v>
      </c>
      <c r="N293" s="10" t="s">
        <v>299</v>
      </c>
      <c r="O293" s="10" t="s">
        <v>75</v>
      </c>
      <c r="P293">
        <v>4.5</v>
      </c>
    </row>
    <row r="294" spans="1:17">
      <c r="A294">
        <v>10118</v>
      </c>
      <c r="B294">
        <v>1</v>
      </c>
      <c r="C294">
        <v>4</v>
      </c>
      <c r="D294">
        <v>113999</v>
      </c>
      <c r="E294">
        <v>8</v>
      </c>
      <c r="F294" s="10" t="s">
        <v>10</v>
      </c>
      <c r="G294" s="13" t="s">
        <v>548</v>
      </c>
      <c r="H294" s="10" t="s">
        <v>126</v>
      </c>
      <c r="I294" s="10" t="s">
        <v>127</v>
      </c>
      <c r="J294" s="10" t="s">
        <v>63</v>
      </c>
      <c r="K294" s="10" t="s">
        <v>132</v>
      </c>
      <c r="L294" s="13" t="s">
        <v>209</v>
      </c>
      <c r="M294" s="10" t="s">
        <v>72</v>
      </c>
      <c r="N294" s="10" t="s">
        <v>156</v>
      </c>
      <c r="O294" s="10" t="s">
        <v>75</v>
      </c>
      <c r="P294">
        <v>4.33</v>
      </c>
    </row>
    <row r="295" spans="1:17">
      <c r="A295">
        <v>10022</v>
      </c>
      <c r="B295">
        <v>1</v>
      </c>
      <c r="C295">
        <v>4</v>
      </c>
      <c r="D295">
        <v>49773</v>
      </c>
      <c r="E295">
        <v>19</v>
      </c>
      <c r="F295" s="10" t="s">
        <v>66</v>
      </c>
      <c r="G295" s="13" t="s">
        <v>549</v>
      </c>
      <c r="H295" s="10" t="s">
        <v>126</v>
      </c>
      <c r="I295" s="10" t="s">
        <v>127</v>
      </c>
      <c r="J295" s="10" t="s">
        <v>76</v>
      </c>
      <c r="K295" s="10" t="s">
        <v>132</v>
      </c>
      <c r="L295" s="13" t="s">
        <v>403</v>
      </c>
      <c r="M295" s="10" t="s">
        <v>65</v>
      </c>
      <c r="N295" s="10" t="s">
        <v>143</v>
      </c>
      <c r="O295" s="10" t="s">
        <v>70</v>
      </c>
      <c r="P295">
        <v>4.3</v>
      </c>
    </row>
    <row r="296" spans="1:17">
      <c r="A296">
        <v>10183</v>
      </c>
      <c r="B296">
        <v>0</v>
      </c>
      <c r="C296">
        <v>2</v>
      </c>
      <c r="D296">
        <v>62068</v>
      </c>
      <c r="E296">
        <v>19</v>
      </c>
      <c r="F296" s="10" t="s">
        <v>66</v>
      </c>
      <c r="G296" s="13" t="s">
        <v>550</v>
      </c>
      <c r="H296" s="10" t="s">
        <v>126</v>
      </c>
      <c r="I296" s="10" t="s">
        <v>127</v>
      </c>
      <c r="J296" s="10" t="s">
        <v>76</v>
      </c>
      <c r="K296" s="10" t="s">
        <v>128</v>
      </c>
      <c r="L296" s="13" t="s">
        <v>551</v>
      </c>
      <c r="M296" s="10" t="s">
        <v>65</v>
      </c>
      <c r="N296" s="10" t="s">
        <v>130</v>
      </c>
      <c r="O296" s="10" t="s">
        <v>75</v>
      </c>
      <c r="P296">
        <v>3.21</v>
      </c>
    </row>
    <row r="297" spans="1:17">
      <c r="A297">
        <v>10190</v>
      </c>
      <c r="B297">
        <v>0</v>
      </c>
      <c r="C297">
        <v>1</v>
      </c>
      <c r="D297">
        <v>66541</v>
      </c>
      <c r="E297">
        <v>20</v>
      </c>
      <c r="F297" s="10" t="s">
        <v>77</v>
      </c>
      <c r="G297" s="13" t="s">
        <v>552</v>
      </c>
      <c r="H297" s="10" t="s">
        <v>126</v>
      </c>
      <c r="I297" s="10" t="s">
        <v>127</v>
      </c>
      <c r="J297" s="10" t="s">
        <v>63</v>
      </c>
      <c r="K297" s="10" t="s">
        <v>128</v>
      </c>
      <c r="L297" s="13" t="s">
        <v>238</v>
      </c>
      <c r="M297" s="10" t="s">
        <v>65</v>
      </c>
      <c r="N297" s="10" t="s">
        <v>156</v>
      </c>
      <c r="O297" s="10" t="s">
        <v>75</v>
      </c>
      <c r="P297">
        <v>3.11</v>
      </c>
    </row>
    <row r="298" spans="1:17">
      <c r="A298">
        <v>10274</v>
      </c>
      <c r="B298">
        <v>1</v>
      </c>
      <c r="C298">
        <v>5</v>
      </c>
      <c r="D298">
        <v>80512</v>
      </c>
      <c r="E298">
        <v>18</v>
      </c>
      <c r="F298" s="10" t="s">
        <v>93</v>
      </c>
      <c r="G298" s="13" t="s">
        <v>553</v>
      </c>
      <c r="H298" s="10" t="s">
        <v>126</v>
      </c>
      <c r="I298" s="10" t="s">
        <v>322</v>
      </c>
      <c r="J298" s="10" t="s">
        <v>76</v>
      </c>
      <c r="K298" s="10" t="s">
        <v>132</v>
      </c>
      <c r="L298" s="13" t="s">
        <v>403</v>
      </c>
      <c r="M298" s="10" t="s">
        <v>65</v>
      </c>
      <c r="N298" s="10" t="s">
        <v>160</v>
      </c>
      <c r="O298" s="10" t="s">
        <v>75</v>
      </c>
      <c r="P298">
        <v>4.5</v>
      </c>
      <c r="Q298" t="s">
        <v>323</v>
      </c>
    </row>
    <row r="299" spans="1:17">
      <c r="A299">
        <v>10293</v>
      </c>
      <c r="B299">
        <v>0</v>
      </c>
      <c r="C299">
        <v>5</v>
      </c>
      <c r="D299">
        <v>50274</v>
      </c>
      <c r="E299">
        <v>19</v>
      </c>
      <c r="F299" s="10" t="s">
        <v>66</v>
      </c>
      <c r="G299" s="13" t="s">
        <v>554</v>
      </c>
      <c r="H299" s="10" t="s">
        <v>126</v>
      </c>
      <c r="I299" s="10" t="s">
        <v>127</v>
      </c>
      <c r="J299" s="10" t="s">
        <v>76</v>
      </c>
      <c r="K299" s="10" t="s">
        <v>128</v>
      </c>
      <c r="L299" s="13" t="s">
        <v>369</v>
      </c>
      <c r="M299" s="10" t="s">
        <v>65</v>
      </c>
      <c r="N299" s="10" t="s">
        <v>199</v>
      </c>
      <c r="O299" s="10" t="s">
        <v>89</v>
      </c>
      <c r="P299">
        <v>2.5</v>
      </c>
    </row>
    <row r="300" spans="1:17">
      <c r="A300">
        <v>10172</v>
      </c>
      <c r="B300">
        <v>0</v>
      </c>
      <c r="C300">
        <v>1</v>
      </c>
      <c r="D300">
        <v>84903</v>
      </c>
      <c r="E300">
        <v>22</v>
      </c>
      <c r="F300" s="10" t="s">
        <v>109</v>
      </c>
      <c r="G300" s="13" t="s">
        <v>555</v>
      </c>
      <c r="H300" s="10" t="s">
        <v>126</v>
      </c>
      <c r="I300" s="10" t="s">
        <v>127</v>
      </c>
      <c r="J300" s="10" t="s">
        <v>63</v>
      </c>
      <c r="K300" s="10" t="s">
        <v>128</v>
      </c>
      <c r="L300" s="13" t="s">
        <v>294</v>
      </c>
      <c r="M300" s="10" t="s">
        <v>72</v>
      </c>
      <c r="N300" s="10" t="s">
        <v>134</v>
      </c>
      <c r="O300" s="10" t="s">
        <v>75</v>
      </c>
      <c r="P300">
        <v>3.42</v>
      </c>
    </row>
    <row r="301" spans="1:17">
      <c r="A301">
        <v>10127</v>
      </c>
      <c r="B301">
        <v>0</v>
      </c>
      <c r="C301">
        <v>1</v>
      </c>
      <c r="D301">
        <v>107226</v>
      </c>
      <c r="E301">
        <v>28</v>
      </c>
      <c r="F301" s="10" t="s">
        <v>99</v>
      </c>
      <c r="G301" s="13" t="s">
        <v>556</v>
      </c>
      <c r="H301" s="10" t="s">
        <v>126</v>
      </c>
      <c r="I301" s="10" t="s">
        <v>127</v>
      </c>
      <c r="J301" s="10" t="s">
        <v>76</v>
      </c>
      <c r="K301" s="10" t="s">
        <v>154</v>
      </c>
      <c r="L301" s="13" t="s">
        <v>133</v>
      </c>
      <c r="M301" s="10" t="s">
        <v>72</v>
      </c>
      <c r="N301" s="10" t="s">
        <v>156</v>
      </c>
      <c r="O301" s="10" t="s">
        <v>75</v>
      </c>
      <c r="P301">
        <v>4.2</v>
      </c>
    </row>
    <row r="302" spans="1:17">
      <c r="A302">
        <v>10072</v>
      </c>
      <c r="B302">
        <v>0</v>
      </c>
      <c r="C302">
        <v>5</v>
      </c>
      <c r="D302">
        <v>58371</v>
      </c>
      <c r="E302">
        <v>19</v>
      </c>
      <c r="F302" s="10" t="s">
        <v>66</v>
      </c>
      <c r="G302" s="13" t="s">
        <v>148</v>
      </c>
      <c r="H302" s="10" t="s">
        <v>126</v>
      </c>
      <c r="I302" s="10" t="s">
        <v>213</v>
      </c>
      <c r="J302" s="10" t="s">
        <v>63</v>
      </c>
      <c r="K302" s="10" t="s">
        <v>128</v>
      </c>
      <c r="L302" s="13" t="s">
        <v>164</v>
      </c>
      <c r="M302" s="10" t="s">
        <v>65</v>
      </c>
      <c r="N302" s="10" t="s">
        <v>130</v>
      </c>
      <c r="O302" s="10" t="s">
        <v>75</v>
      </c>
      <c r="P302">
        <v>5</v>
      </c>
      <c r="Q302" t="s">
        <v>215</v>
      </c>
    </row>
    <row r="303" spans="1:17">
      <c r="A303">
        <v>10048</v>
      </c>
      <c r="B303">
        <v>1</v>
      </c>
      <c r="C303">
        <v>5</v>
      </c>
      <c r="D303">
        <v>55140</v>
      </c>
      <c r="E303">
        <v>19</v>
      </c>
      <c r="F303" s="10" t="s">
        <v>66</v>
      </c>
      <c r="G303" s="13" t="s">
        <v>275</v>
      </c>
      <c r="H303" s="10" t="s">
        <v>126</v>
      </c>
      <c r="I303" s="10" t="s">
        <v>127</v>
      </c>
      <c r="J303" s="10" t="s">
        <v>63</v>
      </c>
      <c r="K303" s="10" t="s">
        <v>132</v>
      </c>
      <c r="L303" s="13" t="s">
        <v>254</v>
      </c>
      <c r="M303" s="10" t="s">
        <v>65</v>
      </c>
      <c r="N303" s="10" t="s">
        <v>299</v>
      </c>
      <c r="O303" s="10" t="s">
        <v>75</v>
      </c>
      <c r="P303">
        <v>5</v>
      </c>
    </row>
    <row r="304" spans="1:17">
      <c r="A304">
        <v>10204</v>
      </c>
      <c r="B304">
        <v>0</v>
      </c>
      <c r="C304">
        <v>5</v>
      </c>
      <c r="D304">
        <v>58062</v>
      </c>
      <c r="E304">
        <v>19</v>
      </c>
      <c r="F304" s="10" t="s">
        <v>66</v>
      </c>
      <c r="G304" s="13" t="s">
        <v>204</v>
      </c>
      <c r="H304" s="10" t="s">
        <v>126</v>
      </c>
      <c r="I304" s="10" t="s">
        <v>153</v>
      </c>
      <c r="J304" s="10" t="s">
        <v>76</v>
      </c>
      <c r="K304" s="10" t="s">
        <v>141</v>
      </c>
      <c r="L304" s="13" t="s">
        <v>164</v>
      </c>
      <c r="M304" s="10" t="s">
        <v>65</v>
      </c>
      <c r="N304" s="10" t="s">
        <v>143</v>
      </c>
      <c r="O304" s="10" t="s">
        <v>75</v>
      </c>
      <c r="P304">
        <v>3.6</v>
      </c>
      <c r="Q304" t="s">
        <v>157</v>
      </c>
    </row>
    <row r="305" spans="1:17">
      <c r="A305">
        <v>10264</v>
      </c>
      <c r="B305">
        <v>0</v>
      </c>
      <c r="C305">
        <v>5</v>
      </c>
      <c r="D305">
        <v>59728</v>
      </c>
      <c r="E305">
        <v>19</v>
      </c>
      <c r="F305" s="10" t="s">
        <v>66</v>
      </c>
      <c r="G305" s="13" t="s">
        <v>557</v>
      </c>
      <c r="H305" s="10" t="s">
        <v>126</v>
      </c>
      <c r="I305" s="10" t="s">
        <v>127</v>
      </c>
      <c r="J305" s="10" t="s">
        <v>76</v>
      </c>
      <c r="K305" s="10" t="s">
        <v>128</v>
      </c>
      <c r="L305" s="13" t="s">
        <v>146</v>
      </c>
      <c r="M305" s="10" t="s">
        <v>65</v>
      </c>
      <c r="N305" s="10" t="s">
        <v>160</v>
      </c>
      <c r="O305" s="10" t="s">
        <v>75</v>
      </c>
      <c r="P305">
        <v>4.3</v>
      </c>
    </row>
    <row r="306" spans="1:17">
      <c r="A306">
        <v>10033</v>
      </c>
      <c r="B306">
        <v>0</v>
      </c>
      <c r="C306">
        <v>5</v>
      </c>
      <c r="D306">
        <v>70507</v>
      </c>
      <c r="E306">
        <v>20</v>
      </c>
      <c r="F306" s="10" t="s">
        <v>77</v>
      </c>
      <c r="G306" s="13" t="s">
        <v>558</v>
      </c>
      <c r="H306" s="10" t="s">
        <v>126</v>
      </c>
      <c r="I306" s="10" t="s">
        <v>127</v>
      </c>
      <c r="J306" s="10" t="s">
        <v>63</v>
      </c>
      <c r="K306" s="10" t="s">
        <v>128</v>
      </c>
      <c r="L306" s="13" t="s">
        <v>301</v>
      </c>
      <c r="M306" s="10" t="s">
        <v>65</v>
      </c>
      <c r="N306" s="10" t="s">
        <v>130</v>
      </c>
      <c r="O306" s="10" t="s">
        <v>70</v>
      </c>
      <c r="P306">
        <v>5</v>
      </c>
    </row>
    <row r="307" spans="1:17">
      <c r="A307">
        <v>10174</v>
      </c>
      <c r="B307">
        <v>0</v>
      </c>
      <c r="C307">
        <v>1</v>
      </c>
      <c r="D307">
        <v>60446</v>
      </c>
      <c r="E307">
        <v>20</v>
      </c>
      <c r="F307" s="10" t="s">
        <v>77</v>
      </c>
      <c r="G307" s="13" t="s">
        <v>559</v>
      </c>
      <c r="H307" s="10" t="s">
        <v>126</v>
      </c>
      <c r="I307" s="10" t="s">
        <v>339</v>
      </c>
      <c r="J307" s="10" t="s">
        <v>76</v>
      </c>
      <c r="K307" s="10" t="s">
        <v>128</v>
      </c>
      <c r="L307" s="13" t="s">
        <v>217</v>
      </c>
      <c r="M307" s="10" t="s">
        <v>65</v>
      </c>
      <c r="N307" s="10" t="s">
        <v>130</v>
      </c>
      <c r="O307" s="10" t="s">
        <v>75</v>
      </c>
      <c r="P307">
        <v>3.4</v>
      </c>
      <c r="Q307" t="s">
        <v>340</v>
      </c>
    </row>
    <row r="308" spans="1:17">
      <c r="A308">
        <v>10135</v>
      </c>
      <c r="B308">
        <v>0</v>
      </c>
      <c r="C308">
        <v>1</v>
      </c>
      <c r="D308">
        <v>65893</v>
      </c>
      <c r="E308">
        <v>20</v>
      </c>
      <c r="F308" s="10" t="s">
        <v>77</v>
      </c>
      <c r="G308" s="13" t="s">
        <v>560</v>
      </c>
      <c r="H308" s="10" t="s">
        <v>126</v>
      </c>
      <c r="I308" s="10" t="s">
        <v>127</v>
      </c>
      <c r="J308" s="10" t="s">
        <v>63</v>
      </c>
      <c r="K308" s="10" t="s">
        <v>128</v>
      </c>
      <c r="L308" s="13" t="s">
        <v>188</v>
      </c>
      <c r="M308" s="10" t="s">
        <v>65</v>
      </c>
      <c r="N308" s="10" t="s">
        <v>130</v>
      </c>
      <c r="O308" s="10" t="s">
        <v>75</v>
      </c>
      <c r="P308">
        <v>4.07</v>
      </c>
    </row>
    <row r="309" spans="1:17">
      <c r="A309">
        <v>10301</v>
      </c>
      <c r="B309">
        <v>0</v>
      </c>
      <c r="C309">
        <v>5</v>
      </c>
      <c r="D309">
        <v>48513</v>
      </c>
      <c r="E309">
        <v>19</v>
      </c>
      <c r="F309" s="10" t="s">
        <v>66</v>
      </c>
      <c r="G309" s="13" t="s">
        <v>561</v>
      </c>
      <c r="H309" s="10" t="s">
        <v>126</v>
      </c>
      <c r="I309" s="10" t="s">
        <v>127</v>
      </c>
      <c r="J309" s="10" t="s">
        <v>76</v>
      </c>
      <c r="K309" s="10" t="s">
        <v>128</v>
      </c>
      <c r="L309" s="13" t="s">
        <v>562</v>
      </c>
      <c r="M309" s="10" t="s">
        <v>65</v>
      </c>
      <c r="N309" s="10" t="s">
        <v>143</v>
      </c>
      <c r="O309" s="10" t="s">
        <v>101</v>
      </c>
      <c r="P309">
        <v>3.2</v>
      </c>
    </row>
    <row r="310" spans="1:17">
      <c r="A310">
        <v>10010</v>
      </c>
      <c r="B310">
        <v>0</v>
      </c>
      <c r="C310">
        <v>1</v>
      </c>
      <c r="D310">
        <v>220450</v>
      </c>
      <c r="E310">
        <v>6</v>
      </c>
      <c r="F310" s="10" t="s">
        <v>115</v>
      </c>
      <c r="G310" s="13" t="s">
        <v>563</v>
      </c>
      <c r="H310" s="10" t="s">
        <v>126</v>
      </c>
      <c r="I310" s="10" t="s">
        <v>149</v>
      </c>
      <c r="J310" s="10" t="s">
        <v>76</v>
      </c>
      <c r="K310" s="10" t="s">
        <v>128</v>
      </c>
      <c r="L310" s="13" t="s">
        <v>564</v>
      </c>
      <c r="M310" s="10" t="s">
        <v>72</v>
      </c>
      <c r="N310" s="10" t="s">
        <v>156</v>
      </c>
      <c r="O310" s="10" t="s">
        <v>70</v>
      </c>
      <c r="P310">
        <v>4.5999999999999996</v>
      </c>
      <c r="Q310" t="s">
        <v>151</v>
      </c>
    </row>
    <row r="311" spans="1:17">
      <c r="A311">
        <v>10043</v>
      </c>
      <c r="B311">
        <v>0</v>
      </c>
      <c r="C311">
        <v>1</v>
      </c>
      <c r="D311">
        <v>89292</v>
      </c>
      <c r="E311">
        <v>9</v>
      </c>
      <c r="F311" s="10" t="s">
        <v>5</v>
      </c>
      <c r="G311" s="13" t="s">
        <v>407</v>
      </c>
      <c r="H311" s="10" t="s">
        <v>126</v>
      </c>
      <c r="I311" s="10" t="s">
        <v>149</v>
      </c>
      <c r="J311" s="10" t="s">
        <v>76</v>
      </c>
      <c r="K311" s="10" t="s">
        <v>128</v>
      </c>
      <c r="L311" s="13" t="s">
        <v>133</v>
      </c>
      <c r="M311" s="10" t="s">
        <v>72</v>
      </c>
      <c r="N311" s="10" t="s">
        <v>156</v>
      </c>
      <c r="O311" s="10" t="s">
        <v>75</v>
      </c>
      <c r="P311">
        <v>5</v>
      </c>
      <c r="Q311" t="s">
        <v>151</v>
      </c>
    </row>
    <row r="312" spans="1:17">
      <c r="A312">
        <v>10271</v>
      </c>
      <c r="B312">
        <v>0</v>
      </c>
      <c r="C312">
        <v>1</v>
      </c>
      <c r="D312">
        <v>45046</v>
      </c>
      <c r="E312">
        <v>19</v>
      </c>
      <c r="F312" s="10" t="s">
        <v>66</v>
      </c>
      <c r="G312" s="13" t="s">
        <v>446</v>
      </c>
      <c r="H312" s="10" t="s">
        <v>126</v>
      </c>
      <c r="I312" s="10" t="s">
        <v>256</v>
      </c>
      <c r="J312" s="10" t="s">
        <v>76</v>
      </c>
      <c r="K312" s="10" t="s">
        <v>154</v>
      </c>
      <c r="L312" s="13" t="s">
        <v>217</v>
      </c>
      <c r="M312" s="10" t="s">
        <v>65</v>
      </c>
      <c r="N312" s="10" t="s">
        <v>130</v>
      </c>
      <c r="O312" s="10" t="s">
        <v>75</v>
      </c>
      <c r="P312">
        <v>4.5</v>
      </c>
      <c r="Q312" t="s">
        <v>258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82"/>
  <sheetViews>
    <sheetView topLeftCell="Q1" zoomScale="85" zoomScaleNormal="85" workbookViewId="0">
      <selection activeCell="Y1" sqref="Y1:AK1"/>
    </sheetView>
  </sheetViews>
  <sheetFormatPr defaultColWidth="9" defaultRowHeight="14.4"/>
  <cols>
    <col min="1" max="1" width="18.88671875" customWidth="1"/>
    <col min="2" max="2" width="11.109375" customWidth="1"/>
    <col min="3" max="3" width="30.44140625" customWidth="1"/>
    <col min="6" max="6" width="12.33203125" customWidth="1"/>
    <col min="7" max="7" width="21.77734375" style="1" customWidth="1"/>
    <col min="8" max="8" width="9.109375" customWidth="1"/>
    <col min="10" max="10" width="14.6640625" customWidth="1"/>
    <col min="11" max="11" width="24.6640625" customWidth="1"/>
    <col min="12" max="12" width="14" customWidth="1"/>
    <col min="13" max="13" width="16.77734375" customWidth="1"/>
    <col min="14" max="14" width="18.77734375" style="2" customWidth="1"/>
    <col min="15" max="15" width="17" customWidth="1"/>
    <col min="16" max="16" width="19.44140625" customWidth="1"/>
    <col min="17" max="18" width="16.44140625" customWidth="1"/>
    <col min="19" max="19" width="17.77734375" customWidth="1"/>
    <col min="20" max="21" width="13.5546875" customWidth="1"/>
    <col min="22" max="22" width="15.6640625" customWidth="1"/>
    <col min="23" max="23" width="17.77734375" customWidth="1"/>
    <col min="24" max="24" width="16.44140625" customWidth="1"/>
    <col min="34" max="34" width="9" hidden="1" customWidth="1"/>
    <col min="36" max="36" width="10.21875" customWidth="1"/>
    <col min="37" max="37" width="11.21875" customWidth="1"/>
  </cols>
  <sheetData>
    <row r="1" spans="1:37" ht="11.4" customHeight="1">
      <c r="A1" s="14" t="s">
        <v>37</v>
      </c>
      <c r="B1" s="15" t="s">
        <v>38</v>
      </c>
      <c r="C1" s="16" t="s">
        <v>39</v>
      </c>
      <c r="D1" s="14" t="s">
        <v>40</v>
      </c>
      <c r="E1" s="16" t="s">
        <v>41</v>
      </c>
      <c r="F1" s="14" t="s">
        <v>42</v>
      </c>
      <c r="G1" s="14" t="s">
        <v>43</v>
      </c>
      <c r="H1" s="16" t="s">
        <v>44</v>
      </c>
      <c r="I1" s="21" t="s">
        <v>45</v>
      </c>
      <c r="J1" s="22" t="s">
        <v>46</v>
      </c>
      <c r="K1" s="22" t="s">
        <v>565</v>
      </c>
      <c r="L1" s="22" t="s">
        <v>566</v>
      </c>
      <c r="M1" s="22" t="s">
        <v>567</v>
      </c>
      <c r="N1" s="23" t="s">
        <v>568</v>
      </c>
      <c r="O1" s="23" t="s">
        <v>569</v>
      </c>
      <c r="P1" s="23" t="s">
        <v>570</v>
      </c>
      <c r="Q1" s="16" t="s">
        <v>47</v>
      </c>
      <c r="R1" s="16" t="s">
        <v>571</v>
      </c>
      <c r="S1" s="16" t="s">
        <v>48</v>
      </c>
      <c r="T1" s="16" t="s">
        <v>572</v>
      </c>
      <c r="U1" s="16" t="s">
        <v>573</v>
      </c>
      <c r="V1" s="16" t="s">
        <v>49</v>
      </c>
      <c r="W1" s="14" t="s">
        <v>50</v>
      </c>
      <c r="X1" s="14" t="s">
        <v>51</v>
      </c>
      <c r="Y1" s="16" t="s">
        <v>52</v>
      </c>
      <c r="Z1" s="16" t="s">
        <v>53</v>
      </c>
      <c r="AA1" s="16" t="s">
        <v>54</v>
      </c>
      <c r="AB1" s="16" t="s">
        <v>55</v>
      </c>
      <c r="AC1" s="16" t="s">
        <v>56</v>
      </c>
      <c r="AD1" s="16" t="s">
        <v>57</v>
      </c>
      <c r="AE1" s="16" t="s">
        <v>58</v>
      </c>
      <c r="AF1" s="16" t="s">
        <v>59</v>
      </c>
      <c r="AG1" s="16" t="s">
        <v>60</v>
      </c>
      <c r="AH1" s="14" t="s">
        <v>61</v>
      </c>
      <c r="AI1" s="14" t="s">
        <v>574</v>
      </c>
      <c r="AJ1" s="16" t="s">
        <v>62</v>
      </c>
      <c r="AK1" s="16" t="s">
        <v>575</v>
      </c>
    </row>
    <row r="2" spans="1:37">
      <c r="A2" s="17">
        <v>10212</v>
      </c>
      <c r="B2" s="18">
        <v>19011</v>
      </c>
      <c r="C2" s="19">
        <v>41223</v>
      </c>
      <c r="D2" s="17" t="s">
        <v>76</v>
      </c>
      <c r="E2" t="s">
        <v>71</v>
      </c>
      <c r="F2" s="20" t="s">
        <v>576</v>
      </c>
      <c r="G2" s="4" t="s">
        <v>14</v>
      </c>
      <c r="H2" t="s">
        <v>67</v>
      </c>
      <c r="I2" s="24">
        <f t="shared" ref="I2:I33" ca="1" si="0">DATEDIF(B2,TODAY(),"Y")</f>
        <v>69</v>
      </c>
      <c r="J2" s="24">
        <f ca="1">I2-21</f>
        <v>48</v>
      </c>
      <c r="K2" s="24"/>
      <c r="L2" s="24">
        <f t="shared" ref="L2:L33" ca="1" si="1">IF(J2&lt;=3,1,IF(J2&lt;=7,2,IF(J2&lt;=12,3,IF(J2&lt;=20,4,IF(J2&gt;=21,5,0)))))</f>
        <v>5</v>
      </c>
      <c r="M2" s="24">
        <f ca="1">L2*X2</f>
        <v>15.5</v>
      </c>
      <c r="N2" s="2">
        <f t="shared" ref="N2:N33" ca="1" si="2">DATEDIF(C2,TODAY(),"Y")</f>
        <v>8</v>
      </c>
      <c r="O2" s="24">
        <f t="shared" ref="O2:O33" ca="1" si="3">J2-N2</f>
        <v>40</v>
      </c>
      <c r="P2">
        <f t="shared" ref="P2:P33" ca="1" si="4">IF(O2=0,0,IF(O2&lt;=2,1,IF(O2&lt;=4,2,IF(O2&lt;=7,3,IF(O2&lt;=12,4,IF(O2&lt;=18,5,6))))))</f>
        <v>6</v>
      </c>
      <c r="Q2" t="s">
        <v>68</v>
      </c>
      <c r="R2">
        <v>3</v>
      </c>
      <c r="S2" t="s">
        <v>74</v>
      </c>
      <c r="T2" t="str">
        <f t="shared" ref="T2:T33" si="5">IF(S2="A","5",IF(S2&lt;="B","4.5",IF(S2&lt;="C","4",IF(S2&lt;="D","3.5",IF(S2&lt;="E","3","2")))))</f>
        <v>4.5</v>
      </c>
      <c r="U2">
        <f>R2*T2</f>
        <v>13.5</v>
      </c>
      <c r="V2">
        <v>3</v>
      </c>
      <c r="W2" s="20" t="s">
        <v>75</v>
      </c>
      <c r="X2" s="20">
        <v>3.1</v>
      </c>
      <c r="Y2">
        <v>5</v>
      </c>
      <c r="Z2">
        <v>4</v>
      </c>
      <c r="AA2">
        <v>5</v>
      </c>
      <c r="AB2">
        <v>0</v>
      </c>
      <c r="AC2">
        <v>3</v>
      </c>
      <c r="AD2">
        <v>0</v>
      </c>
      <c r="AE2">
        <v>0</v>
      </c>
      <c r="AF2">
        <v>4</v>
      </c>
      <c r="AG2">
        <v>1</v>
      </c>
      <c r="AH2" s="17">
        <v>85028</v>
      </c>
      <c r="AI2" s="17">
        <f>SUM(Y2:AG2)</f>
        <v>22</v>
      </c>
      <c r="AJ2">
        <f t="shared" ref="AJ2:AJ33" ca="1" si="6">(L2*X2)+(((R2*T2)/25)*35)+Y2+Z2+AA2+AB2+AC2+AD2+AE2+AF2+AG2</f>
        <v>56.400000000000006</v>
      </c>
      <c r="AK2">
        <v>16</v>
      </c>
    </row>
    <row r="3" spans="1:37">
      <c r="A3" s="17">
        <v>10140</v>
      </c>
      <c r="B3" s="18">
        <v>20009</v>
      </c>
      <c r="C3" s="19">
        <v>40310</v>
      </c>
      <c r="D3" s="17" t="s">
        <v>63</v>
      </c>
      <c r="E3" t="s">
        <v>71</v>
      </c>
      <c r="F3" s="20" t="s">
        <v>576</v>
      </c>
      <c r="G3" s="20" t="s">
        <v>33</v>
      </c>
      <c r="H3" t="s">
        <v>67</v>
      </c>
      <c r="I3" s="24">
        <f t="shared" ca="1" si="0"/>
        <v>66</v>
      </c>
      <c r="J3" s="24">
        <f ca="1">I3-21</f>
        <v>45</v>
      </c>
      <c r="K3" s="24"/>
      <c r="L3" s="24">
        <f t="shared" ca="1" si="1"/>
        <v>5</v>
      </c>
      <c r="M3" s="24">
        <f ca="1">L3*X3</f>
        <v>19.899999999999999</v>
      </c>
      <c r="N3" s="2">
        <f t="shared" ca="1" si="2"/>
        <v>10</v>
      </c>
      <c r="O3" s="24">
        <f t="shared" ca="1" si="3"/>
        <v>35</v>
      </c>
      <c r="P3">
        <f t="shared" ca="1" si="4"/>
        <v>6</v>
      </c>
      <c r="Q3" t="s">
        <v>68</v>
      </c>
      <c r="R3">
        <v>3</v>
      </c>
      <c r="S3" t="s">
        <v>69</v>
      </c>
      <c r="T3" t="str">
        <f t="shared" si="5"/>
        <v>5</v>
      </c>
      <c r="U3">
        <f t="shared" ref="U3:U66" si="7">R3*T3</f>
        <v>15</v>
      </c>
      <c r="V3">
        <v>3</v>
      </c>
      <c r="W3" s="20" t="s">
        <v>75</v>
      </c>
      <c r="X3" s="20">
        <v>3.98</v>
      </c>
      <c r="Y3">
        <v>5</v>
      </c>
      <c r="Z3">
        <v>4</v>
      </c>
      <c r="AA3">
        <v>0</v>
      </c>
      <c r="AB3">
        <v>2</v>
      </c>
      <c r="AC3">
        <v>2</v>
      </c>
      <c r="AD3">
        <v>4</v>
      </c>
      <c r="AE3">
        <v>5</v>
      </c>
      <c r="AF3">
        <v>1</v>
      </c>
      <c r="AG3">
        <v>0</v>
      </c>
      <c r="AH3" s="17">
        <v>61809</v>
      </c>
      <c r="AI3" s="17">
        <f t="shared" ref="AI3:AI66" si="8">SUM(Y3:AG3)</f>
        <v>23</v>
      </c>
      <c r="AJ3">
        <f t="shared" ca="1" si="6"/>
        <v>63.9</v>
      </c>
      <c r="AK3">
        <v>23</v>
      </c>
    </row>
    <row r="4" spans="1:37">
      <c r="A4" s="17">
        <v>10040</v>
      </c>
      <c r="B4" s="18">
        <v>23146</v>
      </c>
      <c r="C4" s="19">
        <v>40773</v>
      </c>
      <c r="D4" s="17" t="s">
        <v>76</v>
      </c>
      <c r="E4" t="s">
        <v>71</v>
      </c>
      <c r="F4" s="20" t="s">
        <v>576</v>
      </c>
      <c r="G4" s="20" t="s">
        <v>30</v>
      </c>
      <c r="H4" t="s">
        <v>67</v>
      </c>
      <c r="I4" s="24">
        <f t="shared" ca="1" si="0"/>
        <v>57</v>
      </c>
      <c r="J4" s="24">
        <f ca="1">I4-21</f>
        <v>36</v>
      </c>
      <c r="K4" s="24"/>
      <c r="L4" s="24">
        <f t="shared" ca="1" si="1"/>
        <v>5</v>
      </c>
      <c r="M4" s="24">
        <f t="shared" ref="M4:M66" ca="1" si="9">L4*X4</f>
        <v>25</v>
      </c>
      <c r="N4" s="2">
        <f t="shared" ca="1" si="2"/>
        <v>9</v>
      </c>
      <c r="O4" s="24">
        <f t="shared" ca="1" si="3"/>
        <v>27</v>
      </c>
      <c r="P4">
        <f t="shared" ca="1" si="4"/>
        <v>6</v>
      </c>
      <c r="Q4" t="s">
        <v>68</v>
      </c>
      <c r="R4">
        <v>3</v>
      </c>
      <c r="S4" t="s">
        <v>69</v>
      </c>
      <c r="T4" t="str">
        <f t="shared" si="5"/>
        <v>5</v>
      </c>
      <c r="U4">
        <f t="shared" si="7"/>
        <v>15</v>
      </c>
      <c r="V4">
        <v>3</v>
      </c>
      <c r="W4" s="20" t="s">
        <v>75</v>
      </c>
      <c r="X4" s="20">
        <v>5</v>
      </c>
      <c r="Y4">
        <v>1</v>
      </c>
      <c r="Z4">
        <v>3</v>
      </c>
      <c r="AA4">
        <v>1</v>
      </c>
      <c r="AB4">
        <v>3</v>
      </c>
      <c r="AC4">
        <v>2</v>
      </c>
      <c r="AD4">
        <v>2</v>
      </c>
      <c r="AE4">
        <v>1</v>
      </c>
      <c r="AF4">
        <v>5</v>
      </c>
      <c r="AG4">
        <v>4</v>
      </c>
      <c r="AH4" s="17">
        <v>71860</v>
      </c>
      <c r="AI4" s="17">
        <f t="shared" si="8"/>
        <v>22</v>
      </c>
      <c r="AJ4">
        <f t="shared" ca="1" si="6"/>
        <v>68</v>
      </c>
      <c r="AK4">
        <v>22</v>
      </c>
    </row>
    <row r="5" spans="1:37">
      <c r="A5" s="17">
        <v>10258</v>
      </c>
      <c r="B5" s="18">
        <v>23251</v>
      </c>
      <c r="C5" s="19">
        <v>40792</v>
      </c>
      <c r="D5" s="17" t="s">
        <v>63</v>
      </c>
      <c r="E5" t="s">
        <v>71</v>
      </c>
      <c r="F5" s="20" t="s">
        <v>576</v>
      </c>
      <c r="G5" s="20" t="s">
        <v>30</v>
      </c>
      <c r="H5" t="s">
        <v>67</v>
      </c>
      <c r="I5" s="24">
        <f t="shared" ca="1" si="0"/>
        <v>57</v>
      </c>
      <c r="J5" s="24">
        <f t="shared" ref="J5:J33" ca="1" si="10">I5-21</f>
        <v>36</v>
      </c>
      <c r="K5" s="24"/>
      <c r="L5" s="24">
        <f t="shared" ca="1" si="1"/>
        <v>5</v>
      </c>
      <c r="M5" s="24">
        <f t="shared" ca="1" si="9"/>
        <v>21.5</v>
      </c>
      <c r="N5" s="2">
        <f t="shared" ca="1" si="2"/>
        <v>9</v>
      </c>
      <c r="O5" s="24">
        <f t="shared" ca="1" si="3"/>
        <v>27</v>
      </c>
      <c r="P5">
        <f t="shared" ca="1" si="4"/>
        <v>6</v>
      </c>
      <c r="Q5" t="s">
        <v>68</v>
      </c>
      <c r="R5">
        <v>3</v>
      </c>
      <c r="S5" t="s">
        <v>78</v>
      </c>
      <c r="T5" t="str">
        <f t="shared" si="5"/>
        <v>4</v>
      </c>
      <c r="U5">
        <f t="shared" si="7"/>
        <v>12</v>
      </c>
      <c r="V5">
        <v>3</v>
      </c>
      <c r="W5" s="20" t="s">
        <v>75</v>
      </c>
      <c r="X5" s="20">
        <v>4.3</v>
      </c>
      <c r="Y5">
        <v>2</v>
      </c>
      <c r="Z5">
        <v>4</v>
      </c>
      <c r="AA5">
        <v>1</v>
      </c>
      <c r="AB5">
        <v>4</v>
      </c>
      <c r="AC5">
        <v>5</v>
      </c>
      <c r="AD5">
        <v>1</v>
      </c>
      <c r="AE5">
        <v>1</v>
      </c>
      <c r="AF5">
        <v>0</v>
      </c>
      <c r="AG5">
        <v>3</v>
      </c>
      <c r="AH5" s="17">
        <v>67251</v>
      </c>
      <c r="AI5" s="17">
        <f t="shared" si="8"/>
        <v>21</v>
      </c>
      <c r="AJ5">
        <f t="shared" ca="1" si="6"/>
        <v>59.3</v>
      </c>
      <c r="AK5">
        <v>22</v>
      </c>
    </row>
    <row r="6" spans="1:37">
      <c r="A6" s="17">
        <v>10222</v>
      </c>
      <c r="B6" s="18">
        <v>23380</v>
      </c>
      <c r="C6" s="19">
        <v>40917</v>
      </c>
      <c r="D6" s="17" t="s">
        <v>63</v>
      </c>
      <c r="E6" t="s">
        <v>71</v>
      </c>
      <c r="F6" s="20" t="s">
        <v>576</v>
      </c>
      <c r="G6" s="20" t="s">
        <v>30</v>
      </c>
      <c r="H6" t="s">
        <v>67</v>
      </c>
      <c r="I6" s="24">
        <f t="shared" ca="1" si="0"/>
        <v>57</v>
      </c>
      <c r="J6" s="24">
        <f t="shared" ca="1" si="10"/>
        <v>36</v>
      </c>
      <c r="K6" s="24"/>
      <c r="L6" s="24">
        <f t="shared" ca="1" si="1"/>
        <v>5</v>
      </c>
      <c r="M6" s="24">
        <f t="shared" ca="1" si="9"/>
        <v>21.5</v>
      </c>
      <c r="N6" s="2">
        <f t="shared" ca="1" si="2"/>
        <v>9</v>
      </c>
      <c r="O6" s="24">
        <f t="shared" ca="1" si="3"/>
        <v>27</v>
      </c>
      <c r="P6">
        <f t="shared" ca="1" si="4"/>
        <v>6</v>
      </c>
      <c r="Q6" t="s">
        <v>577</v>
      </c>
      <c r="R6">
        <v>2</v>
      </c>
      <c r="S6" t="s">
        <v>81</v>
      </c>
      <c r="T6" t="str">
        <f t="shared" si="5"/>
        <v>3</v>
      </c>
      <c r="U6">
        <f t="shared" si="7"/>
        <v>6</v>
      </c>
      <c r="V6">
        <v>3</v>
      </c>
      <c r="W6" s="20" t="s">
        <v>75</v>
      </c>
      <c r="X6" s="20">
        <v>4.3</v>
      </c>
      <c r="Y6">
        <v>1</v>
      </c>
      <c r="Z6">
        <v>1</v>
      </c>
      <c r="AA6">
        <v>5</v>
      </c>
      <c r="AB6">
        <v>0</v>
      </c>
      <c r="AC6">
        <v>4</v>
      </c>
      <c r="AD6">
        <v>1</v>
      </c>
      <c r="AE6">
        <v>5</v>
      </c>
      <c r="AF6">
        <v>4</v>
      </c>
      <c r="AG6">
        <v>1</v>
      </c>
      <c r="AH6" s="17">
        <v>148999</v>
      </c>
      <c r="AI6" s="17">
        <f t="shared" si="8"/>
        <v>22</v>
      </c>
      <c r="AJ6">
        <f t="shared" ca="1" si="6"/>
        <v>51.9</v>
      </c>
      <c r="AK6">
        <v>22</v>
      </c>
    </row>
    <row r="7" spans="1:37">
      <c r="A7" s="17">
        <v>10188</v>
      </c>
      <c r="B7" s="18">
        <v>23529</v>
      </c>
      <c r="C7" s="19">
        <v>40770</v>
      </c>
      <c r="D7" s="17" t="s">
        <v>76</v>
      </c>
      <c r="E7" t="s">
        <v>71</v>
      </c>
      <c r="F7" s="20" t="s">
        <v>576</v>
      </c>
      <c r="G7" s="4" t="s">
        <v>14</v>
      </c>
      <c r="H7" t="s">
        <v>67</v>
      </c>
      <c r="I7" s="24">
        <f t="shared" ca="1" si="0"/>
        <v>56</v>
      </c>
      <c r="J7" s="24">
        <f ca="1">I7-21</f>
        <v>35</v>
      </c>
      <c r="K7" s="24"/>
      <c r="L7" s="24">
        <f t="shared" ca="1" si="1"/>
        <v>5</v>
      </c>
      <c r="M7" s="24">
        <f t="shared" ca="1" si="9"/>
        <v>15.700000000000001</v>
      </c>
      <c r="N7" s="2">
        <f t="shared" ca="1" si="2"/>
        <v>9</v>
      </c>
      <c r="O7" s="24">
        <f t="shared" ca="1" si="3"/>
        <v>26</v>
      </c>
      <c r="P7">
        <f t="shared" ca="1" si="4"/>
        <v>6</v>
      </c>
      <c r="Q7" t="s">
        <v>68</v>
      </c>
      <c r="R7">
        <v>3</v>
      </c>
      <c r="S7" t="s">
        <v>78</v>
      </c>
      <c r="T7" t="str">
        <f t="shared" si="5"/>
        <v>4</v>
      </c>
      <c r="U7">
        <f t="shared" si="7"/>
        <v>12</v>
      </c>
      <c r="V7">
        <v>3</v>
      </c>
      <c r="W7" s="20" t="s">
        <v>75</v>
      </c>
      <c r="X7" s="20">
        <v>3.14</v>
      </c>
      <c r="Y7">
        <v>5</v>
      </c>
      <c r="Z7">
        <v>4</v>
      </c>
      <c r="AA7">
        <v>2</v>
      </c>
      <c r="AB7">
        <v>3</v>
      </c>
      <c r="AC7">
        <v>5</v>
      </c>
      <c r="AD7">
        <v>0</v>
      </c>
      <c r="AE7">
        <v>5</v>
      </c>
      <c r="AF7">
        <v>2</v>
      </c>
      <c r="AG7">
        <v>5</v>
      </c>
      <c r="AH7" s="17">
        <v>74326</v>
      </c>
      <c r="AI7" s="17">
        <f t="shared" si="8"/>
        <v>31</v>
      </c>
      <c r="AJ7">
        <f t="shared" ca="1" si="6"/>
        <v>63.5</v>
      </c>
      <c r="AK7">
        <v>15.6</v>
      </c>
    </row>
    <row r="8" spans="1:37">
      <c r="A8" s="17">
        <v>10199</v>
      </c>
      <c r="B8" s="18">
        <v>23588</v>
      </c>
      <c r="C8" s="19">
        <v>40591</v>
      </c>
      <c r="D8" s="17" t="s">
        <v>63</v>
      </c>
      <c r="E8" t="s">
        <v>71</v>
      </c>
      <c r="F8" s="20" t="s">
        <v>576</v>
      </c>
      <c r="G8" s="4" t="s">
        <v>28</v>
      </c>
      <c r="H8" t="s">
        <v>67</v>
      </c>
      <c r="I8" s="24">
        <f t="shared" ca="1" si="0"/>
        <v>56</v>
      </c>
      <c r="J8" s="24">
        <f ca="1">I8-21</f>
        <v>35</v>
      </c>
      <c r="K8" s="24"/>
      <c r="L8" s="24">
        <f t="shared" ca="1" si="1"/>
        <v>5</v>
      </c>
      <c r="M8" s="24">
        <f t="shared" ca="1" si="9"/>
        <v>17.5</v>
      </c>
      <c r="N8" s="2">
        <f t="shared" ca="1" si="2"/>
        <v>10</v>
      </c>
      <c r="O8" s="24">
        <f t="shared" ca="1" si="3"/>
        <v>25</v>
      </c>
      <c r="P8">
        <f t="shared" ca="1" si="4"/>
        <v>6</v>
      </c>
      <c r="Q8" t="s">
        <v>68</v>
      </c>
      <c r="R8">
        <v>3</v>
      </c>
      <c r="S8" t="s">
        <v>69</v>
      </c>
      <c r="T8" t="str">
        <f t="shared" si="5"/>
        <v>5</v>
      </c>
      <c r="U8">
        <f t="shared" si="7"/>
        <v>15</v>
      </c>
      <c r="V8">
        <v>3</v>
      </c>
      <c r="W8" s="20" t="s">
        <v>75</v>
      </c>
      <c r="X8" s="20">
        <v>3.5</v>
      </c>
      <c r="Y8">
        <v>2</v>
      </c>
      <c r="Z8">
        <v>2</v>
      </c>
      <c r="AA8">
        <v>3</v>
      </c>
      <c r="AB8">
        <v>1</v>
      </c>
      <c r="AC8">
        <v>5</v>
      </c>
      <c r="AD8">
        <v>4</v>
      </c>
      <c r="AE8">
        <v>3</v>
      </c>
      <c r="AF8">
        <v>2</v>
      </c>
      <c r="AG8">
        <v>2</v>
      </c>
      <c r="AH8" s="17">
        <v>103613</v>
      </c>
      <c r="AI8" s="17">
        <f t="shared" si="8"/>
        <v>24</v>
      </c>
      <c r="AJ8">
        <f t="shared" ca="1" si="6"/>
        <v>62.5</v>
      </c>
      <c r="AK8">
        <v>17.600000000000001</v>
      </c>
    </row>
    <row r="9" spans="1:37">
      <c r="A9" s="17">
        <v>10161</v>
      </c>
      <c r="B9" s="18">
        <v>23869</v>
      </c>
      <c r="C9" s="19">
        <v>41911</v>
      </c>
      <c r="D9" s="17" t="s">
        <v>76</v>
      </c>
      <c r="E9" t="s">
        <v>71</v>
      </c>
      <c r="F9" s="20" t="s">
        <v>576</v>
      </c>
      <c r="G9" s="4" t="s">
        <v>8</v>
      </c>
      <c r="H9" t="s">
        <v>67</v>
      </c>
      <c r="I9" s="24">
        <f t="shared" ca="1" si="0"/>
        <v>55</v>
      </c>
      <c r="J9" s="24">
        <f t="shared" ca="1" si="10"/>
        <v>34</v>
      </c>
      <c r="K9" s="24"/>
      <c r="L9" s="24">
        <f t="shared" ca="1" si="1"/>
        <v>5</v>
      </c>
      <c r="M9" s="24">
        <f t="shared" ca="1" si="9"/>
        <v>18.45</v>
      </c>
      <c r="N9" s="2">
        <f t="shared" ca="1" si="2"/>
        <v>6</v>
      </c>
      <c r="O9" s="24">
        <f t="shared" ca="1" si="3"/>
        <v>28</v>
      </c>
      <c r="P9">
        <f t="shared" ca="1" si="4"/>
        <v>6</v>
      </c>
      <c r="Q9" t="s">
        <v>578</v>
      </c>
      <c r="R9">
        <v>3</v>
      </c>
      <c r="S9" t="s">
        <v>74</v>
      </c>
      <c r="T9" t="str">
        <f t="shared" si="5"/>
        <v>4.5</v>
      </c>
      <c r="U9">
        <f t="shared" si="7"/>
        <v>13.5</v>
      </c>
      <c r="V9">
        <v>1</v>
      </c>
      <c r="W9" s="20" t="s">
        <v>75</v>
      </c>
      <c r="X9" s="20">
        <v>3.69</v>
      </c>
      <c r="Y9">
        <v>0</v>
      </c>
      <c r="Z9">
        <v>0</v>
      </c>
      <c r="AA9">
        <v>2</v>
      </c>
      <c r="AB9">
        <v>1</v>
      </c>
      <c r="AC9">
        <v>1</v>
      </c>
      <c r="AD9">
        <v>5</v>
      </c>
      <c r="AE9">
        <v>3</v>
      </c>
      <c r="AF9">
        <v>0</v>
      </c>
      <c r="AG9">
        <v>5</v>
      </c>
      <c r="AH9" s="17">
        <v>58370</v>
      </c>
      <c r="AI9" s="17">
        <f t="shared" si="8"/>
        <v>17</v>
      </c>
      <c r="AJ9">
        <f t="shared" ca="1" si="6"/>
        <v>54.35</v>
      </c>
      <c r="AK9">
        <v>12</v>
      </c>
    </row>
    <row r="10" spans="1:37">
      <c r="A10" s="17">
        <v>10272</v>
      </c>
      <c r="B10" s="18">
        <v>24183</v>
      </c>
      <c r="C10" s="19">
        <v>41764</v>
      </c>
      <c r="D10" s="17" t="s">
        <v>76</v>
      </c>
      <c r="E10" t="s">
        <v>71</v>
      </c>
      <c r="F10" s="20" t="s">
        <v>576</v>
      </c>
      <c r="G10" s="20" t="s">
        <v>30</v>
      </c>
      <c r="H10" t="s">
        <v>67</v>
      </c>
      <c r="I10" s="24">
        <f t="shared" ca="1" si="0"/>
        <v>55</v>
      </c>
      <c r="J10" s="24">
        <f t="shared" ca="1" si="10"/>
        <v>34</v>
      </c>
      <c r="K10" s="24"/>
      <c r="L10" s="24">
        <f t="shared" ca="1" si="1"/>
        <v>5</v>
      </c>
      <c r="M10" s="24">
        <f t="shared" ca="1" si="9"/>
        <v>22.5</v>
      </c>
      <c r="N10" s="2">
        <f t="shared" ca="1" si="2"/>
        <v>6</v>
      </c>
      <c r="O10" s="24">
        <f t="shared" ca="1" si="3"/>
        <v>28</v>
      </c>
      <c r="P10">
        <f t="shared" ca="1" si="4"/>
        <v>6</v>
      </c>
      <c r="Q10" t="s">
        <v>68</v>
      </c>
      <c r="R10">
        <v>3</v>
      </c>
      <c r="S10" t="s">
        <v>74</v>
      </c>
      <c r="T10" t="str">
        <f t="shared" si="5"/>
        <v>4.5</v>
      </c>
      <c r="U10">
        <f t="shared" si="7"/>
        <v>13.5</v>
      </c>
      <c r="V10">
        <v>3</v>
      </c>
      <c r="W10" s="20" t="s">
        <v>75</v>
      </c>
      <c r="X10" s="20">
        <v>4.5</v>
      </c>
      <c r="Y10">
        <v>5</v>
      </c>
      <c r="Z10">
        <v>5</v>
      </c>
      <c r="AA10">
        <v>0</v>
      </c>
      <c r="AB10">
        <v>5</v>
      </c>
      <c r="AC10">
        <v>3</v>
      </c>
      <c r="AD10">
        <v>3</v>
      </c>
      <c r="AE10">
        <v>1</v>
      </c>
      <c r="AF10">
        <v>3</v>
      </c>
      <c r="AG10">
        <v>1</v>
      </c>
      <c r="AH10" s="17">
        <v>180000</v>
      </c>
      <c r="AI10" s="17">
        <f t="shared" si="8"/>
        <v>26</v>
      </c>
      <c r="AJ10">
        <f t="shared" ca="1" si="6"/>
        <v>67.400000000000006</v>
      </c>
      <c r="AK10">
        <v>19.600000000000001</v>
      </c>
    </row>
    <row r="11" spans="1:37">
      <c r="A11" s="17">
        <v>10109</v>
      </c>
      <c r="B11" s="18">
        <v>25243</v>
      </c>
      <c r="C11" s="19">
        <v>40975</v>
      </c>
      <c r="D11" s="17" t="s">
        <v>63</v>
      </c>
      <c r="E11" t="s">
        <v>71</v>
      </c>
      <c r="F11" s="20" t="s">
        <v>576</v>
      </c>
      <c r="G11" s="4" t="s">
        <v>28</v>
      </c>
      <c r="H11" t="s">
        <v>67</v>
      </c>
      <c r="I11" s="24">
        <f t="shared" ca="1" si="0"/>
        <v>52</v>
      </c>
      <c r="J11" s="24">
        <f t="shared" ca="1" si="10"/>
        <v>31</v>
      </c>
      <c r="K11" s="24"/>
      <c r="L11" s="24">
        <f t="shared" ca="1" si="1"/>
        <v>5</v>
      </c>
      <c r="M11" s="24">
        <f t="shared" ca="1" si="9"/>
        <v>22.5</v>
      </c>
      <c r="N11" s="2">
        <f t="shared" ca="1" si="2"/>
        <v>9</v>
      </c>
      <c r="O11" s="24">
        <f t="shared" ca="1" si="3"/>
        <v>22</v>
      </c>
      <c r="P11">
        <f t="shared" ca="1" si="4"/>
        <v>6</v>
      </c>
      <c r="Q11" t="s">
        <v>68</v>
      </c>
      <c r="R11">
        <v>3</v>
      </c>
      <c r="S11" t="s">
        <v>74</v>
      </c>
      <c r="T11" t="str">
        <f t="shared" si="5"/>
        <v>4.5</v>
      </c>
      <c r="U11">
        <f t="shared" si="7"/>
        <v>13.5</v>
      </c>
      <c r="V11">
        <v>3</v>
      </c>
      <c r="W11" s="20" t="s">
        <v>75</v>
      </c>
      <c r="X11" s="20">
        <v>4.5</v>
      </c>
      <c r="Y11">
        <v>4</v>
      </c>
      <c r="Z11">
        <v>5</v>
      </c>
      <c r="AA11">
        <v>4</v>
      </c>
      <c r="AB11">
        <v>5</v>
      </c>
      <c r="AC11">
        <v>3</v>
      </c>
      <c r="AD11">
        <v>4</v>
      </c>
      <c r="AE11">
        <v>1</v>
      </c>
      <c r="AF11">
        <v>4</v>
      </c>
      <c r="AG11">
        <v>4</v>
      </c>
      <c r="AH11" s="17">
        <v>71707</v>
      </c>
      <c r="AI11" s="17">
        <f t="shared" si="8"/>
        <v>34</v>
      </c>
      <c r="AJ11">
        <f t="shared" ca="1" si="6"/>
        <v>75.400000000000006</v>
      </c>
      <c r="AK11">
        <v>16.8</v>
      </c>
    </row>
    <row r="12" spans="1:37">
      <c r="A12" s="17">
        <v>10178</v>
      </c>
      <c r="B12" s="18">
        <v>25607</v>
      </c>
      <c r="C12" s="19">
        <v>42009</v>
      </c>
      <c r="D12" s="17" t="s">
        <v>63</v>
      </c>
      <c r="E12" t="s">
        <v>71</v>
      </c>
      <c r="F12" s="20" t="s">
        <v>576</v>
      </c>
      <c r="G12" s="4" t="s">
        <v>8</v>
      </c>
      <c r="H12" t="s">
        <v>67</v>
      </c>
      <c r="I12" s="24">
        <f t="shared" ca="1" si="0"/>
        <v>51</v>
      </c>
      <c r="J12" s="24">
        <f t="shared" ca="1" si="10"/>
        <v>30</v>
      </c>
      <c r="K12" s="24"/>
      <c r="L12" s="24">
        <f t="shared" ca="1" si="1"/>
        <v>5</v>
      </c>
      <c r="M12" s="24">
        <f t="shared" ca="1" si="9"/>
        <v>16.599999999999998</v>
      </c>
      <c r="N12" s="2">
        <f t="shared" ca="1" si="2"/>
        <v>6</v>
      </c>
      <c r="O12" s="24">
        <f t="shared" ca="1" si="3"/>
        <v>24</v>
      </c>
      <c r="P12">
        <f t="shared" ca="1" si="4"/>
        <v>6</v>
      </c>
      <c r="Q12" t="s">
        <v>577</v>
      </c>
      <c r="R12">
        <v>2</v>
      </c>
      <c r="S12" t="s">
        <v>74</v>
      </c>
      <c r="T12" t="str">
        <f t="shared" si="5"/>
        <v>4.5</v>
      </c>
      <c r="U12">
        <f t="shared" si="7"/>
        <v>9</v>
      </c>
      <c r="V12">
        <v>1</v>
      </c>
      <c r="W12" s="20" t="s">
        <v>75</v>
      </c>
      <c r="X12" s="20">
        <v>3.32</v>
      </c>
      <c r="Y12">
        <v>2</v>
      </c>
      <c r="Z12">
        <v>2</v>
      </c>
      <c r="AA12">
        <v>5</v>
      </c>
      <c r="AB12">
        <v>0</v>
      </c>
      <c r="AC12">
        <v>3</v>
      </c>
      <c r="AD12">
        <v>1</v>
      </c>
      <c r="AE12">
        <v>5</v>
      </c>
      <c r="AF12">
        <v>0</v>
      </c>
      <c r="AG12">
        <v>5</v>
      </c>
      <c r="AH12" s="17">
        <v>87826</v>
      </c>
      <c r="AI12" s="17">
        <f t="shared" si="8"/>
        <v>23</v>
      </c>
      <c r="AJ12">
        <f t="shared" ca="1" si="6"/>
        <v>52.199999999999996</v>
      </c>
      <c r="AK12">
        <v>12</v>
      </c>
    </row>
    <row r="13" spans="1:37">
      <c r="A13" s="17">
        <v>10165</v>
      </c>
      <c r="B13" s="18">
        <v>26353</v>
      </c>
      <c r="C13" s="19">
        <v>40609</v>
      </c>
      <c r="D13" s="17" t="s">
        <v>63</v>
      </c>
      <c r="E13" t="s">
        <v>71</v>
      </c>
      <c r="F13" s="20" t="s">
        <v>576</v>
      </c>
      <c r="G13" s="4" t="s">
        <v>8</v>
      </c>
      <c r="H13" t="s">
        <v>67</v>
      </c>
      <c r="I13" s="24">
        <f t="shared" ca="1" si="0"/>
        <v>49</v>
      </c>
      <c r="J13" s="24">
        <f t="shared" ca="1" si="10"/>
        <v>28</v>
      </c>
      <c r="K13" s="24"/>
      <c r="L13" s="24">
        <f t="shared" ca="1" si="1"/>
        <v>5</v>
      </c>
      <c r="M13" s="24">
        <f t="shared" ca="1" si="9"/>
        <v>18.25</v>
      </c>
      <c r="N13" s="2">
        <f t="shared" ca="1" si="2"/>
        <v>10</v>
      </c>
      <c r="O13" s="24">
        <f t="shared" ca="1" si="3"/>
        <v>18</v>
      </c>
      <c r="P13">
        <f t="shared" ca="1" si="4"/>
        <v>5</v>
      </c>
      <c r="Q13" t="s">
        <v>68</v>
      </c>
      <c r="R13">
        <v>3</v>
      </c>
      <c r="S13" t="s">
        <v>69</v>
      </c>
      <c r="T13" t="str">
        <f t="shared" si="5"/>
        <v>5</v>
      </c>
      <c r="U13">
        <f t="shared" si="7"/>
        <v>15</v>
      </c>
      <c r="V13">
        <v>1</v>
      </c>
      <c r="W13" s="20" t="s">
        <v>75</v>
      </c>
      <c r="X13" s="20">
        <v>3.65</v>
      </c>
      <c r="Y13">
        <v>3</v>
      </c>
      <c r="Z13">
        <v>3</v>
      </c>
      <c r="AA13">
        <v>1</v>
      </c>
      <c r="AB13">
        <v>5</v>
      </c>
      <c r="AC13">
        <v>1</v>
      </c>
      <c r="AD13">
        <v>1</v>
      </c>
      <c r="AE13">
        <v>5</v>
      </c>
      <c r="AF13">
        <v>0</v>
      </c>
      <c r="AG13">
        <v>5</v>
      </c>
      <c r="AH13" s="17">
        <v>71339</v>
      </c>
      <c r="AI13" s="17">
        <f t="shared" si="8"/>
        <v>24</v>
      </c>
      <c r="AJ13">
        <f t="shared" ca="1" si="6"/>
        <v>63.25</v>
      </c>
      <c r="AK13">
        <v>11.4</v>
      </c>
    </row>
    <row r="14" spans="1:37" ht="28.8">
      <c r="A14" s="17">
        <v>10083</v>
      </c>
      <c r="B14" s="18">
        <v>26185</v>
      </c>
      <c r="C14" s="19">
        <v>41953</v>
      </c>
      <c r="D14" s="17" t="s">
        <v>63</v>
      </c>
      <c r="E14" t="s">
        <v>71</v>
      </c>
      <c r="F14" s="20" t="s">
        <v>576</v>
      </c>
      <c r="G14" s="4" t="s">
        <v>32</v>
      </c>
      <c r="H14" t="s">
        <v>67</v>
      </c>
      <c r="I14" s="24">
        <f t="shared" ca="1" si="0"/>
        <v>49</v>
      </c>
      <c r="J14" s="24">
        <f t="shared" ca="1" si="10"/>
        <v>28</v>
      </c>
      <c r="K14" s="24"/>
      <c r="L14" s="24">
        <f t="shared" ca="1" si="1"/>
        <v>5</v>
      </c>
      <c r="M14" s="24">
        <f t="shared" ca="1" si="9"/>
        <v>25</v>
      </c>
      <c r="N14" s="2">
        <f t="shared" ca="1" si="2"/>
        <v>6</v>
      </c>
      <c r="O14" s="24">
        <f t="shared" ca="1" si="3"/>
        <v>22</v>
      </c>
      <c r="P14">
        <f t="shared" ca="1" si="4"/>
        <v>6</v>
      </c>
      <c r="Q14" t="s">
        <v>68</v>
      </c>
      <c r="R14">
        <v>3</v>
      </c>
      <c r="S14" t="s">
        <v>78</v>
      </c>
      <c r="T14" t="str">
        <f t="shared" si="5"/>
        <v>4</v>
      </c>
      <c r="U14">
        <f t="shared" si="7"/>
        <v>12</v>
      </c>
      <c r="V14">
        <v>3</v>
      </c>
      <c r="W14" s="20" t="s">
        <v>75</v>
      </c>
      <c r="X14" s="20">
        <v>5</v>
      </c>
      <c r="Y14">
        <v>5</v>
      </c>
      <c r="Z14">
        <v>0</v>
      </c>
      <c r="AA14">
        <v>1</v>
      </c>
      <c r="AB14">
        <v>0</v>
      </c>
      <c r="AC14">
        <v>4</v>
      </c>
      <c r="AD14">
        <v>3</v>
      </c>
      <c r="AE14">
        <v>4</v>
      </c>
      <c r="AF14">
        <v>5</v>
      </c>
      <c r="AG14">
        <v>5</v>
      </c>
      <c r="AH14" s="17">
        <v>92329</v>
      </c>
      <c r="AI14" s="17">
        <f t="shared" si="8"/>
        <v>27</v>
      </c>
      <c r="AJ14">
        <f t="shared" ca="1" si="6"/>
        <v>68.8</v>
      </c>
      <c r="AK14">
        <v>22</v>
      </c>
    </row>
    <row r="15" spans="1:37" ht="28.8">
      <c r="A15" s="17">
        <v>10028</v>
      </c>
      <c r="B15" s="18">
        <v>26123</v>
      </c>
      <c r="C15" s="19">
        <v>41644</v>
      </c>
      <c r="D15" s="17" t="s">
        <v>63</v>
      </c>
      <c r="E15" t="s">
        <v>64</v>
      </c>
      <c r="F15" s="20" t="s">
        <v>576</v>
      </c>
      <c r="G15" s="4" t="s">
        <v>32</v>
      </c>
      <c r="H15" t="s">
        <v>67</v>
      </c>
      <c r="I15" s="24">
        <f t="shared" ca="1" si="0"/>
        <v>49</v>
      </c>
      <c r="J15" s="24">
        <f t="shared" ca="1" si="10"/>
        <v>28</v>
      </c>
      <c r="K15" s="24"/>
      <c r="L15" s="24">
        <f t="shared" ca="1" si="1"/>
        <v>5</v>
      </c>
      <c r="M15" s="24">
        <f t="shared" ca="1" si="9"/>
        <v>21.5</v>
      </c>
      <c r="N15" s="2">
        <f t="shared" ca="1" si="2"/>
        <v>7</v>
      </c>
      <c r="O15" s="24">
        <f t="shared" ca="1" si="3"/>
        <v>21</v>
      </c>
      <c r="P15">
        <f t="shared" ca="1" si="4"/>
        <v>6</v>
      </c>
      <c r="Q15" t="s">
        <v>68</v>
      </c>
      <c r="R15">
        <v>3</v>
      </c>
      <c r="S15" t="s">
        <v>74</v>
      </c>
      <c r="T15" t="str">
        <f t="shared" si="5"/>
        <v>4.5</v>
      </c>
      <c r="U15">
        <f t="shared" si="7"/>
        <v>13.5</v>
      </c>
      <c r="V15">
        <v>3</v>
      </c>
      <c r="W15" s="20" t="s">
        <v>70</v>
      </c>
      <c r="X15" s="20">
        <v>4.3</v>
      </c>
      <c r="Y15">
        <v>3</v>
      </c>
      <c r="Z15">
        <v>2</v>
      </c>
      <c r="AA15">
        <v>0</v>
      </c>
      <c r="AB15">
        <v>3</v>
      </c>
      <c r="AC15">
        <v>3</v>
      </c>
      <c r="AD15">
        <v>2</v>
      </c>
      <c r="AE15">
        <v>0</v>
      </c>
      <c r="AF15">
        <v>0</v>
      </c>
      <c r="AG15">
        <v>1</v>
      </c>
      <c r="AH15" s="17">
        <v>138888</v>
      </c>
      <c r="AI15" s="17">
        <f t="shared" si="8"/>
        <v>14</v>
      </c>
      <c r="AJ15">
        <f t="shared" ca="1" si="6"/>
        <v>54.400000000000006</v>
      </c>
      <c r="AK15">
        <v>22</v>
      </c>
    </row>
    <row r="16" spans="1:37" ht="28.8">
      <c r="A16" s="17">
        <v>10108</v>
      </c>
      <c r="B16" s="18">
        <v>26338</v>
      </c>
      <c r="C16" s="19">
        <v>42619</v>
      </c>
      <c r="D16" s="17" t="s">
        <v>63</v>
      </c>
      <c r="E16" t="s">
        <v>71</v>
      </c>
      <c r="F16" s="20" t="s">
        <v>576</v>
      </c>
      <c r="G16" s="4" t="s">
        <v>32</v>
      </c>
      <c r="H16" t="s">
        <v>67</v>
      </c>
      <c r="I16" s="24">
        <f t="shared" ca="1" si="0"/>
        <v>49</v>
      </c>
      <c r="J16" s="24">
        <f t="shared" ca="1" si="10"/>
        <v>28</v>
      </c>
      <c r="K16" s="24"/>
      <c r="L16" s="24">
        <f t="shared" ca="1" si="1"/>
        <v>5</v>
      </c>
      <c r="M16" s="24">
        <f t="shared" ca="1" si="9"/>
        <v>22.5</v>
      </c>
      <c r="N16" s="2">
        <f t="shared" ca="1" si="2"/>
        <v>4</v>
      </c>
      <c r="O16" s="24">
        <f t="shared" ca="1" si="3"/>
        <v>24</v>
      </c>
      <c r="P16">
        <f t="shared" ca="1" si="4"/>
        <v>6</v>
      </c>
      <c r="Q16" t="s">
        <v>68</v>
      </c>
      <c r="R16">
        <v>3</v>
      </c>
      <c r="S16" t="s">
        <v>78</v>
      </c>
      <c r="T16" t="str">
        <f t="shared" si="5"/>
        <v>4</v>
      </c>
      <c r="U16">
        <f t="shared" si="7"/>
        <v>12</v>
      </c>
      <c r="V16">
        <v>3</v>
      </c>
      <c r="W16" s="20" t="s">
        <v>75</v>
      </c>
      <c r="X16" s="20">
        <v>4.5</v>
      </c>
      <c r="Y16">
        <v>4</v>
      </c>
      <c r="Z16">
        <v>5</v>
      </c>
      <c r="AA16">
        <v>5</v>
      </c>
      <c r="AB16">
        <v>3</v>
      </c>
      <c r="AC16">
        <v>3</v>
      </c>
      <c r="AD16">
        <v>5</v>
      </c>
      <c r="AE16">
        <v>1</v>
      </c>
      <c r="AF16">
        <v>4</v>
      </c>
      <c r="AG16">
        <v>1</v>
      </c>
      <c r="AH16" s="17">
        <v>110929</v>
      </c>
      <c r="AI16" s="17">
        <f t="shared" si="8"/>
        <v>31</v>
      </c>
      <c r="AJ16">
        <f t="shared" ca="1" si="6"/>
        <v>70.3</v>
      </c>
      <c r="AK16">
        <v>21.8</v>
      </c>
    </row>
    <row r="17" spans="1:37">
      <c r="A17" s="17">
        <v>10273</v>
      </c>
      <c r="B17" s="18">
        <v>26486</v>
      </c>
      <c r="C17" s="19">
        <v>40299</v>
      </c>
      <c r="D17" s="17" t="s">
        <v>76</v>
      </c>
      <c r="E17" t="s">
        <v>71</v>
      </c>
      <c r="F17" s="20" t="s">
        <v>576</v>
      </c>
      <c r="G17" s="20" t="s">
        <v>30</v>
      </c>
      <c r="H17" t="s">
        <v>67</v>
      </c>
      <c r="I17" s="24">
        <f t="shared" ca="1" si="0"/>
        <v>48</v>
      </c>
      <c r="J17" s="24">
        <f t="shared" ca="1" si="10"/>
        <v>27</v>
      </c>
      <c r="K17" s="24"/>
      <c r="L17" s="24">
        <f t="shared" ca="1" si="1"/>
        <v>5</v>
      </c>
      <c r="M17" s="24">
        <f t="shared" ca="1" si="9"/>
        <v>23.5</v>
      </c>
      <c r="N17" s="2">
        <f t="shared" ca="1" si="2"/>
        <v>10</v>
      </c>
      <c r="O17" s="24">
        <f t="shared" ca="1" si="3"/>
        <v>17</v>
      </c>
      <c r="P17">
        <f t="shared" ca="1" si="4"/>
        <v>5</v>
      </c>
      <c r="Q17" t="s">
        <v>68</v>
      </c>
      <c r="R17">
        <v>3</v>
      </c>
      <c r="S17" t="s">
        <v>69</v>
      </c>
      <c r="T17" t="str">
        <f t="shared" si="5"/>
        <v>5</v>
      </c>
      <c r="U17">
        <f t="shared" si="7"/>
        <v>15</v>
      </c>
      <c r="V17">
        <v>3</v>
      </c>
      <c r="W17" s="20" t="s">
        <v>75</v>
      </c>
      <c r="X17" s="20">
        <v>4.7</v>
      </c>
      <c r="Y17">
        <v>1</v>
      </c>
      <c r="Z17">
        <v>4</v>
      </c>
      <c r="AA17">
        <v>3</v>
      </c>
      <c r="AB17">
        <v>1</v>
      </c>
      <c r="AC17">
        <v>0</v>
      </c>
      <c r="AD17">
        <v>1</v>
      </c>
      <c r="AE17">
        <v>2</v>
      </c>
      <c r="AF17">
        <v>1</v>
      </c>
      <c r="AG17">
        <v>0</v>
      </c>
      <c r="AH17" s="17">
        <v>65707</v>
      </c>
      <c r="AI17" s="17">
        <f t="shared" si="8"/>
        <v>13</v>
      </c>
      <c r="AJ17">
        <f t="shared" ca="1" si="6"/>
        <v>57.5</v>
      </c>
      <c r="AK17">
        <v>18</v>
      </c>
    </row>
    <row r="18" spans="1:37" ht="28.8">
      <c r="A18" s="17">
        <v>10079</v>
      </c>
      <c r="B18" s="18">
        <v>26414</v>
      </c>
      <c r="C18" s="19">
        <v>42776</v>
      </c>
      <c r="D18" s="17" t="s">
        <v>63</v>
      </c>
      <c r="E18" t="s">
        <v>71</v>
      </c>
      <c r="F18" s="20" t="s">
        <v>576</v>
      </c>
      <c r="G18" s="4" t="s">
        <v>32</v>
      </c>
      <c r="H18" t="s">
        <v>67</v>
      </c>
      <c r="I18" s="24">
        <f t="shared" ca="1" si="0"/>
        <v>48</v>
      </c>
      <c r="J18" s="24">
        <f t="shared" ca="1" si="10"/>
        <v>27</v>
      </c>
      <c r="K18" s="24"/>
      <c r="L18" s="24">
        <f t="shared" ca="1" si="1"/>
        <v>5</v>
      </c>
      <c r="M18" s="24">
        <f t="shared" ca="1" si="9"/>
        <v>25</v>
      </c>
      <c r="N18" s="2">
        <f t="shared" ca="1" si="2"/>
        <v>4</v>
      </c>
      <c r="O18" s="24">
        <f t="shared" ca="1" si="3"/>
        <v>23</v>
      </c>
      <c r="P18">
        <f t="shared" ca="1" si="4"/>
        <v>6</v>
      </c>
      <c r="Q18" t="s">
        <v>68</v>
      </c>
      <c r="R18">
        <v>3</v>
      </c>
      <c r="S18" t="s">
        <v>78</v>
      </c>
      <c r="T18" t="str">
        <f t="shared" si="5"/>
        <v>4</v>
      </c>
      <c r="U18">
        <f t="shared" si="7"/>
        <v>12</v>
      </c>
      <c r="V18">
        <v>3</v>
      </c>
      <c r="W18" s="20" t="s">
        <v>75</v>
      </c>
      <c r="X18" s="20">
        <v>5</v>
      </c>
      <c r="Y18">
        <v>3</v>
      </c>
      <c r="Z18">
        <v>3</v>
      </c>
      <c r="AA18">
        <v>4</v>
      </c>
      <c r="AB18">
        <v>5</v>
      </c>
      <c r="AC18">
        <v>4</v>
      </c>
      <c r="AD18">
        <v>5</v>
      </c>
      <c r="AE18">
        <v>2</v>
      </c>
      <c r="AF18">
        <v>5</v>
      </c>
      <c r="AG18">
        <v>3</v>
      </c>
      <c r="AH18" s="17">
        <v>87921</v>
      </c>
      <c r="AI18" s="17">
        <f t="shared" si="8"/>
        <v>34</v>
      </c>
      <c r="AJ18">
        <f t="shared" ca="1" si="6"/>
        <v>75.8</v>
      </c>
      <c r="AK18">
        <v>20.6</v>
      </c>
    </row>
    <row r="19" spans="1:37">
      <c r="A19" s="17">
        <v>10013</v>
      </c>
      <c r="B19" s="18">
        <v>27044</v>
      </c>
      <c r="C19" s="19">
        <v>40552</v>
      </c>
      <c r="D19" s="17" t="s">
        <v>63</v>
      </c>
      <c r="E19" t="s">
        <v>71</v>
      </c>
      <c r="F19" s="20" t="s">
        <v>576</v>
      </c>
      <c r="G19" s="4" t="s">
        <v>8</v>
      </c>
      <c r="H19" t="s">
        <v>67</v>
      </c>
      <c r="I19" s="24">
        <f t="shared" ca="1" si="0"/>
        <v>47</v>
      </c>
      <c r="J19" s="24">
        <f t="shared" ca="1" si="10"/>
        <v>26</v>
      </c>
      <c r="K19" s="24"/>
      <c r="L19" s="24">
        <f t="shared" ca="1" si="1"/>
        <v>5</v>
      </c>
      <c r="M19" s="24">
        <f t="shared" ca="1" si="9"/>
        <v>20.5</v>
      </c>
      <c r="N19" s="2">
        <f t="shared" ca="1" si="2"/>
        <v>10</v>
      </c>
      <c r="O19" s="24">
        <f t="shared" ca="1" si="3"/>
        <v>16</v>
      </c>
      <c r="P19">
        <f t="shared" ca="1" si="4"/>
        <v>5</v>
      </c>
      <c r="Q19" t="s">
        <v>68</v>
      </c>
      <c r="R19">
        <v>3</v>
      </c>
      <c r="S19" t="s">
        <v>78</v>
      </c>
      <c r="T19" t="str">
        <f t="shared" si="5"/>
        <v>4</v>
      </c>
      <c r="U19">
        <f t="shared" si="7"/>
        <v>12</v>
      </c>
      <c r="V19">
        <v>1</v>
      </c>
      <c r="W19" s="20" t="s">
        <v>70</v>
      </c>
      <c r="X19" s="20">
        <v>4.0999999999999996</v>
      </c>
      <c r="Y19">
        <v>4</v>
      </c>
      <c r="Z19">
        <v>3</v>
      </c>
      <c r="AA19">
        <v>5</v>
      </c>
      <c r="AB19">
        <v>4</v>
      </c>
      <c r="AC19">
        <v>4</v>
      </c>
      <c r="AD19">
        <v>0</v>
      </c>
      <c r="AE19">
        <v>5</v>
      </c>
      <c r="AF19">
        <v>2</v>
      </c>
      <c r="AG19">
        <v>0</v>
      </c>
      <c r="AH19" s="17">
        <v>64397</v>
      </c>
      <c r="AI19" s="17">
        <f t="shared" si="8"/>
        <v>27</v>
      </c>
      <c r="AJ19">
        <f t="shared" ca="1" si="6"/>
        <v>64.3</v>
      </c>
      <c r="AK19">
        <v>10.6</v>
      </c>
    </row>
    <row r="20" spans="1:37">
      <c r="A20" s="17">
        <v>10200</v>
      </c>
      <c r="B20" s="18">
        <v>26826</v>
      </c>
      <c r="C20" s="19">
        <v>41043</v>
      </c>
      <c r="D20" s="17" t="s">
        <v>63</v>
      </c>
      <c r="E20" t="s">
        <v>71</v>
      </c>
      <c r="F20" s="20" t="s">
        <v>576</v>
      </c>
      <c r="G20" s="4" t="s">
        <v>12</v>
      </c>
      <c r="H20" t="s">
        <v>67</v>
      </c>
      <c r="I20" s="24">
        <f t="shared" ca="1" si="0"/>
        <v>47</v>
      </c>
      <c r="J20" s="24">
        <f t="shared" ca="1" si="10"/>
        <v>26</v>
      </c>
      <c r="K20" s="24"/>
      <c r="L20" s="24">
        <f t="shared" ca="1" si="1"/>
        <v>5</v>
      </c>
      <c r="M20" s="24">
        <f t="shared" ca="1" si="9"/>
        <v>15</v>
      </c>
      <c r="N20" s="2">
        <f t="shared" ca="1" si="2"/>
        <v>8</v>
      </c>
      <c r="O20" s="24">
        <f t="shared" ca="1" si="3"/>
        <v>18</v>
      </c>
      <c r="P20">
        <f t="shared" ca="1" si="4"/>
        <v>5</v>
      </c>
      <c r="Q20" t="s">
        <v>68</v>
      </c>
      <c r="R20">
        <v>3</v>
      </c>
      <c r="S20" t="s">
        <v>69</v>
      </c>
      <c r="T20" t="str">
        <f t="shared" si="5"/>
        <v>5</v>
      </c>
      <c r="U20">
        <f t="shared" si="7"/>
        <v>15</v>
      </c>
      <c r="V20">
        <v>2</v>
      </c>
      <c r="W20" s="20" t="s">
        <v>75</v>
      </c>
      <c r="X20" s="20">
        <v>3</v>
      </c>
      <c r="Y20">
        <v>4</v>
      </c>
      <c r="Z20">
        <v>1</v>
      </c>
      <c r="AA20">
        <v>1</v>
      </c>
      <c r="AB20">
        <v>1</v>
      </c>
      <c r="AC20">
        <v>4</v>
      </c>
      <c r="AD20">
        <v>2</v>
      </c>
      <c r="AE20">
        <v>1</v>
      </c>
      <c r="AF20">
        <v>4</v>
      </c>
      <c r="AG20">
        <v>1</v>
      </c>
      <c r="AH20" s="17">
        <v>66808</v>
      </c>
      <c r="AI20" s="17">
        <f t="shared" si="8"/>
        <v>19</v>
      </c>
      <c r="AJ20">
        <f t="shared" ca="1" si="6"/>
        <v>55</v>
      </c>
      <c r="AK20">
        <v>13.5</v>
      </c>
    </row>
    <row r="21" spans="1:37" ht="28.8">
      <c r="A21" s="17">
        <v>10045</v>
      </c>
      <c r="B21" s="18">
        <v>27484</v>
      </c>
      <c r="C21" s="19">
        <v>42093</v>
      </c>
      <c r="D21" s="17" t="s">
        <v>63</v>
      </c>
      <c r="E21" t="s">
        <v>71</v>
      </c>
      <c r="F21" s="20" t="s">
        <v>576</v>
      </c>
      <c r="G21" s="4" t="s">
        <v>26</v>
      </c>
      <c r="H21" t="s">
        <v>67</v>
      </c>
      <c r="I21" s="24">
        <f t="shared" ca="1" si="0"/>
        <v>46</v>
      </c>
      <c r="J21" s="24">
        <f t="shared" ca="1" si="10"/>
        <v>25</v>
      </c>
      <c r="K21" s="24"/>
      <c r="L21" s="24">
        <f t="shared" ca="1" si="1"/>
        <v>5</v>
      </c>
      <c r="M21" s="24">
        <f t="shared" ca="1" si="9"/>
        <v>25</v>
      </c>
      <c r="N21" s="2">
        <f t="shared" ca="1" si="2"/>
        <v>6</v>
      </c>
      <c r="O21" s="24">
        <f t="shared" ca="1" si="3"/>
        <v>19</v>
      </c>
      <c r="P21">
        <f t="shared" ca="1" si="4"/>
        <v>6</v>
      </c>
      <c r="Q21" t="s">
        <v>68</v>
      </c>
      <c r="R21">
        <v>3</v>
      </c>
      <c r="S21" t="s">
        <v>78</v>
      </c>
      <c r="T21" t="str">
        <f t="shared" si="5"/>
        <v>4</v>
      </c>
      <c r="U21">
        <f t="shared" si="7"/>
        <v>12</v>
      </c>
      <c r="V21">
        <v>1</v>
      </c>
      <c r="W21" s="20" t="s">
        <v>75</v>
      </c>
      <c r="X21" s="20">
        <v>5</v>
      </c>
      <c r="Y21">
        <v>1</v>
      </c>
      <c r="Z21">
        <v>2</v>
      </c>
      <c r="AA21">
        <v>3</v>
      </c>
      <c r="AB21">
        <v>4</v>
      </c>
      <c r="AC21">
        <v>1</v>
      </c>
      <c r="AD21">
        <v>0</v>
      </c>
      <c r="AE21">
        <v>1</v>
      </c>
      <c r="AF21">
        <v>0</v>
      </c>
      <c r="AG21">
        <v>3</v>
      </c>
      <c r="AH21" s="17">
        <v>76029</v>
      </c>
      <c r="AI21" s="17">
        <f t="shared" si="8"/>
        <v>15</v>
      </c>
      <c r="AJ21">
        <f t="shared" ca="1" si="6"/>
        <v>56.8</v>
      </c>
      <c r="AK21">
        <v>14</v>
      </c>
    </row>
    <row r="22" spans="1:37">
      <c r="A22" s="17">
        <v>10142</v>
      </c>
      <c r="B22" s="18">
        <v>27951</v>
      </c>
      <c r="C22" s="19">
        <v>41827</v>
      </c>
      <c r="D22" s="17" t="s">
        <v>76</v>
      </c>
      <c r="E22" t="s">
        <v>71</v>
      </c>
      <c r="F22" s="20" t="s">
        <v>576</v>
      </c>
      <c r="G22" s="4" t="s">
        <v>14</v>
      </c>
      <c r="H22" t="s">
        <v>67</v>
      </c>
      <c r="I22" s="24">
        <f t="shared" ca="1" si="0"/>
        <v>44</v>
      </c>
      <c r="J22" s="24">
        <f t="shared" ca="1" si="10"/>
        <v>23</v>
      </c>
      <c r="K22" s="24"/>
      <c r="L22" s="24">
        <f t="shared" ca="1" si="1"/>
        <v>5</v>
      </c>
      <c r="M22" s="24">
        <f t="shared" ca="1" si="9"/>
        <v>19.850000000000001</v>
      </c>
      <c r="N22" s="2">
        <f t="shared" ca="1" si="2"/>
        <v>6</v>
      </c>
      <c r="O22" s="24">
        <f t="shared" ca="1" si="3"/>
        <v>17</v>
      </c>
      <c r="P22">
        <f t="shared" ca="1" si="4"/>
        <v>5</v>
      </c>
      <c r="Q22" t="s">
        <v>68</v>
      </c>
      <c r="R22">
        <v>3</v>
      </c>
      <c r="S22" t="s">
        <v>69</v>
      </c>
      <c r="T22" t="str">
        <f t="shared" si="5"/>
        <v>5</v>
      </c>
      <c r="U22">
        <f t="shared" si="7"/>
        <v>15</v>
      </c>
      <c r="V22">
        <v>3</v>
      </c>
      <c r="W22" s="20" t="s">
        <v>75</v>
      </c>
      <c r="X22" s="20">
        <v>3.97</v>
      </c>
      <c r="Y22">
        <v>0</v>
      </c>
      <c r="Z22">
        <v>3</v>
      </c>
      <c r="AA22">
        <v>0</v>
      </c>
      <c r="AB22">
        <v>4</v>
      </c>
      <c r="AC22">
        <v>4</v>
      </c>
      <c r="AD22">
        <v>4</v>
      </c>
      <c r="AE22">
        <v>4</v>
      </c>
      <c r="AF22">
        <v>1</v>
      </c>
      <c r="AG22">
        <v>1</v>
      </c>
      <c r="AH22" s="17">
        <v>59370</v>
      </c>
      <c r="AI22" s="17">
        <f t="shared" si="8"/>
        <v>21</v>
      </c>
      <c r="AJ22">
        <f t="shared" ca="1" si="6"/>
        <v>61.85</v>
      </c>
      <c r="AK22">
        <v>14.8</v>
      </c>
    </row>
    <row r="23" spans="1:37" ht="28.8">
      <c r="A23" s="17">
        <v>10246</v>
      </c>
      <c r="B23" s="18">
        <v>28056</v>
      </c>
      <c r="C23" s="19">
        <v>42051</v>
      </c>
      <c r="D23" s="17" t="s">
        <v>76</v>
      </c>
      <c r="E23" t="s">
        <v>71</v>
      </c>
      <c r="F23" s="20" t="s">
        <v>576</v>
      </c>
      <c r="G23" s="4" t="s">
        <v>21</v>
      </c>
      <c r="H23" t="s">
        <v>67</v>
      </c>
      <c r="I23" s="24">
        <f t="shared" ca="1" si="0"/>
        <v>44</v>
      </c>
      <c r="J23" s="24">
        <f t="shared" ca="1" si="10"/>
        <v>23</v>
      </c>
      <c r="K23" s="24"/>
      <c r="L23" s="24">
        <f t="shared" ca="1" si="1"/>
        <v>5</v>
      </c>
      <c r="M23" s="24">
        <f t="shared" ca="1" si="9"/>
        <v>23</v>
      </c>
      <c r="N23" s="2">
        <f t="shared" ca="1" si="2"/>
        <v>6</v>
      </c>
      <c r="O23" s="24">
        <f t="shared" ca="1" si="3"/>
        <v>17</v>
      </c>
      <c r="P23">
        <f t="shared" ca="1" si="4"/>
        <v>5</v>
      </c>
      <c r="Q23" t="s">
        <v>68</v>
      </c>
      <c r="R23">
        <v>3</v>
      </c>
      <c r="S23" t="s">
        <v>79</v>
      </c>
      <c r="T23" t="str">
        <f t="shared" si="5"/>
        <v>3.5</v>
      </c>
      <c r="U23">
        <f t="shared" si="7"/>
        <v>10.5</v>
      </c>
      <c r="V23">
        <v>1</v>
      </c>
      <c r="W23" s="20" t="s">
        <v>75</v>
      </c>
      <c r="X23" s="20">
        <v>4.5999999999999996</v>
      </c>
      <c r="Y23">
        <v>1</v>
      </c>
      <c r="Z23">
        <v>5</v>
      </c>
      <c r="AA23">
        <v>0</v>
      </c>
      <c r="AB23">
        <v>1</v>
      </c>
      <c r="AC23">
        <v>1</v>
      </c>
      <c r="AD23">
        <v>0</v>
      </c>
      <c r="AE23">
        <v>0</v>
      </c>
      <c r="AF23">
        <v>0</v>
      </c>
      <c r="AG23">
        <v>3</v>
      </c>
      <c r="AH23" s="17">
        <v>114800</v>
      </c>
      <c r="AI23" s="17">
        <f t="shared" si="8"/>
        <v>11</v>
      </c>
      <c r="AJ23">
        <f t="shared" ca="1" si="6"/>
        <v>48.7</v>
      </c>
      <c r="AK23">
        <v>10</v>
      </c>
    </row>
    <row r="24" spans="1:37">
      <c r="A24" s="17">
        <v>10119</v>
      </c>
      <c r="B24" s="18">
        <v>28561</v>
      </c>
      <c r="C24" s="19">
        <v>40704</v>
      </c>
      <c r="D24" s="17" t="s">
        <v>76</v>
      </c>
      <c r="E24" t="s">
        <v>71</v>
      </c>
      <c r="F24" s="20" t="s">
        <v>576</v>
      </c>
      <c r="G24" s="4" t="s">
        <v>20</v>
      </c>
      <c r="H24" t="s">
        <v>67</v>
      </c>
      <c r="I24" s="24">
        <f t="shared" ca="1" si="0"/>
        <v>43</v>
      </c>
      <c r="J24" s="24">
        <f t="shared" ca="1" si="10"/>
        <v>22</v>
      </c>
      <c r="K24" s="24"/>
      <c r="L24" s="24">
        <f t="shared" ca="1" si="1"/>
        <v>5</v>
      </c>
      <c r="M24" s="24">
        <f t="shared" ca="1" si="9"/>
        <v>21.5</v>
      </c>
      <c r="N24" s="2">
        <f t="shared" ca="1" si="2"/>
        <v>9</v>
      </c>
      <c r="O24" s="24">
        <f t="shared" ca="1" si="3"/>
        <v>13</v>
      </c>
      <c r="P24">
        <f t="shared" ca="1" si="4"/>
        <v>5</v>
      </c>
      <c r="Q24" t="s">
        <v>68</v>
      </c>
      <c r="R24">
        <v>3</v>
      </c>
      <c r="S24" t="s">
        <v>74</v>
      </c>
      <c r="T24" t="str">
        <f t="shared" si="5"/>
        <v>4.5</v>
      </c>
      <c r="U24">
        <f t="shared" si="7"/>
        <v>13.5</v>
      </c>
      <c r="V24">
        <v>2</v>
      </c>
      <c r="W24" s="20" t="s">
        <v>75</v>
      </c>
      <c r="X24" s="20">
        <v>4.3</v>
      </c>
      <c r="Y24">
        <v>3</v>
      </c>
      <c r="Z24">
        <v>2</v>
      </c>
      <c r="AA24">
        <v>1</v>
      </c>
      <c r="AB24">
        <v>4</v>
      </c>
      <c r="AC24">
        <v>5</v>
      </c>
      <c r="AD24">
        <v>1</v>
      </c>
      <c r="AE24">
        <v>0</v>
      </c>
      <c r="AF24">
        <v>5</v>
      </c>
      <c r="AG24">
        <v>2</v>
      </c>
      <c r="AH24" s="17">
        <v>66593</v>
      </c>
      <c r="AI24" s="17">
        <f t="shared" si="8"/>
        <v>23</v>
      </c>
      <c r="AJ24">
        <f t="shared" ca="1" si="6"/>
        <v>63.400000000000006</v>
      </c>
      <c r="AK24">
        <v>12</v>
      </c>
    </row>
    <row r="25" spans="1:37" ht="28.8">
      <c r="A25" s="17">
        <v>10086</v>
      </c>
      <c r="B25" s="18">
        <v>28450</v>
      </c>
      <c r="C25" s="19">
        <v>42742</v>
      </c>
      <c r="D25" s="17" t="s">
        <v>76</v>
      </c>
      <c r="E25" t="s">
        <v>71</v>
      </c>
      <c r="F25" s="20" t="s">
        <v>576</v>
      </c>
      <c r="G25" s="4" t="s">
        <v>32</v>
      </c>
      <c r="H25" t="s">
        <v>67</v>
      </c>
      <c r="I25" s="24">
        <f t="shared" ca="1" si="0"/>
        <v>43</v>
      </c>
      <c r="J25" s="24">
        <f t="shared" ca="1" si="10"/>
        <v>22</v>
      </c>
      <c r="K25" s="24"/>
      <c r="L25" s="24">
        <f t="shared" ca="1" si="1"/>
        <v>5</v>
      </c>
      <c r="M25" s="24">
        <f t="shared" ca="1" si="9"/>
        <v>24.700000000000003</v>
      </c>
      <c r="N25" s="2">
        <f t="shared" ca="1" si="2"/>
        <v>4</v>
      </c>
      <c r="O25" s="24">
        <f t="shared" ca="1" si="3"/>
        <v>18</v>
      </c>
      <c r="P25">
        <f t="shared" ca="1" si="4"/>
        <v>5</v>
      </c>
      <c r="Q25" t="s">
        <v>579</v>
      </c>
      <c r="R25">
        <v>4</v>
      </c>
      <c r="S25" t="s">
        <v>69</v>
      </c>
      <c r="T25" t="str">
        <f t="shared" si="5"/>
        <v>5</v>
      </c>
      <c r="U25">
        <f t="shared" si="7"/>
        <v>20</v>
      </c>
      <c r="V25">
        <v>3</v>
      </c>
      <c r="W25" s="20" t="s">
        <v>75</v>
      </c>
      <c r="X25" s="20">
        <v>4.9400000000000004</v>
      </c>
      <c r="Y25">
        <v>4</v>
      </c>
      <c r="Z25">
        <v>0</v>
      </c>
      <c r="AA25">
        <v>4</v>
      </c>
      <c r="AB25">
        <v>5</v>
      </c>
      <c r="AC25">
        <v>5</v>
      </c>
      <c r="AD25">
        <v>0</v>
      </c>
      <c r="AE25">
        <v>3</v>
      </c>
      <c r="AF25">
        <v>1</v>
      </c>
      <c r="AG25">
        <v>5</v>
      </c>
      <c r="AH25" s="17">
        <v>150290</v>
      </c>
      <c r="AI25" s="17">
        <f t="shared" si="8"/>
        <v>27</v>
      </c>
      <c r="AJ25">
        <f t="shared" ca="1" si="6"/>
        <v>79.7</v>
      </c>
      <c r="AK25">
        <v>20.6</v>
      </c>
    </row>
    <row r="26" spans="1:37" ht="28.8">
      <c r="A26" s="17">
        <v>10149</v>
      </c>
      <c r="B26" s="18">
        <v>28637</v>
      </c>
      <c r="C26" s="19">
        <v>42009</v>
      </c>
      <c r="D26" s="17" t="s">
        <v>76</v>
      </c>
      <c r="E26" t="s">
        <v>71</v>
      </c>
      <c r="F26" s="20" t="s">
        <v>576</v>
      </c>
      <c r="G26" s="4" t="s">
        <v>26</v>
      </c>
      <c r="H26" t="s">
        <v>67</v>
      </c>
      <c r="I26" s="24">
        <f t="shared" ca="1" si="0"/>
        <v>42</v>
      </c>
      <c r="J26" s="24">
        <f t="shared" ca="1" si="10"/>
        <v>21</v>
      </c>
      <c r="K26" s="24"/>
      <c r="L26" s="24">
        <f t="shared" ca="1" si="1"/>
        <v>5</v>
      </c>
      <c r="M26" s="24">
        <f t="shared" ca="1" si="9"/>
        <v>19.399999999999999</v>
      </c>
      <c r="N26" s="2">
        <f t="shared" ca="1" si="2"/>
        <v>6</v>
      </c>
      <c r="O26" s="24">
        <f t="shared" ca="1" si="3"/>
        <v>15</v>
      </c>
      <c r="P26">
        <f t="shared" ca="1" si="4"/>
        <v>5</v>
      </c>
      <c r="Q26" t="s">
        <v>68</v>
      </c>
      <c r="R26">
        <v>3</v>
      </c>
      <c r="S26" t="s">
        <v>81</v>
      </c>
      <c r="T26" t="str">
        <f t="shared" si="5"/>
        <v>3</v>
      </c>
      <c r="U26">
        <f t="shared" si="7"/>
        <v>9</v>
      </c>
      <c r="V26">
        <v>1</v>
      </c>
      <c r="W26" s="20" t="s">
        <v>75</v>
      </c>
      <c r="X26" s="20">
        <v>3.88</v>
      </c>
      <c r="Y26">
        <v>5</v>
      </c>
      <c r="Z26">
        <v>1</v>
      </c>
      <c r="AA26">
        <v>0</v>
      </c>
      <c r="AB26">
        <v>5</v>
      </c>
      <c r="AC26">
        <v>4</v>
      </c>
      <c r="AD26">
        <v>1</v>
      </c>
      <c r="AE26">
        <v>1</v>
      </c>
      <c r="AF26">
        <v>1</v>
      </c>
      <c r="AG26">
        <v>4</v>
      </c>
      <c r="AH26" s="17">
        <v>120000</v>
      </c>
      <c r="AI26" s="17">
        <f t="shared" si="8"/>
        <v>22</v>
      </c>
      <c r="AJ26">
        <f t="shared" ca="1" si="6"/>
        <v>54</v>
      </c>
      <c r="AK26">
        <v>13.6</v>
      </c>
    </row>
    <row r="27" spans="1:37" ht="28.8">
      <c r="A27" s="17">
        <v>10198</v>
      </c>
      <c r="B27" s="18">
        <v>28585</v>
      </c>
      <c r="C27" s="19">
        <v>41294</v>
      </c>
      <c r="D27" s="17" t="s">
        <v>63</v>
      </c>
      <c r="E27" t="s">
        <v>71</v>
      </c>
      <c r="F27" s="20" t="s">
        <v>576</v>
      </c>
      <c r="G27" s="4" t="s">
        <v>21</v>
      </c>
      <c r="H27" t="s">
        <v>67</v>
      </c>
      <c r="I27" s="24">
        <f t="shared" ca="1" si="0"/>
        <v>43</v>
      </c>
      <c r="J27" s="24">
        <f t="shared" ca="1" si="10"/>
        <v>22</v>
      </c>
      <c r="K27" s="24"/>
      <c r="L27" s="24">
        <f t="shared" ca="1" si="1"/>
        <v>5</v>
      </c>
      <c r="M27" s="24">
        <f t="shared" ca="1" si="9"/>
        <v>18</v>
      </c>
      <c r="N27" s="2">
        <f t="shared" ca="1" si="2"/>
        <v>8</v>
      </c>
      <c r="O27" s="24">
        <f t="shared" ca="1" si="3"/>
        <v>14</v>
      </c>
      <c r="P27">
        <f t="shared" ca="1" si="4"/>
        <v>5</v>
      </c>
      <c r="Q27" t="s">
        <v>68</v>
      </c>
      <c r="R27">
        <v>3</v>
      </c>
      <c r="S27" t="s">
        <v>78</v>
      </c>
      <c r="T27" t="str">
        <f t="shared" si="5"/>
        <v>4</v>
      </c>
      <c r="U27">
        <f t="shared" si="7"/>
        <v>12</v>
      </c>
      <c r="V27">
        <v>2</v>
      </c>
      <c r="W27" s="20" t="s">
        <v>75</v>
      </c>
      <c r="X27" s="20">
        <v>3.6</v>
      </c>
      <c r="Y27">
        <v>1</v>
      </c>
      <c r="Z27">
        <v>3</v>
      </c>
      <c r="AA27">
        <v>4</v>
      </c>
      <c r="AB27">
        <v>0</v>
      </c>
      <c r="AC27">
        <v>1</v>
      </c>
      <c r="AD27">
        <v>4</v>
      </c>
      <c r="AE27">
        <v>4</v>
      </c>
      <c r="AF27">
        <v>5</v>
      </c>
      <c r="AG27">
        <v>2</v>
      </c>
      <c r="AH27" s="17">
        <v>140920</v>
      </c>
      <c r="AI27" s="17">
        <f t="shared" si="8"/>
        <v>24</v>
      </c>
      <c r="AJ27">
        <f t="shared" ca="1" si="6"/>
        <v>58.8</v>
      </c>
      <c r="AK27">
        <v>10</v>
      </c>
    </row>
    <row r="28" spans="1:37" ht="28.8">
      <c r="A28" s="17">
        <v>10084</v>
      </c>
      <c r="B28" s="18">
        <v>28980</v>
      </c>
      <c r="C28" s="19">
        <v>42093</v>
      </c>
      <c r="D28" s="17" t="s">
        <v>63</v>
      </c>
      <c r="E28" t="s">
        <v>71</v>
      </c>
      <c r="F28" s="20" t="s">
        <v>576</v>
      </c>
      <c r="G28" s="4" t="s">
        <v>26</v>
      </c>
      <c r="H28" t="s">
        <v>67</v>
      </c>
      <c r="I28" s="24">
        <f t="shared" ca="1" si="0"/>
        <v>41</v>
      </c>
      <c r="J28" s="24">
        <f t="shared" ca="1" si="10"/>
        <v>20</v>
      </c>
      <c r="K28" s="24"/>
      <c r="L28" s="24">
        <f t="shared" ca="1" si="1"/>
        <v>4</v>
      </c>
      <c r="M28" s="24">
        <f t="shared" ca="1" si="9"/>
        <v>19.84</v>
      </c>
      <c r="N28" s="2">
        <f t="shared" ca="1" si="2"/>
        <v>6</v>
      </c>
      <c r="O28" s="24">
        <f t="shared" ca="1" si="3"/>
        <v>14</v>
      </c>
      <c r="P28">
        <f t="shared" ca="1" si="4"/>
        <v>5</v>
      </c>
      <c r="Q28" t="s">
        <v>68</v>
      </c>
      <c r="R28">
        <v>3</v>
      </c>
      <c r="S28" t="s">
        <v>74</v>
      </c>
      <c r="T28" t="str">
        <f t="shared" si="5"/>
        <v>4.5</v>
      </c>
      <c r="U28">
        <f t="shared" si="7"/>
        <v>13.5</v>
      </c>
      <c r="V28">
        <v>1</v>
      </c>
      <c r="W28" s="20" t="s">
        <v>75</v>
      </c>
      <c r="X28" s="20">
        <v>4.96</v>
      </c>
      <c r="Y28">
        <v>0</v>
      </c>
      <c r="Z28">
        <v>5</v>
      </c>
      <c r="AA28">
        <v>1</v>
      </c>
      <c r="AB28">
        <v>1</v>
      </c>
      <c r="AC28">
        <v>5</v>
      </c>
      <c r="AD28">
        <v>5</v>
      </c>
      <c r="AE28">
        <v>4</v>
      </c>
      <c r="AF28">
        <v>2</v>
      </c>
      <c r="AG28">
        <v>2</v>
      </c>
      <c r="AH28" s="17">
        <v>104437</v>
      </c>
      <c r="AI28" s="17">
        <f t="shared" si="8"/>
        <v>25</v>
      </c>
      <c r="AJ28">
        <f t="shared" ca="1" si="6"/>
        <v>63.74</v>
      </c>
      <c r="AK28">
        <v>12.4</v>
      </c>
    </row>
    <row r="29" spans="1:37">
      <c r="A29" s="17">
        <v>10307</v>
      </c>
      <c r="B29" s="18">
        <v>28984</v>
      </c>
      <c r="C29" s="19">
        <v>41771</v>
      </c>
      <c r="D29" s="17" t="s">
        <v>63</v>
      </c>
      <c r="E29" t="s">
        <v>71</v>
      </c>
      <c r="F29" s="20" t="s">
        <v>576</v>
      </c>
      <c r="G29" s="4" t="s">
        <v>33</v>
      </c>
      <c r="H29" t="s">
        <v>67</v>
      </c>
      <c r="I29" s="24">
        <f t="shared" ca="1" si="0"/>
        <v>41</v>
      </c>
      <c r="J29" s="24">
        <f t="shared" ca="1" si="10"/>
        <v>20</v>
      </c>
      <c r="K29" s="24"/>
      <c r="L29" s="24">
        <f t="shared" ca="1" si="1"/>
        <v>4</v>
      </c>
      <c r="M29" s="24">
        <f t="shared" ca="1" si="9"/>
        <v>7.24</v>
      </c>
      <c r="N29" s="2">
        <f t="shared" ca="1" si="2"/>
        <v>6</v>
      </c>
      <c r="O29" s="24">
        <f t="shared" ca="1" si="3"/>
        <v>14</v>
      </c>
      <c r="P29">
        <f t="shared" ca="1" si="4"/>
        <v>5</v>
      </c>
      <c r="Q29" t="s">
        <v>68</v>
      </c>
      <c r="R29">
        <v>3</v>
      </c>
      <c r="S29" t="s">
        <v>78</v>
      </c>
      <c r="T29" t="str">
        <f t="shared" si="5"/>
        <v>4</v>
      </c>
      <c r="U29">
        <f t="shared" si="7"/>
        <v>12</v>
      </c>
      <c r="V29">
        <v>3</v>
      </c>
      <c r="W29" s="20" t="s">
        <v>101</v>
      </c>
      <c r="X29" s="20">
        <v>1.81</v>
      </c>
      <c r="Y29">
        <v>0</v>
      </c>
      <c r="Z29">
        <v>1</v>
      </c>
      <c r="AA29">
        <v>0</v>
      </c>
      <c r="AB29">
        <v>2</v>
      </c>
      <c r="AC29">
        <v>1</v>
      </c>
      <c r="AD29">
        <v>5</v>
      </c>
      <c r="AE29">
        <v>0</v>
      </c>
      <c r="AF29">
        <v>5</v>
      </c>
      <c r="AG29">
        <v>0</v>
      </c>
      <c r="AH29" s="17">
        <v>58273</v>
      </c>
      <c r="AI29" s="17">
        <f t="shared" si="8"/>
        <v>14</v>
      </c>
      <c r="AJ29">
        <f t="shared" ca="1" si="6"/>
        <v>38.04</v>
      </c>
      <c r="AK29">
        <v>20.6</v>
      </c>
    </row>
    <row r="30" spans="1:37">
      <c r="A30" s="17">
        <v>10306</v>
      </c>
      <c r="B30" s="18">
        <v>29892</v>
      </c>
      <c r="C30" s="19">
        <v>41911</v>
      </c>
      <c r="D30" s="17" t="s">
        <v>63</v>
      </c>
      <c r="E30" t="s">
        <v>71</v>
      </c>
      <c r="F30" s="20" t="s">
        <v>576</v>
      </c>
      <c r="G30" s="4" t="s">
        <v>12</v>
      </c>
      <c r="H30" t="s">
        <v>67</v>
      </c>
      <c r="I30" s="24">
        <f t="shared" ca="1" si="0"/>
        <v>39</v>
      </c>
      <c r="J30" s="24">
        <f t="shared" ca="1" si="10"/>
        <v>18</v>
      </c>
      <c r="K30" s="24"/>
      <c r="L30" s="24">
        <f t="shared" ca="1" si="1"/>
        <v>4</v>
      </c>
      <c r="M30" s="24">
        <f t="shared" ca="1" si="9"/>
        <v>7.72</v>
      </c>
      <c r="N30" s="2">
        <f t="shared" ca="1" si="2"/>
        <v>6</v>
      </c>
      <c r="O30" s="24">
        <f t="shared" ca="1" si="3"/>
        <v>12</v>
      </c>
      <c r="P30">
        <f t="shared" ca="1" si="4"/>
        <v>4</v>
      </c>
      <c r="Q30" t="s">
        <v>68</v>
      </c>
      <c r="R30">
        <v>3</v>
      </c>
      <c r="S30" t="s">
        <v>78</v>
      </c>
      <c r="T30" t="str">
        <f t="shared" si="5"/>
        <v>4</v>
      </c>
      <c r="U30">
        <f t="shared" si="7"/>
        <v>12</v>
      </c>
      <c r="V30">
        <v>2</v>
      </c>
      <c r="W30" s="20" t="s">
        <v>101</v>
      </c>
      <c r="X30" s="20">
        <v>1.93</v>
      </c>
      <c r="Y30">
        <v>5</v>
      </c>
      <c r="Z30">
        <v>3</v>
      </c>
      <c r="AA30">
        <v>5</v>
      </c>
      <c r="AB30">
        <v>3</v>
      </c>
      <c r="AC30">
        <v>3</v>
      </c>
      <c r="AD30">
        <v>0</v>
      </c>
      <c r="AE30">
        <v>0</v>
      </c>
      <c r="AF30">
        <v>4</v>
      </c>
      <c r="AG30">
        <v>5</v>
      </c>
      <c r="AH30" s="17">
        <v>61568</v>
      </c>
      <c r="AI30" s="17">
        <f t="shared" si="8"/>
        <v>28</v>
      </c>
      <c r="AJ30">
        <f t="shared" ca="1" si="6"/>
        <v>52.519999999999996</v>
      </c>
      <c r="AK30">
        <v>12.5</v>
      </c>
    </row>
    <row r="31" spans="1:37">
      <c r="A31" s="17">
        <v>10305</v>
      </c>
      <c r="B31" s="18">
        <v>29774</v>
      </c>
      <c r="C31" s="19">
        <v>41911</v>
      </c>
      <c r="D31" s="17" t="s">
        <v>63</v>
      </c>
      <c r="E31" t="s">
        <v>71</v>
      </c>
      <c r="F31" s="20" t="s">
        <v>576</v>
      </c>
      <c r="G31" s="4" t="s">
        <v>12</v>
      </c>
      <c r="H31" t="s">
        <v>67</v>
      </c>
      <c r="I31" s="24">
        <f t="shared" ca="1" si="0"/>
        <v>39</v>
      </c>
      <c r="J31" s="24">
        <f t="shared" ca="1" si="10"/>
        <v>18</v>
      </c>
      <c r="K31" s="24"/>
      <c r="L31" s="24">
        <f t="shared" ca="1" si="1"/>
        <v>4</v>
      </c>
      <c r="M31" s="24">
        <f t="shared" ca="1" si="9"/>
        <v>8</v>
      </c>
      <c r="N31" s="2">
        <f t="shared" ca="1" si="2"/>
        <v>6</v>
      </c>
      <c r="O31" s="24">
        <f t="shared" ca="1" si="3"/>
        <v>12</v>
      </c>
      <c r="P31">
        <f t="shared" ca="1" si="4"/>
        <v>4</v>
      </c>
      <c r="Q31" t="s">
        <v>68</v>
      </c>
      <c r="R31">
        <v>3</v>
      </c>
      <c r="S31" t="s">
        <v>69</v>
      </c>
      <c r="T31" t="str">
        <f t="shared" si="5"/>
        <v>5</v>
      </c>
      <c r="U31">
        <f t="shared" si="7"/>
        <v>15</v>
      </c>
      <c r="V31">
        <v>2</v>
      </c>
      <c r="W31" s="20" t="s">
        <v>101</v>
      </c>
      <c r="X31" s="20">
        <v>2</v>
      </c>
      <c r="Y31">
        <v>5</v>
      </c>
      <c r="Z31">
        <v>3</v>
      </c>
      <c r="AA31">
        <v>2</v>
      </c>
      <c r="AB31">
        <v>3</v>
      </c>
      <c r="AC31">
        <v>2</v>
      </c>
      <c r="AD31">
        <v>4</v>
      </c>
      <c r="AE31">
        <v>0</v>
      </c>
      <c r="AF31">
        <v>2</v>
      </c>
      <c r="AG31">
        <v>1</v>
      </c>
      <c r="AH31" s="17">
        <v>70187</v>
      </c>
      <c r="AI31" s="17">
        <f t="shared" si="8"/>
        <v>22</v>
      </c>
      <c r="AJ31">
        <f t="shared" ca="1" si="6"/>
        <v>51</v>
      </c>
      <c r="AK31">
        <v>12.5</v>
      </c>
    </row>
    <row r="32" spans="1:37" ht="28.8">
      <c r="A32" s="17">
        <v>10151</v>
      </c>
      <c r="B32" s="18">
        <v>30045</v>
      </c>
      <c r="C32" s="19">
        <v>42051</v>
      </c>
      <c r="D32" s="17" t="s">
        <v>76</v>
      </c>
      <c r="E32" t="s">
        <v>71</v>
      </c>
      <c r="F32" s="20" t="s">
        <v>576</v>
      </c>
      <c r="G32" s="4" t="s">
        <v>26</v>
      </c>
      <c r="H32" t="s">
        <v>67</v>
      </c>
      <c r="I32" s="24">
        <f t="shared" ca="1" si="0"/>
        <v>39</v>
      </c>
      <c r="J32" s="24">
        <f t="shared" ca="1" si="10"/>
        <v>18</v>
      </c>
      <c r="K32" s="24"/>
      <c r="L32" s="24">
        <f t="shared" ca="1" si="1"/>
        <v>4</v>
      </c>
      <c r="M32" s="24">
        <f t="shared" ca="1" si="9"/>
        <v>15.24</v>
      </c>
      <c r="N32" s="2">
        <f t="shared" ca="1" si="2"/>
        <v>6</v>
      </c>
      <c r="O32" s="24">
        <f t="shared" ca="1" si="3"/>
        <v>12</v>
      </c>
      <c r="P32">
        <f t="shared" ca="1" si="4"/>
        <v>4</v>
      </c>
      <c r="Q32" t="s">
        <v>68</v>
      </c>
      <c r="R32">
        <v>3</v>
      </c>
      <c r="S32" t="s">
        <v>69</v>
      </c>
      <c r="T32" t="str">
        <f t="shared" si="5"/>
        <v>5</v>
      </c>
      <c r="U32">
        <f t="shared" si="7"/>
        <v>15</v>
      </c>
      <c r="V32">
        <v>1</v>
      </c>
      <c r="W32" s="20" t="s">
        <v>75</v>
      </c>
      <c r="X32" s="20">
        <v>3.81</v>
      </c>
      <c r="Y32">
        <v>0</v>
      </c>
      <c r="Z32">
        <v>5</v>
      </c>
      <c r="AA32">
        <v>1</v>
      </c>
      <c r="AB32">
        <v>3</v>
      </c>
      <c r="AC32">
        <v>2</v>
      </c>
      <c r="AD32">
        <v>5</v>
      </c>
      <c r="AE32">
        <v>1</v>
      </c>
      <c r="AF32">
        <v>2</v>
      </c>
      <c r="AG32">
        <v>2</v>
      </c>
      <c r="AH32" s="17">
        <v>52599</v>
      </c>
      <c r="AI32" s="17">
        <f t="shared" si="8"/>
        <v>21</v>
      </c>
      <c r="AJ32">
        <f t="shared" ca="1" si="6"/>
        <v>57.24</v>
      </c>
      <c r="AK32">
        <v>12</v>
      </c>
    </row>
    <row r="33" spans="1:37">
      <c r="A33" s="17">
        <v>10231</v>
      </c>
      <c r="B33" s="18">
        <v>30282</v>
      </c>
      <c r="C33" s="19">
        <v>41505</v>
      </c>
      <c r="D33" s="17" t="s">
        <v>63</v>
      </c>
      <c r="E33" t="s">
        <v>64</v>
      </c>
      <c r="F33" s="20" t="s">
        <v>576</v>
      </c>
      <c r="G33" s="4" t="s">
        <v>33</v>
      </c>
      <c r="H33" t="s">
        <v>67</v>
      </c>
      <c r="I33" s="24">
        <f t="shared" ca="1" si="0"/>
        <v>38</v>
      </c>
      <c r="J33" s="24">
        <f t="shared" ca="1" si="10"/>
        <v>17</v>
      </c>
      <c r="K33" s="24"/>
      <c r="L33" s="24">
        <f t="shared" ca="1" si="1"/>
        <v>4</v>
      </c>
      <c r="M33" s="24">
        <f t="shared" ca="1" si="9"/>
        <v>17.2</v>
      </c>
      <c r="N33" s="2">
        <f t="shared" ca="1" si="2"/>
        <v>7</v>
      </c>
      <c r="O33" s="24">
        <f t="shared" ca="1" si="3"/>
        <v>10</v>
      </c>
      <c r="P33">
        <f t="shared" ca="1" si="4"/>
        <v>4</v>
      </c>
      <c r="Q33" t="s">
        <v>68</v>
      </c>
      <c r="R33">
        <v>3</v>
      </c>
      <c r="S33" t="s">
        <v>69</v>
      </c>
      <c r="T33" t="str">
        <f t="shared" si="5"/>
        <v>5</v>
      </c>
      <c r="U33">
        <f t="shared" si="7"/>
        <v>15</v>
      </c>
      <c r="V33">
        <v>3</v>
      </c>
      <c r="W33" s="20" t="s">
        <v>75</v>
      </c>
      <c r="X33" s="20">
        <v>4.3</v>
      </c>
      <c r="Y33">
        <v>2</v>
      </c>
      <c r="Z33">
        <v>5</v>
      </c>
      <c r="AA33">
        <v>1</v>
      </c>
      <c r="AB33">
        <v>3</v>
      </c>
      <c r="AC33">
        <v>4</v>
      </c>
      <c r="AD33">
        <v>4</v>
      </c>
      <c r="AE33">
        <v>3</v>
      </c>
      <c r="AF33">
        <v>3</v>
      </c>
      <c r="AG33">
        <v>0</v>
      </c>
      <c r="AH33" s="17">
        <v>65310</v>
      </c>
      <c r="AI33" s="17">
        <f t="shared" si="8"/>
        <v>25</v>
      </c>
      <c r="AJ33">
        <f t="shared" ca="1" si="6"/>
        <v>63.2</v>
      </c>
      <c r="AK33">
        <v>20.2</v>
      </c>
    </row>
    <row r="34" spans="1:37">
      <c r="A34" s="17">
        <v>10015</v>
      </c>
      <c r="B34" s="18">
        <v>30502</v>
      </c>
      <c r="C34" s="19">
        <v>40648</v>
      </c>
      <c r="D34" s="17" t="s">
        <v>63</v>
      </c>
      <c r="E34" t="s">
        <v>71</v>
      </c>
      <c r="F34" s="20" t="s">
        <v>576</v>
      </c>
      <c r="G34" s="4" t="s">
        <v>33</v>
      </c>
      <c r="H34" t="s">
        <v>67</v>
      </c>
      <c r="I34" s="24">
        <f t="shared" ref="I34:I65" ca="1" si="11">DATEDIF(B34,TODAY(),"Y")</f>
        <v>37</v>
      </c>
      <c r="J34" s="24">
        <f t="shared" ref="J34:J65" ca="1" si="12">I34-21</f>
        <v>16</v>
      </c>
      <c r="K34" s="24"/>
      <c r="L34" s="24">
        <f t="shared" ref="L34:L65" ca="1" si="13">IF(J34&lt;=3,1,IF(J34&lt;=7,2,IF(J34&lt;=12,3,IF(J34&lt;=20,4,IF(J34&gt;=21,5,0)))))</f>
        <v>4</v>
      </c>
      <c r="M34" s="24">
        <f t="shared" ca="1" si="9"/>
        <v>20</v>
      </c>
      <c r="N34" s="2">
        <f t="shared" ref="N34:N65" ca="1" si="14">DATEDIF(C34,TODAY(),"Y")</f>
        <v>9</v>
      </c>
      <c r="O34" s="24">
        <f t="shared" ref="O34:O65" ca="1" si="15">J34-N34</f>
        <v>7</v>
      </c>
      <c r="P34">
        <f t="shared" ref="P34:P65" ca="1" si="16">IF(O34=0,0,IF(O34&lt;=2,1,IF(O34&lt;=4,2,IF(O34&lt;=7,3,IF(O34&lt;=12,4,IF(O34&lt;=18,5,6))))))</f>
        <v>3</v>
      </c>
      <c r="Q34" t="s">
        <v>580</v>
      </c>
      <c r="R34">
        <v>4</v>
      </c>
      <c r="S34" t="s">
        <v>74</v>
      </c>
      <c r="T34" t="str">
        <f t="shared" ref="T34:T65" si="17">IF(S34="A","5",IF(S34&lt;="B","4.5",IF(S34&lt;="C","4",IF(S34&lt;="D","3.5",IF(S34&lt;="E","3","2")))))</f>
        <v>4.5</v>
      </c>
      <c r="U34">
        <f t="shared" si="7"/>
        <v>18</v>
      </c>
      <c r="V34">
        <v>3</v>
      </c>
      <c r="W34" s="20" t="s">
        <v>70</v>
      </c>
      <c r="X34" s="20">
        <v>5</v>
      </c>
      <c r="Y34">
        <v>5</v>
      </c>
      <c r="Z34">
        <v>4</v>
      </c>
      <c r="AA34">
        <v>0</v>
      </c>
      <c r="AB34">
        <v>4</v>
      </c>
      <c r="AC34">
        <v>2</v>
      </c>
      <c r="AD34">
        <v>4</v>
      </c>
      <c r="AE34">
        <v>2</v>
      </c>
      <c r="AF34">
        <v>1</v>
      </c>
      <c r="AG34">
        <v>1</v>
      </c>
      <c r="AH34" s="17">
        <v>178000</v>
      </c>
      <c r="AI34" s="17">
        <f t="shared" si="8"/>
        <v>23</v>
      </c>
      <c r="AJ34">
        <f t="shared" ref="AJ34:AJ65" ca="1" si="18">(L34*X34)+(((R34*T34)/25)*35)+Y34+Z34+AA34+AB34+AC34+AD34+AE34+AF34+AG34</f>
        <v>68.2</v>
      </c>
      <c r="AK34">
        <v>20</v>
      </c>
    </row>
    <row r="35" spans="1:37">
      <c r="A35" s="17">
        <v>10239</v>
      </c>
      <c r="B35" s="18">
        <v>30448</v>
      </c>
      <c r="C35" s="19">
        <v>42645</v>
      </c>
      <c r="D35" s="17" t="s">
        <v>76</v>
      </c>
      <c r="E35" t="s">
        <v>71</v>
      </c>
      <c r="F35" s="20" t="s">
        <v>576</v>
      </c>
      <c r="G35" s="4" t="s">
        <v>33</v>
      </c>
      <c r="H35" t="s">
        <v>67</v>
      </c>
      <c r="I35" s="24">
        <f t="shared" ca="1" si="11"/>
        <v>37</v>
      </c>
      <c r="J35" s="24">
        <f t="shared" ca="1" si="12"/>
        <v>16</v>
      </c>
      <c r="K35" s="24"/>
      <c r="L35" s="24">
        <f t="shared" ca="1" si="13"/>
        <v>4</v>
      </c>
      <c r="M35" s="24">
        <f t="shared" ca="1" si="9"/>
        <v>17.600000000000001</v>
      </c>
      <c r="N35" s="2">
        <f t="shared" ca="1" si="14"/>
        <v>4</v>
      </c>
      <c r="O35" s="24">
        <f t="shared" ca="1" si="15"/>
        <v>12</v>
      </c>
      <c r="P35">
        <f t="shared" ca="1" si="16"/>
        <v>4</v>
      </c>
      <c r="Q35" t="s">
        <v>68</v>
      </c>
      <c r="R35">
        <v>3</v>
      </c>
      <c r="S35" t="s">
        <v>69</v>
      </c>
      <c r="T35" t="str">
        <f t="shared" si="17"/>
        <v>5</v>
      </c>
      <c r="U35">
        <f t="shared" si="7"/>
        <v>15</v>
      </c>
      <c r="V35">
        <v>3</v>
      </c>
      <c r="W35" s="20" t="s">
        <v>75</v>
      </c>
      <c r="X35" s="20">
        <v>4.4000000000000004</v>
      </c>
      <c r="Y35">
        <v>1</v>
      </c>
      <c r="Z35">
        <v>1</v>
      </c>
      <c r="AA35">
        <v>1</v>
      </c>
      <c r="AB35">
        <v>3</v>
      </c>
      <c r="AC35">
        <v>2</v>
      </c>
      <c r="AD35">
        <v>4</v>
      </c>
      <c r="AE35">
        <v>3</v>
      </c>
      <c r="AF35">
        <v>4</v>
      </c>
      <c r="AG35">
        <v>0</v>
      </c>
      <c r="AH35" s="17">
        <v>95920</v>
      </c>
      <c r="AI35" s="17">
        <f t="shared" si="8"/>
        <v>19</v>
      </c>
      <c r="AJ35">
        <f t="shared" ca="1" si="18"/>
        <v>57.6</v>
      </c>
      <c r="AK35">
        <v>19.2</v>
      </c>
    </row>
    <row r="36" spans="1:37">
      <c r="A36" s="17">
        <v>10180</v>
      </c>
      <c r="B36" s="18">
        <v>31087</v>
      </c>
      <c r="C36" s="19">
        <v>42551</v>
      </c>
      <c r="D36" s="17" t="s">
        <v>63</v>
      </c>
      <c r="E36" t="s">
        <v>71</v>
      </c>
      <c r="F36" s="20" t="s">
        <v>576</v>
      </c>
      <c r="G36" s="4" t="s">
        <v>14</v>
      </c>
      <c r="H36" t="s">
        <v>67</v>
      </c>
      <c r="I36" s="24">
        <f t="shared" ca="1" si="11"/>
        <v>36</v>
      </c>
      <c r="J36" s="24">
        <f t="shared" ca="1" si="12"/>
        <v>15</v>
      </c>
      <c r="K36" s="24"/>
      <c r="L36" s="24">
        <f t="shared" ca="1" si="13"/>
        <v>4</v>
      </c>
      <c r="M36" s="24">
        <f t="shared" ca="1" si="9"/>
        <v>13.08</v>
      </c>
      <c r="N36" s="2">
        <f t="shared" ca="1" si="14"/>
        <v>4</v>
      </c>
      <c r="O36" s="24">
        <f t="shared" ca="1" si="15"/>
        <v>11</v>
      </c>
      <c r="P36">
        <f t="shared" ca="1" si="16"/>
        <v>4</v>
      </c>
      <c r="Q36" t="s">
        <v>68</v>
      </c>
      <c r="R36">
        <v>3</v>
      </c>
      <c r="S36" t="s">
        <v>78</v>
      </c>
      <c r="T36" t="str">
        <f t="shared" si="17"/>
        <v>4</v>
      </c>
      <c r="U36">
        <f t="shared" si="7"/>
        <v>12</v>
      </c>
      <c r="V36">
        <v>3</v>
      </c>
      <c r="W36" s="20" t="s">
        <v>75</v>
      </c>
      <c r="X36" s="20">
        <v>3.27</v>
      </c>
      <c r="Y36">
        <v>1</v>
      </c>
      <c r="Z36">
        <v>0</v>
      </c>
      <c r="AA36">
        <v>1</v>
      </c>
      <c r="AB36">
        <v>4</v>
      </c>
      <c r="AC36">
        <v>4</v>
      </c>
      <c r="AD36">
        <v>0</v>
      </c>
      <c r="AE36">
        <v>5</v>
      </c>
      <c r="AF36">
        <v>0</v>
      </c>
      <c r="AG36">
        <v>2</v>
      </c>
      <c r="AH36" s="17">
        <v>87565</v>
      </c>
      <c r="AI36" s="17">
        <f t="shared" si="8"/>
        <v>17</v>
      </c>
      <c r="AJ36">
        <f t="shared" ca="1" si="18"/>
        <v>46.88</v>
      </c>
      <c r="AK36">
        <v>14</v>
      </c>
    </row>
    <row r="37" spans="1:37" ht="28.8">
      <c r="A37" s="17">
        <v>10179</v>
      </c>
      <c r="B37" s="18">
        <v>30786</v>
      </c>
      <c r="C37" s="19">
        <v>41912</v>
      </c>
      <c r="D37" s="17" t="s">
        <v>76</v>
      </c>
      <c r="E37" t="s">
        <v>71</v>
      </c>
      <c r="F37" s="20" t="s">
        <v>576</v>
      </c>
      <c r="G37" s="4" t="s">
        <v>24</v>
      </c>
      <c r="H37" t="s">
        <v>67</v>
      </c>
      <c r="I37" s="24">
        <f t="shared" ca="1" si="11"/>
        <v>36</v>
      </c>
      <c r="J37" s="24">
        <f t="shared" ca="1" si="12"/>
        <v>15</v>
      </c>
      <c r="K37" s="24"/>
      <c r="L37" s="24">
        <f t="shared" ca="1" si="13"/>
        <v>4</v>
      </c>
      <c r="M37" s="24">
        <f t="shared" ca="1" si="9"/>
        <v>13.24</v>
      </c>
      <c r="N37" s="2">
        <f t="shared" ca="1" si="14"/>
        <v>6</v>
      </c>
      <c r="O37" s="24">
        <f t="shared" ca="1" si="15"/>
        <v>9</v>
      </c>
      <c r="P37">
        <f t="shared" ca="1" si="16"/>
        <v>4</v>
      </c>
      <c r="Q37" t="s">
        <v>581</v>
      </c>
      <c r="R37">
        <v>3</v>
      </c>
      <c r="S37" t="s">
        <v>78</v>
      </c>
      <c r="T37" t="str">
        <f t="shared" si="17"/>
        <v>4</v>
      </c>
      <c r="U37">
        <f t="shared" si="7"/>
        <v>12</v>
      </c>
      <c r="V37">
        <v>1</v>
      </c>
      <c r="W37" s="20" t="s">
        <v>75</v>
      </c>
      <c r="X37" s="20">
        <v>3.31</v>
      </c>
      <c r="Y37">
        <v>4</v>
      </c>
      <c r="Z37">
        <v>2</v>
      </c>
      <c r="AA37">
        <v>0</v>
      </c>
      <c r="AB37">
        <v>0</v>
      </c>
      <c r="AC37">
        <v>4</v>
      </c>
      <c r="AD37">
        <v>2</v>
      </c>
      <c r="AE37">
        <v>0</v>
      </c>
      <c r="AF37">
        <v>5</v>
      </c>
      <c r="AG37">
        <v>3</v>
      </c>
      <c r="AH37" s="17">
        <v>50750</v>
      </c>
      <c r="AI37" s="17">
        <f t="shared" si="8"/>
        <v>20</v>
      </c>
      <c r="AJ37">
        <f t="shared" ca="1" si="18"/>
        <v>50.04</v>
      </c>
      <c r="AK37">
        <v>12</v>
      </c>
    </row>
    <row r="38" spans="1:37">
      <c r="A38" s="17">
        <v>10162</v>
      </c>
      <c r="B38" s="18">
        <v>30966</v>
      </c>
      <c r="C38" s="19">
        <v>42051</v>
      </c>
      <c r="D38" s="17" t="s">
        <v>76</v>
      </c>
      <c r="E38" t="s">
        <v>71</v>
      </c>
      <c r="F38" s="20" t="s">
        <v>576</v>
      </c>
      <c r="G38" s="20" t="s">
        <v>5</v>
      </c>
      <c r="H38" t="s">
        <v>67</v>
      </c>
      <c r="I38" s="24">
        <f t="shared" ca="1" si="11"/>
        <v>36</v>
      </c>
      <c r="J38" s="24">
        <f t="shared" ca="1" si="12"/>
        <v>15</v>
      </c>
      <c r="K38" s="24"/>
      <c r="L38" s="24">
        <f t="shared" ca="1" si="13"/>
        <v>4</v>
      </c>
      <c r="M38" s="24">
        <f t="shared" ca="1" si="9"/>
        <v>14.76</v>
      </c>
      <c r="N38" s="2">
        <f t="shared" ca="1" si="14"/>
        <v>6</v>
      </c>
      <c r="O38" s="24">
        <f t="shared" ca="1" si="15"/>
        <v>9</v>
      </c>
      <c r="P38">
        <f t="shared" ca="1" si="16"/>
        <v>4</v>
      </c>
      <c r="Q38" t="s">
        <v>68</v>
      </c>
      <c r="R38">
        <v>3</v>
      </c>
      <c r="S38" t="s">
        <v>69</v>
      </c>
      <c r="T38" t="str">
        <f t="shared" si="17"/>
        <v>5</v>
      </c>
      <c r="U38">
        <f t="shared" si="7"/>
        <v>15</v>
      </c>
      <c r="V38">
        <v>0</v>
      </c>
      <c r="W38" s="20" t="s">
        <v>75</v>
      </c>
      <c r="X38" s="20">
        <v>3.69</v>
      </c>
      <c r="Y38">
        <v>0</v>
      </c>
      <c r="Z38">
        <v>2</v>
      </c>
      <c r="AA38">
        <v>1</v>
      </c>
      <c r="AB38">
        <v>0</v>
      </c>
      <c r="AC38">
        <v>1</v>
      </c>
      <c r="AD38">
        <v>1</v>
      </c>
      <c r="AE38">
        <v>4</v>
      </c>
      <c r="AF38">
        <v>2</v>
      </c>
      <c r="AG38">
        <v>4</v>
      </c>
      <c r="AH38" s="17">
        <v>89883</v>
      </c>
      <c r="AI38" s="17">
        <f t="shared" si="8"/>
        <v>15</v>
      </c>
      <c r="AJ38">
        <f t="shared" ca="1" si="18"/>
        <v>50.76</v>
      </c>
      <c r="AK38">
        <v>10</v>
      </c>
    </row>
    <row r="39" spans="1:37">
      <c r="A39" s="17">
        <v>10101</v>
      </c>
      <c r="B39" s="18">
        <v>30788</v>
      </c>
      <c r="C39" s="19">
        <v>42009</v>
      </c>
      <c r="D39" s="17" t="s">
        <v>76</v>
      </c>
      <c r="E39" t="s">
        <v>71</v>
      </c>
      <c r="F39" s="20" t="s">
        <v>576</v>
      </c>
      <c r="G39" s="4" t="s">
        <v>33</v>
      </c>
      <c r="H39" t="s">
        <v>67</v>
      </c>
      <c r="I39" s="24">
        <f t="shared" ca="1" si="11"/>
        <v>36</v>
      </c>
      <c r="J39" s="24">
        <f t="shared" ca="1" si="12"/>
        <v>15</v>
      </c>
      <c r="K39" s="24"/>
      <c r="L39" s="24">
        <f t="shared" ca="1" si="13"/>
        <v>4</v>
      </c>
      <c r="M39" s="24">
        <f t="shared" ca="1" si="9"/>
        <v>18.440000000000001</v>
      </c>
      <c r="N39" s="2">
        <f t="shared" ca="1" si="14"/>
        <v>6</v>
      </c>
      <c r="O39" s="24">
        <f t="shared" ca="1" si="15"/>
        <v>9</v>
      </c>
      <c r="P39">
        <f t="shared" ca="1" si="16"/>
        <v>4</v>
      </c>
      <c r="Q39" t="s">
        <v>68</v>
      </c>
      <c r="R39">
        <v>3</v>
      </c>
      <c r="S39" t="s">
        <v>79</v>
      </c>
      <c r="T39" t="str">
        <f t="shared" si="17"/>
        <v>3.5</v>
      </c>
      <c r="U39">
        <f t="shared" si="7"/>
        <v>10.5</v>
      </c>
      <c r="V39">
        <v>3</v>
      </c>
      <c r="W39" s="20" t="s">
        <v>75</v>
      </c>
      <c r="X39" s="20">
        <v>4.6100000000000003</v>
      </c>
      <c r="Y39">
        <v>3</v>
      </c>
      <c r="Z39">
        <v>1</v>
      </c>
      <c r="AA39">
        <v>4</v>
      </c>
      <c r="AB39">
        <v>2</v>
      </c>
      <c r="AC39">
        <v>1</v>
      </c>
      <c r="AD39">
        <v>0</v>
      </c>
      <c r="AE39">
        <v>5</v>
      </c>
      <c r="AF39">
        <v>3</v>
      </c>
      <c r="AG39">
        <v>3</v>
      </c>
      <c r="AH39" s="17">
        <v>61242</v>
      </c>
      <c r="AI39" s="17">
        <f t="shared" si="8"/>
        <v>22</v>
      </c>
      <c r="AJ39">
        <f t="shared" ca="1" si="18"/>
        <v>55.14</v>
      </c>
      <c r="AK39">
        <v>19.2</v>
      </c>
    </row>
    <row r="40" spans="1:37">
      <c r="A40" s="17">
        <v>10041</v>
      </c>
      <c r="B40" s="18">
        <v>31186</v>
      </c>
      <c r="C40" s="19">
        <v>42009</v>
      </c>
      <c r="D40" s="17" t="s">
        <v>63</v>
      </c>
      <c r="E40" t="s">
        <v>71</v>
      </c>
      <c r="F40" s="20" t="s">
        <v>576</v>
      </c>
      <c r="G40" s="4" t="s">
        <v>12</v>
      </c>
      <c r="H40" t="s">
        <v>67</v>
      </c>
      <c r="I40" s="24">
        <f t="shared" ca="1" si="11"/>
        <v>35</v>
      </c>
      <c r="J40" s="24">
        <f t="shared" ca="1" si="12"/>
        <v>14</v>
      </c>
      <c r="K40" s="24"/>
      <c r="L40" s="24">
        <f t="shared" ca="1" si="13"/>
        <v>4</v>
      </c>
      <c r="M40" s="24">
        <f t="shared" ca="1" si="9"/>
        <v>20</v>
      </c>
      <c r="N40" s="2">
        <f t="shared" ca="1" si="14"/>
        <v>6</v>
      </c>
      <c r="O40" s="24">
        <f t="shared" ca="1" si="15"/>
        <v>8</v>
      </c>
      <c r="P40">
        <f t="shared" ca="1" si="16"/>
        <v>4</v>
      </c>
      <c r="Q40" t="s">
        <v>68</v>
      </c>
      <c r="R40">
        <v>3</v>
      </c>
      <c r="S40" t="s">
        <v>69</v>
      </c>
      <c r="T40" t="str">
        <f t="shared" si="17"/>
        <v>5</v>
      </c>
      <c r="U40">
        <f t="shared" si="7"/>
        <v>15</v>
      </c>
      <c r="V40">
        <v>2</v>
      </c>
      <c r="W40" s="20" t="s">
        <v>75</v>
      </c>
      <c r="X40" s="20">
        <v>5</v>
      </c>
      <c r="Y40">
        <v>0</v>
      </c>
      <c r="Z40">
        <v>1</v>
      </c>
      <c r="AA40">
        <v>1</v>
      </c>
      <c r="AB40">
        <v>1</v>
      </c>
      <c r="AC40">
        <v>4</v>
      </c>
      <c r="AD40">
        <v>3</v>
      </c>
      <c r="AE40">
        <v>1</v>
      </c>
      <c r="AF40">
        <v>2</v>
      </c>
      <c r="AG40">
        <v>5</v>
      </c>
      <c r="AH40" s="17">
        <v>68829</v>
      </c>
      <c r="AI40" s="17">
        <f t="shared" si="8"/>
        <v>18</v>
      </c>
      <c r="AJ40">
        <f t="shared" ca="1" si="18"/>
        <v>59</v>
      </c>
      <c r="AK40">
        <v>12</v>
      </c>
    </row>
    <row r="41" spans="1:37">
      <c r="A41" s="17">
        <v>10112</v>
      </c>
      <c r="B41" s="18">
        <v>31464</v>
      </c>
      <c r="C41" s="19">
        <v>42093</v>
      </c>
      <c r="D41" s="17" t="s">
        <v>76</v>
      </c>
      <c r="E41" t="s">
        <v>71</v>
      </c>
      <c r="F41" s="20" t="s">
        <v>576</v>
      </c>
      <c r="G41" s="4" t="s">
        <v>33</v>
      </c>
      <c r="H41" t="s">
        <v>67</v>
      </c>
      <c r="I41" s="24">
        <f t="shared" ca="1" si="11"/>
        <v>35</v>
      </c>
      <c r="J41" s="24">
        <f t="shared" ca="1" si="12"/>
        <v>14</v>
      </c>
      <c r="K41" s="24"/>
      <c r="L41" s="24">
        <f t="shared" ca="1" si="13"/>
        <v>4</v>
      </c>
      <c r="M41" s="24">
        <f t="shared" ca="1" si="9"/>
        <v>17.920000000000002</v>
      </c>
      <c r="N41" s="2">
        <f t="shared" ca="1" si="14"/>
        <v>6</v>
      </c>
      <c r="O41" s="24">
        <f t="shared" ca="1" si="15"/>
        <v>8</v>
      </c>
      <c r="P41">
        <f t="shared" ca="1" si="16"/>
        <v>4</v>
      </c>
      <c r="Q41" t="s">
        <v>68</v>
      </c>
      <c r="R41">
        <v>3</v>
      </c>
      <c r="S41" t="s">
        <v>69</v>
      </c>
      <c r="T41" t="str">
        <f t="shared" si="17"/>
        <v>5</v>
      </c>
      <c r="U41">
        <f t="shared" si="7"/>
        <v>15</v>
      </c>
      <c r="V41">
        <v>3</v>
      </c>
      <c r="W41" s="20" t="s">
        <v>75</v>
      </c>
      <c r="X41" s="20">
        <v>4.4800000000000004</v>
      </c>
      <c r="Y41">
        <v>1</v>
      </c>
      <c r="Z41">
        <v>3</v>
      </c>
      <c r="AA41">
        <v>3</v>
      </c>
      <c r="AB41">
        <v>2</v>
      </c>
      <c r="AC41">
        <v>0</v>
      </c>
      <c r="AD41">
        <v>4</v>
      </c>
      <c r="AE41">
        <v>5</v>
      </c>
      <c r="AF41">
        <v>0</v>
      </c>
      <c r="AG41">
        <v>2</v>
      </c>
      <c r="AH41" s="17">
        <v>97999</v>
      </c>
      <c r="AI41" s="17">
        <f t="shared" si="8"/>
        <v>20</v>
      </c>
      <c r="AJ41">
        <f t="shared" ca="1" si="18"/>
        <v>58.92</v>
      </c>
      <c r="AK41">
        <v>18.8</v>
      </c>
    </row>
    <row r="42" spans="1:37" ht="28.8">
      <c r="A42" s="17">
        <v>10197</v>
      </c>
      <c r="B42" s="18">
        <v>31659</v>
      </c>
      <c r="C42" s="19">
        <v>42781</v>
      </c>
      <c r="D42" s="17" t="s">
        <v>63</v>
      </c>
      <c r="E42" t="s">
        <v>71</v>
      </c>
      <c r="F42" s="20" t="s">
        <v>576</v>
      </c>
      <c r="G42" s="4" t="s">
        <v>24</v>
      </c>
      <c r="H42" t="s">
        <v>67</v>
      </c>
      <c r="I42" s="24">
        <f t="shared" ca="1" si="11"/>
        <v>34</v>
      </c>
      <c r="J42" s="24">
        <f t="shared" ca="1" si="12"/>
        <v>13</v>
      </c>
      <c r="K42" s="24"/>
      <c r="L42" s="24">
        <f t="shared" ca="1" si="13"/>
        <v>4</v>
      </c>
      <c r="M42" s="24">
        <f t="shared" ca="1" si="9"/>
        <v>12.04</v>
      </c>
      <c r="N42" s="2">
        <f t="shared" ca="1" si="14"/>
        <v>4</v>
      </c>
      <c r="O42" s="24">
        <f t="shared" ca="1" si="15"/>
        <v>9</v>
      </c>
      <c r="P42">
        <f t="shared" ca="1" si="16"/>
        <v>4</v>
      </c>
      <c r="Q42" t="s">
        <v>68</v>
      </c>
      <c r="R42">
        <v>3</v>
      </c>
      <c r="S42" t="s">
        <v>69</v>
      </c>
      <c r="T42" t="str">
        <f t="shared" si="17"/>
        <v>5</v>
      </c>
      <c r="U42">
        <f t="shared" si="7"/>
        <v>15</v>
      </c>
      <c r="V42">
        <v>1</v>
      </c>
      <c r="W42" s="20" t="s">
        <v>75</v>
      </c>
      <c r="X42" s="20">
        <v>3.01</v>
      </c>
      <c r="Y42">
        <v>3</v>
      </c>
      <c r="Z42">
        <v>5</v>
      </c>
      <c r="AA42">
        <v>4</v>
      </c>
      <c r="AB42">
        <v>2</v>
      </c>
      <c r="AC42">
        <v>4</v>
      </c>
      <c r="AD42">
        <v>0</v>
      </c>
      <c r="AE42">
        <v>4</v>
      </c>
      <c r="AF42">
        <v>2</v>
      </c>
      <c r="AG42">
        <v>2</v>
      </c>
      <c r="AH42" s="17">
        <v>96820</v>
      </c>
      <c r="AI42" s="17">
        <f t="shared" si="8"/>
        <v>26</v>
      </c>
      <c r="AJ42">
        <f t="shared" ca="1" si="18"/>
        <v>59.04</v>
      </c>
      <c r="AK42">
        <v>12</v>
      </c>
    </row>
    <row r="43" spans="1:37">
      <c r="A43" s="17">
        <v>10259</v>
      </c>
      <c r="B43" s="18">
        <v>32025</v>
      </c>
      <c r="C43" s="19">
        <v>41974</v>
      </c>
      <c r="D43" s="17" t="s">
        <v>63</v>
      </c>
      <c r="E43" t="s">
        <v>71</v>
      </c>
      <c r="F43" s="20" t="s">
        <v>576</v>
      </c>
      <c r="G43" s="4" t="s">
        <v>20</v>
      </c>
      <c r="H43" t="s">
        <v>67</v>
      </c>
      <c r="I43" s="24">
        <f t="shared" ca="1" si="11"/>
        <v>33</v>
      </c>
      <c r="J43" s="24">
        <f t="shared" ca="1" si="12"/>
        <v>12</v>
      </c>
      <c r="K43" s="24"/>
      <c r="L43" s="24">
        <f t="shared" ca="1" si="13"/>
        <v>3</v>
      </c>
      <c r="M43" s="24">
        <f t="shared" ca="1" si="9"/>
        <v>14.100000000000001</v>
      </c>
      <c r="N43" s="2">
        <f t="shared" ca="1" si="14"/>
        <v>6</v>
      </c>
      <c r="O43" s="24">
        <f t="shared" ca="1" si="15"/>
        <v>6</v>
      </c>
      <c r="P43">
        <f t="shared" ca="1" si="16"/>
        <v>3</v>
      </c>
      <c r="Q43" t="s">
        <v>68</v>
      </c>
      <c r="R43">
        <v>3</v>
      </c>
      <c r="S43" t="s">
        <v>79</v>
      </c>
      <c r="T43" t="str">
        <f t="shared" si="17"/>
        <v>3.5</v>
      </c>
      <c r="U43">
        <f t="shared" si="7"/>
        <v>10.5</v>
      </c>
      <c r="V43">
        <v>2</v>
      </c>
      <c r="W43" s="20" t="s">
        <v>75</v>
      </c>
      <c r="X43" s="20">
        <v>4.7</v>
      </c>
      <c r="Y43">
        <v>0</v>
      </c>
      <c r="Z43">
        <v>0</v>
      </c>
      <c r="AA43">
        <v>5</v>
      </c>
      <c r="AB43">
        <v>0</v>
      </c>
      <c r="AC43">
        <v>3</v>
      </c>
      <c r="AD43">
        <v>5</v>
      </c>
      <c r="AE43">
        <v>2</v>
      </c>
      <c r="AF43">
        <v>5</v>
      </c>
      <c r="AG43">
        <v>5</v>
      </c>
      <c r="AH43" s="17">
        <v>93093</v>
      </c>
      <c r="AI43" s="17">
        <f t="shared" si="8"/>
        <v>25</v>
      </c>
      <c r="AJ43">
        <f t="shared" ca="1" si="18"/>
        <v>53.8</v>
      </c>
      <c r="AK43">
        <v>10</v>
      </c>
    </row>
    <row r="44" spans="1:37">
      <c r="A44" s="17">
        <v>10220</v>
      </c>
      <c r="B44" s="18">
        <v>32025</v>
      </c>
      <c r="C44" s="19">
        <v>41157</v>
      </c>
      <c r="D44" s="17" t="s">
        <v>63</v>
      </c>
      <c r="E44" t="s">
        <v>64</v>
      </c>
      <c r="F44" s="20" t="s">
        <v>576</v>
      </c>
      <c r="G44" s="4" t="s">
        <v>8</v>
      </c>
      <c r="H44" t="s">
        <v>67</v>
      </c>
      <c r="I44" s="24">
        <f t="shared" ca="1" si="11"/>
        <v>33</v>
      </c>
      <c r="J44" s="24">
        <f t="shared" ca="1" si="12"/>
        <v>12</v>
      </c>
      <c r="K44" s="24"/>
      <c r="L44" s="24">
        <f t="shared" ca="1" si="13"/>
        <v>3</v>
      </c>
      <c r="M44" s="24">
        <f t="shared" ca="1" si="9"/>
        <v>14.100000000000001</v>
      </c>
      <c r="N44" s="2">
        <f t="shared" ca="1" si="14"/>
        <v>8</v>
      </c>
      <c r="O44" s="24">
        <f t="shared" ca="1" si="15"/>
        <v>4</v>
      </c>
      <c r="P44">
        <f t="shared" ca="1" si="16"/>
        <v>2</v>
      </c>
      <c r="Q44" t="s">
        <v>68</v>
      </c>
      <c r="R44">
        <v>3</v>
      </c>
      <c r="S44" t="s">
        <v>79</v>
      </c>
      <c r="T44" t="str">
        <f t="shared" si="17"/>
        <v>3.5</v>
      </c>
      <c r="U44">
        <f t="shared" si="7"/>
        <v>10.5</v>
      </c>
      <c r="V44">
        <v>1</v>
      </c>
      <c r="W44" s="20" t="s">
        <v>75</v>
      </c>
      <c r="X44" s="20">
        <v>4.7</v>
      </c>
      <c r="Y44">
        <v>1</v>
      </c>
      <c r="Z44">
        <v>5</v>
      </c>
      <c r="AA44">
        <v>0</v>
      </c>
      <c r="AB44">
        <v>4</v>
      </c>
      <c r="AC44">
        <v>5</v>
      </c>
      <c r="AD44">
        <v>3</v>
      </c>
      <c r="AE44">
        <v>5</v>
      </c>
      <c r="AF44">
        <v>1</v>
      </c>
      <c r="AG44">
        <v>4</v>
      </c>
      <c r="AH44" s="17">
        <v>68678</v>
      </c>
      <c r="AI44" s="17">
        <f t="shared" si="8"/>
        <v>28</v>
      </c>
      <c r="AJ44">
        <f t="shared" ca="1" si="18"/>
        <v>56.8</v>
      </c>
      <c r="AK44">
        <v>10.4</v>
      </c>
    </row>
    <row r="45" spans="1:37">
      <c r="A45" s="17">
        <v>10232</v>
      </c>
      <c r="B45" s="18">
        <v>31942</v>
      </c>
      <c r="C45" s="19">
        <v>42645</v>
      </c>
      <c r="D45" s="17" t="s">
        <v>76</v>
      </c>
      <c r="E45" t="s">
        <v>71</v>
      </c>
      <c r="F45" s="20" t="s">
        <v>576</v>
      </c>
      <c r="G45" s="20" t="s">
        <v>582</v>
      </c>
      <c r="H45" t="s">
        <v>67</v>
      </c>
      <c r="I45" s="24">
        <f t="shared" ca="1" si="11"/>
        <v>33</v>
      </c>
      <c r="J45" s="24">
        <f t="shared" ca="1" si="12"/>
        <v>12</v>
      </c>
      <c r="K45" s="24"/>
      <c r="L45" s="24">
        <f t="shared" ca="1" si="13"/>
        <v>3</v>
      </c>
      <c r="M45" s="24">
        <f t="shared" ca="1" si="9"/>
        <v>12.299999999999999</v>
      </c>
      <c r="N45" s="2">
        <f t="shared" ca="1" si="14"/>
        <v>4</v>
      </c>
      <c r="O45" s="24">
        <f t="shared" ca="1" si="15"/>
        <v>8</v>
      </c>
      <c r="P45">
        <f t="shared" ca="1" si="16"/>
        <v>4</v>
      </c>
      <c r="Q45" t="s">
        <v>579</v>
      </c>
      <c r="R45">
        <v>3</v>
      </c>
      <c r="S45" t="s">
        <v>78</v>
      </c>
      <c r="T45" t="str">
        <f t="shared" si="17"/>
        <v>4</v>
      </c>
      <c r="U45">
        <f t="shared" si="7"/>
        <v>12</v>
      </c>
      <c r="V45">
        <v>2</v>
      </c>
      <c r="W45" s="20" t="s">
        <v>75</v>
      </c>
      <c r="X45" s="20">
        <v>4.0999999999999996</v>
      </c>
      <c r="Y45">
        <v>5</v>
      </c>
      <c r="Z45">
        <v>1</v>
      </c>
      <c r="AA45">
        <v>0</v>
      </c>
      <c r="AB45">
        <v>5</v>
      </c>
      <c r="AC45">
        <v>5</v>
      </c>
      <c r="AD45">
        <v>5</v>
      </c>
      <c r="AE45">
        <v>1</v>
      </c>
      <c r="AF45">
        <v>5</v>
      </c>
      <c r="AG45">
        <v>5</v>
      </c>
      <c r="AH45" s="17">
        <v>81584</v>
      </c>
      <c r="AI45" s="17">
        <f t="shared" si="8"/>
        <v>32</v>
      </c>
      <c r="AJ45">
        <f t="shared" ca="1" si="18"/>
        <v>61.1</v>
      </c>
      <c r="AK45">
        <v>11.2</v>
      </c>
    </row>
    <row r="46" spans="1:37">
      <c r="A46" s="17">
        <v>10229</v>
      </c>
      <c r="B46" s="18">
        <v>32128</v>
      </c>
      <c r="C46" s="19">
        <v>42009</v>
      </c>
      <c r="D46" s="17" t="s">
        <v>63</v>
      </c>
      <c r="E46" t="s">
        <v>71</v>
      </c>
      <c r="F46" s="20" t="s">
        <v>576</v>
      </c>
      <c r="G46" s="20" t="s">
        <v>5</v>
      </c>
      <c r="H46" t="s">
        <v>67</v>
      </c>
      <c r="I46" s="24">
        <f t="shared" ca="1" si="11"/>
        <v>33</v>
      </c>
      <c r="J46" s="24">
        <f t="shared" ca="1" si="12"/>
        <v>12</v>
      </c>
      <c r="K46" s="24"/>
      <c r="L46" s="24">
        <f t="shared" ca="1" si="13"/>
        <v>3</v>
      </c>
      <c r="M46" s="24">
        <f t="shared" ca="1" si="9"/>
        <v>12.600000000000001</v>
      </c>
      <c r="N46" s="2">
        <f t="shared" ca="1" si="14"/>
        <v>6</v>
      </c>
      <c r="O46" s="24">
        <f t="shared" ca="1" si="15"/>
        <v>6</v>
      </c>
      <c r="P46">
        <f t="shared" ca="1" si="16"/>
        <v>3</v>
      </c>
      <c r="Q46" t="s">
        <v>68</v>
      </c>
      <c r="R46">
        <v>3</v>
      </c>
      <c r="S46" t="s">
        <v>74</v>
      </c>
      <c r="T46" t="str">
        <f t="shared" si="17"/>
        <v>4.5</v>
      </c>
      <c r="U46">
        <f t="shared" si="7"/>
        <v>13.5</v>
      </c>
      <c r="V46">
        <v>0</v>
      </c>
      <c r="W46" s="20" t="s">
        <v>75</v>
      </c>
      <c r="X46" s="20">
        <v>4.2</v>
      </c>
      <c r="Y46">
        <v>1</v>
      </c>
      <c r="Z46">
        <v>4</v>
      </c>
      <c r="AA46">
        <v>0</v>
      </c>
      <c r="AB46">
        <v>4</v>
      </c>
      <c r="AC46">
        <v>2</v>
      </c>
      <c r="AD46">
        <v>3</v>
      </c>
      <c r="AE46">
        <v>4</v>
      </c>
      <c r="AF46">
        <v>2</v>
      </c>
      <c r="AG46">
        <v>2</v>
      </c>
      <c r="AH46" s="17">
        <v>88527</v>
      </c>
      <c r="AI46" s="17">
        <f t="shared" si="8"/>
        <v>22</v>
      </c>
      <c r="AJ46">
        <f t="shared" ca="1" si="18"/>
        <v>53.5</v>
      </c>
      <c r="AK46">
        <v>9.1999999999999993</v>
      </c>
    </row>
    <row r="47" spans="1:37">
      <c r="A47" s="17">
        <v>10113</v>
      </c>
      <c r="B47" s="18">
        <v>31890</v>
      </c>
      <c r="C47" s="19">
        <v>41953</v>
      </c>
      <c r="D47" s="17" t="s">
        <v>63</v>
      </c>
      <c r="E47" t="s">
        <v>71</v>
      </c>
      <c r="F47" s="20" t="s">
        <v>576</v>
      </c>
      <c r="G47" s="4" t="s">
        <v>33</v>
      </c>
      <c r="H47" t="s">
        <v>67</v>
      </c>
      <c r="I47" s="24">
        <f t="shared" ca="1" si="11"/>
        <v>33</v>
      </c>
      <c r="J47" s="24">
        <f t="shared" ca="1" si="12"/>
        <v>12</v>
      </c>
      <c r="K47" s="24"/>
      <c r="L47" s="24">
        <f t="shared" ca="1" si="13"/>
        <v>3</v>
      </c>
      <c r="M47" s="24">
        <f t="shared" ca="1" si="9"/>
        <v>13.379999999999999</v>
      </c>
      <c r="N47" s="2">
        <f t="shared" ca="1" si="14"/>
        <v>6</v>
      </c>
      <c r="O47" s="24">
        <f t="shared" ca="1" si="15"/>
        <v>6</v>
      </c>
      <c r="P47">
        <f t="shared" ca="1" si="16"/>
        <v>3</v>
      </c>
      <c r="Q47" t="s">
        <v>68</v>
      </c>
      <c r="R47">
        <v>3</v>
      </c>
      <c r="S47" t="s">
        <v>74</v>
      </c>
      <c r="T47" t="str">
        <f t="shared" si="17"/>
        <v>4.5</v>
      </c>
      <c r="U47">
        <f t="shared" si="7"/>
        <v>13.5</v>
      </c>
      <c r="V47">
        <v>3</v>
      </c>
      <c r="W47" s="20" t="s">
        <v>75</v>
      </c>
      <c r="X47" s="20">
        <v>4.46</v>
      </c>
      <c r="Y47">
        <v>2</v>
      </c>
      <c r="Z47">
        <v>4</v>
      </c>
      <c r="AA47">
        <v>3</v>
      </c>
      <c r="AB47">
        <v>2</v>
      </c>
      <c r="AC47">
        <v>5</v>
      </c>
      <c r="AD47">
        <v>4</v>
      </c>
      <c r="AE47">
        <v>2</v>
      </c>
      <c r="AF47">
        <v>0</v>
      </c>
      <c r="AG47">
        <v>0</v>
      </c>
      <c r="AH47" s="17">
        <v>93206</v>
      </c>
      <c r="AI47" s="17">
        <f t="shared" si="8"/>
        <v>22</v>
      </c>
      <c r="AJ47">
        <f t="shared" ca="1" si="18"/>
        <v>54.28</v>
      </c>
      <c r="AK47">
        <v>18</v>
      </c>
    </row>
    <row r="48" spans="1:37" ht="28.8">
      <c r="A48" s="17">
        <v>10202</v>
      </c>
      <c r="B48" s="18">
        <v>32325</v>
      </c>
      <c r="C48" s="19">
        <v>42557</v>
      </c>
      <c r="D48" s="17" t="s">
        <v>63</v>
      </c>
      <c r="E48" t="s">
        <v>71</v>
      </c>
      <c r="F48" s="20" t="s">
        <v>576</v>
      </c>
      <c r="G48" s="4" t="s">
        <v>24</v>
      </c>
      <c r="H48" t="s">
        <v>67</v>
      </c>
      <c r="I48" s="24">
        <f t="shared" ca="1" si="11"/>
        <v>32</v>
      </c>
      <c r="J48" s="24">
        <f t="shared" ca="1" si="12"/>
        <v>11</v>
      </c>
      <c r="K48" s="24"/>
      <c r="L48" s="24">
        <f t="shared" ca="1" si="13"/>
        <v>3</v>
      </c>
      <c r="M48" s="24">
        <f t="shared" ca="1" si="9"/>
        <v>10.199999999999999</v>
      </c>
      <c r="N48" s="2">
        <f t="shared" ca="1" si="14"/>
        <v>4</v>
      </c>
      <c r="O48" s="24">
        <f t="shared" ca="1" si="15"/>
        <v>7</v>
      </c>
      <c r="P48">
        <f t="shared" ca="1" si="16"/>
        <v>3</v>
      </c>
      <c r="Q48" t="s">
        <v>68</v>
      </c>
      <c r="R48">
        <v>3</v>
      </c>
      <c r="S48" t="s">
        <v>78</v>
      </c>
      <c r="T48" t="str">
        <f t="shared" si="17"/>
        <v>4</v>
      </c>
      <c r="U48">
        <f t="shared" si="7"/>
        <v>12</v>
      </c>
      <c r="V48">
        <v>2</v>
      </c>
      <c r="W48" s="20" t="s">
        <v>75</v>
      </c>
      <c r="X48" s="20">
        <v>3.4</v>
      </c>
      <c r="Y48">
        <v>1</v>
      </c>
      <c r="Z48">
        <v>0</v>
      </c>
      <c r="AA48">
        <v>0</v>
      </c>
      <c r="AB48">
        <v>3</v>
      </c>
      <c r="AC48">
        <v>3</v>
      </c>
      <c r="AD48">
        <v>4</v>
      </c>
      <c r="AE48">
        <v>2</v>
      </c>
      <c r="AF48">
        <v>0</v>
      </c>
      <c r="AG48">
        <v>1</v>
      </c>
      <c r="AH48" s="17">
        <v>63291</v>
      </c>
      <c r="AI48" s="17">
        <f t="shared" si="8"/>
        <v>14</v>
      </c>
      <c r="AJ48">
        <f t="shared" ca="1" si="18"/>
        <v>41</v>
      </c>
      <c r="AK48">
        <v>11.2</v>
      </c>
    </row>
    <row r="49" spans="1:37" ht="28.8">
      <c r="A49" s="17">
        <v>10291</v>
      </c>
      <c r="B49" s="18">
        <v>32371</v>
      </c>
      <c r="C49" s="19">
        <v>41777</v>
      </c>
      <c r="D49" s="17" t="s">
        <v>63</v>
      </c>
      <c r="E49" t="s">
        <v>71</v>
      </c>
      <c r="F49" s="20" t="s">
        <v>576</v>
      </c>
      <c r="G49" s="4" t="s">
        <v>24</v>
      </c>
      <c r="H49" t="s">
        <v>67</v>
      </c>
      <c r="I49" s="24">
        <f t="shared" ca="1" si="11"/>
        <v>32</v>
      </c>
      <c r="J49" s="24">
        <f t="shared" ca="1" si="12"/>
        <v>11</v>
      </c>
      <c r="K49" s="24"/>
      <c r="L49" s="24">
        <f t="shared" ca="1" si="13"/>
        <v>3</v>
      </c>
      <c r="M49" s="24">
        <f t="shared" ca="1" si="9"/>
        <v>7.1999999999999993</v>
      </c>
      <c r="N49" s="2">
        <f t="shared" ca="1" si="14"/>
        <v>6</v>
      </c>
      <c r="O49" s="24">
        <f t="shared" ca="1" si="15"/>
        <v>5</v>
      </c>
      <c r="P49">
        <f t="shared" ca="1" si="16"/>
        <v>3</v>
      </c>
      <c r="Q49" t="s">
        <v>68</v>
      </c>
      <c r="R49">
        <v>3</v>
      </c>
      <c r="S49" t="s">
        <v>78</v>
      </c>
      <c r="T49" t="str">
        <f t="shared" si="17"/>
        <v>4</v>
      </c>
      <c r="U49">
        <f t="shared" si="7"/>
        <v>12</v>
      </c>
      <c r="V49">
        <v>0</v>
      </c>
      <c r="W49" s="20" t="s">
        <v>89</v>
      </c>
      <c r="X49" s="20">
        <v>2.4</v>
      </c>
      <c r="Y49">
        <v>5</v>
      </c>
      <c r="Z49">
        <v>3</v>
      </c>
      <c r="AA49">
        <v>2</v>
      </c>
      <c r="AB49">
        <v>3</v>
      </c>
      <c r="AC49">
        <v>4</v>
      </c>
      <c r="AD49">
        <v>5</v>
      </c>
      <c r="AE49">
        <v>2</v>
      </c>
      <c r="AF49">
        <v>0</v>
      </c>
      <c r="AG49">
        <v>0</v>
      </c>
      <c r="AH49" s="17">
        <v>72992</v>
      </c>
      <c r="AI49" s="17">
        <f t="shared" si="8"/>
        <v>24</v>
      </c>
      <c r="AJ49">
        <f t="shared" ca="1" si="18"/>
        <v>48</v>
      </c>
      <c r="AK49">
        <v>10</v>
      </c>
    </row>
    <row r="50" spans="1:37">
      <c r="A50" s="17">
        <v>10193</v>
      </c>
      <c r="B50" s="18">
        <v>32381</v>
      </c>
      <c r="C50" s="19">
        <v>42093</v>
      </c>
      <c r="D50" s="17" t="s">
        <v>63</v>
      </c>
      <c r="E50" t="s">
        <v>71</v>
      </c>
      <c r="F50" s="20" t="s">
        <v>576</v>
      </c>
      <c r="G50" s="20" t="s">
        <v>5</v>
      </c>
      <c r="H50" t="s">
        <v>67</v>
      </c>
      <c r="I50" s="24">
        <f t="shared" ca="1" si="11"/>
        <v>32</v>
      </c>
      <c r="J50" s="24">
        <f t="shared" ca="1" si="12"/>
        <v>11</v>
      </c>
      <c r="K50" s="24"/>
      <c r="L50" s="24">
        <f t="shared" ca="1" si="13"/>
        <v>3</v>
      </c>
      <c r="M50" s="24">
        <f t="shared" ca="1" si="9"/>
        <v>9.120000000000001</v>
      </c>
      <c r="N50" s="2">
        <f t="shared" ca="1" si="14"/>
        <v>6</v>
      </c>
      <c r="O50" s="24">
        <f t="shared" ca="1" si="15"/>
        <v>5</v>
      </c>
      <c r="P50">
        <f t="shared" ca="1" si="16"/>
        <v>3</v>
      </c>
      <c r="Q50" t="s">
        <v>583</v>
      </c>
      <c r="R50">
        <v>1.5</v>
      </c>
      <c r="S50" t="s">
        <v>78</v>
      </c>
      <c r="T50" t="str">
        <f t="shared" si="17"/>
        <v>4</v>
      </c>
      <c r="U50">
        <f t="shared" si="7"/>
        <v>6</v>
      </c>
      <c r="V50">
        <v>0</v>
      </c>
      <c r="W50" s="20" t="s">
        <v>75</v>
      </c>
      <c r="X50" s="20">
        <v>3.04</v>
      </c>
      <c r="Y50">
        <v>1</v>
      </c>
      <c r="Z50">
        <v>0</v>
      </c>
      <c r="AA50">
        <v>5</v>
      </c>
      <c r="AB50">
        <v>3</v>
      </c>
      <c r="AC50">
        <v>2</v>
      </c>
      <c r="AD50">
        <v>1</v>
      </c>
      <c r="AE50">
        <v>5</v>
      </c>
      <c r="AF50">
        <v>5</v>
      </c>
      <c r="AG50">
        <v>5</v>
      </c>
      <c r="AH50" s="17">
        <v>83552</v>
      </c>
      <c r="AI50" s="17">
        <f t="shared" si="8"/>
        <v>27</v>
      </c>
      <c r="AJ50">
        <f t="shared" ca="1" si="18"/>
        <v>44.52</v>
      </c>
      <c r="AK50">
        <v>8.6</v>
      </c>
    </row>
    <row r="51" spans="1:37">
      <c r="A51" s="17">
        <v>10016</v>
      </c>
      <c r="B51" s="18">
        <v>32402</v>
      </c>
      <c r="C51" s="19">
        <v>41953</v>
      </c>
      <c r="D51" s="17" t="s">
        <v>76</v>
      </c>
      <c r="E51" t="s">
        <v>71</v>
      </c>
      <c r="F51" s="20" t="s">
        <v>576</v>
      </c>
      <c r="G51" s="4" t="s">
        <v>33</v>
      </c>
      <c r="H51" t="s">
        <v>67</v>
      </c>
      <c r="I51" s="24">
        <f t="shared" ca="1" si="11"/>
        <v>32</v>
      </c>
      <c r="J51" s="24">
        <f t="shared" ca="1" si="12"/>
        <v>11</v>
      </c>
      <c r="K51" s="24"/>
      <c r="L51" s="24">
        <f t="shared" ca="1" si="13"/>
        <v>3</v>
      </c>
      <c r="M51" s="24">
        <f t="shared" ca="1" si="9"/>
        <v>13.799999999999999</v>
      </c>
      <c r="N51" s="2">
        <f t="shared" ca="1" si="14"/>
        <v>6</v>
      </c>
      <c r="O51" s="24">
        <f t="shared" ca="1" si="15"/>
        <v>5</v>
      </c>
      <c r="P51">
        <f t="shared" ca="1" si="16"/>
        <v>3</v>
      </c>
      <c r="Q51" t="s">
        <v>68</v>
      </c>
      <c r="R51">
        <v>3</v>
      </c>
      <c r="S51" t="s">
        <v>69</v>
      </c>
      <c r="T51" t="str">
        <f t="shared" si="17"/>
        <v>5</v>
      </c>
      <c r="U51">
        <f t="shared" si="7"/>
        <v>15</v>
      </c>
      <c r="V51">
        <v>3</v>
      </c>
      <c r="W51" s="20" t="s">
        <v>70</v>
      </c>
      <c r="X51" s="20">
        <v>4.5999999999999996</v>
      </c>
      <c r="Y51">
        <v>2</v>
      </c>
      <c r="Z51">
        <v>1</v>
      </c>
      <c r="AA51">
        <v>0</v>
      </c>
      <c r="AB51">
        <v>4</v>
      </c>
      <c r="AC51">
        <v>1</v>
      </c>
      <c r="AD51">
        <v>2</v>
      </c>
      <c r="AE51">
        <v>5</v>
      </c>
      <c r="AF51">
        <v>4</v>
      </c>
      <c r="AG51">
        <v>4</v>
      </c>
      <c r="AH51" s="17">
        <v>93554</v>
      </c>
      <c r="AI51" s="17">
        <f t="shared" si="8"/>
        <v>23</v>
      </c>
      <c r="AJ51">
        <f t="shared" ca="1" si="18"/>
        <v>57.8</v>
      </c>
      <c r="AK51">
        <v>18</v>
      </c>
    </row>
    <row r="52" spans="1:37" ht="28.8">
      <c r="A52" s="17">
        <v>10245</v>
      </c>
      <c r="B52" s="18">
        <v>32602</v>
      </c>
      <c r="C52" s="19">
        <v>41827</v>
      </c>
      <c r="D52" s="17" t="s">
        <v>76</v>
      </c>
      <c r="E52" t="s">
        <v>71</v>
      </c>
      <c r="F52" s="20" t="s">
        <v>576</v>
      </c>
      <c r="G52" s="4" t="s">
        <v>11</v>
      </c>
      <c r="H52" t="s">
        <v>67</v>
      </c>
      <c r="I52" s="24">
        <f t="shared" ca="1" si="11"/>
        <v>32</v>
      </c>
      <c r="J52" s="24">
        <f t="shared" ca="1" si="12"/>
        <v>11</v>
      </c>
      <c r="K52" s="24"/>
      <c r="L52" s="24">
        <f t="shared" ca="1" si="13"/>
        <v>3</v>
      </c>
      <c r="M52" s="24">
        <f t="shared" ca="1" si="9"/>
        <v>13.5</v>
      </c>
      <c r="N52" s="2">
        <f t="shared" ca="1" si="14"/>
        <v>6</v>
      </c>
      <c r="O52" s="24">
        <f t="shared" ca="1" si="15"/>
        <v>5</v>
      </c>
      <c r="P52">
        <f t="shared" ca="1" si="16"/>
        <v>3</v>
      </c>
      <c r="Q52" t="s">
        <v>68</v>
      </c>
      <c r="R52">
        <v>3</v>
      </c>
      <c r="S52" t="s">
        <v>69</v>
      </c>
      <c r="T52" t="str">
        <f t="shared" si="17"/>
        <v>5</v>
      </c>
      <c r="U52">
        <f t="shared" si="7"/>
        <v>15</v>
      </c>
      <c r="V52">
        <v>0</v>
      </c>
      <c r="W52" s="20" t="s">
        <v>75</v>
      </c>
      <c r="X52" s="20">
        <v>4.5</v>
      </c>
      <c r="Y52">
        <v>5</v>
      </c>
      <c r="Z52">
        <v>2</v>
      </c>
      <c r="AA52">
        <v>1</v>
      </c>
      <c r="AB52">
        <v>0</v>
      </c>
      <c r="AC52">
        <v>5</v>
      </c>
      <c r="AD52">
        <v>1</v>
      </c>
      <c r="AE52">
        <v>2</v>
      </c>
      <c r="AF52">
        <v>3</v>
      </c>
      <c r="AG52">
        <v>0</v>
      </c>
      <c r="AH52" s="17">
        <v>110000</v>
      </c>
      <c r="AI52" s="17">
        <f t="shared" si="8"/>
        <v>19</v>
      </c>
      <c r="AJ52">
        <f t="shared" ca="1" si="18"/>
        <v>53.5</v>
      </c>
      <c r="AK52">
        <v>10</v>
      </c>
    </row>
    <row r="53" spans="1:37">
      <c r="A53" s="17">
        <v>10309</v>
      </c>
      <c r="B53" s="18">
        <v>33042</v>
      </c>
      <c r="C53" s="19">
        <v>42093</v>
      </c>
      <c r="D53" s="17" t="s">
        <v>63</v>
      </c>
      <c r="E53" t="s">
        <v>71</v>
      </c>
      <c r="F53" s="20" t="s">
        <v>576</v>
      </c>
      <c r="G53" s="4" t="s">
        <v>12</v>
      </c>
      <c r="H53" t="s">
        <v>67</v>
      </c>
      <c r="I53" s="24">
        <f t="shared" ca="1" si="11"/>
        <v>30</v>
      </c>
      <c r="J53" s="24">
        <f t="shared" ca="1" si="12"/>
        <v>9</v>
      </c>
      <c r="K53" s="24"/>
      <c r="L53" s="24">
        <f t="shared" ca="1" si="13"/>
        <v>3</v>
      </c>
      <c r="M53" s="24">
        <f t="shared" ca="1" si="9"/>
        <v>3.5999999999999996</v>
      </c>
      <c r="N53" s="2">
        <f t="shared" ca="1" si="14"/>
        <v>6</v>
      </c>
      <c r="O53" s="24">
        <f t="shared" ca="1" si="15"/>
        <v>3</v>
      </c>
      <c r="P53">
        <f t="shared" ca="1" si="16"/>
        <v>2</v>
      </c>
      <c r="Q53" t="s">
        <v>68</v>
      </c>
      <c r="R53">
        <v>3</v>
      </c>
      <c r="S53" t="s">
        <v>74</v>
      </c>
      <c r="T53" t="str">
        <f t="shared" si="17"/>
        <v>4.5</v>
      </c>
      <c r="U53">
        <f t="shared" si="7"/>
        <v>13.5</v>
      </c>
      <c r="V53">
        <v>2</v>
      </c>
      <c r="W53" s="20" t="s">
        <v>101</v>
      </c>
      <c r="X53" s="20">
        <v>1.2</v>
      </c>
      <c r="Y53">
        <v>3</v>
      </c>
      <c r="Z53">
        <v>3</v>
      </c>
      <c r="AA53">
        <v>0</v>
      </c>
      <c r="AB53">
        <v>3</v>
      </c>
      <c r="AC53">
        <v>5</v>
      </c>
      <c r="AD53">
        <v>5</v>
      </c>
      <c r="AE53">
        <v>5</v>
      </c>
      <c r="AF53">
        <v>3</v>
      </c>
      <c r="AG53">
        <v>4</v>
      </c>
      <c r="AH53" s="17">
        <v>53366</v>
      </c>
      <c r="AI53" s="17">
        <f t="shared" si="8"/>
        <v>31</v>
      </c>
      <c r="AJ53">
        <f t="shared" ca="1" si="18"/>
        <v>53.5</v>
      </c>
      <c r="AK53">
        <v>12</v>
      </c>
    </row>
    <row r="54" spans="1:37">
      <c r="A54" s="17">
        <v>10228</v>
      </c>
      <c r="B54" s="18">
        <v>33201</v>
      </c>
      <c r="C54" s="19">
        <v>42093</v>
      </c>
      <c r="D54" s="17" t="s">
        <v>63</v>
      </c>
      <c r="E54" t="s">
        <v>71</v>
      </c>
      <c r="F54" s="20" t="s">
        <v>576</v>
      </c>
      <c r="G54" s="4" t="s">
        <v>5</v>
      </c>
      <c r="H54" t="s">
        <v>67</v>
      </c>
      <c r="I54" s="24">
        <f t="shared" ca="1" si="11"/>
        <v>30</v>
      </c>
      <c r="J54" s="24">
        <f t="shared" ca="1" si="12"/>
        <v>9</v>
      </c>
      <c r="K54" s="24"/>
      <c r="L54" s="24">
        <f t="shared" ca="1" si="13"/>
        <v>3</v>
      </c>
      <c r="M54" s="24">
        <f t="shared" ca="1" si="9"/>
        <v>12.899999999999999</v>
      </c>
      <c r="N54" s="2">
        <f t="shared" ca="1" si="14"/>
        <v>6</v>
      </c>
      <c r="O54" s="24">
        <f t="shared" ca="1" si="15"/>
        <v>3</v>
      </c>
      <c r="P54">
        <f t="shared" ca="1" si="16"/>
        <v>2</v>
      </c>
      <c r="Q54" t="s">
        <v>68</v>
      </c>
      <c r="R54">
        <v>3</v>
      </c>
      <c r="S54" t="s">
        <v>74</v>
      </c>
      <c r="T54" t="str">
        <f t="shared" si="17"/>
        <v>4.5</v>
      </c>
      <c r="U54">
        <f t="shared" si="7"/>
        <v>13.5</v>
      </c>
      <c r="V54">
        <v>0</v>
      </c>
      <c r="W54" s="20" t="s">
        <v>75</v>
      </c>
      <c r="X54" s="20">
        <v>4.3</v>
      </c>
      <c r="Y54">
        <v>3</v>
      </c>
      <c r="Z54">
        <v>2</v>
      </c>
      <c r="AA54">
        <v>5</v>
      </c>
      <c r="AB54">
        <v>1</v>
      </c>
      <c r="AC54">
        <v>2</v>
      </c>
      <c r="AD54">
        <v>1</v>
      </c>
      <c r="AE54">
        <v>0</v>
      </c>
      <c r="AF54">
        <v>2</v>
      </c>
      <c r="AG54">
        <v>3</v>
      </c>
      <c r="AH54" s="17">
        <v>74679</v>
      </c>
      <c r="AI54" s="17">
        <f t="shared" si="8"/>
        <v>19</v>
      </c>
      <c r="AJ54">
        <f t="shared" ca="1" si="18"/>
        <v>50.8</v>
      </c>
      <c r="AK54">
        <v>8.6</v>
      </c>
    </row>
    <row r="55" spans="1:37">
      <c r="A55" s="17">
        <v>10234</v>
      </c>
      <c r="B55" s="18">
        <v>33419</v>
      </c>
      <c r="C55" s="19">
        <v>42845</v>
      </c>
      <c r="D55" s="17" t="s">
        <v>63</v>
      </c>
      <c r="E55" t="s">
        <v>71</v>
      </c>
      <c r="F55" s="20" t="s">
        <v>576</v>
      </c>
      <c r="G55" s="20" t="s">
        <v>21</v>
      </c>
      <c r="H55" t="s">
        <v>67</v>
      </c>
      <c r="I55" s="24">
        <f t="shared" ca="1" si="11"/>
        <v>29</v>
      </c>
      <c r="J55" s="24">
        <f t="shared" ca="1" si="12"/>
        <v>8</v>
      </c>
      <c r="K55" s="24"/>
      <c r="L55" s="24">
        <f t="shared" ca="1" si="13"/>
        <v>3</v>
      </c>
      <c r="M55" s="24">
        <f t="shared" ca="1" si="9"/>
        <v>12.600000000000001</v>
      </c>
      <c r="N55" s="2">
        <f t="shared" ca="1" si="14"/>
        <v>3</v>
      </c>
      <c r="O55" s="24">
        <f t="shared" ca="1" si="15"/>
        <v>5</v>
      </c>
      <c r="P55">
        <f t="shared" ca="1" si="16"/>
        <v>3</v>
      </c>
      <c r="Q55" t="s">
        <v>68</v>
      </c>
      <c r="R55">
        <v>3</v>
      </c>
      <c r="S55" t="s">
        <v>69</v>
      </c>
      <c r="T55" t="str">
        <f t="shared" si="17"/>
        <v>5</v>
      </c>
      <c r="U55">
        <f t="shared" si="7"/>
        <v>15</v>
      </c>
      <c r="V55">
        <v>2</v>
      </c>
      <c r="W55" s="20" t="s">
        <v>75</v>
      </c>
      <c r="X55" s="20">
        <v>4.2</v>
      </c>
      <c r="Y55">
        <v>0</v>
      </c>
      <c r="Z55">
        <v>1</v>
      </c>
      <c r="AA55">
        <v>1</v>
      </c>
      <c r="AB55">
        <v>1</v>
      </c>
      <c r="AC55">
        <v>4</v>
      </c>
      <c r="AD55">
        <v>0</v>
      </c>
      <c r="AE55">
        <v>0</v>
      </c>
      <c r="AF55">
        <v>4</v>
      </c>
      <c r="AG55">
        <v>0</v>
      </c>
      <c r="AH55" s="17">
        <v>99020</v>
      </c>
      <c r="AI55" s="17">
        <f t="shared" si="8"/>
        <v>11</v>
      </c>
      <c r="AJ55">
        <f t="shared" ca="1" si="18"/>
        <v>44.6</v>
      </c>
      <c r="AK55">
        <v>7.2</v>
      </c>
    </row>
    <row r="56" spans="1:37" ht="28.8">
      <c r="A56" s="17">
        <v>10205</v>
      </c>
      <c r="B56" s="18">
        <v>33381</v>
      </c>
      <c r="C56" s="19">
        <v>41460</v>
      </c>
      <c r="D56" s="17" t="s">
        <v>76</v>
      </c>
      <c r="E56" t="s">
        <v>71</v>
      </c>
      <c r="F56" s="20" t="s">
        <v>576</v>
      </c>
      <c r="G56" s="4" t="s">
        <v>21</v>
      </c>
      <c r="H56" t="s">
        <v>67</v>
      </c>
      <c r="I56" s="24">
        <f t="shared" ca="1" si="11"/>
        <v>29</v>
      </c>
      <c r="J56" s="24">
        <f t="shared" ca="1" si="12"/>
        <v>8</v>
      </c>
      <c r="K56" s="24"/>
      <c r="L56" s="24">
        <f t="shared" ca="1" si="13"/>
        <v>3</v>
      </c>
      <c r="M56" s="24">
        <f t="shared" ca="1" si="9"/>
        <v>8.43</v>
      </c>
      <c r="N56" s="2">
        <f t="shared" ca="1" si="14"/>
        <v>7</v>
      </c>
      <c r="O56" s="24">
        <f t="shared" ca="1" si="15"/>
        <v>1</v>
      </c>
      <c r="P56">
        <f t="shared" ca="1" si="16"/>
        <v>1</v>
      </c>
      <c r="Q56" t="s">
        <v>584</v>
      </c>
      <c r="R56">
        <v>3</v>
      </c>
      <c r="S56" t="s">
        <v>79</v>
      </c>
      <c r="T56" t="str">
        <f t="shared" si="17"/>
        <v>3.5</v>
      </c>
      <c r="U56">
        <f t="shared" si="7"/>
        <v>10.5</v>
      </c>
      <c r="V56">
        <v>2</v>
      </c>
      <c r="W56" s="20" t="s">
        <v>75</v>
      </c>
      <c r="X56" s="20">
        <v>2.81</v>
      </c>
      <c r="Y56">
        <v>3</v>
      </c>
      <c r="Z56">
        <v>5</v>
      </c>
      <c r="AA56">
        <v>5</v>
      </c>
      <c r="AB56">
        <v>3</v>
      </c>
      <c r="AC56">
        <v>4</v>
      </c>
      <c r="AD56">
        <v>0</v>
      </c>
      <c r="AE56">
        <v>2</v>
      </c>
      <c r="AF56">
        <v>1</v>
      </c>
      <c r="AG56">
        <v>4</v>
      </c>
      <c r="AH56" s="17">
        <v>57859</v>
      </c>
      <c r="AI56" s="17">
        <f t="shared" si="8"/>
        <v>27</v>
      </c>
      <c r="AJ56">
        <f t="shared" ca="1" si="18"/>
        <v>50.129999999999995</v>
      </c>
      <c r="AK56">
        <v>6.8</v>
      </c>
    </row>
    <row r="57" spans="1:37">
      <c r="A57" s="17">
        <v>10288</v>
      </c>
      <c r="B57" s="18">
        <v>33882</v>
      </c>
      <c r="C57" s="19">
        <v>42050</v>
      </c>
      <c r="D57" s="17" t="s">
        <v>63</v>
      </c>
      <c r="E57" t="s">
        <v>71</v>
      </c>
      <c r="F57" s="20" t="s">
        <v>576</v>
      </c>
      <c r="G57" s="4" t="s">
        <v>8</v>
      </c>
      <c r="H57" t="s">
        <v>67</v>
      </c>
      <c r="I57" s="24">
        <f t="shared" ca="1" si="11"/>
        <v>28</v>
      </c>
      <c r="J57" s="24">
        <f t="shared" ca="1" si="12"/>
        <v>7</v>
      </c>
      <c r="K57" s="24"/>
      <c r="L57" s="24">
        <f t="shared" ca="1" si="13"/>
        <v>2</v>
      </c>
      <c r="M57" s="24">
        <f t="shared" ca="1" si="9"/>
        <v>4.78</v>
      </c>
      <c r="N57" s="2">
        <f t="shared" ca="1" si="14"/>
        <v>6</v>
      </c>
      <c r="O57" s="24">
        <f t="shared" ca="1" si="15"/>
        <v>1</v>
      </c>
      <c r="P57">
        <f t="shared" ca="1" si="16"/>
        <v>1</v>
      </c>
      <c r="Q57" t="s">
        <v>68</v>
      </c>
      <c r="R57">
        <v>3</v>
      </c>
      <c r="S57" t="s">
        <v>69</v>
      </c>
      <c r="T57" t="str">
        <f t="shared" si="17"/>
        <v>5</v>
      </c>
      <c r="U57">
        <f t="shared" si="7"/>
        <v>15</v>
      </c>
      <c r="V57">
        <v>1</v>
      </c>
      <c r="W57" s="20" t="s">
        <v>89</v>
      </c>
      <c r="X57" s="20">
        <v>2.39</v>
      </c>
      <c r="Y57">
        <v>0</v>
      </c>
      <c r="Z57">
        <v>5</v>
      </c>
      <c r="AA57">
        <v>1</v>
      </c>
      <c r="AB57">
        <v>5</v>
      </c>
      <c r="AC57">
        <v>0</v>
      </c>
      <c r="AD57">
        <v>3</v>
      </c>
      <c r="AE57">
        <v>5</v>
      </c>
      <c r="AF57">
        <v>2</v>
      </c>
      <c r="AG57">
        <v>5</v>
      </c>
      <c r="AH57" s="17">
        <v>157000</v>
      </c>
      <c r="AI57" s="17">
        <f t="shared" si="8"/>
        <v>26</v>
      </c>
      <c r="AJ57">
        <f t="shared" ca="1" si="18"/>
        <v>51.78</v>
      </c>
      <c r="AK57">
        <v>10</v>
      </c>
    </row>
    <row r="58" spans="1:37">
      <c r="A58" s="17">
        <v>10255</v>
      </c>
      <c r="B58" s="18">
        <v>33869</v>
      </c>
      <c r="C58" s="19">
        <v>42051</v>
      </c>
      <c r="D58" s="17" t="s">
        <v>76</v>
      </c>
      <c r="E58" t="s">
        <v>64</v>
      </c>
      <c r="F58" s="20" t="s">
        <v>576</v>
      </c>
      <c r="G58" s="4" t="s">
        <v>19</v>
      </c>
      <c r="H58" t="s">
        <v>67</v>
      </c>
      <c r="I58" s="24">
        <f t="shared" ca="1" si="11"/>
        <v>28</v>
      </c>
      <c r="J58" s="24">
        <f t="shared" ca="1" si="12"/>
        <v>7</v>
      </c>
      <c r="K58" s="24"/>
      <c r="L58" s="24">
        <f t="shared" ca="1" si="13"/>
        <v>2</v>
      </c>
      <c r="M58" s="24">
        <f t="shared" ca="1" si="9"/>
        <v>9</v>
      </c>
      <c r="N58" s="2">
        <f t="shared" ca="1" si="14"/>
        <v>6</v>
      </c>
      <c r="O58" s="24">
        <f t="shared" ca="1" si="15"/>
        <v>1</v>
      </c>
      <c r="P58">
        <f t="shared" ca="1" si="16"/>
        <v>1</v>
      </c>
      <c r="Q58" t="s">
        <v>68</v>
      </c>
      <c r="R58">
        <v>3</v>
      </c>
      <c r="S58" t="s">
        <v>78</v>
      </c>
      <c r="T58" t="str">
        <f t="shared" si="17"/>
        <v>4</v>
      </c>
      <c r="U58">
        <f t="shared" si="7"/>
        <v>12</v>
      </c>
      <c r="V58">
        <v>0</v>
      </c>
      <c r="W58" s="20" t="s">
        <v>75</v>
      </c>
      <c r="X58" s="20">
        <v>4.5</v>
      </c>
      <c r="Y58">
        <v>4</v>
      </c>
      <c r="Z58">
        <v>3</v>
      </c>
      <c r="AA58">
        <v>1</v>
      </c>
      <c r="AB58">
        <v>2</v>
      </c>
      <c r="AC58">
        <v>5</v>
      </c>
      <c r="AD58">
        <v>0</v>
      </c>
      <c r="AE58">
        <v>3</v>
      </c>
      <c r="AF58">
        <v>0</v>
      </c>
      <c r="AG58">
        <v>1</v>
      </c>
      <c r="AH58" s="17">
        <v>61555</v>
      </c>
      <c r="AI58" s="17">
        <f t="shared" si="8"/>
        <v>19</v>
      </c>
      <c r="AJ58">
        <f t="shared" ca="1" si="18"/>
        <v>44.8</v>
      </c>
      <c r="AK58">
        <v>7.6</v>
      </c>
    </row>
    <row r="59" spans="1:37" ht="28.8">
      <c r="A59" s="17">
        <v>10103</v>
      </c>
      <c r="B59" s="18">
        <v>34330</v>
      </c>
      <c r="C59" s="19">
        <v>41759</v>
      </c>
      <c r="D59" s="17" t="s">
        <v>63</v>
      </c>
      <c r="E59" t="s">
        <v>64</v>
      </c>
      <c r="F59" s="20" t="s">
        <v>576</v>
      </c>
      <c r="G59" s="4" t="s">
        <v>11</v>
      </c>
      <c r="H59" t="s">
        <v>67</v>
      </c>
      <c r="I59" s="24">
        <f t="shared" ca="1" si="11"/>
        <v>27</v>
      </c>
      <c r="J59" s="24">
        <f t="shared" ca="1" si="12"/>
        <v>6</v>
      </c>
      <c r="K59" s="24"/>
      <c r="L59" s="24">
        <f t="shared" ca="1" si="13"/>
        <v>2</v>
      </c>
      <c r="M59" s="24">
        <f t="shared" ca="1" si="9"/>
        <v>9.06</v>
      </c>
      <c r="N59" s="2">
        <f t="shared" ca="1" si="14"/>
        <v>6</v>
      </c>
      <c r="O59" s="24">
        <f t="shared" ca="1" si="15"/>
        <v>0</v>
      </c>
      <c r="P59">
        <f t="shared" ca="1" si="16"/>
        <v>0</v>
      </c>
      <c r="Q59" t="s">
        <v>68</v>
      </c>
      <c r="R59">
        <v>3</v>
      </c>
      <c r="S59" t="s">
        <v>74</v>
      </c>
      <c r="T59" t="str">
        <f t="shared" si="17"/>
        <v>4.5</v>
      </c>
      <c r="U59">
        <f t="shared" si="7"/>
        <v>13.5</v>
      </c>
      <c r="V59">
        <v>0</v>
      </c>
      <c r="W59" s="20" t="s">
        <v>75</v>
      </c>
      <c r="X59" s="20">
        <v>4.53</v>
      </c>
      <c r="Y59">
        <v>2</v>
      </c>
      <c r="Z59">
        <v>5</v>
      </c>
      <c r="AA59">
        <v>2</v>
      </c>
      <c r="AB59">
        <v>5</v>
      </c>
      <c r="AC59">
        <v>1</v>
      </c>
      <c r="AD59">
        <v>1</v>
      </c>
      <c r="AE59">
        <v>2</v>
      </c>
      <c r="AF59">
        <v>0</v>
      </c>
      <c r="AG59">
        <v>1</v>
      </c>
      <c r="AH59" s="17">
        <v>70468</v>
      </c>
      <c r="AI59" s="17">
        <f t="shared" si="8"/>
        <v>19</v>
      </c>
      <c r="AJ59">
        <f t="shared" ca="1" si="18"/>
        <v>46.96</v>
      </c>
      <c r="AK59">
        <v>8.6</v>
      </c>
    </row>
    <row r="60" spans="1:37" ht="28.8">
      <c r="A60" s="17">
        <v>10156</v>
      </c>
      <c r="B60" s="18">
        <v>34280</v>
      </c>
      <c r="C60" s="19">
        <v>42009</v>
      </c>
      <c r="D60" s="17" t="s">
        <v>76</v>
      </c>
      <c r="E60" t="s">
        <v>71</v>
      </c>
      <c r="F60" s="20" t="s">
        <v>576</v>
      </c>
      <c r="G60" s="4" t="s">
        <v>22</v>
      </c>
      <c r="H60" t="s">
        <v>67</v>
      </c>
      <c r="I60" s="24">
        <f t="shared" ca="1" si="11"/>
        <v>27</v>
      </c>
      <c r="J60" s="24">
        <f t="shared" ca="1" si="12"/>
        <v>6</v>
      </c>
      <c r="K60" s="24"/>
      <c r="L60" s="24">
        <f t="shared" ca="1" si="13"/>
        <v>2</v>
      </c>
      <c r="M60" s="24">
        <f t="shared" ca="1" si="9"/>
        <v>7.5</v>
      </c>
      <c r="N60" s="2">
        <f t="shared" ca="1" si="14"/>
        <v>6</v>
      </c>
      <c r="O60" s="24">
        <f t="shared" ca="1" si="15"/>
        <v>0</v>
      </c>
      <c r="P60">
        <f t="shared" ca="1" si="16"/>
        <v>0</v>
      </c>
      <c r="Q60" t="s">
        <v>68</v>
      </c>
      <c r="R60">
        <v>3</v>
      </c>
      <c r="S60" t="s">
        <v>81</v>
      </c>
      <c r="T60" t="str">
        <f t="shared" si="17"/>
        <v>3</v>
      </c>
      <c r="U60">
        <f t="shared" si="7"/>
        <v>9</v>
      </c>
      <c r="V60">
        <v>0</v>
      </c>
      <c r="W60" s="20" t="s">
        <v>75</v>
      </c>
      <c r="X60" s="20">
        <v>3.75</v>
      </c>
      <c r="Y60">
        <v>1</v>
      </c>
      <c r="Z60">
        <v>1</v>
      </c>
      <c r="AA60">
        <v>5</v>
      </c>
      <c r="AB60">
        <v>1</v>
      </c>
      <c r="AC60">
        <v>4</v>
      </c>
      <c r="AD60">
        <v>3</v>
      </c>
      <c r="AE60">
        <v>1</v>
      </c>
      <c r="AF60">
        <v>5</v>
      </c>
      <c r="AG60">
        <v>1</v>
      </c>
      <c r="AH60" s="17">
        <v>105700</v>
      </c>
      <c r="AI60" s="17">
        <f t="shared" si="8"/>
        <v>22</v>
      </c>
      <c r="AJ60">
        <f t="shared" ca="1" si="18"/>
        <v>42.1</v>
      </c>
      <c r="AK60">
        <v>6.8</v>
      </c>
    </row>
    <row r="61" spans="1:37">
      <c r="A61" s="17">
        <v>10304</v>
      </c>
      <c r="B61" s="18">
        <v>34468</v>
      </c>
      <c r="C61" s="19">
        <v>43151</v>
      </c>
      <c r="D61" s="17" t="s">
        <v>76</v>
      </c>
      <c r="E61" t="s">
        <v>64</v>
      </c>
      <c r="F61" s="20" t="s">
        <v>576</v>
      </c>
      <c r="G61" s="4" t="s">
        <v>8</v>
      </c>
      <c r="H61" t="s">
        <v>67</v>
      </c>
      <c r="I61" s="24">
        <f t="shared" ca="1" si="11"/>
        <v>26</v>
      </c>
      <c r="J61" s="24">
        <f t="shared" ca="1" si="12"/>
        <v>5</v>
      </c>
      <c r="K61" s="24"/>
      <c r="L61" s="24">
        <f t="shared" ca="1" si="13"/>
        <v>2</v>
      </c>
      <c r="M61" s="24">
        <f t="shared" ca="1" si="9"/>
        <v>4.5999999999999996</v>
      </c>
      <c r="N61" s="2">
        <f t="shared" ca="1" si="14"/>
        <v>3</v>
      </c>
      <c r="O61" s="24">
        <f t="shared" ca="1" si="15"/>
        <v>2</v>
      </c>
      <c r="P61">
        <f t="shared" ca="1" si="16"/>
        <v>1</v>
      </c>
      <c r="Q61" t="s">
        <v>584</v>
      </c>
      <c r="R61">
        <v>3</v>
      </c>
      <c r="S61" t="s">
        <v>78</v>
      </c>
      <c r="T61" t="str">
        <f t="shared" si="17"/>
        <v>4</v>
      </c>
      <c r="U61">
        <f t="shared" si="7"/>
        <v>12</v>
      </c>
      <c r="V61">
        <v>1</v>
      </c>
      <c r="W61" s="20" t="s">
        <v>101</v>
      </c>
      <c r="X61" s="20">
        <v>2.2999999999999998</v>
      </c>
      <c r="Y61">
        <v>2</v>
      </c>
      <c r="Z61">
        <v>5</v>
      </c>
      <c r="AA61">
        <v>4</v>
      </c>
      <c r="AB61">
        <v>5</v>
      </c>
      <c r="AC61">
        <v>2</v>
      </c>
      <c r="AD61">
        <v>3</v>
      </c>
      <c r="AE61">
        <v>2</v>
      </c>
      <c r="AF61">
        <v>0</v>
      </c>
      <c r="AG61">
        <v>0</v>
      </c>
      <c r="AH61" s="17">
        <v>59231</v>
      </c>
      <c r="AI61" s="17">
        <f t="shared" si="8"/>
        <v>23</v>
      </c>
      <c r="AJ61">
        <f t="shared" ca="1" si="18"/>
        <v>44.4</v>
      </c>
      <c r="AK61">
        <v>10</v>
      </c>
    </row>
    <row r="62" spans="1:37" ht="28.8">
      <c r="A62" s="17">
        <v>10044</v>
      </c>
      <c r="B62" s="18">
        <v>34459</v>
      </c>
      <c r="C62" s="19">
        <v>42740</v>
      </c>
      <c r="D62" s="17" t="s">
        <v>63</v>
      </c>
      <c r="E62" t="s">
        <v>71</v>
      </c>
      <c r="F62" s="20" t="s">
        <v>576</v>
      </c>
      <c r="G62" s="4" t="s">
        <v>11</v>
      </c>
      <c r="H62" t="s">
        <v>67</v>
      </c>
      <c r="I62" s="24">
        <f t="shared" ca="1" si="11"/>
        <v>26</v>
      </c>
      <c r="J62" s="24">
        <f t="shared" ca="1" si="12"/>
        <v>5</v>
      </c>
      <c r="K62" s="24"/>
      <c r="L62" s="24">
        <f t="shared" ca="1" si="13"/>
        <v>2</v>
      </c>
      <c r="M62" s="24">
        <f t="shared" ca="1" si="9"/>
        <v>10</v>
      </c>
      <c r="N62" s="2">
        <f t="shared" ca="1" si="14"/>
        <v>4</v>
      </c>
      <c r="O62" s="24">
        <f t="shared" ca="1" si="15"/>
        <v>1</v>
      </c>
      <c r="P62">
        <f t="shared" ca="1" si="16"/>
        <v>1</v>
      </c>
      <c r="Q62" t="s">
        <v>68</v>
      </c>
      <c r="R62">
        <v>3</v>
      </c>
      <c r="S62" t="s">
        <v>79</v>
      </c>
      <c r="T62" t="str">
        <f t="shared" si="17"/>
        <v>3.5</v>
      </c>
      <c r="U62">
        <f t="shared" si="7"/>
        <v>10.5</v>
      </c>
      <c r="V62">
        <v>0</v>
      </c>
      <c r="W62" s="20" t="s">
        <v>75</v>
      </c>
      <c r="X62" s="20">
        <v>5</v>
      </c>
      <c r="Y62">
        <v>3</v>
      </c>
      <c r="Z62">
        <v>2</v>
      </c>
      <c r="AA62">
        <v>1</v>
      </c>
      <c r="AB62">
        <v>1</v>
      </c>
      <c r="AC62">
        <v>0</v>
      </c>
      <c r="AD62">
        <v>3</v>
      </c>
      <c r="AE62">
        <v>3</v>
      </c>
      <c r="AF62">
        <v>3</v>
      </c>
      <c r="AG62">
        <v>0</v>
      </c>
      <c r="AH62" s="17">
        <v>75281</v>
      </c>
      <c r="AI62" s="17">
        <f t="shared" si="8"/>
        <v>16</v>
      </c>
      <c r="AJ62">
        <f t="shared" ca="1" si="18"/>
        <v>40.700000000000003</v>
      </c>
      <c r="AK62">
        <v>7.4</v>
      </c>
    </row>
    <row r="63" spans="1:37">
      <c r="A63" s="17">
        <v>10253</v>
      </c>
      <c r="B63" s="18">
        <v>34526</v>
      </c>
      <c r="C63" s="19">
        <v>43164</v>
      </c>
      <c r="D63" s="17" t="s">
        <v>63</v>
      </c>
      <c r="E63" t="s">
        <v>64</v>
      </c>
      <c r="F63" s="20" t="s">
        <v>576</v>
      </c>
      <c r="G63" s="4" t="s">
        <v>19</v>
      </c>
      <c r="H63" t="s">
        <v>67</v>
      </c>
      <c r="I63" s="24">
        <f t="shared" ca="1" si="11"/>
        <v>26</v>
      </c>
      <c r="J63" s="24">
        <f t="shared" ca="1" si="12"/>
        <v>5</v>
      </c>
      <c r="K63" s="24"/>
      <c r="L63" s="24">
        <f t="shared" ca="1" si="13"/>
        <v>2</v>
      </c>
      <c r="M63" s="24">
        <f t="shared" ca="1" si="9"/>
        <v>9</v>
      </c>
      <c r="N63" s="2">
        <f t="shared" ca="1" si="14"/>
        <v>3</v>
      </c>
      <c r="O63" s="24">
        <f t="shared" ca="1" si="15"/>
        <v>2</v>
      </c>
      <c r="P63">
        <f t="shared" ca="1" si="16"/>
        <v>1</v>
      </c>
      <c r="Q63" t="s">
        <v>68</v>
      </c>
      <c r="R63">
        <v>3</v>
      </c>
      <c r="S63" t="s">
        <v>74</v>
      </c>
      <c r="T63" t="str">
        <f t="shared" si="17"/>
        <v>4.5</v>
      </c>
      <c r="U63">
        <f t="shared" si="7"/>
        <v>13.5</v>
      </c>
      <c r="V63">
        <v>0</v>
      </c>
      <c r="W63" s="20" t="s">
        <v>75</v>
      </c>
      <c r="X63" s="20">
        <v>4.5</v>
      </c>
      <c r="Y63">
        <v>4</v>
      </c>
      <c r="Z63">
        <v>4</v>
      </c>
      <c r="AA63">
        <v>1</v>
      </c>
      <c r="AB63">
        <v>5</v>
      </c>
      <c r="AC63">
        <v>0</v>
      </c>
      <c r="AD63">
        <v>3</v>
      </c>
      <c r="AE63">
        <v>5</v>
      </c>
      <c r="AF63">
        <v>3</v>
      </c>
      <c r="AG63">
        <v>5</v>
      </c>
      <c r="AH63" s="17">
        <v>55875</v>
      </c>
      <c r="AI63" s="17">
        <f t="shared" si="8"/>
        <v>30</v>
      </c>
      <c r="AJ63">
        <f t="shared" ca="1" si="18"/>
        <v>57.900000000000006</v>
      </c>
      <c r="AK63">
        <v>7.2</v>
      </c>
    </row>
    <row r="64" spans="1:37">
      <c r="A64" s="17">
        <v>10250</v>
      </c>
      <c r="B64" s="18">
        <v>34706</v>
      </c>
      <c r="C64" s="19">
        <v>42740</v>
      </c>
      <c r="D64" s="17" t="s">
        <v>63</v>
      </c>
      <c r="E64" t="s">
        <v>64</v>
      </c>
      <c r="F64" s="20" t="s">
        <v>576</v>
      </c>
      <c r="G64" s="4" t="s">
        <v>5</v>
      </c>
      <c r="H64" t="s">
        <v>67</v>
      </c>
      <c r="I64" s="24">
        <f t="shared" ca="1" si="11"/>
        <v>26</v>
      </c>
      <c r="J64" s="24">
        <f t="shared" ca="1" si="12"/>
        <v>5</v>
      </c>
      <c r="K64" s="24"/>
      <c r="L64" s="24">
        <f t="shared" ca="1" si="13"/>
        <v>2</v>
      </c>
      <c r="M64" s="24">
        <f t="shared" ca="1" si="9"/>
        <v>10</v>
      </c>
      <c r="N64" s="2">
        <f t="shared" ca="1" si="14"/>
        <v>4</v>
      </c>
      <c r="O64" s="24">
        <f t="shared" ca="1" si="15"/>
        <v>1</v>
      </c>
      <c r="P64">
        <f t="shared" ca="1" si="16"/>
        <v>1</v>
      </c>
      <c r="Q64" t="s">
        <v>68</v>
      </c>
      <c r="R64">
        <v>3</v>
      </c>
      <c r="S64" t="s">
        <v>81</v>
      </c>
      <c r="T64" t="str">
        <f t="shared" si="17"/>
        <v>3</v>
      </c>
      <c r="U64">
        <f t="shared" si="7"/>
        <v>9</v>
      </c>
      <c r="V64">
        <v>0</v>
      </c>
      <c r="W64" s="20" t="s">
        <v>75</v>
      </c>
      <c r="X64" s="20">
        <v>5</v>
      </c>
      <c r="Y64">
        <v>2</v>
      </c>
      <c r="Z64">
        <v>4</v>
      </c>
      <c r="AA64">
        <v>5</v>
      </c>
      <c r="AB64">
        <v>2</v>
      </c>
      <c r="AC64">
        <v>5</v>
      </c>
      <c r="AD64">
        <v>5</v>
      </c>
      <c r="AE64">
        <v>4</v>
      </c>
      <c r="AF64">
        <v>0</v>
      </c>
      <c r="AG64">
        <v>2</v>
      </c>
      <c r="AH64" s="17">
        <v>50178</v>
      </c>
      <c r="AI64" s="17">
        <f t="shared" si="8"/>
        <v>29</v>
      </c>
      <c r="AJ64">
        <f t="shared" ca="1" si="18"/>
        <v>51.6</v>
      </c>
      <c r="AK64">
        <v>8.4</v>
      </c>
    </row>
    <row r="65" spans="1:37" ht="28.8">
      <c r="A65" s="17">
        <v>10006</v>
      </c>
      <c r="B65" s="18">
        <v>34646</v>
      </c>
      <c r="C65" s="19">
        <v>42379</v>
      </c>
      <c r="D65" s="17" t="s">
        <v>76</v>
      </c>
      <c r="E65" t="s">
        <v>64</v>
      </c>
      <c r="F65" s="20" t="s">
        <v>576</v>
      </c>
      <c r="G65" s="4" t="s">
        <v>22</v>
      </c>
      <c r="H65" t="s">
        <v>67</v>
      </c>
      <c r="I65" s="24">
        <f t="shared" ca="1" si="11"/>
        <v>26</v>
      </c>
      <c r="J65" s="24">
        <f t="shared" ca="1" si="12"/>
        <v>5</v>
      </c>
      <c r="K65" s="24"/>
      <c r="L65" s="24">
        <f t="shared" ca="1" si="13"/>
        <v>2</v>
      </c>
      <c r="M65" s="24">
        <f t="shared" ca="1" si="9"/>
        <v>9.5399999999999991</v>
      </c>
      <c r="N65" s="2">
        <f t="shared" ca="1" si="14"/>
        <v>5</v>
      </c>
      <c r="O65" s="24">
        <f t="shared" ca="1" si="15"/>
        <v>0</v>
      </c>
      <c r="P65">
        <f t="shared" ca="1" si="16"/>
        <v>0</v>
      </c>
      <c r="Q65" t="s">
        <v>68</v>
      </c>
      <c r="R65">
        <v>3</v>
      </c>
      <c r="S65" t="s">
        <v>78</v>
      </c>
      <c r="T65" t="str">
        <f t="shared" si="17"/>
        <v>4</v>
      </c>
      <c r="U65">
        <f t="shared" si="7"/>
        <v>12</v>
      </c>
      <c r="V65">
        <v>1</v>
      </c>
      <c r="W65" s="20" t="s">
        <v>70</v>
      </c>
      <c r="X65" s="20">
        <v>4.7699999999999996</v>
      </c>
      <c r="Y65">
        <v>5</v>
      </c>
      <c r="Z65">
        <v>3</v>
      </c>
      <c r="AA65">
        <v>1</v>
      </c>
      <c r="AB65">
        <v>2</v>
      </c>
      <c r="AC65">
        <v>3</v>
      </c>
      <c r="AD65">
        <v>3</v>
      </c>
      <c r="AE65">
        <v>3</v>
      </c>
      <c r="AF65">
        <v>3</v>
      </c>
      <c r="AG65">
        <v>5</v>
      </c>
      <c r="AH65" s="17">
        <v>74241</v>
      </c>
      <c r="AI65" s="17">
        <f t="shared" si="8"/>
        <v>28</v>
      </c>
      <c r="AJ65">
        <f t="shared" ca="1" si="18"/>
        <v>54.34</v>
      </c>
      <c r="AK65">
        <v>6.4</v>
      </c>
    </row>
    <row r="66" spans="1:37" ht="28.8">
      <c r="A66" s="17">
        <v>10167</v>
      </c>
      <c r="B66" s="18">
        <v>34591</v>
      </c>
      <c r="C66" s="19">
        <v>42600</v>
      </c>
      <c r="D66" s="17" t="s">
        <v>63</v>
      </c>
      <c r="E66" t="s">
        <v>71</v>
      </c>
      <c r="F66" s="20" t="s">
        <v>576</v>
      </c>
      <c r="G66" s="4" t="s">
        <v>22</v>
      </c>
      <c r="H66" t="s">
        <v>67</v>
      </c>
      <c r="I66" s="24">
        <f t="shared" ref="I66:I77" ca="1" si="19">DATEDIF(B66,TODAY(),"Y")</f>
        <v>26</v>
      </c>
      <c r="J66" s="24">
        <f t="shared" ref="J66:J77" ca="1" si="20">I66-21</f>
        <v>5</v>
      </c>
      <c r="K66" s="24"/>
      <c r="L66" s="24">
        <f t="shared" ref="L66:L77" ca="1" si="21">IF(J66&lt;=3,1,IF(J66&lt;=7,2,IF(J66&lt;=12,3,IF(J66&lt;=20,4,IF(J66&gt;=21,5,0)))))</f>
        <v>2</v>
      </c>
      <c r="M66" s="24">
        <f t="shared" ca="1" si="9"/>
        <v>7.2</v>
      </c>
      <c r="N66" s="2">
        <f t="shared" ref="N66:N77" ca="1" si="22">DATEDIF(C66,TODAY(),"Y")</f>
        <v>4</v>
      </c>
      <c r="O66" s="24">
        <f t="shared" ref="O66:O77" ca="1" si="23">J66-N66</f>
        <v>1</v>
      </c>
      <c r="P66">
        <f t="shared" ref="P66:P77" ca="1" si="24">IF(O66=0,0,IF(O66&lt;=2,1,IF(O66&lt;=4,2,IF(O66&lt;=7,3,IF(O66&lt;=12,4,IF(O66&lt;=18,5,6))))))</f>
        <v>1</v>
      </c>
      <c r="Q66" t="s">
        <v>68</v>
      </c>
      <c r="R66">
        <v>3</v>
      </c>
      <c r="S66" t="s">
        <v>74</v>
      </c>
      <c r="T66" t="str">
        <f t="shared" ref="T66:T77" si="25">IF(S66="A","5",IF(S66&lt;="B","4.5",IF(S66&lt;="C","4",IF(S66&lt;="D","3.5",IF(S66&lt;="E","3","2")))))</f>
        <v>4.5</v>
      </c>
      <c r="U66">
        <f t="shared" si="7"/>
        <v>13.5</v>
      </c>
      <c r="V66">
        <v>0</v>
      </c>
      <c r="W66" s="20" t="s">
        <v>75</v>
      </c>
      <c r="X66" s="20">
        <v>3.6</v>
      </c>
      <c r="Y66">
        <v>1</v>
      </c>
      <c r="Z66">
        <v>2</v>
      </c>
      <c r="AA66">
        <v>5</v>
      </c>
      <c r="AB66">
        <v>4</v>
      </c>
      <c r="AC66">
        <v>1</v>
      </c>
      <c r="AD66">
        <v>1</v>
      </c>
      <c r="AE66">
        <v>0</v>
      </c>
      <c r="AF66">
        <v>4</v>
      </c>
      <c r="AG66">
        <v>1</v>
      </c>
      <c r="AH66" s="17">
        <v>70545</v>
      </c>
      <c r="AI66" s="17">
        <f t="shared" si="8"/>
        <v>19</v>
      </c>
      <c r="AJ66">
        <f t="shared" ref="AJ66:AJ77" ca="1" si="26">(L66*X66)+(((R66*T66)/25)*35)+Y66+Z66+AA66+AB66+AC66+AD66+AE66+AF66+AG66</f>
        <v>45.1</v>
      </c>
      <c r="AK66">
        <v>6</v>
      </c>
    </row>
    <row r="67" spans="1:37">
      <c r="A67" s="17">
        <v>10173</v>
      </c>
      <c r="B67" s="18">
        <v>34631</v>
      </c>
      <c r="C67" s="19">
        <v>42845</v>
      </c>
      <c r="D67" s="17" t="s">
        <v>63</v>
      </c>
      <c r="E67" t="s">
        <v>71</v>
      </c>
      <c r="F67" s="20" t="s">
        <v>576</v>
      </c>
      <c r="G67" s="20" t="s">
        <v>21</v>
      </c>
      <c r="H67" t="s">
        <v>67</v>
      </c>
      <c r="I67" s="24">
        <f t="shared" ca="1" si="19"/>
        <v>26</v>
      </c>
      <c r="J67" s="24">
        <f t="shared" ca="1" si="20"/>
        <v>5</v>
      </c>
      <c r="K67" s="24"/>
      <c r="L67" s="24">
        <f t="shared" ca="1" si="21"/>
        <v>2</v>
      </c>
      <c r="M67" s="24">
        <f t="shared" ref="M67:M77" ca="1" si="27">L67*X67</f>
        <v>6.8</v>
      </c>
      <c r="N67" s="2">
        <f t="shared" ca="1" si="22"/>
        <v>3</v>
      </c>
      <c r="O67" s="24">
        <f t="shared" ca="1" si="23"/>
        <v>2</v>
      </c>
      <c r="P67">
        <f t="shared" ca="1" si="24"/>
        <v>1</v>
      </c>
      <c r="Q67" t="s">
        <v>68</v>
      </c>
      <c r="R67">
        <v>3</v>
      </c>
      <c r="S67" t="s">
        <v>69</v>
      </c>
      <c r="T67" t="str">
        <f t="shared" si="25"/>
        <v>5</v>
      </c>
      <c r="U67">
        <f t="shared" ref="U67:U77" si="28">R67*T67</f>
        <v>15</v>
      </c>
      <c r="V67">
        <v>1</v>
      </c>
      <c r="W67" s="20" t="s">
        <v>75</v>
      </c>
      <c r="X67" s="20">
        <v>3.4</v>
      </c>
      <c r="Y67">
        <v>3</v>
      </c>
      <c r="Z67">
        <v>0</v>
      </c>
      <c r="AA67">
        <v>5</v>
      </c>
      <c r="AB67">
        <v>0</v>
      </c>
      <c r="AC67">
        <v>0</v>
      </c>
      <c r="AD67">
        <v>5</v>
      </c>
      <c r="AE67">
        <v>0</v>
      </c>
      <c r="AF67">
        <v>5</v>
      </c>
      <c r="AG67">
        <v>4</v>
      </c>
      <c r="AH67" s="17">
        <v>90100</v>
      </c>
      <c r="AI67" s="17">
        <f t="shared" ref="AI67:AI77" si="29">SUM(Y67:AG67)</f>
        <v>22</v>
      </c>
      <c r="AJ67">
        <f t="shared" ca="1" si="26"/>
        <v>49.8</v>
      </c>
      <c r="AK67">
        <v>6</v>
      </c>
    </row>
    <row r="68" spans="1:37" ht="28.8">
      <c r="A68" s="17">
        <v>10241</v>
      </c>
      <c r="B68" s="18">
        <v>34831</v>
      </c>
      <c r="C68" s="19">
        <v>43370</v>
      </c>
      <c r="D68" s="17" t="s">
        <v>76</v>
      </c>
      <c r="E68" t="s">
        <v>71</v>
      </c>
      <c r="F68" s="20" t="s">
        <v>576</v>
      </c>
      <c r="G68" s="4" t="s">
        <v>11</v>
      </c>
      <c r="H68" t="s">
        <v>67</v>
      </c>
      <c r="I68" s="24">
        <f t="shared" ca="1" si="19"/>
        <v>25</v>
      </c>
      <c r="J68" s="24">
        <f t="shared" ca="1" si="20"/>
        <v>4</v>
      </c>
      <c r="K68" s="24"/>
      <c r="L68" s="24">
        <f t="shared" ca="1" si="21"/>
        <v>2</v>
      </c>
      <c r="M68" s="24">
        <f t="shared" ca="1" si="27"/>
        <v>8.1999999999999993</v>
      </c>
      <c r="N68" s="2">
        <f t="shared" ca="1" si="22"/>
        <v>2</v>
      </c>
      <c r="O68" s="24">
        <f t="shared" ca="1" si="23"/>
        <v>2</v>
      </c>
      <c r="P68">
        <f t="shared" ca="1" si="24"/>
        <v>1</v>
      </c>
      <c r="Q68" t="s">
        <v>68</v>
      </c>
      <c r="R68">
        <v>3</v>
      </c>
      <c r="S68" t="s">
        <v>69</v>
      </c>
      <c r="T68" t="str">
        <f t="shared" si="25"/>
        <v>5</v>
      </c>
      <c r="U68">
        <f t="shared" si="28"/>
        <v>15</v>
      </c>
      <c r="V68">
        <v>0</v>
      </c>
      <c r="W68" s="20" t="s">
        <v>75</v>
      </c>
      <c r="X68" s="20">
        <v>4.0999999999999996</v>
      </c>
      <c r="Y68">
        <v>0</v>
      </c>
      <c r="Z68">
        <v>5</v>
      </c>
      <c r="AA68">
        <v>1</v>
      </c>
      <c r="AB68">
        <v>1</v>
      </c>
      <c r="AC68">
        <v>2</v>
      </c>
      <c r="AD68">
        <v>1</v>
      </c>
      <c r="AE68">
        <v>5</v>
      </c>
      <c r="AF68">
        <v>3</v>
      </c>
      <c r="AG68">
        <v>3</v>
      </c>
      <c r="AH68" s="17">
        <v>60120</v>
      </c>
      <c r="AI68" s="17">
        <f t="shared" si="29"/>
        <v>21</v>
      </c>
      <c r="AJ68">
        <f t="shared" ca="1" si="26"/>
        <v>50.2</v>
      </c>
      <c r="AK68">
        <v>7</v>
      </c>
    </row>
    <row r="69" spans="1:37">
      <c r="A69" s="17">
        <v>10042</v>
      </c>
      <c r="B69" s="18">
        <v>34789</v>
      </c>
      <c r="C69" s="19">
        <v>43654</v>
      </c>
      <c r="D69" s="17" t="s">
        <v>76</v>
      </c>
      <c r="E69" t="s">
        <v>64</v>
      </c>
      <c r="F69" s="20" t="s">
        <v>576</v>
      </c>
      <c r="G69" s="4" t="s">
        <v>19</v>
      </c>
      <c r="H69" t="s">
        <v>67</v>
      </c>
      <c r="I69" s="24">
        <f t="shared" ca="1" si="19"/>
        <v>26</v>
      </c>
      <c r="J69" s="24">
        <f t="shared" ca="1" si="20"/>
        <v>5</v>
      </c>
      <c r="K69" s="24"/>
      <c r="L69" s="24">
        <f t="shared" ca="1" si="21"/>
        <v>2</v>
      </c>
      <c r="M69" s="24">
        <f t="shared" ca="1" si="27"/>
        <v>10</v>
      </c>
      <c r="N69" s="2">
        <f t="shared" ca="1" si="22"/>
        <v>1</v>
      </c>
      <c r="O69" s="24">
        <f t="shared" ca="1" si="23"/>
        <v>4</v>
      </c>
      <c r="P69">
        <f t="shared" ca="1" si="24"/>
        <v>2</v>
      </c>
      <c r="Q69" t="s">
        <v>68</v>
      </c>
      <c r="R69">
        <v>3</v>
      </c>
      <c r="S69" t="s">
        <v>78</v>
      </c>
      <c r="T69" t="str">
        <f t="shared" si="25"/>
        <v>4</v>
      </c>
      <c r="U69">
        <f t="shared" si="28"/>
        <v>12</v>
      </c>
      <c r="V69">
        <v>0</v>
      </c>
      <c r="W69" s="20" t="s">
        <v>75</v>
      </c>
      <c r="X69" s="20">
        <v>5</v>
      </c>
      <c r="Y69">
        <v>0</v>
      </c>
      <c r="Z69">
        <v>2</v>
      </c>
      <c r="AA69">
        <v>2</v>
      </c>
      <c r="AB69">
        <v>5</v>
      </c>
      <c r="AC69">
        <v>2</v>
      </c>
      <c r="AD69">
        <v>3</v>
      </c>
      <c r="AE69">
        <v>0</v>
      </c>
      <c r="AF69">
        <v>5</v>
      </c>
      <c r="AG69">
        <v>0</v>
      </c>
      <c r="AH69" s="17">
        <v>63695</v>
      </c>
      <c r="AI69" s="17">
        <f t="shared" si="29"/>
        <v>19</v>
      </c>
      <c r="AJ69">
        <f t="shared" ca="1" si="26"/>
        <v>45.8</v>
      </c>
      <c r="AK69">
        <v>7.2</v>
      </c>
    </row>
    <row r="70" spans="1:37">
      <c r="A70" s="17">
        <v>10012</v>
      </c>
      <c r="B70" s="18">
        <v>34884</v>
      </c>
      <c r="C70" s="19">
        <v>43779</v>
      </c>
      <c r="D70" s="17" t="s">
        <v>63</v>
      </c>
      <c r="E70" t="s">
        <v>64</v>
      </c>
      <c r="F70" s="20" t="s">
        <v>576</v>
      </c>
      <c r="G70" s="20" t="s">
        <v>5</v>
      </c>
      <c r="H70" t="s">
        <v>67</v>
      </c>
      <c r="I70" s="24">
        <f t="shared" ca="1" si="19"/>
        <v>25</v>
      </c>
      <c r="J70" s="24">
        <f t="shared" ca="1" si="20"/>
        <v>4</v>
      </c>
      <c r="K70" s="24"/>
      <c r="L70" s="24">
        <f t="shared" ca="1" si="21"/>
        <v>2</v>
      </c>
      <c r="M70" s="24">
        <f t="shared" ca="1" si="27"/>
        <v>8.56</v>
      </c>
      <c r="N70" s="2">
        <f t="shared" ca="1" si="22"/>
        <v>1</v>
      </c>
      <c r="O70" s="24">
        <f t="shared" ca="1" si="23"/>
        <v>3</v>
      </c>
      <c r="P70">
        <f t="shared" ca="1" si="24"/>
        <v>2</v>
      </c>
      <c r="Q70" t="s">
        <v>68</v>
      </c>
      <c r="R70">
        <v>3</v>
      </c>
      <c r="S70" t="s">
        <v>78</v>
      </c>
      <c r="T70" t="str">
        <f t="shared" si="25"/>
        <v>4</v>
      </c>
      <c r="U70">
        <f t="shared" si="28"/>
        <v>12</v>
      </c>
      <c r="V70">
        <v>0</v>
      </c>
      <c r="W70" s="20" t="s">
        <v>70</v>
      </c>
      <c r="X70" s="20">
        <v>4.28</v>
      </c>
      <c r="Y70">
        <v>2</v>
      </c>
      <c r="Z70">
        <v>5</v>
      </c>
      <c r="AA70">
        <v>3</v>
      </c>
      <c r="AB70">
        <v>3</v>
      </c>
      <c r="AC70">
        <v>4</v>
      </c>
      <c r="AD70">
        <v>2</v>
      </c>
      <c r="AE70">
        <v>3</v>
      </c>
      <c r="AF70">
        <v>5</v>
      </c>
      <c r="AG70">
        <v>1</v>
      </c>
      <c r="AH70" s="17">
        <v>92328</v>
      </c>
      <c r="AI70" s="17">
        <f t="shared" si="29"/>
        <v>28</v>
      </c>
      <c r="AJ70">
        <f t="shared" ca="1" si="26"/>
        <v>53.36</v>
      </c>
      <c r="AK70">
        <v>8</v>
      </c>
    </row>
    <row r="71" spans="1:37">
      <c r="A71" s="17">
        <v>10099</v>
      </c>
      <c r="B71" s="18">
        <v>35174</v>
      </c>
      <c r="C71" s="19">
        <v>43225</v>
      </c>
      <c r="D71" s="17" t="s">
        <v>76</v>
      </c>
      <c r="E71" t="s">
        <v>64</v>
      </c>
      <c r="F71" s="20" t="s">
        <v>576</v>
      </c>
      <c r="G71" s="4" t="s">
        <v>19</v>
      </c>
      <c r="H71" t="s">
        <v>67</v>
      </c>
      <c r="I71" s="24">
        <f t="shared" ca="1" si="19"/>
        <v>24</v>
      </c>
      <c r="J71" s="24">
        <f t="shared" ca="1" si="20"/>
        <v>3</v>
      </c>
      <c r="K71" s="24"/>
      <c r="L71" s="24">
        <f t="shared" ca="1" si="21"/>
        <v>1</v>
      </c>
      <c r="M71" s="24">
        <f t="shared" ca="1" si="27"/>
        <v>4.62</v>
      </c>
      <c r="N71" s="2">
        <f t="shared" ca="1" si="22"/>
        <v>2</v>
      </c>
      <c r="O71" s="24">
        <f t="shared" ca="1" si="23"/>
        <v>1</v>
      </c>
      <c r="P71">
        <f t="shared" ca="1" si="24"/>
        <v>1</v>
      </c>
      <c r="Q71" t="s">
        <v>68</v>
      </c>
      <c r="R71">
        <v>3</v>
      </c>
      <c r="S71" t="s">
        <v>69</v>
      </c>
      <c r="T71" t="str">
        <f t="shared" si="25"/>
        <v>5</v>
      </c>
      <c r="U71">
        <f t="shared" si="28"/>
        <v>15</v>
      </c>
      <c r="V71">
        <v>0</v>
      </c>
      <c r="W71" s="20" t="s">
        <v>75</v>
      </c>
      <c r="X71" s="20">
        <v>4.62</v>
      </c>
      <c r="Y71">
        <v>2</v>
      </c>
      <c r="Z71">
        <v>4</v>
      </c>
      <c r="AA71">
        <v>3</v>
      </c>
      <c r="AB71">
        <v>4</v>
      </c>
      <c r="AC71">
        <v>0</v>
      </c>
      <c r="AD71">
        <v>0</v>
      </c>
      <c r="AE71">
        <v>3</v>
      </c>
      <c r="AF71">
        <v>5</v>
      </c>
      <c r="AG71">
        <v>5</v>
      </c>
      <c r="AH71" s="17">
        <v>65729</v>
      </c>
      <c r="AI71" s="17">
        <f t="shared" si="29"/>
        <v>26</v>
      </c>
      <c r="AJ71">
        <f t="shared" ca="1" si="26"/>
        <v>51.620000000000005</v>
      </c>
      <c r="AK71">
        <v>6.4</v>
      </c>
    </row>
    <row r="72" spans="1:37">
      <c r="A72" s="17">
        <v>10082</v>
      </c>
      <c r="B72" s="18">
        <v>35467</v>
      </c>
      <c r="C72" s="19">
        <v>42916</v>
      </c>
      <c r="D72" s="20" t="s">
        <v>63</v>
      </c>
      <c r="E72" t="s">
        <v>64</v>
      </c>
      <c r="F72" s="20" t="s">
        <v>576</v>
      </c>
      <c r="G72" s="4" t="s">
        <v>5</v>
      </c>
      <c r="H72" t="s">
        <v>67</v>
      </c>
      <c r="I72" s="24">
        <f t="shared" ca="1" si="19"/>
        <v>24</v>
      </c>
      <c r="J72" s="24">
        <f t="shared" ca="1" si="20"/>
        <v>3</v>
      </c>
      <c r="K72" s="24"/>
      <c r="L72" s="24">
        <f t="shared" ca="1" si="21"/>
        <v>1</v>
      </c>
      <c r="M72" s="24">
        <f t="shared" ca="1" si="27"/>
        <v>5</v>
      </c>
      <c r="N72" s="2">
        <f t="shared" ca="1" si="22"/>
        <v>3</v>
      </c>
      <c r="O72" s="24">
        <f t="shared" ca="1" si="23"/>
        <v>0</v>
      </c>
      <c r="P72">
        <f t="shared" ca="1" si="24"/>
        <v>0</v>
      </c>
      <c r="Q72" t="s">
        <v>68</v>
      </c>
      <c r="R72">
        <v>3</v>
      </c>
      <c r="S72" t="s">
        <v>78</v>
      </c>
      <c r="T72" t="str">
        <f t="shared" si="25"/>
        <v>4</v>
      </c>
      <c r="U72">
        <f t="shared" si="28"/>
        <v>12</v>
      </c>
      <c r="V72">
        <v>0</v>
      </c>
      <c r="W72" s="20" t="s">
        <v>75</v>
      </c>
      <c r="X72" s="20">
        <v>5</v>
      </c>
      <c r="Y72">
        <v>5</v>
      </c>
      <c r="Z72">
        <v>4</v>
      </c>
      <c r="AA72">
        <v>0</v>
      </c>
      <c r="AB72">
        <v>5</v>
      </c>
      <c r="AC72">
        <v>2</v>
      </c>
      <c r="AD72">
        <v>5</v>
      </c>
      <c r="AE72">
        <v>2</v>
      </c>
      <c r="AF72">
        <v>2</v>
      </c>
      <c r="AG72">
        <v>5</v>
      </c>
      <c r="AH72" s="17">
        <v>100031</v>
      </c>
      <c r="AI72" s="17">
        <f t="shared" si="29"/>
        <v>30</v>
      </c>
      <c r="AJ72">
        <f t="shared" ca="1" si="26"/>
        <v>51.8</v>
      </c>
      <c r="AK72">
        <v>7.6</v>
      </c>
    </row>
    <row r="73" spans="1:37">
      <c r="A73" s="17">
        <v>10133</v>
      </c>
      <c r="B73" s="18">
        <v>35264</v>
      </c>
      <c r="C73" s="19">
        <v>43105</v>
      </c>
      <c r="D73" s="17" t="s">
        <v>76</v>
      </c>
      <c r="E73" t="s">
        <v>71</v>
      </c>
      <c r="F73" s="20" t="s">
        <v>576</v>
      </c>
      <c r="G73" s="4" t="s">
        <v>5</v>
      </c>
      <c r="H73" t="s">
        <v>67</v>
      </c>
      <c r="I73" s="24">
        <f t="shared" ca="1" si="19"/>
        <v>24</v>
      </c>
      <c r="J73" s="24">
        <f t="shared" ca="1" si="20"/>
        <v>3</v>
      </c>
      <c r="K73" s="24"/>
      <c r="L73" s="24">
        <f t="shared" ca="1" si="21"/>
        <v>1</v>
      </c>
      <c r="M73" s="24">
        <f t="shared" ca="1" si="27"/>
        <v>4.1100000000000003</v>
      </c>
      <c r="N73" s="2">
        <f t="shared" ca="1" si="22"/>
        <v>3</v>
      </c>
      <c r="O73" s="24">
        <f t="shared" ca="1" si="23"/>
        <v>0</v>
      </c>
      <c r="P73">
        <f t="shared" ca="1" si="24"/>
        <v>0</v>
      </c>
      <c r="Q73" t="s">
        <v>580</v>
      </c>
      <c r="R73">
        <v>4</v>
      </c>
      <c r="S73" t="s">
        <v>69</v>
      </c>
      <c r="T73" t="str">
        <f t="shared" si="25"/>
        <v>5</v>
      </c>
      <c r="U73">
        <f t="shared" si="28"/>
        <v>20</v>
      </c>
      <c r="V73">
        <v>0</v>
      </c>
      <c r="W73" s="20" t="s">
        <v>75</v>
      </c>
      <c r="X73" s="20">
        <v>4.1100000000000003</v>
      </c>
      <c r="Y73">
        <v>1</v>
      </c>
      <c r="Z73">
        <v>0</v>
      </c>
      <c r="AA73">
        <v>0</v>
      </c>
      <c r="AB73">
        <v>1</v>
      </c>
      <c r="AC73">
        <v>1</v>
      </c>
      <c r="AD73">
        <v>2</v>
      </c>
      <c r="AE73">
        <v>1</v>
      </c>
      <c r="AF73">
        <v>3</v>
      </c>
      <c r="AG73">
        <v>0</v>
      </c>
      <c r="AH73" s="17">
        <v>70621</v>
      </c>
      <c r="AI73" s="17">
        <f t="shared" si="29"/>
        <v>9</v>
      </c>
      <c r="AJ73">
        <f t="shared" ca="1" si="26"/>
        <v>41.11</v>
      </c>
      <c r="AK73">
        <v>7.2</v>
      </c>
    </row>
    <row r="74" spans="1:37">
      <c r="A74" s="17">
        <v>10008</v>
      </c>
      <c r="B74" s="18">
        <v>35343</v>
      </c>
      <c r="C74" s="19">
        <v>42847</v>
      </c>
      <c r="D74" s="17" t="s">
        <v>76</v>
      </c>
      <c r="E74" t="s">
        <v>64</v>
      </c>
      <c r="F74" s="20" t="s">
        <v>576</v>
      </c>
      <c r="G74" s="4" t="s">
        <v>5</v>
      </c>
      <c r="H74" t="s">
        <v>67</v>
      </c>
      <c r="I74" s="24">
        <f t="shared" ca="1" si="19"/>
        <v>24</v>
      </c>
      <c r="J74" s="24">
        <f t="shared" ca="1" si="20"/>
        <v>3</v>
      </c>
      <c r="K74" s="24"/>
      <c r="L74" s="24">
        <f t="shared" ca="1" si="21"/>
        <v>1</v>
      </c>
      <c r="M74" s="24">
        <f t="shared" ca="1" si="27"/>
        <v>4.6399999999999997</v>
      </c>
      <c r="N74" s="2">
        <f t="shared" ca="1" si="22"/>
        <v>3</v>
      </c>
      <c r="O74" s="24">
        <f t="shared" ca="1" si="23"/>
        <v>0</v>
      </c>
      <c r="P74">
        <f t="shared" ca="1" si="24"/>
        <v>0</v>
      </c>
      <c r="Q74" t="s">
        <v>68</v>
      </c>
      <c r="R74">
        <v>3</v>
      </c>
      <c r="S74" t="s">
        <v>69</v>
      </c>
      <c r="T74" t="str">
        <f t="shared" si="25"/>
        <v>5</v>
      </c>
      <c r="U74">
        <f t="shared" si="28"/>
        <v>15</v>
      </c>
      <c r="V74">
        <v>0</v>
      </c>
      <c r="W74" s="20" t="s">
        <v>70</v>
      </c>
      <c r="X74" s="20">
        <v>4.6399999999999997</v>
      </c>
      <c r="Y74">
        <v>0</v>
      </c>
      <c r="Z74">
        <v>1</v>
      </c>
      <c r="AA74">
        <v>4</v>
      </c>
      <c r="AB74">
        <v>1</v>
      </c>
      <c r="AC74">
        <v>5</v>
      </c>
      <c r="AD74">
        <v>2</v>
      </c>
      <c r="AE74">
        <v>5</v>
      </c>
      <c r="AF74">
        <v>0</v>
      </c>
      <c r="AG74">
        <v>2</v>
      </c>
      <c r="AH74" s="17">
        <v>51777</v>
      </c>
      <c r="AI74" s="17">
        <f t="shared" si="29"/>
        <v>20</v>
      </c>
      <c r="AJ74">
        <f t="shared" ca="1" si="26"/>
        <v>45.64</v>
      </c>
      <c r="AK74">
        <v>6.5</v>
      </c>
    </row>
    <row r="75" spans="1:37">
      <c r="A75" s="17">
        <v>10124</v>
      </c>
      <c r="B75" s="18">
        <v>35671</v>
      </c>
      <c r="C75" s="19">
        <v>43474</v>
      </c>
      <c r="D75" s="17" t="s">
        <v>76</v>
      </c>
      <c r="E75" t="s">
        <v>71</v>
      </c>
      <c r="F75" s="20" t="s">
        <v>576</v>
      </c>
      <c r="G75" s="4" t="s">
        <v>19</v>
      </c>
      <c r="H75" t="s">
        <v>67</v>
      </c>
      <c r="I75" s="24">
        <f t="shared" ca="1" si="19"/>
        <v>23</v>
      </c>
      <c r="J75" s="24">
        <f t="shared" ca="1" si="20"/>
        <v>2</v>
      </c>
      <c r="K75" s="24"/>
      <c r="L75" s="24">
        <f t="shared" ca="1" si="21"/>
        <v>1</v>
      </c>
      <c r="M75" s="24">
        <f t="shared" ca="1" si="27"/>
        <v>4.2</v>
      </c>
      <c r="N75" s="2">
        <f t="shared" ca="1" si="22"/>
        <v>2</v>
      </c>
      <c r="O75" s="24">
        <f t="shared" ca="1" si="23"/>
        <v>0</v>
      </c>
      <c r="P75">
        <f t="shared" ca="1" si="24"/>
        <v>0</v>
      </c>
      <c r="Q75" t="s">
        <v>68</v>
      </c>
      <c r="R75">
        <v>3</v>
      </c>
      <c r="S75" t="s">
        <v>74</v>
      </c>
      <c r="T75" t="str">
        <f t="shared" si="25"/>
        <v>4.5</v>
      </c>
      <c r="U75">
        <f t="shared" si="28"/>
        <v>13.5</v>
      </c>
      <c r="V75">
        <v>0</v>
      </c>
      <c r="W75" s="20" t="s">
        <v>75</v>
      </c>
      <c r="X75" s="20">
        <v>4.2</v>
      </c>
      <c r="Y75">
        <v>0</v>
      </c>
      <c r="Z75">
        <v>1</v>
      </c>
      <c r="AA75">
        <v>4</v>
      </c>
      <c r="AB75">
        <v>5</v>
      </c>
      <c r="AC75">
        <v>4</v>
      </c>
      <c r="AD75">
        <v>5</v>
      </c>
      <c r="AE75">
        <v>3</v>
      </c>
      <c r="AF75">
        <v>1</v>
      </c>
      <c r="AG75">
        <v>3</v>
      </c>
      <c r="AH75" s="17">
        <v>61844</v>
      </c>
      <c r="AI75" s="17">
        <f t="shared" si="29"/>
        <v>26</v>
      </c>
      <c r="AJ75">
        <f t="shared" ca="1" si="26"/>
        <v>49.1</v>
      </c>
      <c r="AK75">
        <v>6</v>
      </c>
    </row>
    <row r="76" spans="1:37" ht="28.8">
      <c r="A76" s="17">
        <v>10244</v>
      </c>
      <c r="B76" s="18">
        <v>35745</v>
      </c>
      <c r="C76" s="19">
        <v>43776</v>
      </c>
      <c r="D76" s="17" t="s">
        <v>76</v>
      </c>
      <c r="E76" t="s">
        <v>64</v>
      </c>
      <c r="F76" s="20" t="s">
        <v>576</v>
      </c>
      <c r="G76" s="4" t="s">
        <v>22</v>
      </c>
      <c r="H76" t="s">
        <v>67</v>
      </c>
      <c r="I76" s="24">
        <f t="shared" ca="1" si="19"/>
        <v>23</v>
      </c>
      <c r="J76" s="24">
        <f t="shared" ca="1" si="20"/>
        <v>2</v>
      </c>
      <c r="K76" s="24"/>
      <c r="L76" s="24">
        <f t="shared" ca="1" si="21"/>
        <v>1</v>
      </c>
      <c r="M76" s="24">
        <f t="shared" ca="1" si="27"/>
        <v>4.5</v>
      </c>
      <c r="N76" s="2">
        <f t="shared" ca="1" si="22"/>
        <v>1</v>
      </c>
      <c r="O76" s="24">
        <f t="shared" ca="1" si="23"/>
        <v>1</v>
      </c>
      <c r="P76">
        <f t="shared" ca="1" si="24"/>
        <v>1</v>
      </c>
      <c r="Q76" t="s">
        <v>68</v>
      </c>
      <c r="R76">
        <v>3</v>
      </c>
      <c r="S76" t="s">
        <v>78</v>
      </c>
      <c r="T76" t="str">
        <f t="shared" si="25"/>
        <v>4</v>
      </c>
      <c r="U76">
        <f t="shared" si="28"/>
        <v>12</v>
      </c>
      <c r="V76">
        <v>1</v>
      </c>
      <c r="W76" s="20" t="s">
        <v>75</v>
      </c>
      <c r="X76" s="20">
        <v>4.5</v>
      </c>
      <c r="Y76">
        <v>0</v>
      </c>
      <c r="Z76">
        <v>5</v>
      </c>
      <c r="AA76">
        <v>2</v>
      </c>
      <c r="AB76">
        <v>0</v>
      </c>
      <c r="AC76">
        <v>5</v>
      </c>
      <c r="AD76">
        <v>5</v>
      </c>
      <c r="AE76">
        <v>4</v>
      </c>
      <c r="AF76">
        <v>3</v>
      </c>
      <c r="AG76">
        <v>0</v>
      </c>
      <c r="AH76" s="17">
        <v>68999</v>
      </c>
      <c r="AI76" s="17">
        <f t="shared" si="29"/>
        <v>24</v>
      </c>
      <c r="AJ76">
        <f t="shared" ca="1" si="26"/>
        <v>45.3</v>
      </c>
      <c r="AK76">
        <v>6</v>
      </c>
    </row>
    <row r="77" spans="1:37">
      <c r="A77" s="17">
        <v>10121</v>
      </c>
      <c r="B77" s="18">
        <v>35926</v>
      </c>
      <c r="C77" s="19">
        <v>43738</v>
      </c>
      <c r="D77" s="17" t="s">
        <v>76</v>
      </c>
      <c r="E77" t="s">
        <v>64</v>
      </c>
      <c r="F77" s="20" t="s">
        <v>576</v>
      </c>
      <c r="G77" s="4" t="s">
        <v>5</v>
      </c>
      <c r="H77" t="s">
        <v>67</v>
      </c>
      <c r="I77" s="24">
        <f t="shared" ca="1" si="19"/>
        <v>22</v>
      </c>
      <c r="J77" s="24">
        <f t="shared" ca="1" si="20"/>
        <v>1</v>
      </c>
      <c r="K77" s="24"/>
      <c r="L77" s="24">
        <f t="shared" ca="1" si="21"/>
        <v>1</v>
      </c>
      <c r="M77" s="24">
        <f t="shared" ca="1" si="27"/>
        <v>4.28</v>
      </c>
      <c r="N77" s="2">
        <f t="shared" ca="1" si="22"/>
        <v>1</v>
      </c>
      <c r="O77" s="24">
        <f t="shared" ca="1" si="23"/>
        <v>0</v>
      </c>
      <c r="P77">
        <f t="shared" ca="1" si="24"/>
        <v>0</v>
      </c>
      <c r="Q77" t="s">
        <v>68</v>
      </c>
      <c r="R77">
        <v>3</v>
      </c>
      <c r="S77" t="s">
        <v>78</v>
      </c>
      <c r="T77" t="str">
        <f t="shared" si="25"/>
        <v>4</v>
      </c>
      <c r="U77">
        <f t="shared" si="28"/>
        <v>12</v>
      </c>
      <c r="V77">
        <v>0</v>
      </c>
      <c r="W77" s="20" t="s">
        <v>75</v>
      </c>
      <c r="X77" s="20">
        <v>4.28</v>
      </c>
      <c r="Y77">
        <v>4</v>
      </c>
      <c r="Z77">
        <v>5</v>
      </c>
      <c r="AA77">
        <v>3</v>
      </c>
      <c r="AB77">
        <v>1</v>
      </c>
      <c r="AC77">
        <v>1</v>
      </c>
      <c r="AD77">
        <v>5</v>
      </c>
      <c r="AE77">
        <v>5</v>
      </c>
      <c r="AF77">
        <v>0</v>
      </c>
      <c r="AG77">
        <v>1</v>
      </c>
      <c r="AH77" s="17">
        <v>63051</v>
      </c>
      <c r="AI77" s="17">
        <f t="shared" si="29"/>
        <v>25</v>
      </c>
      <c r="AJ77">
        <f t="shared" ca="1" si="26"/>
        <v>46.08</v>
      </c>
      <c r="AK77">
        <v>6</v>
      </c>
    </row>
    <row r="78" spans="1:37">
      <c r="A78" s="17"/>
      <c r="B78" s="18"/>
      <c r="C78" s="19"/>
      <c r="D78" s="17"/>
      <c r="F78" s="20"/>
      <c r="G78" s="20"/>
      <c r="I78" s="24"/>
      <c r="J78" s="24"/>
      <c r="K78" s="24"/>
      <c r="L78" s="24"/>
      <c r="M78" s="24"/>
      <c r="O78" s="24"/>
      <c r="W78" s="20"/>
      <c r="X78" s="20"/>
      <c r="AH78" s="17"/>
      <c r="AI78" s="17"/>
    </row>
    <row r="79" spans="1:37">
      <c r="A79" s="17"/>
      <c r="B79" s="18"/>
      <c r="C79" s="19"/>
      <c r="D79" s="17"/>
      <c r="F79" s="20"/>
      <c r="G79" s="20"/>
      <c r="I79" s="24"/>
      <c r="J79" s="24"/>
      <c r="K79" s="24"/>
      <c r="L79" s="24"/>
      <c r="M79" s="24"/>
      <c r="O79" s="24"/>
      <c r="W79" s="20"/>
      <c r="X79" s="20"/>
      <c r="AH79" s="17"/>
      <c r="AI79" s="17"/>
    </row>
    <row r="80" spans="1:37">
      <c r="A80" s="17"/>
      <c r="B80" s="18"/>
      <c r="C80" s="19"/>
      <c r="D80" s="17"/>
      <c r="F80" s="20"/>
      <c r="G80" s="20"/>
      <c r="I80" s="24"/>
      <c r="J80" s="24"/>
      <c r="K80" s="24"/>
      <c r="L80" s="24"/>
      <c r="M80" s="24"/>
      <c r="O80" s="24"/>
      <c r="W80" s="20"/>
      <c r="X80" s="20"/>
      <c r="AH80" s="17"/>
      <c r="AI80" s="17"/>
    </row>
    <row r="81" spans="1:35">
      <c r="A81" s="17"/>
      <c r="B81" s="18"/>
      <c r="C81" s="19"/>
      <c r="D81" s="17"/>
      <c r="F81" s="20"/>
      <c r="G81" s="20"/>
      <c r="I81" s="24"/>
      <c r="J81" s="24"/>
      <c r="K81" s="24"/>
      <c r="L81" s="24"/>
      <c r="M81" s="24"/>
      <c r="O81" s="24"/>
      <c r="W81" s="20"/>
      <c r="X81" s="20"/>
      <c r="AH81" s="17"/>
      <c r="AI81" s="17"/>
    </row>
    <row r="82" spans="1:35">
      <c r="A82" s="17"/>
      <c r="B82" s="18"/>
      <c r="C82" s="19"/>
      <c r="D82" s="17"/>
      <c r="F82" s="20"/>
      <c r="G82" s="20"/>
      <c r="I82" s="24"/>
      <c r="J82" s="24"/>
      <c r="K82" s="24"/>
      <c r="L82" s="24"/>
      <c r="M82" s="24"/>
      <c r="O82" s="24"/>
      <c r="W82" s="20"/>
      <c r="X82" s="20"/>
      <c r="AH82" s="17"/>
      <c r="AI82" s="17"/>
    </row>
  </sheetData>
  <autoFilter ref="A1:AK77" xr:uid="{00000000-0009-0000-0000-000003000000}"/>
  <sortState xmlns:xlrd2="http://schemas.microsoft.com/office/spreadsheetml/2017/richdata2" ref="A2:AK86">
    <sortCondition descending="1" ref="I1:I86"/>
  </sortState>
  <dataValidations count="4">
    <dataValidation type="list" allowBlank="1" showInputMessage="1" showErrorMessage="1" sqref="S1:S82" xr:uid="{00000000-0002-0000-0300-000000000000}">
      <formula1>"A, B, C, D, E"</formula1>
    </dataValidation>
    <dataValidation type="list" allowBlank="1" showInputMessage="1" showErrorMessage="1" sqref="H1:H82" xr:uid="{00000000-0002-0000-0300-000001000000}">
      <formula1>"Full-Time, Part-Time"</formula1>
    </dataValidation>
    <dataValidation type="list" allowBlank="1" showInputMessage="1" showErrorMessage="1" sqref="E1:E82" xr:uid="{00000000-0002-0000-0300-000002000000}">
      <formula1>"Yes, No"</formula1>
    </dataValidation>
    <dataValidation type="list" allowBlank="1" showInputMessage="1" showErrorMessage="1" sqref="Q1:Q82" xr:uid="{00000000-0002-0000-0300-000003000000}">
      <formula1>"10th, 12th, Diplomo, B.Sc, M.Sc, B.A, M.A, B.E, B.Tech, M.E, M.Tech, MBA, PhD"</formula1>
    </dataValidation>
  </dataValidations>
  <pageMargins left="0.7" right="0.7" top="0.75" bottom="0.75" header="0.3" footer="0.3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12"/>
  <sheetViews>
    <sheetView workbookViewId="0">
      <selection activeCell="I2" sqref="I2"/>
    </sheetView>
  </sheetViews>
  <sheetFormatPr defaultColWidth="9" defaultRowHeight="14.4"/>
  <cols>
    <col min="1" max="1" width="65.33203125" customWidth="1"/>
    <col min="2" max="2" width="20.6640625" customWidth="1"/>
    <col min="3" max="3" width="25" style="8" customWidth="1"/>
    <col min="4" max="7" width="8.88671875" style="9"/>
    <col min="8" max="8" width="20.109375" style="10" customWidth="1"/>
    <col min="9" max="9" width="15.88671875" style="11" customWidth="1"/>
    <col min="10" max="10" width="17.44140625" style="12" customWidth="1"/>
    <col min="11" max="11" width="28.33203125" style="9" customWidth="1"/>
    <col min="12" max="12" width="10.33203125" customWidth="1"/>
  </cols>
  <sheetData>
    <row r="1" spans="1:12">
      <c r="A1" t="s">
        <v>585</v>
      </c>
      <c r="L1" s="13"/>
    </row>
    <row r="2" spans="1:12">
      <c r="A2" t="s">
        <v>586</v>
      </c>
      <c r="B2" s="12">
        <v>30596</v>
      </c>
      <c r="C2" s="8" t="s">
        <v>587</v>
      </c>
      <c r="D2" s="9">
        <v>7</v>
      </c>
      <c r="E2" s="9">
        <v>10</v>
      </c>
      <c r="F2" s="9">
        <f t="shared" ref="F2:F65" si="0">19</f>
        <v>19</v>
      </c>
      <c r="G2" s="9">
        <v>83</v>
      </c>
      <c r="H2" s="10" t="str">
        <f>E2&amp;"-"&amp;D2&amp;"-"&amp;F2&amp;G2</f>
        <v>10-7-1983</v>
      </c>
      <c r="I2" s="11">
        <v>30507</v>
      </c>
    </row>
    <row r="3" spans="1:12">
      <c r="A3" t="s">
        <v>588</v>
      </c>
      <c r="B3" s="12">
        <v>27519</v>
      </c>
      <c r="C3" s="8" t="s">
        <v>589</v>
      </c>
      <c r="D3" s="9">
        <v>5</v>
      </c>
      <c r="E3" s="9">
        <v>5</v>
      </c>
      <c r="F3" s="9">
        <f t="shared" si="0"/>
        <v>19</v>
      </c>
      <c r="G3" s="9">
        <v>75</v>
      </c>
      <c r="H3" s="10" t="str">
        <f t="shared" ref="H3:H66" si="1">E3&amp;"-"&amp;D3&amp;"-"&amp;F3&amp;G3</f>
        <v>5-5-1975</v>
      </c>
      <c r="I3" s="11">
        <v>27519</v>
      </c>
      <c r="L3" s="13"/>
    </row>
    <row r="4" spans="1:12">
      <c r="A4" t="s">
        <v>590</v>
      </c>
      <c r="B4" s="12" t="s">
        <v>591</v>
      </c>
      <c r="C4" s="8" t="s">
        <v>591</v>
      </c>
      <c r="D4" s="9">
        <v>9</v>
      </c>
      <c r="E4" s="9">
        <v>19</v>
      </c>
      <c r="F4" s="9">
        <f t="shared" si="0"/>
        <v>19</v>
      </c>
      <c r="G4" s="9">
        <v>88</v>
      </c>
      <c r="H4" s="10" t="str">
        <f t="shared" si="1"/>
        <v>19-9-1988</v>
      </c>
      <c r="I4" s="11">
        <v>32405</v>
      </c>
      <c r="L4" s="13"/>
    </row>
    <row r="5" spans="1:12">
      <c r="A5" t="s">
        <v>592</v>
      </c>
      <c r="B5" s="12" t="s">
        <v>593</v>
      </c>
      <c r="C5" s="8" t="s">
        <v>593</v>
      </c>
      <c r="D5" s="9">
        <v>9</v>
      </c>
      <c r="E5" s="9">
        <v>27</v>
      </c>
      <c r="F5" s="9">
        <f t="shared" si="0"/>
        <v>19</v>
      </c>
      <c r="G5" s="9">
        <v>88</v>
      </c>
      <c r="H5" s="10" t="str">
        <f t="shared" si="1"/>
        <v>27-9-1988</v>
      </c>
      <c r="I5" s="11">
        <v>32413</v>
      </c>
      <c r="L5" s="13"/>
    </row>
    <row r="6" spans="1:12">
      <c r="A6" t="s">
        <v>594</v>
      </c>
      <c r="B6" s="12">
        <v>32729</v>
      </c>
      <c r="C6" s="8" t="s">
        <v>595</v>
      </c>
      <c r="D6" s="9">
        <v>9</v>
      </c>
      <c r="E6" s="9">
        <v>8</v>
      </c>
      <c r="F6" s="9">
        <f t="shared" si="0"/>
        <v>19</v>
      </c>
      <c r="G6" s="9">
        <v>89</v>
      </c>
      <c r="H6" s="10" t="str">
        <f t="shared" si="1"/>
        <v>8-9-1989</v>
      </c>
      <c r="I6" s="11">
        <v>32759</v>
      </c>
      <c r="L6" s="13"/>
    </row>
    <row r="7" spans="1:12">
      <c r="A7" t="s">
        <v>596</v>
      </c>
      <c r="B7" s="12" t="s">
        <v>597</v>
      </c>
      <c r="C7" s="8" t="s">
        <v>597</v>
      </c>
      <c r="D7" s="9">
        <v>5</v>
      </c>
      <c r="E7" s="9">
        <v>22</v>
      </c>
      <c r="F7" s="9">
        <f t="shared" si="0"/>
        <v>19</v>
      </c>
      <c r="G7" s="9">
        <v>77</v>
      </c>
      <c r="H7" s="10" t="str">
        <f t="shared" si="1"/>
        <v>22-5-1977</v>
      </c>
      <c r="I7" s="11">
        <v>28267</v>
      </c>
      <c r="L7" s="13"/>
    </row>
    <row r="8" spans="1:12">
      <c r="B8" s="12" t="s">
        <v>598</v>
      </c>
      <c r="C8" s="8" t="s">
        <v>598</v>
      </c>
      <c r="D8" s="9">
        <v>5</v>
      </c>
      <c r="E8" s="9">
        <v>24</v>
      </c>
      <c r="F8" s="9">
        <f t="shared" si="0"/>
        <v>19</v>
      </c>
      <c r="G8" s="9">
        <v>79</v>
      </c>
      <c r="H8" s="10" t="str">
        <f t="shared" si="1"/>
        <v>24-5-1979</v>
      </c>
      <c r="I8" s="11">
        <v>28999</v>
      </c>
    </row>
    <row r="9" spans="1:12">
      <c r="B9" s="12" t="s">
        <v>599</v>
      </c>
      <c r="C9" s="8" t="s">
        <v>599</v>
      </c>
      <c r="D9" s="9">
        <v>2</v>
      </c>
      <c r="E9" s="9">
        <v>18</v>
      </c>
      <c r="F9" s="9">
        <f t="shared" si="0"/>
        <v>19</v>
      </c>
      <c r="G9" s="9">
        <v>83</v>
      </c>
      <c r="H9" s="10" t="str">
        <f t="shared" si="1"/>
        <v>18-2-1983</v>
      </c>
      <c r="I9" s="11">
        <v>30365</v>
      </c>
      <c r="L9" s="13"/>
    </row>
    <row r="10" spans="1:12">
      <c r="B10" s="12">
        <v>25874</v>
      </c>
      <c r="C10" s="8" t="s">
        <v>600</v>
      </c>
      <c r="D10" s="9">
        <v>2</v>
      </c>
      <c r="E10" s="9">
        <v>11</v>
      </c>
      <c r="F10" s="9">
        <f t="shared" si="0"/>
        <v>19</v>
      </c>
      <c r="G10" s="9">
        <v>70</v>
      </c>
      <c r="H10" s="10" t="str">
        <f t="shared" si="1"/>
        <v>11-2-1970</v>
      </c>
      <c r="I10" s="11">
        <v>25610</v>
      </c>
      <c r="L10" s="13"/>
    </row>
    <row r="11" spans="1:12">
      <c r="B11" s="12">
        <v>32325</v>
      </c>
      <c r="C11" s="8" t="s">
        <v>601</v>
      </c>
      <c r="D11" s="9">
        <v>1</v>
      </c>
      <c r="E11" s="9">
        <v>7</v>
      </c>
      <c r="F11" s="9">
        <f t="shared" si="0"/>
        <v>19</v>
      </c>
      <c r="G11" s="9">
        <v>88</v>
      </c>
      <c r="H11" s="10" t="str">
        <f t="shared" si="1"/>
        <v>7-1-1988</v>
      </c>
      <c r="I11" s="11">
        <v>32149</v>
      </c>
      <c r="L11" s="13"/>
    </row>
    <row r="12" spans="1:12">
      <c r="B12" s="12">
        <v>27364</v>
      </c>
      <c r="C12" s="8" t="s">
        <v>602</v>
      </c>
      <c r="D12" s="9">
        <v>1</v>
      </c>
      <c r="E12" s="9">
        <v>12</v>
      </c>
      <c r="F12" s="9">
        <f t="shared" si="0"/>
        <v>19</v>
      </c>
      <c r="G12" s="9">
        <v>74</v>
      </c>
      <c r="H12" s="10" t="str">
        <f t="shared" si="1"/>
        <v>12-1-1974</v>
      </c>
      <c r="I12" s="11">
        <v>27041</v>
      </c>
      <c r="L12" s="13"/>
    </row>
    <row r="13" spans="1:12">
      <c r="B13" s="12" t="s">
        <v>603</v>
      </c>
      <c r="C13" s="8" t="s">
        <v>603</v>
      </c>
      <c r="D13" s="9">
        <v>2</v>
      </c>
      <c r="E13" s="9">
        <v>21</v>
      </c>
      <c r="F13" s="9">
        <f t="shared" si="0"/>
        <v>19</v>
      </c>
      <c r="G13" s="9">
        <v>74</v>
      </c>
      <c r="H13" s="10" t="str">
        <f t="shared" si="1"/>
        <v>21-2-1974</v>
      </c>
      <c r="I13" s="11">
        <v>27081</v>
      </c>
      <c r="L13" s="13"/>
    </row>
    <row r="14" spans="1:12">
      <c r="B14" s="12">
        <v>32240</v>
      </c>
      <c r="C14" s="8" t="s">
        <v>604</v>
      </c>
      <c r="D14" s="9">
        <v>7</v>
      </c>
      <c r="E14" s="9">
        <v>4</v>
      </c>
      <c r="F14" s="9">
        <f t="shared" si="0"/>
        <v>19</v>
      </c>
      <c r="G14" s="9">
        <v>88</v>
      </c>
      <c r="H14" s="10" t="str">
        <f t="shared" si="1"/>
        <v>4-7-1988</v>
      </c>
      <c r="I14" s="11">
        <v>32328</v>
      </c>
    </row>
    <row r="15" spans="1:12">
      <c r="B15" s="12" t="s">
        <v>605</v>
      </c>
      <c r="C15" s="8" t="s">
        <v>605</v>
      </c>
      <c r="D15" s="9">
        <v>7</v>
      </c>
      <c r="E15" s="9">
        <v>20</v>
      </c>
      <c r="F15" s="9">
        <f t="shared" si="0"/>
        <v>19</v>
      </c>
      <c r="G15" s="9">
        <v>83</v>
      </c>
      <c r="H15" s="10" t="str">
        <f t="shared" si="1"/>
        <v>20-7-1983</v>
      </c>
      <c r="I15" s="11">
        <v>30517</v>
      </c>
    </row>
    <row r="16" spans="1:12">
      <c r="B16" s="12" t="s">
        <v>606</v>
      </c>
      <c r="C16" s="8" t="s">
        <v>606</v>
      </c>
      <c r="D16" s="9">
        <v>7</v>
      </c>
      <c r="E16" s="9">
        <v>15</v>
      </c>
      <c r="F16" s="9">
        <f t="shared" si="0"/>
        <v>19</v>
      </c>
      <c r="G16" s="9">
        <v>77</v>
      </c>
      <c r="H16" s="10" t="str">
        <f t="shared" si="1"/>
        <v>15-7-1977</v>
      </c>
      <c r="I16" s="11">
        <v>28321</v>
      </c>
    </row>
    <row r="17" spans="2:12">
      <c r="B17" s="12" t="s">
        <v>607</v>
      </c>
      <c r="C17" s="8" t="s">
        <v>607</v>
      </c>
      <c r="D17" s="9">
        <v>10</v>
      </c>
      <c r="E17" s="9">
        <v>18</v>
      </c>
      <c r="F17" s="9">
        <f t="shared" si="0"/>
        <v>19</v>
      </c>
      <c r="G17" s="9">
        <v>81</v>
      </c>
      <c r="H17" s="10" t="str">
        <f t="shared" si="1"/>
        <v>18-10-1981</v>
      </c>
      <c r="I17" s="11">
        <v>29877</v>
      </c>
    </row>
    <row r="18" spans="2:12">
      <c r="B18" s="12" t="s">
        <v>608</v>
      </c>
      <c r="C18" s="8" t="s">
        <v>608</v>
      </c>
      <c r="D18" s="9">
        <v>4</v>
      </c>
      <c r="E18" s="9">
        <v>17</v>
      </c>
      <c r="F18" s="9">
        <f t="shared" si="0"/>
        <v>19</v>
      </c>
      <c r="G18" s="9">
        <v>66</v>
      </c>
      <c r="H18" s="10" t="str">
        <f t="shared" si="1"/>
        <v>17-4-1966</v>
      </c>
      <c r="I18" s="11">
        <v>24214</v>
      </c>
      <c r="L18" s="13"/>
    </row>
    <row r="19" spans="2:12">
      <c r="B19" s="12" t="s">
        <v>609</v>
      </c>
      <c r="C19" s="8" t="s">
        <v>609</v>
      </c>
      <c r="D19" s="9">
        <v>10</v>
      </c>
      <c r="E19" s="9">
        <v>27</v>
      </c>
      <c r="F19" s="9">
        <f t="shared" si="0"/>
        <v>19</v>
      </c>
      <c r="G19" s="9">
        <v>70</v>
      </c>
      <c r="H19" s="10" t="str">
        <f t="shared" si="1"/>
        <v>27-10-1970</v>
      </c>
      <c r="I19" s="11">
        <v>25868</v>
      </c>
      <c r="L19" s="13"/>
    </row>
    <row r="20" spans="2:12">
      <c r="B20" s="12">
        <v>31506</v>
      </c>
      <c r="C20" s="8" t="s">
        <v>610</v>
      </c>
      <c r="D20" s="9">
        <v>4</v>
      </c>
      <c r="E20" s="9">
        <v>4</v>
      </c>
      <c r="F20" s="9">
        <f t="shared" si="0"/>
        <v>19</v>
      </c>
      <c r="G20" s="9">
        <v>86</v>
      </c>
      <c r="H20" s="10" t="str">
        <f t="shared" si="1"/>
        <v>4-4-1986</v>
      </c>
      <c r="I20" s="11">
        <v>31506</v>
      </c>
      <c r="L20" s="13"/>
    </row>
    <row r="21" spans="2:12">
      <c r="B21" s="12">
        <v>29010</v>
      </c>
      <c r="C21" s="8" t="s">
        <v>611</v>
      </c>
      <c r="D21" s="9">
        <v>4</v>
      </c>
      <c r="E21" s="9">
        <v>6</v>
      </c>
      <c r="F21" s="9">
        <f t="shared" si="0"/>
        <v>19</v>
      </c>
      <c r="G21" s="9">
        <v>79</v>
      </c>
      <c r="H21" s="10" t="str">
        <f t="shared" si="1"/>
        <v>6-4-1979</v>
      </c>
      <c r="I21" s="11">
        <v>28951</v>
      </c>
      <c r="L21" s="13"/>
    </row>
    <row r="22" spans="2:12">
      <c r="B22" s="12" t="s">
        <v>612</v>
      </c>
      <c r="C22" s="8" t="s">
        <v>612</v>
      </c>
      <c r="D22" s="9">
        <v>12</v>
      </c>
      <c r="E22" s="9">
        <v>22</v>
      </c>
      <c r="F22" s="9">
        <f t="shared" si="0"/>
        <v>19</v>
      </c>
      <c r="G22" s="9">
        <v>70</v>
      </c>
      <c r="H22" s="10" t="str">
        <f t="shared" si="1"/>
        <v>22-12-1970</v>
      </c>
      <c r="I22" s="11">
        <v>25924</v>
      </c>
    </row>
    <row r="23" spans="2:12">
      <c r="B23" s="12" t="s">
        <v>613</v>
      </c>
      <c r="C23" s="8" t="s">
        <v>613</v>
      </c>
      <c r="D23" s="9">
        <v>12</v>
      </c>
      <c r="E23" s="9">
        <v>27</v>
      </c>
      <c r="F23" s="9">
        <f t="shared" si="0"/>
        <v>19</v>
      </c>
      <c r="G23" s="9">
        <v>58</v>
      </c>
      <c r="H23" s="10" t="str">
        <f t="shared" si="1"/>
        <v>27-12-1958</v>
      </c>
      <c r="I23" s="11">
        <v>21546</v>
      </c>
      <c r="L23" s="13"/>
    </row>
    <row r="24" spans="2:12">
      <c r="B24" s="12">
        <v>32517</v>
      </c>
      <c r="C24" s="8" t="s">
        <v>614</v>
      </c>
      <c r="D24" s="9">
        <v>9</v>
      </c>
      <c r="E24" s="9">
        <v>1</v>
      </c>
      <c r="F24" s="9">
        <f t="shared" si="0"/>
        <v>19</v>
      </c>
      <c r="G24" s="9">
        <v>89</v>
      </c>
      <c r="H24" s="10" t="str">
        <f t="shared" si="1"/>
        <v>1-9-1989</v>
      </c>
      <c r="I24" s="11">
        <v>32752</v>
      </c>
      <c r="L24" s="13"/>
    </row>
    <row r="25" spans="2:12">
      <c r="B25" s="12" t="s">
        <v>615</v>
      </c>
      <c r="C25" s="8" t="s">
        <v>615</v>
      </c>
      <c r="D25" s="9">
        <v>9</v>
      </c>
      <c r="E25" s="9">
        <v>21</v>
      </c>
      <c r="F25" s="9">
        <f t="shared" si="0"/>
        <v>19</v>
      </c>
      <c r="G25" s="9">
        <v>90</v>
      </c>
      <c r="H25" s="10" t="str">
        <f t="shared" si="1"/>
        <v>21-9-1990</v>
      </c>
      <c r="I25" s="11">
        <v>33137</v>
      </c>
      <c r="L25" s="13"/>
    </row>
    <row r="26" spans="2:12">
      <c r="B26" s="12" t="s">
        <v>616</v>
      </c>
      <c r="C26" s="8" t="s">
        <v>616</v>
      </c>
      <c r="D26" s="9">
        <v>1</v>
      </c>
      <c r="E26" s="9">
        <v>16</v>
      </c>
      <c r="F26" s="9">
        <f t="shared" si="0"/>
        <v>19</v>
      </c>
      <c r="G26" s="9">
        <v>67</v>
      </c>
      <c r="H26" s="10" t="str">
        <f t="shared" si="1"/>
        <v>16-1-1967</v>
      </c>
      <c r="I26" s="11">
        <v>24488</v>
      </c>
    </row>
    <row r="27" spans="2:12">
      <c r="B27" s="12" t="s">
        <v>617</v>
      </c>
      <c r="C27" s="8" t="s">
        <v>617</v>
      </c>
      <c r="D27" s="9">
        <v>7</v>
      </c>
      <c r="E27" s="9">
        <v>30</v>
      </c>
      <c r="F27" s="9">
        <f t="shared" si="0"/>
        <v>19</v>
      </c>
      <c r="G27" s="9">
        <v>64</v>
      </c>
      <c r="H27" s="10" t="str">
        <f t="shared" si="1"/>
        <v>30-7-1964</v>
      </c>
      <c r="I27" s="11">
        <v>23588</v>
      </c>
    </row>
    <row r="28" spans="2:12">
      <c r="B28" s="12">
        <v>31871</v>
      </c>
      <c r="C28" s="8" t="s">
        <v>618</v>
      </c>
      <c r="D28" s="9">
        <v>4</v>
      </c>
      <c r="E28" s="9">
        <v>4</v>
      </c>
      <c r="F28" s="9">
        <f t="shared" si="0"/>
        <v>19</v>
      </c>
      <c r="G28" s="9">
        <v>87</v>
      </c>
      <c r="H28" s="10" t="str">
        <f t="shared" si="1"/>
        <v>4-4-1987</v>
      </c>
      <c r="I28" s="11">
        <v>31871</v>
      </c>
    </row>
    <row r="29" spans="2:12">
      <c r="B29" s="12">
        <v>25844</v>
      </c>
      <c r="C29" s="8" t="s">
        <v>619</v>
      </c>
      <c r="D29" s="9">
        <v>3</v>
      </c>
      <c r="E29" s="9">
        <v>10</v>
      </c>
      <c r="F29" s="9">
        <f t="shared" si="0"/>
        <v>19</v>
      </c>
      <c r="G29" s="9">
        <v>70</v>
      </c>
      <c r="H29" s="10" t="str">
        <f t="shared" si="1"/>
        <v>10-3-1970</v>
      </c>
      <c r="I29" s="11">
        <v>25637</v>
      </c>
      <c r="L29" s="13"/>
    </row>
    <row r="30" spans="2:12">
      <c r="B30" s="12" t="s">
        <v>620</v>
      </c>
      <c r="C30" s="8" t="s">
        <v>620</v>
      </c>
      <c r="D30" s="9">
        <v>8</v>
      </c>
      <c r="E30" s="9">
        <v>24</v>
      </c>
      <c r="F30" s="9">
        <f t="shared" si="0"/>
        <v>19</v>
      </c>
      <c r="G30" s="9">
        <v>90</v>
      </c>
      <c r="H30" s="10" t="str">
        <f t="shared" si="1"/>
        <v>24-8-1990</v>
      </c>
      <c r="I30" s="11">
        <v>33109</v>
      </c>
    </row>
    <row r="31" spans="2:12">
      <c r="B31" s="12" t="s">
        <v>621</v>
      </c>
      <c r="C31" s="8" t="s">
        <v>621</v>
      </c>
      <c r="D31" s="9">
        <v>11</v>
      </c>
      <c r="E31" s="9">
        <v>24</v>
      </c>
      <c r="F31" s="9">
        <f t="shared" si="0"/>
        <v>19</v>
      </c>
      <c r="G31" s="9">
        <v>87</v>
      </c>
      <c r="H31" s="10" t="str">
        <f t="shared" si="1"/>
        <v>24-11-1987</v>
      </c>
      <c r="I31" s="11">
        <v>32105</v>
      </c>
    </row>
    <row r="32" spans="2:12">
      <c r="B32" s="12" t="s">
        <v>622</v>
      </c>
      <c r="C32" s="8" t="s">
        <v>622</v>
      </c>
      <c r="D32" s="9">
        <v>7</v>
      </c>
      <c r="E32" s="9">
        <v>28</v>
      </c>
      <c r="F32" s="9">
        <f t="shared" si="0"/>
        <v>19</v>
      </c>
      <c r="G32" s="9">
        <v>83</v>
      </c>
      <c r="H32" s="10" t="str">
        <f t="shared" si="1"/>
        <v>28-7-1983</v>
      </c>
      <c r="I32" s="11">
        <v>30525</v>
      </c>
      <c r="L32" s="13"/>
    </row>
    <row r="33" spans="2:12">
      <c r="B33" s="12" t="s">
        <v>623</v>
      </c>
      <c r="C33" s="8" t="s">
        <v>623</v>
      </c>
      <c r="D33" s="9">
        <v>10</v>
      </c>
      <c r="E33" s="9">
        <v>30</v>
      </c>
      <c r="F33" s="9">
        <f t="shared" si="0"/>
        <v>19</v>
      </c>
      <c r="G33" s="9">
        <v>69</v>
      </c>
      <c r="H33" s="10" t="str">
        <f t="shared" si="1"/>
        <v>30-10-1969</v>
      </c>
      <c r="I33" s="11">
        <v>25506</v>
      </c>
    </row>
    <row r="34" spans="2:12">
      <c r="B34" s="12">
        <v>23382</v>
      </c>
      <c r="C34" s="8" t="s">
        <v>624</v>
      </c>
      <c r="D34" s="9">
        <v>6</v>
      </c>
      <c r="E34" s="9">
        <v>1</v>
      </c>
      <c r="F34" s="9">
        <f t="shared" si="0"/>
        <v>19</v>
      </c>
      <c r="G34" s="9">
        <v>64</v>
      </c>
      <c r="H34" s="10" t="str">
        <f t="shared" si="1"/>
        <v>1-6-1964</v>
      </c>
      <c r="I34" s="11">
        <v>23529</v>
      </c>
      <c r="L34" s="13"/>
    </row>
    <row r="35" spans="2:12">
      <c r="B35" s="12">
        <v>29254</v>
      </c>
      <c r="C35" s="8" t="s">
        <v>625</v>
      </c>
      <c r="D35" s="9">
        <v>3</v>
      </c>
      <c r="E35" s="9">
        <v>2</v>
      </c>
      <c r="F35" s="9">
        <f t="shared" si="0"/>
        <v>19</v>
      </c>
      <c r="G35" s="9">
        <v>80</v>
      </c>
      <c r="H35" s="10" t="str">
        <f t="shared" si="1"/>
        <v>2-3-1980</v>
      </c>
      <c r="I35" s="11">
        <v>29282</v>
      </c>
      <c r="L35" s="13"/>
    </row>
    <row r="36" spans="2:12">
      <c r="B36" s="12" t="s">
        <v>626</v>
      </c>
      <c r="C36" s="8" t="s">
        <v>626</v>
      </c>
      <c r="D36" s="9">
        <v>8</v>
      </c>
      <c r="E36" s="9">
        <v>19</v>
      </c>
      <c r="F36" s="9">
        <f t="shared" si="0"/>
        <v>19</v>
      </c>
      <c r="G36" s="9">
        <v>77</v>
      </c>
      <c r="H36" s="10" t="str">
        <f t="shared" si="1"/>
        <v>19-8-1977</v>
      </c>
      <c r="I36" s="11">
        <v>28356</v>
      </c>
    </row>
    <row r="37" spans="2:12">
      <c r="B37" s="12" t="s">
        <v>627</v>
      </c>
      <c r="C37" s="8" t="s">
        <v>627</v>
      </c>
      <c r="D37" s="9">
        <v>11</v>
      </c>
      <c r="E37" s="9">
        <v>22</v>
      </c>
      <c r="F37" s="9">
        <f t="shared" si="0"/>
        <v>19</v>
      </c>
      <c r="G37" s="9">
        <v>66</v>
      </c>
      <c r="H37" s="10" t="str">
        <f t="shared" si="1"/>
        <v>22-11-1966</v>
      </c>
      <c r="I37" s="11">
        <v>24433</v>
      </c>
    </row>
    <row r="38" spans="2:12">
      <c r="B38" s="12">
        <v>30567</v>
      </c>
      <c r="C38" s="8" t="s">
        <v>628</v>
      </c>
      <c r="D38" s="9">
        <v>8</v>
      </c>
      <c r="E38" s="9">
        <v>9</v>
      </c>
      <c r="F38" s="9">
        <f t="shared" si="0"/>
        <v>19</v>
      </c>
      <c r="G38" s="9">
        <v>83</v>
      </c>
      <c r="H38" s="10" t="str">
        <f t="shared" si="1"/>
        <v>9-8-1983</v>
      </c>
      <c r="I38" s="11">
        <v>30537</v>
      </c>
      <c r="L38" s="13"/>
    </row>
    <row r="39" spans="2:12">
      <c r="B39" s="12">
        <v>31901</v>
      </c>
      <c r="C39" s="8" t="s">
        <v>629</v>
      </c>
      <c r="D39" s="9">
        <v>4</v>
      </c>
      <c r="E39" s="9">
        <v>5</v>
      </c>
      <c r="F39" s="9">
        <f t="shared" si="0"/>
        <v>19</v>
      </c>
      <c r="G39" s="9">
        <v>87</v>
      </c>
      <c r="H39" s="10" t="str">
        <f t="shared" si="1"/>
        <v>5-4-1987</v>
      </c>
      <c r="I39" s="11">
        <v>31872</v>
      </c>
    </row>
    <row r="40" spans="2:12">
      <c r="B40" s="12">
        <v>30349</v>
      </c>
      <c r="C40" s="8" t="s">
        <v>630</v>
      </c>
      <c r="D40" s="9">
        <v>2</v>
      </c>
      <c r="E40" s="9">
        <v>2</v>
      </c>
      <c r="F40" s="9">
        <f t="shared" si="0"/>
        <v>19</v>
      </c>
      <c r="G40" s="9">
        <v>83</v>
      </c>
      <c r="H40" s="10" t="str">
        <f t="shared" si="1"/>
        <v>2-2-1983</v>
      </c>
      <c r="I40" s="11">
        <v>30349</v>
      </c>
    </row>
    <row r="41" spans="2:12">
      <c r="B41" s="12">
        <v>31569</v>
      </c>
      <c r="C41" s="8" t="s">
        <v>631</v>
      </c>
      <c r="D41" s="9">
        <v>6</v>
      </c>
      <c r="E41" s="9">
        <v>6</v>
      </c>
      <c r="F41" s="9">
        <f t="shared" si="0"/>
        <v>19</v>
      </c>
      <c r="G41" s="9">
        <v>86</v>
      </c>
      <c r="H41" s="10" t="str">
        <f t="shared" si="1"/>
        <v>6-6-1986</v>
      </c>
      <c r="I41" s="11">
        <v>31569</v>
      </c>
    </row>
    <row r="42" spans="2:12">
      <c r="B42" s="12" t="s">
        <v>632</v>
      </c>
      <c r="C42" s="8" t="s">
        <v>632</v>
      </c>
      <c r="D42" s="9">
        <v>5</v>
      </c>
      <c r="E42" s="9">
        <v>15</v>
      </c>
      <c r="F42" s="9">
        <f t="shared" si="0"/>
        <v>19</v>
      </c>
      <c r="G42" s="9">
        <v>63</v>
      </c>
      <c r="H42" s="10" t="str">
        <f t="shared" si="1"/>
        <v>15-5-1963</v>
      </c>
      <c r="I42" s="11">
        <v>23146</v>
      </c>
    </row>
    <row r="43" spans="2:12">
      <c r="B43" s="12">
        <v>18660</v>
      </c>
      <c r="C43" s="8" t="s">
        <v>633</v>
      </c>
      <c r="D43" s="9">
        <v>1</v>
      </c>
      <c r="E43" s="9">
        <v>2</v>
      </c>
      <c r="F43" s="9">
        <f t="shared" si="0"/>
        <v>19</v>
      </c>
      <c r="G43" s="9">
        <v>51</v>
      </c>
      <c r="H43" s="10" t="str">
        <f t="shared" si="1"/>
        <v>2-1-1951</v>
      </c>
      <c r="I43" s="11">
        <v>18630</v>
      </c>
      <c r="L43" s="13"/>
    </row>
    <row r="44" spans="2:12">
      <c r="B44" s="12">
        <v>26544</v>
      </c>
      <c r="C44" s="8" t="s">
        <v>634</v>
      </c>
      <c r="D44" s="9">
        <v>2</v>
      </c>
      <c r="E44" s="9">
        <v>9</v>
      </c>
      <c r="F44" s="9">
        <f t="shared" si="0"/>
        <v>19</v>
      </c>
      <c r="G44" s="9">
        <v>72</v>
      </c>
      <c r="H44" s="10" t="str">
        <f t="shared" si="1"/>
        <v>9-2-1972</v>
      </c>
      <c r="I44" s="11">
        <v>26338</v>
      </c>
      <c r="L44" s="13"/>
    </row>
    <row r="45" spans="2:12">
      <c r="B45" s="12">
        <v>29191</v>
      </c>
      <c r="C45" s="8" t="s">
        <v>635</v>
      </c>
      <c r="D45" s="9">
        <v>2</v>
      </c>
      <c r="E45" s="9">
        <v>12</v>
      </c>
      <c r="F45" s="9">
        <f t="shared" si="0"/>
        <v>19</v>
      </c>
      <c r="G45" s="9">
        <v>79</v>
      </c>
      <c r="H45" s="10" t="str">
        <f t="shared" si="1"/>
        <v>12-2-1979</v>
      </c>
      <c r="I45" s="11">
        <v>28898</v>
      </c>
      <c r="L45" s="13"/>
    </row>
    <row r="46" spans="2:12">
      <c r="B46" s="12" t="s">
        <v>636</v>
      </c>
      <c r="C46" s="8" t="s">
        <v>636</v>
      </c>
      <c r="D46" s="9">
        <v>8</v>
      </c>
      <c r="E46" s="9">
        <v>24</v>
      </c>
      <c r="F46" s="9">
        <f t="shared" si="0"/>
        <v>19</v>
      </c>
      <c r="G46" s="9">
        <v>83</v>
      </c>
      <c r="H46" s="10" t="str">
        <f t="shared" si="1"/>
        <v>24-8-1983</v>
      </c>
      <c r="I46" s="11">
        <v>30552</v>
      </c>
    </row>
    <row r="47" spans="2:12">
      <c r="B47" s="12">
        <v>25878</v>
      </c>
      <c r="C47" s="8" t="s">
        <v>637</v>
      </c>
      <c r="D47" s="9">
        <v>6</v>
      </c>
      <c r="E47" s="9">
        <v>11</v>
      </c>
      <c r="F47" s="9">
        <f t="shared" si="0"/>
        <v>19</v>
      </c>
      <c r="G47" s="9">
        <v>70</v>
      </c>
      <c r="H47" s="10" t="str">
        <f t="shared" si="1"/>
        <v>11-6-1970</v>
      </c>
      <c r="I47" s="11">
        <v>25730</v>
      </c>
    </row>
    <row r="48" spans="2:12">
      <c r="B48" s="12" t="s">
        <v>638</v>
      </c>
      <c r="C48" s="8" t="s">
        <v>638</v>
      </c>
      <c r="D48" s="9">
        <v>8</v>
      </c>
      <c r="E48" s="9">
        <v>27</v>
      </c>
      <c r="F48" s="9">
        <f t="shared" si="0"/>
        <v>19</v>
      </c>
      <c r="G48" s="9">
        <v>83</v>
      </c>
      <c r="H48" s="10" t="str">
        <f t="shared" si="1"/>
        <v>27-8-1983</v>
      </c>
      <c r="I48" s="11">
        <v>30555</v>
      </c>
      <c r="L48" s="13"/>
    </row>
    <row r="49" spans="2:12">
      <c r="B49" s="12" t="s">
        <v>639</v>
      </c>
      <c r="C49" s="8" t="s">
        <v>639</v>
      </c>
      <c r="D49" s="9">
        <v>5</v>
      </c>
      <c r="E49" s="9">
        <v>31</v>
      </c>
      <c r="F49" s="9">
        <f t="shared" si="0"/>
        <v>19</v>
      </c>
      <c r="G49" s="9">
        <v>88</v>
      </c>
      <c r="H49" s="10" t="str">
        <f t="shared" si="1"/>
        <v>31-5-1988</v>
      </c>
      <c r="I49" s="11">
        <v>32294</v>
      </c>
      <c r="L49" s="13"/>
    </row>
    <row r="50" spans="2:12">
      <c r="B50" s="12">
        <v>31176</v>
      </c>
      <c r="C50" s="8" t="s">
        <v>640</v>
      </c>
      <c r="D50" s="9">
        <v>9</v>
      </c>
      <c r="E50" s="9">
        <v>5</v>
      </c>
      <c r="F50" s="9">
        <f t="shared" si="0"/>
        <v>19</v>
      </c>
      <c r="G50" s="9">
        <v>85</v>
      </c>
      <c r="H50" s="10" t="str">
        <f t="shared" si="1"/>
        <v>5-9-1985</v>
      </c>
      <c r="I50" s="11">
        <v>31295</v>
      </c>
    </row>
    <row r="51" spans="2:12">
      <c r="B51" s="12" t="s">
        <v>641</v>
      </c>
      <c r="C51" s="8" t="s">
        <v>641</v>
      </c>
      <c r="D51" s="9">
        <v>8</v>
      </c>
      <c r="E51" s="9">
        <v>31</v>
      </c>
      <c r="F51" s="9">
        <f t="shared" si="0"/>
        <v>19</v>
      </c>
      <c r="G51" s="9">
        <v>81</v>
      </c>
      <c r="H51" s="10" t="str">
        <f t="shared" si="1"/>
        <v>31-8-1981</v>
      </c>
      <c r="I51" s="11">
        <v>29829</v>
      </c>
    </row>
    <row r="52" spans="2:12">
      <c r="B52" s="12" t="s">
        <v>642</v>
      </c>
      <c r="C52" s="8" t="s">
        <v>642</v>
      </c>
      <c r="D52" s="9">
        <v>11</v>
      </c>
      <c r="E52" s="9">
        <v>25</v>
      </c>
      <c r="F52" s="9">
        <f t="shared" si="0"/>
        <v>19</v>
      </c>
      <c r="G52" s="9">
        <v>78</v>
      </c>
      <c r="H52" s="10" t="str">
        <f t="shared" si="1"/>
        <v>25-11-1978</v>
      </c>
      <c r="I52" s="11">
        <v>28819</v>
      </c>
      <c r="L52" s="13"/>
    </row>
    <row r="53" spans="2:12">
      <c r="B53" s="12" t="s">
        <v>643</v>
      </c>
      <c r="C53" s="8" t="s">
        <v>643</v>
      </c>
      <c r="D53" s="9">
        <v>8</v>
      </c>
      <c r="E53" s="9">
        <v>26</v>
      </c>
      <c r="F53" s="9">
        <f t="shared" si="0"/>
        <v>19</v>
      </c>
      <c r="G53" s="9">
        <v>80</v>
      </c>
      <c r="H53" s="10" t="str">
        <f t="shared" si="1"/>
        <v>26-8-1980</v>
      </c>
      <c r="I53" s="11">
        <v>29459</v>
      </c>
      <c r="L53" s="13"/>
    </row>
    <row r="54" spans="2:12">
      <c r="B54" s="12">
        <v>28346</v>
      </c>
      <c r="C54" s="8" t="s">
        <v>644</v>
      </c>
      <c r="D54" s="9">
        <v>9</v>
      </c>
      <c r="E54" s="9">
        <v>8</v>
      </c>
      <c r="F54" s="9">
        <f t="shared" si="0"/>
        <v>19</v>
      </c>
      <c r="G54" s="9">
        <v>77</v>
      </c>
      <c r="H54" s="10" t="str">
        <f t="shared" si="1"/>
        <v>8-9-1977</v>
      </c>
      <c r="I54" s="11">
        <v>28376</v>
      </c>
      <c r="L54" s="13"/>
    </row>
    <row r="55" spans="2:12">
      <c r="B55" s="12">
        <v>29197</v>
      </c>
      <c r="C55" s="8" t="s">
        <v>645</v>
      </c>
      <c r="D55" s="9">
        <v>8</v>
      </c>
      <c r="E55" s="9">
        <v>12</v>
      </c>
      <c r="F55" s="9">
        <f t="shared" si="0"/>
        <v>19</v>
      </c>
      <c r="G55" s="9">
        <v>79</v>
      </c>
      <c r="H55" s="10" t="str">
        <f t="shared" si="1"/>
        <v>12-8-1979</v>
      </c>
      <c r="I55" s="11">
        <v>29079</v>
      </c>
    </row>
    <row r="56" spans="2:12">
      <c r="B56" s="12" t="s">
        <v>646</v>
      </c>
      <c r="C56" s="8" t="s">
        <v>646</v>
      </c>
      <c r="D56" s="9">
        <v>12</v>
      </c>
      <c r="E56" s="9">
        <v>17</v>
      </c>
      <c r="F56" s="9">
        <f t="shared" si="0"/>
        <v>19</v>
      </c>
      <c r="G56" s="9">
        <v>75</v>
      </c>
      <c r="H56" s="10" t="str">
        <f t="shared" si="1"/>
        <v>17-12-1975</v>
      </c>
      <c r="I56" s="11">
        <v>27745</v>
      </c>
      <c r="L56" s="13"/>
    </row>
    <row r="57" spans="2:12">
      <c r="B57" s="12" t="s">
        <v>647</v>
      </c>
      <c r="C57" s="8" t="s">
        <v>647</v>
      </c>
      <c r="D57" s="9">
        <v>3</v>
      </c>
      <c r="E57" s="9">
        <v>19</v>
      </c>
      <c r="F57" s="9">
        <f t="shared" si="0"/>
        <v>19</v>
      </c>
      <c r="G57" s="9">
        <v>83</v>
      </c>
      <c r="H57" s="10" t="str">
        <f t="shared" si="1"/>
        <v>19-3-1983</v>
      </c>
      <c r="I57" s="11">
        <v>30394</v>
      </c>
      <c r="L57" s="13"/>
    </row>
    <row r="58" spans="2:12">
      <c r="B58" s="12" t="s">
        <v>648</v>
      </c>
      <c r="C58" s="8" t="s">
        <v>648</v>
      </c>
      <c r="D58" s="9">
        <v>3</v>
      </c>
      <c r="E58" s="9">
        <v>31</v>
      </c>
      <c r="F58" s="9">
        <f t="shared" si="0"/>
        <v>19</v>
      </c>
      <c r="G58" s="9">
        <v>77</v>
      </c>
      <c r="H58" s="10" t="str">
        <f t="shared" si="1"/>
        <v>31-3-1977</v>
      </c>
      <c r="I58" s="11">
        <v>28215</v>
      </c>
    </row>
    <row r="59" spans="2:12">
      <c r="B59" s="12" t="s">
        <v>649</v>
      </c>
      <c r="C59" s="8" t="s">
        <v>649</v>
      </c>
      <c r="D59" s="9">
        <v>8</v>
      </c>
      <c r="E59" s="9">
        <v>26</v>
      </c>
      <c r="F59" s="9">
        <f t="shared" si="0"/>
        <v>19</v>
      </c>
      <c r="G59" s="9">
        <v>86</v>
      </c>
      <c r="H59" s="10" t="str">
        <f t="shared" si="1"/>
        <v>26-8-1986</v>
      </c>
      <c r="I59" s="11">
        <v>31650</v>
      </c>
      <c r="L59" s="13"/>
    </row>
    <row r="60" spans="2:12">
      <c r="B60" s="12">
        <v>32054</v>
      </c>
      <c r="C60" s="8" t="s">
        <v>650</v>
      </c>
      <c r="D60" s="9">
        <v>4</v>
      </c>
      <c r="E60" s="9">
        <v>10</v>
      </c>
      <c r="F60" s="9">
        <f t="shared" si="0"/>
        <v>19</v>
      </c>
      <c r="G60" s="9">
        <v>87</v>
      </c>
      <c r="H60" s="10" t="str">
        <f t="shared" si="1"/>
        <v>10-4-1987</v>
      </c>
      <c r="I60" s="11">
        <v>31877</v>
      </c>
      <c r="L60" s="13"/>
    </row>
    <row r="61" spans="2:12">
      <c r="B61" s="12">
        <v>23994</v>
      </c>
      <c r="C61" s="8" t="s">
        <v>651</v>
      </c>
      <c r="D61" s="9">
        <v>9</v>
      </c>
      <c r="E61" s="9">
        <v>9</v>
      </c>
      <c r="F61" s="9">
        <f t="shared" si="0"/>
        <v>19</v>
      </c>
      <c r="G61" s="9">
        <v>65</v>
      </c>
      <c r="H61" s="10" t="str">
        <f t="shared" si="1"/>
        <v>9-9-1965</v>
      </c>
      <c r="I61" s="11">
        <v>23994</v>
      </c>
      <c r="L61" s="13"/>
    </row>
    <row r="62" spans="2:12">
      <c r="B62" s="12" t="s">
        <v>652</v>
      </c>
      <c r="C62" s="8" t="s">
        <v>652</v>
      </c>
      <c r="D62" s="9">
        <v>4</v>
      </c>
      <c r="E62" s="9">
        <v>19</v>
      </c>
      <c r="F62" s="9">
        <f t="shared" si="0"/>
        <v>19</v>
      </c>
      <c r="G62" s="9">
        <v>90</v>
      </c>
      <c r="H62" s="10" t="str">
        <f t="shared" si="1"/>
        <v>19-4-1990</v>
      </c>
      <c r="I62" s="11">
        <v>32982</v>
      </c>
      <c r="L62" s="13"/>
    </row>
    <row r="63" spans="2:12">
      <c r="B63" s="12" t="s">
        <v>653</v>
      </c>
      <c r="C63" s="8" t="s">
        <v>653</v>
      </c>
      <c r="D63" s="9">
        <v>1</v>
      </c>
      <c r="E63" s="9">
        <v>18</v>
      </c>
      <c r="F63" s="9">
        <f t="shared" si="0"/>
        <v>19</v>
      </c>
      <c r="G63" s="9">
        <v>52</v>
      </c>
      <c r="H63" s="10" t="str">
        <f t="shared" si="1"/>
        <v>18-1-1952</v>
      </c>
      <c r="I63" s="11">
        <v>19011</v>
      </c>
      <c r="L63" s="13"/>
    </row>
    <row r="64" spans="2:12">
      <c r="B64" s="12">
        <v>28621</v>
      </c>
      <c r="C64" s="8" t="s">
        <v>654</v>
      </c>
      <c r="D64" s="9">
        <v>11</v>
      </c>
      <c r="E64" s="9">
        <v>5</v>
      </c>
      <c r="F64" s="9">
        <f t="shared" si="0"/>
        <v>19</v>
      </c>
      <c r="G64" s="9">
        <v>78</v>
      </c>
      <c r="H64" s="10" t="str">
        <f t="shared" si="1"/>
        <v>5-11-1978</v>
      </c>
      <c r="I64" s="11">
        <v>28799</v>
      </c>
      <c r="L64" s="13"/>
    </row>
    <row r="65" spans="2:12">
      <c r="B65" s="12" t="s">
        <v>655</v>
      </c>
      <c r="C65" s="8" t="s">
        <v>655</v>
      </c>
      <c r="D65" s="9">
        <v>9</v>
      </c>
      <c r="E65" s="9">
        <v>14</v>
      </c>
      <c r="F65" s="9">
        <f t="shared" si="0"/>
        <v>19</v>
      </c>
      <c r="G65" s="9">
        <v>79</v>
      </c>
      <c r="H65" s="10" t="str">
        <f t="shared" si="1"/>
        <v>14-9-1979</v>
      </c>
      <c r="I65" s="11">
        <v>29112</v>
      </c>
      <c r="L65" s="13"/>
    </row>
    <row r="66" spans="2:12">
      <c r="B66" s="12" t="s">
        <v>656</v>
      </c>
      <c r="C66" s="8" t="s">
        <v>656</v>
      </c>
      <c r="D66" s="9">
        <v>4</v>
      </c>
      <c r="E66" s="9">
        <v>15</v>
      </c>
      <c r="F66" s="9">
        <f t="shared" ref="F66:F129" si="2">19</f>
        <v>19</v>
      </c>
      <c r="G66" s="9">
        <v>88</v>
      </c>
      <c r="H66" s="10" t="str">
        <f t="shared" si="1"/>
        <v>15-4-1988</v>
      </c>
      <c r="I66" s="11">
        <v>32248</v>
      </c>
    </row>
    <row r="67" spans="2:12">
      <c r="B67" s="12" t="s">
        <v>657</v>
      </c>
      <c r="C67" s="8" t="s">
        <v>657</v>
      </c>
      <c r="D67" s="9">
        <v>10</v>
      </c>
      <c r="E67" s="9">
        <v>31</v>
      </c>
      <c r="F67" s="9">
        <f t="shared" si="2"/>
        <v>19</v>
      </c>
      <c r="G67" s="9">
        <v>77</v>
      </c>
      <c r="H67" s="10" t="str">
        <f t="shared" ref="H67:H130" si="3">E67&amp;"-"&amp;D67&amp;"-"&amp;F67&amp;G67</f>
        <v>31-10-1977</v>
      </c>
      <c r="I67" s="11">
        <v>28429</v>
      </c>
      <c r="L67" s="13"/>
    </row>
    <row r="68" spans="2:12">
      <c r="B68" s="12">
        <v>28982</v>
      </c>
      <c r="C68" s="8" t="s">
        <v>658</v>
      </c>
      <c r="D68" s="9">
        <v>7</v>
      </c>
      <c r="E68" s="9">
        <v>5</v>
      </c>
      <c r="F68" s="9">
        <f t="shared" si="2"/>
        <v>19</v>
      </c>
      <c r="G68" s="9">
        <v>79</v>
      </c>
      <c r="H68" s="10" t="str">
        <f t="shared" si="3"/>
        <v>5-7-1979</v>
      </c>
      <c r="I68" s="11">
        <v>29041</v>
      </c>
    </row>
    <row r="69" spans="2:12">
      <c r="B69" s="12">
        <v>27436</v>
      </c>
      <c r="C69" s="8" t="s">
        <v>659</v>
      </c>
      <c r="D69" s="9">
        <v>11</v>
      </c>
      <c r="E69" s="9">
        <v>2</v>
      </c>
      <c r="F69" s="9">
        <f t="shared" si="2"/>
        <v>19</v>
      </c>
      <c r="G69" s="9">
        <v>75</v>
      </c>
      <c r="H69" s="10" t="str">
        <f t="shared" si="3"/>
        <v>2-11-1975</v>
      </c>
      <c r="I69" s="11">
        <v>27700</v>
      </c>
      <c r="L69" s="13"/>
    </row>
    <row r="70" spans="2:12">
      <c r="B70" s="12" t="s">
        <v>660</v>
      </c>
      <c r="C70" s="8" t="s">
        <v>660</v>
      </c>
      <c r="D70" s="9">
        <v>2</v>
      </c>
      <c r="E70" s="9">
        <v>25</v>
      </c>
      <c r="F70" s="9">
        <f t="shared" si="2"/>
        <v>19</v>
      </c>
      <c r="G70" s="9">
        <v>51</v>
      </c>
      <c r="H70" s="10" t="str">
        <f t="shared" si="3"/>
        <v>25-2-1951</v>
      </c>
      <c r="I70" s="11">
        <v>18684</v>
      </c>
      <c r="L70" s="13"/>
    </row>
    <row r="71" spans="2:12">
      <c r="B71" s="12" t="s">
        <v>661</v>
      </c>
      <c r="C71" s="8" t="s">
        <v>661</v>
      </c>
      <c r="D71" s="9">
        <v>4</v>
      </c>
      <c r="E71" s="9">
        <v>19</v>
      </c>
      <c r="F71" s="9">
        <f t="shared" si="2"/>
        <v>19</v>
      </c>
      <c r="G71" s="9">
        <v>67</v>
      </c>
      <c r="H71" s="10" t="str">
        <f t="shared" si="3"/>
        <v>19-4-1967</v>
      </c>
      <c r="I71" s="11">
        <v>24581</v>
      </c>
    </row>
    <row r="72" spans="2:12">
      <c r="B72" s="12">
        <v>30415</v>
      </c>
      <c r="C72" s="8" t="s">
        <v>662</v>
      </c>
      <c r="D72" s="9">
        <v>9</v>
      </c>
      <c r="E72" s="9">
        <v>4</v>
      </c>
      <c r="F72" s="9">
        <f t="shared" si="2"/>
        <v>19</v>
      </c>
      <c r="G72" s="9">
        <v>83</v>
      </c>
      <c r="H72" s="10" t="str">
        <f t="shared" si="3"/>
        <v>4-9-1983</v>
      </c>
      <c r="I72" s="11">
        <v>30563</v>
      </c>
      <c r="L72" s="13"/>
    </row>
    <row r="73" spans="2:12">
      <c r="B73" s="12" t="s">
        <v>663</v>
      </c>
      <c r="C73" s="8" t="s">
        <v>663</v>
      </c>
      <c r="D73" s="9">
        <v>11</v>
      </c>
      <c r="E73" s="9">
        <v>15</v>
      </c>
      <c r="F73" s="9">
        <f t="shared" si="2"/>
        <v>19</v>
      </c>
      <c r="G73" s="9">
        <v>82</v>
      </c>
      <c r="H73" s="10" t="str">
        <f t="shared" si="3"/>
        <v>15-11-1982</v>
      </c>
      <c r="I73" s="11">
        <v>30270</v>
      </c>
    </row>
    <row r="74" spans="2:12">
      <c r="B74" s="12" t="s">
        <v>664</v>
      </c>
      <c r="C74" s="8" t="s">
        <v>664</v>
      </c>
      <c r="D74" s="9">
        <v>5</v>
      </c>
      <c r="E74" s="9">
        <v>14</v>
      </c>
      <c r="F74" s="9">
        <f t="shared" si="2"/>
        <v>19</v>
      </c>
      <c r="G74" s="9">
        <v>87</v>
      </c>
      <c r="H74" s="10" t="str">
        <f t="shared" si="3"/>
        <v>14-5-1987</v>
      </c>
      <c r="I74" s="11">
        <v>31911</v>
      </c>
      <c r="L74" s="13"/>
    </row>
    <row r="75" spans="2:12">
      <c r="B75" s="12">
        <v>28533</v>
      </c>
      <c r="C75" s="8" t="s">
        <v>665</v>
      </c>
      <c r="D75" s="9">
        <v>12</v>
      </c>
      <c r="E75" s="9">
        <v>2</v>
      </c>
      <c r="F75" s="9">
        <f t="shared" si="2"/>
        <v>19</v>
      </c>
      <c r="G75" s="9">
        <v>78</v>
      </c>
      <c r="H75" s="10" t="str">
        <f t="shared" si="3"/>
        <v>2-12-1978</v>
      </c>
      <c r="I75" s="11">
        <v>28826</v>
      </c>
      <c r="L75" s="13"/>
    </row>
    <row r="76" spans="2:12">
      <c r="B76" s="12">
        <v>31603</v>
      </c>
      <c r="C76" s="8" t="s">
        <v>666</v>
      </c>
      <c r="D76" s="9">
        <v>10</v>
      </c>
      <c r="E76" s="9">
        <v>7</v>
      </c>
      <c r="F76" s="9">
        <f t="shared" si="2"/>
        <v>19</v>
      </c>
      <c r="G76" s="9">
        <v>86</v>
      </c>
      <c r="H76" s="10" t="str">
        <f t="shared" si="3"/>
        <v>7-10-1986</v>
      </c>
      <c r="I76" s="11">
        <v>31692</v>
      </c>
      <c r="L76" s="13"/>
    </row>
    <row r="77" spans="2:12">
      <c r="B77" s="12" t="s">
        <v>667</v>
      </c>
      <c r="C77" s="8" t="s">
        <v>667</v>
      </c>
      <c r="D77" s="9">
        <v>7</v>
      </c>
      <c r="E77" s="9">
        <v>18</v>
      </c>
      <c r="F77" s="9">
        <f t="shared" si="2"/>
        <v>19</v>
      </c>
      <c r="G77" s="9">
        <v>88</v>
      </c>
      <c r="H77" s="10" t="str">
        <f t="shared" si="3"/>
        <v>18-7-1988</v>
      </c>
      <c r="I77" s="11">
        <v>32342</v>
      </c>
      <c r="L77" s="13"/>
    </row>
    <row r="78" spans="2:12">
      <c r="B78" s="12">
        <v>25818</v>
      </c>
      <c r="C78" s="8" t="s">
        <v>668</v>
      </c>
      <c r="D78" s="9">
        <v>7</v>
      </c>
      <c r="E78" s="9">
        <v>9</v>
      </c>
      <c r="F78" s="9">
        <f t="shared" si="2"/>
        <v>19</v>
      </c>
      <c r="G78" s="9">
        <v>70</v>
      </c>
      <c r="H78" s="10" t="str">
        <f t="shared" si="3"/>
        <v>9-7-1970</v>
      </c>
      <c r="I78" s="11">
        <v>25758</v>
      </c>
      <c r="L78" s="13"/>
    </row>
    <row r="79" spans="2:12">
      <c r="B79" s="12">
        <v>32366</v>
      </c>
      <c r="C79" s="8" t="s">
        <v>669</v>
      </c>
      <c r="D79" s="9">
        <v>11</v>
      </c>
      <c r="E79" s="9">
        <v>8</v>
      </c>
      <c r="F79" s="9">
        <f t="shared" si="2"/>
        <v>19</v>
      </c>
      <c r="G79" s="9">
        <v>88</v>
      </c>
      <c r="H79" s="10" t="str">
        <f t="shared" si="3"/>
        <v>8-11-1988</v>
      </c>
      <c r="I79" s="11">
        <v>32455</v>
      </c>
    </row>
    <row r="80" spans="2:12">
      <c r="B80" s="12" t="s">
        <v>670</v>
      </c>
      <c r="C80" s="8" t="s">
        <v>670</v>
      </c>
      <c r="D80" s="9">
        <v>11</v>
      </c>
      <c r="E80" s="9">
        <v>28</v>
      </c>
      <c r="F80" s="9">
        <f t="shared" si="2"/>
        <v>19</v>
      </c>
      <c r="G80" s="9">
        <v>73</v>
      </c>
      <c r="H80" s="10" t="str">
        <f t="shared" si="3"/>
        <v>28-11-1973</v>
      </c>
      <c r="I80" s="11">
        <v>26996</v>
      </c>
    </row>
    <row r="81" spans="2:12">
      <c r="B81" s="12" t="s">
        <v>671</v>
      </c>
      <c r="C81" s="8" t="s">
        <v>671</v>
      </c>
      <c r="D81" s="9">
        <v>9</v>
      </c>
      <c r="E81" s="9">
        <v>23</v>
      </c>
      <c r="F81" s="9">
        <f t="shared" si="2"/>
        <v>19</v>
      </c>
      <c r="G81" s="9">
        <v>73</v>
      </c>
      <c r="H81" s="10" t="str">
        <f t="shared" si="3"/>
        <v>23-9-1973</v>
      </c>
      <c r="I81" s="11">
        <v>26930</v>
      </c>
      <c r="L81" s="13"/>
    </row>
    <row r="82" spans="2:12">
      <c r="B82" s="12">
        <v>33367</v>
      </c>
      <c r="C82" s="8" t="s">
        <v>672</v>
      </c>
      <c r="D82" s="9">
        <v>9</v>
      </c>
      <c r="E82" s="9">
        <v>5</v>
      </c>
      <c r="F82" s="9">
        <f t="shared" si="2"/>
        <v>19</v>
      </c>
      <c r="G82" s="9">
        <v>91</v>
      </c>
      <c r="H82" s="10" t="str">
        <f t="shared" si="3"/>
        <v>5-9-1991</v>
      </c>
      <c r="I82" s="11">
        <v>33486</v>
      </c>
      <c r="L82" s="13"/>
    </row>
    <row r="83" spans="2:12">
      <c r="B83" s="12" t="s">
        <v>673</v>
      </c>
      <c r="C83" s="8" t="s">
        <v>673</v>
      </c>
      <c r="D83" s="9">
        <v>5</v>
      </c>
      <c r="E83" s="9">
        <v>31</v>
      </c>
      <c r="F83" s="9">
        <f t="shared" si="2"/>
        <v>19</v>
      </c>
      <c r="G83" s="9">
        <v>74</v>
      </c>
      <c r="H83" s="10" t="str">
        <f t="shared" si="3"/>
        <v>31-5-1974</v>
      </c>
      <c r="I83" s="11">
        <v>27180</v>
      </c>
    </row>
    <row r="84" spans="2:12">
      <c r="B84" s="12" t="s">
        <v>674</v>
      </c>
      <c r="C84" s="8" t="s">
        <v>674</v>
      </c>
      <c r="D84" s="9">
        <v>8</v>
      </c>
      <c r="E84" s="9">
        <v>25</v>
      </c>
      <c r="F84" s="9">
        <f t="shared" si="2"/>
        <v>19</v>
      </c>
      <c r="G84" s="9">
        <v>78</v>
      </c>
      <c r="H84" s="10" t="str">
        <f t="shared" si="3"/>
        <v>25-8-1978</v>
      </c>
      <c r="I84" s="11">
        <v>28727</v>
      </c>
      <c r="L84" s="13"/>
    </row>
    <row r="85" spans="2:12">
      <c r="B85" s="12" t="s">
        <v>675</v>
      </c>
      <c r="C85" s="8" t="s">
        <v>675</v>
      </c>
      <c r="D85" s="9">
        <v>8</v>
      </c>
      <c r="E85" s="9">
        <v>25</v>
      </c>
      <c r="F85" s="9">
        <f t="shared" si="2"/>
        <v>19</v>
      </c>
      <c r="G85" s="9">
        <v>89</v>
      </c>
      <c r="H85" s="10" t="str">
        <f t="shared" si="3"/>
        <v>25-8-1989</v>
      </c>
      <c r="I85" s="11">
        <v>32745</v>
      </c>
      <c r="L85" s="13"/>
    </row>
    <row r="86" spans="2:12">
      <c r="B86" s="12">
        <v>30356</v>
      </c>
      <c r="C86" s="8" t="s">
        <v>676</v>
      </c>
      <c r="D86" s="9">
        <v>9</v>
      </c>
      <c r="E86" s="9">
        <v>2</v>
      </c>
      <c r="F86" s="9">
        <f t="shared" si="2"/>
        <v>19</v>
      </c>
      <c r="G86" s="9">
        <v>83</v>
      </c>
      <c r="H86" s="10" t="str">
        <f t="shared" si="3"/>
        <v>2-9-1983</v>
      </c>
      <c r="I86" s="11">
        <v>30561</v>
      </c>
    </row>
    <row r="87" spans="2:12">
      <c r="B87" s="12">
        <v>32664</v>
      </c>
      <c r="C87" s="8" t="s">
        <v>677</v>
      </c>
      <c r="D87" s="9">
        <v>5</v>
      </c>
      <c r="E87" s="9">
        <v>6</v>
      </c>
      <c r="F87" s="9">
        <f t="shared" si="2"/>
        <v>19</v>
      </c>
      <c r="G87" s="9">
        <v>89</v>
      </c>
      <c r="H87" s="10" t="str">
        <f t="shared" si="3"/>
        <v>6-5-1989</v>
      </c>
      <c r="I87" s="11">
        <v>32634</v>
      </c>
      <c r="L87" s="13"/>
    </row>
    <row r="88" spans="2:12">
      <c r="B88" s="12" t="s">
        <v>678</v>
      </c>
      <c r="C88" s="8" t="s">
        <v>678</v>
      </c>
      <c r="D88" s="9">
        <v>5</v>
      </c>
      <c r="E88" s="9">
        <v>15</v>
      </c>
      <c r="F88" s="9">
        <f t="shared" si="2"/>
        <v>19</v>
      </c>
      <c r="G88" s="9">
        <v>87</v>
      </c>
      <c r="H88" s="10" t="str">
        <f t="shared" si="3"/>
        <v>15-5-1987</v>
      </c>
      <c r="I88" s="11">
        <v>31912</v>
      </c>
      <c r="L88" s="13"/>
    </row>
    <row r="89" spans="2:12">
      <c r="B89" s="12" t="s">
        <v>679</v>
      </c>
      <c r="C89" s="8" t="s">
        <v>679</v>
      </c>
      <c r="D89" s="9">
        <v>9</v>
      </c>
      <c r="E89" s="9">
        <v>22</v>
      </c>
      <c r="F89" s="9">
        <f t="shared" si="2"/>
        <v>19</v>
      </c>
      <c r="G89" s="9">
        <v>78</v>
      </c>
      <c r="H89" s="10" t="str">
        <f t="shared" si="3"/>
        <v>22-9-1978</v>
      </c>
      <c r="I89" s="11">
        <v>28755</v>
      </c>
    </row>
    <row r="90" spans="2:12">
      <c r="B90" s="12" t="s">
        <v>680</v>
      </c>
      <c r="C90" s="8" t="s">
        <v>680</v>
      </c>
      <c r="D90" s="9">
        <v>9</v>
      </c>
      <c r="E90" s="9">
        <v>27</v>
      </c>
      <c r="F90" s="9">
        <f t="shared" si="2"/>
        <v>19</v>
      </c>
      <c r="G90" s="9">
        <v>87</v>
      </c>
      <c r="H90" s="10" t="str">
        <f t="shared" si="3"/>
        <v>27-9-1987</v>
      </c>
      <c r="I90" s="11">
        <v>32047</v>
      </c>
      <c r="L90" s="13"/>
    </row>
    <row r="91" spans="2:12">
      <c r="B91" s="12" t="s">
        <v>681</v>
      </c>
      <c r="C91" s="8" t="s">
        <v>681</v>
      </c>
      <c r="D91" s="9">
        <v>4</v>
      </c>
      <c r="E91" s="9">
        <v>14</v>
      </c>
      <c r="F91" s="9">
        <f t="shared" si="2"/>
        <v>19</v>
      </c>
      <c r="G91" s="9">
        <v>55</v>
      </c>
      <c r="H91" s="10" t="str">
        <f t="shared" si="3"/>
        <v>14-4-1955</v>
      </c>
      <c r="I91" s="11">
        <v>20193</v>
      </c>
      <c r="L91" s="13"/>
    </row>
    <row r="92" spans="2:12">
      <c r="B92" s="12" t="s">
        <v>682</v>
      </c>
      <c r="C92" s="8" t="s">
        <v>682</v>
      </c>
      <c r="D92" s="9">
        <v>10</v>
      </c>
      <c r="E92" s="9">
        <v>18</v>
      </c>
      <c r="F92" s="9">
        <f t="shared" si="2"/>
        <v>19</v>
      </c>
      <c r="G92" s="9">
        <v>89</v>
      </c>
      <c r="H92" s="10" t="str">
        <f t="shared" si="3"/>
        <v>18-10-1989</v>
      </c>
      <c r="I92" s="11">
        <v>32799</v>
      </c>
    </row>
    <row r="93" spans="2:12">
      <c r="B93" s="12" t="s">
        <v>683</v>
      </c>
      <c r="C93" s="8" t="s">
        <v>683</v>
      </c>
      <c r="D93" s="9">
        <v>6</v>
      </c>
      <c r="E93" s="9">
        <v>18</v>
      </c>
      <c r="F93" s="9">
        <f t="shared" si="2"/>
        <v>19</v>
      </c>
      <c r="G93" s="9">
        <v>87</v>
      </c>
      <c r="H93" s="10" t="str">
        <f t="shared" si="3"/>
        <v>18-6-1987</v>
      </c>
      <c r="I93" s="11">
        <v>31946</v>
      </c>
      <c r="L93" s="13"/>
    </row>
    <row r="94" spans="2:12">
      <c r="B94" s="12" t="s">
        <v>684</v>
      </c>
      <c r="C94" s="8" t="s">
        <v>684</v>
      </c>
      <c r="D94" s="9">
        <v>3</v>
      </c>
      <c r="E94" s="9">
        <v>16</v>
      </c>
      <c r="F94" s="9">
        <f t="shared" si="2"/>
        <v>19</v>
      </c>
      <c r="G94" s="9">
        <v>81</v>
      </c>
      <c r="H94" s="10" t="str">
        <f t="shared" si="3"/>
        <v>16-3-1981</v>
      </c>
      <c r="I94" s="11">
        <v>29661</v>
      </c>
    </row>
    <row r="95" spans="2:12">
      <c r="B95" s="12">
        <v>29596</v>
      </c>
      <c r="C95" s="8" t="s">
        <v>685</v>
      </c>
      <c r="D95" s="9">
        <v>10</v>
      </c>
      <c r="E95" s="9">
        <v>1</v>
      </c>
      <c r="F95" s="9">
        <f t="shared" si="2"/>
        <v>19</v>
      </c>
      <c r="G95" s="9">
        <v>81</v>
      </c>
      <c r="H95" s="10" t="str">
        <f t="shared" si="3"/>
        <v>1-10-1981</v>
      </c>
      <c r="I95" s="11">
        <v>29860</v>
      </c>
      <c r="L95" s="13"/>
    </row>
    <row r="96" spans="2:12">
      <c r="B96" s="12">
        <v>30539</v>
      </c>
      <c r="C96" s="8" t="s">
        <v>686</v>
      </c>
      <c r="D96" s="9">
        <v>11</v>
      </c>
      <c r="E96" s="9">
        <v>8</v>
      </c>
      <c r="F96" s="9">
        <f t="shared" si="2"/>
        <v>19</v>
      </c>
      <c r="G96" s="9">
        <v>83</v>
      </c>
      <c r="H96" s="10" t="str">
        <f t="shared" si="3"/>
        <v>8-11-1983</v>
      </c>
      <c r="I96" s="11">
        <v>30628</v>
      </c>
    </row>
    <row r="97" spans="2:12">
      <c r="B97" s="12">
        <v>27582</v>
      </c>
      <c r="C97" s="8" t="s">
        <v>687</v>
      </c>
      <c r="D97" s="9">
        <v>7</v>
      </c>
      <c r="E97" s="9">
        <v>7</v>
      </c>
      <c r="F97" s="9">
        <f t="shared" si="2"/>
        <v>19</v>
      </c>
      <c r="G97" s="9">
        <v>75</v>
      </c>
      <c r="H97" s="10" t="str">
        <f t="shared" si="3"/>
        <v>7-7-1975</v>
      </c>
      <c r="I97" s="11">
        <v>27582</v>
      </c>
    </row>
    <row r="98" spans="2:12">
      <c r="B98" s="12">
        <v>29348</v>
      </c>
      <c r="C98" s="8" t="s">
        <v>688</v>
      </c>
      <c r="D98" s="9">
        <v>7</v>
      </c>
      <c r="E98" s="9">
        <v>5</v>
      </c>
      <c r="F98" s="9">
        <f t="shared" si="2"/>
        <v>19</v>
      </c>
      <c r="G98" s="9">
        <v>80</v>
      </c>
      <c r="H98" s="10" t="str">
        <f t="shared" si="3"/>
        <v>5-7-1980</v>
      </c>
      <c r="I98" s="11">
        <v>29407</v>
      </c>
      <c r="L98" s="13"/>
    </row>
    <row r="99" spans="2:12">
      <c r="B99" s="12" t="s">
        <v>689</v>
      </c>
      <c r="C99" s="8" t="s">
        <v>689</v>
      </c>
      <c r="D99" s="9">
        <v>4</v>
      </c>
      <c r="E99" s="9">
        <v>16</v>
      </c>
      <c r="F99" s="9">
        <f t="shared" si="2"/>
        <v>19</v>
      </c>
      <c r="G99" s="9">
        <v>79</v>
      </c>
      <c r="H99" s="10" t="str">
        <f t="shared" si="3"/>
        <v>16-4-1979</v>
      </c>
      <c r="I99" s="11">
        <v>28961</v>
      </c>
      <c r="L99" s="13"/>
    </row>
    <row r="100" spans="2:12">
      <c r="B100" s="12" t="s">
        <v>690</v>
      </c>
      <c r="C100" s="8" t="s">
        <v>690</v>
      </c>
      <c r="D100" s="9">
        <v>8</v>
      </c>
      <c r="E100" s="9">
        <v>28</v>
      </c>
      <c r="F100" s="9">
        <f t="shared" si="2"/>
        <v>19</v>
      </c>
      <c r="G100" s="9">
        <v>63</v>
      </c>
      <c r="H100" s="10" t="str">
        <f t="shared" si="3"/>
        <v>28-8-1963</v>
      </c>
      <c r="I100" s="11">
        <v>23251</v>
      </c>
      <c r="L100" s="13"/>
    </row>
    <row r="101" spans="2:12">
      <c r="B101" s="12">
        <v>24996</v>
      </c>
      <c r="C101" s="8" t="s">
        <v>691</v>
      </c>
      <c r="D101" s="9">
        <v>7</v>
      </c>
      <c r="E101" s="9">
        <v>6</v>
      </c>
      <c r="F101" s="9">
        <f t="shared" si="2"/>
        <v>19</v>
      </c>
      <c r="G101" s="9">
        <v>68</v>
      </c>
      <c r="H101" s="10" t="str">
        <f t="shared" si="3"/>
        <v>6-7-1968</v>
      </c>
      <c r="I101" s="11">
        <v>25025</v>
      </c>
    </row>
    <row r="102" spans="2:12">
      <c r="B102" s="12" t="s">
        <v>692</v>
      </c>
      <c r="C102" s="8" t="s">
        <v>692</v>
      </c>
      <c r="D102" s="9">
        <v>9</v>
      </c>
      <c r="E102" s="9">
        <v>15</v>
      </c>
      <c r="F102" s="9">
        <f t="shared" si="2"/>
        <v>19</v>
      </c>
      <c r="G102" s="9">
        <v>85</v>
      </c>
      <c r="H102" s="10" t="str">
        <f t="shared" si="3"/>
        <v>15-9-1985</v>
      </c>
      <c r="I102" s="11">
        <v>31305</v>
      </c>
    </row>
    <row r="103" spans="2:12">
      <c r="B103" s="12">
        <v>30359</v>
      </c>
      <c r="C103" s="8" t="s">
        <v>693</v>
      </c>
      <c r="D103" s="9">
        <v>12</v>
      </c>
      <c r="E103" s="9">
        <v>2</v>
      </c>
      <c r="F103" s="9">
        <f t="shared" si="2"/>
        <v>19</v>
      </c>
      <c r="G103" s="9">
        <v>83</v>
      </c>
      <c r="H103" s="10" t="str">
        <f t="shared" si="3"/>
        <v>2-12-1983</v>
      </c>
      <c r="I103" s="11">
        <v>30652</v>
      </c>
    </row>
    <row r="104" spans="2:12">
      <c r="B104" s="12">
        <v>32883</v>
      </c>
      <c r="C104" s="8" t="s">
        <v>694</v>
      </c>
      <c r="D104" s="9">
        <v>10</v>
      </c>
      <c r="E104" s="9">
        <v>1</v>
      </c>
      <c r="F104" s="9">
        <f t="shared" si="2"/>
        <v>19</v>
      </c>
      <c r="G104" s="9">
        <v>90</v>
      </c>
      <c r="H104" s="10" t="str">
        <f t="shared" si="3"/>
        <v>1-10-1990</v>
      </c>
      <c r="I104" s="11">
        <v>33147</v>
      </c>
      <c r="L104" s="13"/>
    </row>
    <row r="105" spans="2:12">
      <c r="B105" s="12" t="s">
        <v>695</v>
      </c>
      <c r="C105" s="8" t="s">
        <v>695</v>
      </c>
      <c r="D105" s="9">
        <v>5</v>
      </c>
      <c r="E105" s="9">
        <v>15</v>
      </c>
      <c r="F105" s="9">
        <f t="shared" si="2"/>
        <v>19</v>
      </c>
      <c r="G105" s="9">
        <v>70</v>
      </c>
      <c r="H105" s="10" t="str">
        <f t="shared" si="3"/>
        <v>15-5-1970</v>
      </c>
      <c r="I105" s="11">
        <v>25703</v>
      </c>
      <c r="L105" s="13"/>
    </row>
    <row r="106" spans="2:12">
      <c r="B106" s="12">
        <v>26213</v>
      </c>
      <c r="C106" s="8" t="s">
        <v>696</v>
      </c>
      <c r="D106" s="9">
        <v>7</v>
      </c>
      <c r="E106" s="9">
        <v>10</v>
      </c>
      <c r="F106" s="9">
        <f t="shared" si="2"/>
        <v>19</v>
      </c>
      <c r="G106" s="9">
        <v>71</v>
      </c>
      <c r="H106" s="10" t="str">
        <f t="shared" si="3"/>
        <v>10-7-1971</v>
      </c>
      <c r="I106" s="11">
        <v>26124</v>
      </c>
      <c r="L106" s="13"/>
    </row>
    <row r="107" spans="2:12">
      <c r="B107" s="12">
        <v>27280</v>
      </c>
      <c r="C107" s="8" t="s">
        <v>697</v>
      </c>
      <c r="D107" s="9">
        <v>8</v>
      </c>
      <c r="E107" s="9">
        <v>9</v>
      </c>
      <c r="F107" s="9">
        <f t="shared" si="2"/>
        <v>19</v>
      </c>
      <c r="G107" s="9">
        <v>74</v>
      </c>
      <c r="H107" s="10" t="str">
        <f t="shared" si="3"/>
        <v>9-8-1974</v>
      </c>
      <c r="I107" s="11">
        <v>27250</v>
      </c>
    </row>
    <row r="108" spans="2:12">
      <c r="B108" s="12">
        <v>29438</v>
      </c>
      <c r="C108" s="8" t="s">
        <v>698</v>
      </c>
      <c r="D108" s="9">
        <v>5</v>
      </c>
      <c r="E108" s="9">
        <v>8</v>
      </c>
      <c r="F108" s="9">
        <f t="shared" si="2"/>
        <v>19</v>
      </c>
      <c r="G108" s="9">
        <v>80</v>
      </c>
      <c r="H108" s="10" t="str">
        <f t="shared" si="3"/>
        <v>8-5-1980</v>
      </c>
      <c r="I108" s="11">
        <v>29349</v>
      </c>
    </row>
    <row r="109" spans="2:12">
      <c r="B109" s="12" t="s">
        <v>699</v>
      </c>
      <c r="C109" s="8" t="s">
        <v>699</v>
      </c>
      <c r="D109" s="9">
        <v>9</v>
      </c>
      <c r="E109" s="9">
        <v>22</v>
      </c>
      <c r="F109" s="9">
        <f t="shared" si="2"/>
        <v>19</v>
      </c>
      <c r="G109" s="9">
        <v>89</v>
      </c>
      <c r="H109" s="10" t="str">
        <f t="shared" si="3"/>
        <v>22-9-1989</v>
      </c>
      <c r="I109" s="11">
        <v>32773</v>
      </c>
    </row>
    <row r="110" spans="2:12">
      <c r="B110" s="12" t="s">
        <v>700</v>
      </c>
      <c r="C110" s="8" t="s">
        <v>700</v>
      </c>
      <c r="D110" s="9">
        <v>10</v>
      </c>
      <c r="E110" s="9">
        <v>23</v>
      </c>
      <c r="F110" s="9">
        <f t="shared" si="2"/>
        <v>19</v>
      </c>
      <c r="G110" s="9">
        <v>71</v>
      </c>
      <c r="H110" s="10" t="str">
        <f t="shared" si="3"/>
        <v>23-10-1971</v>
      </c>
      <c r="I110" s="11">
        <v>26229</v>
      </c>
    </row>
    <row r="111" spans="2:12">
      <c r="B111" s="12" t="s">
        <v>701</v>
      </c>
      <c r="C111" s="8" t="s">
        <v>701</v>
      </c>
      <c r="D111" s="9">
        <v>11</v>
      </c>
      <c r="E111" s="9">
        <v>24</v>
      </c>
      <c r="F111" s="9">
        <f t="shared" si="2"/>
        <v>19</v>
      </c>
      <c r="G111" s="9">
        <v>89</v>
      </c>
      <c r="H111" s="10" t="str">
        <f t="shared" si="3"/>
        <v>24-11-1989</v>
      </c>
      <c r="I111" s="11">
        <v>32836</v>
      </c>
      <c r="L111" s="13"/>
    </row>
    <row r="112" spans="2:12">
      <c r="B112" s="12" t="s">
        <v>702</v>
      </c>
      <c r="C112" s="8" t="s">
        <v>702</v>
      </c>
      <c r="D112" s="9">
        <v>6</v>
      </c>
      <c r="E112" s="9">
        <v>18</v>
      </c>
      <c r="F112" s="9">
        <f t="shared" si="2"/>
        <v>19</v>
      </c>
      <c r="G112" s="9">
        <v>92</v>
      </c>
      <c r="H112" s="10" t="str">
        <f t="shared" si="3"/>
        <v>18-6-1992</v>
      </c>
      <c r="I112" s="11">
        <v>33773</v>
      </c>
      <c r="L112" s="13"/>
    </row>
    <row r="113" spans="2:12">
      <c r="B113" s="12" t="s">
        <v>703</v>
      </c>
      <c r="C113" s="8" t="s">
        <v>703</v>
      </c>
      <c r="D113" s="9">
        <v>9</v>
      </c>
      <c r="E113" s="9">
        <v>29</v>
      </c>
      <c r="F113" s="9">
        <f t="shared" si="2"/>
        <v>19</v>
      </c>
      <c r="G113" s="9">
        <v>69</v>
      </c>
      <c r="H113" s="10" t="str">
        <f t="shared" si="3"/>
        <v>29-9-1969</v>
      </c>
      <c r="I113" s="11">
        <v>25475</v>
      </c>
    </row>
    <row r="114" spans="2:12">
      <c r="B114" s="12">
        <v>23721</v>
      </c>
      <c r="C114" s="8" t="s">
        <v>704</v>
      </c>
      <c r="D114" s="9">
        <v>10</v>
      </c>
      <c r="E114" s="9">
        <v>12</v>
      </c>
      <c r="F114" s="9">
        <f t="shared" si="2"/>
        <v>19</v>
      </c>
      <c r="G114" s="9">
        <v>64</v>
      </c>
      <c r="H114" s="10" t="str">
        <f t="shared" si="3"/>
        <v>12-10-1964</v>
      </c>
      <c r="I114" s="11">
        <v>23662</v>
      </c>
      <c r="L114" s="13"/>
    </row>
    <row r="115" spans="2:12">
      <c r="B115" s="12" t="s">
        <v>705</v>
      </c>
      <c r="C115" s="8" t="s">
        <v>705</v>
      </c>
      <c r="D115" s="9">
        <v>4</v>
      </c>
      <c r="E115" s="9">
        <v>16</v>
      </c>
      <c r="F115" s="9">
        <f t="shared" si="2"/>
        <v>19</v>
      </c>
      <c r="G115" s="9">
        <v>81</v>
      </c>
      <c r="H115" s="10" t="str">
        <f t="shared" si="3"/>
        <v>16-4-1981</v>
      </c>
      <c r="I115" s="11">
        <v>29692</v>
      </c>
      <c r="L115" s="13"/>
    </row>
    <row r="116" spans="2:12">
      <c r="B116" s="12" t="s">
        <v>706</v>
      </c>
      <c r="C116" s="8" t="s">
        <v>706</v>
      </c>
      <c r="D116" s="9">
        <v>5</v>
      </c>
      <c r="E116" s="9">
        <v>25</v>
      </c>
      <c r="F116" s="9">
        <f t="shared" si="2"/>
        <v>19</v>
      </c>
      <c r="G116" s="9">
        <v>86</v>
      </c>
      <c r="H116" s="10" t="str">
        <f t="shared" si="3"/>
        <v>25-5-1986</v>
      </c>
      <c r="I116" s="11">
        <v>31557</v>
      </c>
      <c r="L116" s="13"/>
    </row>
    <row r="117" spans="2:12">
      <c r="B117" s="12" t="s">
        <v>707</v>
      </c>
      <c r="C117" s="8" t="s">
        <v>707</v>
      </c>
      <c r="D117" s="9">
        <v>5</v>
      </c>
      <c r="E117" s="9">
        <v>21</v>
      </c>
      <c r="F117" s="9">
        <f t="shared" si="2"/>
        <v>19</v>
      </c>
      <c r="G117" s="9">
        <v>79</v>
      </c>
      <c r="H117" s="10" t="str">
        <f t="shared" si="3"/>
        <v>21-5-1979</v>
      </c>
      <c r="I117" s="11">
        <v>28996</v>
      </c>
    </row>
    <row r="118" spans="2:12">
      <c r="B118" s="12">
        <v>30540</v>
      </c>
      <c r="C118" s="8" t="s">
        <v>708</v>
      </c>
      <c r="D118" s="9">
        <v>12</v>
      </c>
      <c r="E118" s="9">
        <v>8</v>
      </c>
      <c r="F118" s="9">
        <f t="shared" si="2"/>
        <v>19</v>
      </c>
      <c r="G118" s="9">
        <v>83</v>
      </c>
      <c r="H118" s="10" t="str">
        <f t="shared" si="3"/>
        <v>8-12-1983</v>
      </c>
      <c r="I118" s="11">
        <v>30658</v>
      </c>
    </row>
    <row r="119" spans="2:12">
      <c r="B119" s="12">
        <v>27282</v>
      </c>
      <c r="C119" s="8" t="s">
        <v>709</v>
      </c>
      <c r="D119" s="9">
        <v>10</v>
      </c>
      <c r="E119" s="9">
        <v>9</v>
      </c>
      <c r="F119" s="9">
        <f t="shared" si="2"/>
        <v>19</v>
      </c>
      <c r="G119" s="9">
        <v>74</v>
      </c>
      <c r="H119" s="10" t="str">
        <f t="shared" si="3"/>
        <v>9-10-1974</v>
      </c>
      <c r="I119" s="11">
        <v>27311</v>
      </c>
      <c r="L119" s="13"/>
    </row>
    <row r="120" spans="2:12">
      <c r="B120" s="12">
        <v>29897</v>
      </c>
      <c r="C120" s="8" t="s">
        <v>710</v>
      </c>
      <c r="D120" s="9">
        <v>7</v>
      </c>
      <c r="E120" s="9">
        <v>11</v>
      </c>
      <c r="F120" s="9">
        <f t="shared" si="2"/>
        <v>19</v>
      </c>
      <c r="G120" s="9">
        <v>81</v>
      </c>
      <c r="H120" s="10" t="str">
        <f t="shared" si="3"/>
        <v>11-7-1981</v>
      </c>
      <c r="I120" s="11">
        <v>29778</v>
      </c>
    </row>
    <row r="121" spans="2:12">
      <c r="B121" s="12" t="s">
        <v>711</v>
      </c>
      <c r="C121" s="8" t="s">
        <v>711</v>
      </c>
      <c r="D121" s="9">
        <v>5</v>
      </c>
      <c r="E121" s="9">
        <v>21</v>
      </c>
      <c r="F121" s="9">
        <f t="shared" si="2"/>
        <v>19</v>
      </c>
      <c r="G121" s="9">
        <v>83</v>
      </c>
      <c r="H121" s="10" t="str">
        <f t="shared" si="3"/>
        <v>21-5-1983</v>
      </c>
      <c r="I121" s="11">
        <v>30457</v>
      </c>
    </row>
    <row r="122" spans="2:12">
      <c r="B122" s="12" t="s">
        <v>712</v>
      </c>
      <c r="C122" s="8" t="s">
        <v>712</v>
      </c>
      <c r="D122" s="9">
        <v>6</v>
      </c>
      <c r="E122" s="9">
        <v>30</v>
      </c>
      <c r="F122" s="9">
        <f t="shared" si="2"/>
        <v>19</v>
      </c>
      <c r="G122" s="9">
        <v>89</v>
      </c>
      <c r="H122" s="10" t="str">
        <f t="shared" si="3"/>
        <v>30-6-1989</v>
      </c>
      <c r="I122" s="11">
        <v>32689</v>
      </c>
      <c r="L122" s="13"/>
    </row>
    <row r="123" spans="2:12">
      <c r="B123" s="12">
        <v>25448</v>
      </c>
      <c r="C123" s="8" t="s">
        <v>713</v>
      </c>
      <c r="D123" s="9">
        <v>2</v>
      </c>
      <c r="E123" s="9">
        <v>9</v>
      </c>
      <c r="F123" s="9">
        <f t="shared" si="2"/>
        <v>19</v>
      </c>
      <c r="G123" s="9">
        <v>69</v>
      </c>
      <c r="H123" s="10" t="str">
        <f t="shared" si="3"/>
        <v>9-2-1969</v>
      </c>
      <c r="I123" s="11">
        <v>25243</v>
      </c>
    </row>
    <row r="124" spans="2:12">
      <c r="B124" s="12" t="s">
        <v>714</v>
      </c>
      <c r="C124" s="8" t="s">
        <v>714</v>
      </c>
      <c r="D124" s="9">
        <v>3</v>
      </c>
      <c r="E124" s="9">
        <v>23</v>
      </c>
      <c r="F124" s="9">
        <f t="shared" si="2"/>
        <v>19</v>
      </c>
      <c r="G124" s="9">
        <v>77</v>
      </c>
      <c r="H124" s="10" t="str">
        <f t="shared" si="3"/>
        <v>23-3-1977</v>
      </c>
      <c r="I124" s="11">
        <v>28207</v>
      </c>
      <c r="L124" s="13"/>
    </row>
    <row r="125" spans="2:12">
      <c r="B125" s="12">
        <v>32424</v>
      </c>
      <c r="C125" s="8" t="s">
        <v>715</v>
      </c>
      <c r="D125" s="9">
        <v>8</v>
      </c>
      <c r="E125" s="9">
        <v>10</v>
      </c>
      <c r="F125" s="9">
        <f t="shared" si="2"/>
        <v>19</v>
      </c>
      <c r="G125" s="9">
        <v>88</v>
      </c>
      <c r="H125" s="10" t="str">
        <f t="shared" si="3"/>
        <v>10-8-1988</v>
      </c>
      <c r="I125" s="11">
        <v>32365</v>
      </c>
      <c r="L125" s="13"/>
    </row>
    <row r="126" spans="2:12">
      <c r="B126" s="12" t="s">
        <v>716</v>
      </c>
      <c r="C126" s="8" t="s">
        <v>716</v>
      </c>
      <c r="D126" s="9">
        <v>8</v>
      </c>
      <c r="E126" s="9">
        <v>18</v>
      </c>
      <c r="F126" s="9">
        <f t="shared" si="2"/>
        <v>19</v>
      </c>
      <c r="G126" s="9">
        <v>52</v>
      </c>
      <c r="H126" s="10" t="str">
        <f t="shared" si="3"/>
        <v>18-8-1952</v>
      </c>
      <c r="I126" s="11">
        <v>19224</v>
      </c>
      <c r="L126" s="13"/>
    </row>
    <row r="127" spans="2:12">
      <c r="B127" s="12">
        <v>27065</v>
      </c>
      <c r="C127" s="8" t="s">
        <v>717</v>
      </c>
      <c r="D127" s="9">
        <v>5</v>
      </c>
      <c r="E127" s="9">
        <v>2</v>
      </c>
      <c r="F127" s="9">
        <f t="shared" si="2"/>
        <v>19</v>
      </c>
      <c r="G127" s="9">
        <v>74</v>
      </c>
      <c r="H127" s="10" t="str">
        <f t="shared" si="3"/>
        <v>2-5-1974</v>
      </c>
      <c r="I127" s="11">
        <v>27151</v>
      </c>
    </row>
    <row r="128" spans="2:12">
      <c r="B128" s="12">
        <v>30773</v>
      </c>
      <c r="C128" s="8" t="s">
        <v>718</v>
      </c>
      <c r="D128" s="9">
        <v>1</v>
      </c>
      <c r="E128" s="9">
        <v>4</v>
      </c>
      <c r="F128" s="9">
        <f t="shared" si="2"/>
        <v>19</v>
      </c>
      <c r="G128" s="9">
        <v>84</v>
      </c>
      <c r="H128" s="10" t="str">
        <f t="shared" si="3"/>
        <v>4-1-1984</v>
      </c>
      <c r="I128" s="11">
        <v>30685</v>
      </c>
      <c r="L128" s="13"/>
    </row>
    <row r="129" spans="2:12">
      <c r="B129" s="12" t="s">
        <v>719</v>
      </c>
      <c r="C129" s="8" t="s">
        <v>719</v>
      </c>
      <c r="D129" s="9">
        <v>8</v>
      </c>
      <c r="E129" s="9">
        <v>27</v>
      </c>
      <c r="F129" s="9">
        <f t="shared" si="2"/>
        <v>19</v>
      </c>
      <c r="G129" s="9">
        <v>72</v>
      </c>
      <c r="H129" s="10" t="str">
        <f t="shared" si="3"/>
        <v>27-8-1972</v>
      </c>
      <c r="I129" s="11">
        <v>26538</v>
      </c>
    </row>
    <row r="130" spans="2:12">
      <c r="B130" s="12" t="s">
        <v>720</v>
      </c>
      <c r="C130" s="8" t="s">
        <v>720</v>
      </c>
      <c r="D130" s="9">
        <v>9</v>
      </c>
      <c r="E130" s="9">
        <v>14</v>
      </c>
      <c r="F130" s="9">
        <f t="shared" ref="F130:F193" si="4">19</f>
        <v>19</v>
      </c>
      <c r="G130" s="9">
        <v>88</v>
      </c>
      <c r="H130" s="10" t="str">
        <f t="shared" si="3"/>
        <v>14-9-1988</v>
      </c>
      <c r="I130" s="11">
        <v>32400</v>
      </c>
    </row>
    <row r="131" spans="2:12">
      <c r="B131" s="12" t="s">
        <v>721</v>
      </c>
      <c r="C131" s="8" t="s">
        <v>721</v>
      </c>
      <c r="D131" s="9">
        <v>2</v>
      </c>
      <c r="E131" s="9">
        <v>16</v>
      </c>
      <c r="F131" s="9">
        <f t="shared" si="4"/>
        <v>19</v>
      </c>
      <c r="G131" s="9">
        <v>84</v>
      </c>
      <c r="H131" s="10" t="str">
        <f t="shared" ref="H131:H194" si="5">E131&amp;"-"&amp;D131&amp;"-"&amp;F131&amp;G131</f>
        <v>16-2-1984</v>
      </c>
      <c r="I131" s="11">
        <v>30728</v>
      </c>
    </row>
    <row r="132" spans="2:12">
      <c r="B132" s="12" t="s">
        <v>722</v>
      </c>
      <c r="C132" s="8" t="s">
        <v>722</v>
      </c>
      <c r="D132" s="9">
        <v>2</v>
      </c>
      <c r="E132" s="9">
        <v>21</v>
      </c>
      <c r="F132" s="9">
        <f t="shared" si="4"/>
        <v>19</v>
      </c>
      <c r="G132" s="9">
        <v>84</v>
      </c>
      <c r="H132" s="10" t="str">
        <f t="shared" si="5"/>
        <v>21-2-1984</v>
      </c>
      <c r="I132" s="11">
        <v>30733</v>
      </c>
      <c r="L132" s="13"/>
    </row>
    <row r="133" spans="2:12">
      <c r="B133" s="12" t="s">
        <v>723</v>
      </c>
      <c r="C133" s="8" t="s">
        <v>723</v>
      </c>
      <c r="D133" s="9">
        <v>3</v>
      </c>
      <c r="E133" s="9">
        <v>17</v>
      </c>
      <c r="F133" s="9">
        <f t="shared" si="4"/>
        <v>19</v>
      </c>
      <c r="G133" s="9">
        <v>66</v>
      </c>
      <c r="H133" s="10" t="str">
        <f t="shared" si="5"/>
        <v>17-3-1966</v>
      </c>
      <c r="I133" s="11">
        <v>24183</v>
      </c>
    </row>
    <row r="134" spans="2:12">
      <c r="B134" s="12" t="s">
        <v>724</v>
      </c>
      <c r="C134" s="8" t="s">
        <v>724</v>
      </c>
      <c r="D134" s="9">
        <v>9</v>
      </c>
      <c r="E134" s="9">
        <v>16</v>
      </c>
      <c r="F134" s="9">
        <f t="shared" si="4"/>
        <v>19</v>
      </c>
      <c r="G134" s="9">
        <v>85</v>
      </c>
      <c r="H134" s="10" t="str">
        <f t="shared" si="5"/>
        <v>16-9-1985</v>
      </c>
      <c r="I134" s="11">
        <v>31306</v>
      </c>
    </row>
    <row r="135" spans="2:12">
      <c r="B135" s="12">
        <v>31691</v>
      </c>
      <c r="C135" s="8" t="s">
        <v>725</v>
      </c>
      <c r="D135" s="9">
        <v>6</v>
      </c>
      <c r="E135" s="9">
        <v>10</v>
      </c>
      <c r="F135" s="9">
        <f t="shared" si="4"/>
        <v>19</v>
      </c>
      <c r="G135" s="9">
        <v>86</v>
      </c>
      <c r="H135" s="10" t="str">
        <f t="shared" si="5"/>
        <v>10-6-1986</v>
      </c>
      <c r="I135" s="11">
        <v>31573</v>
      </c>
      <c r="L135" s="13"/>
    </row>
    <row r="136" spans="2:12">
      <c r="B136" s="12">
        <v>30989</v>
      </c>
      <c r="C136" s="8" t="s">
        <v>726</v>
      </c>
      <c r="D136" s="9">
        <v>3</v>
      </c>
      <c r="E136" s="9">
        <v>11</v>
      </c>
      <c r="F136" s="9">
        <f t="shared" si="4"/>
        <v>19</v>
      </c>
      <c r="G136" s="9">
        <v>84</v>
      </c>
      <c r="H136" s="10" t="str">
        <f t="shared" si="5"/>
        <v>11-3-1984</v>
      </c>
      <c r="I136" s="11">
        <v>30752</v>
      </c>
      <c r="L136" s="13"/>
    </row>
    <row r="137" spans="2:12">
      <c r="B137" s="12">
        <v>33790</v>
      </c>
      <c r="C137" s="8" t="s">
        <v>727</v>
      </c>
      <c r="D137" s="9">
        <v>5</v>
      </c>
      <c r="E137" s="9">
        <v>7</v>
      </c>
      <c r="F137" s="9">
        <f t="shared" si="4"/>
        <v>19</v>
      </c>
      <c r="G137" s="9">
        <v>92</v>
      </c>
      <c r="H137" s="10" t="str">
        <f t="shared" si="5"/>
        <v>7-5-1992</v>
      </c>
      <c r="I137" s="11">
        <v>33731</v>
      </c>
    </row>
    <row r="138" spans="2:12">
      <c r="B138" s="12" t="s">
        <v>728</v>
      </c>
      <c r="C138" s="8" t="s">
        <v>728</v>
      </c>
      <c r="D138" s="9">
        <v>9</v>
      </c>
      <c r="E138" s="9">
        <v>22</v>
      </c>
      <c r="F138" s="9">
        <f t="shared" si="4"/>
        <v>19</v>
      </c>
      <c r="G138" s="9">
        <v>76</v>
      </c>
      <c r="H138" s="10" t="str">
        <f t="shared" si="5"/>
        <v>22-9-1976</v>
      </c>
      <c r="I138" s="11">
        <v>28025</v>
      </c>
    </row>
    <row r="139" spans="2:12">
      <c r="B139" s="12" t="s">
        <v>729</v>
      </c>
      <c r="C139" s="8" t="s">
        <v>729</v>
      </c>
      <c r="D139" s="9">
        <v>11</v>
      </c>
      <c r="E139" s="9">
        <v>15</v>
      </c>
      <c r="F139" s="9">
        <f t="shared" si="4"/>
        <v>19</v>
      </c>
      <c r="G139" s="9">
        <v>76</v>
      </c>
      <c r="H139" s="10" t="str">
        <f t="shared" si="5"/>
        <v>15-11-1976</v>
      </c>
      <c r="I139" s="11">
        <v>28079</v>
      </c>
    </row>
    <row r="140" spans="2:12">
      <c r="B140" s="12" t="s">
        <v>730</v>
      </c>
      <c r="C140" s="8" t="s">
        <v>730</v>
      </c>
      <c r="D140" s="9">
        <v>1</v>
      </c>
      <c r="E140" s="9">
        <v>28</v>
      </c>
      <c r="F140" s="9">
        <f t="shared" si="4"/>
        <v>19</v>
      </c>
      <c r="G140" s="9">
        <v>91</v>
      </c>
      <c r="H140" s="10" t="str">
        <f t="shared" si="5"/>
        <v>28-1-1991</v>
      </c>
      <c r="I140" s="11">
        <v>33266</v>
      </c>
      <c r="L140" s="13"/>
    </row>
    <row r="141" spans="2:12">
      <c r="B141" s="12">
        <v>26612</v>
      </c>
      <c r="C141" s="8" t="s">
        <v>731</v>
      </c>
      <c r="D141" s="9">
        <v>9</v>
      </c>
      <c r="E141" s="9">
        <v>11</v>
      </c>
      <c r="F141" s="9">
        <f t="shared" si="4"/>
        <v>19</v>
      </c>
      <c r="G141" s="9">
        <v>72</v>
      </c>
      <c r="H141" s="10" t="str">
        <f t="shared" si="5"/>
        <v>11-9-1972</v>
      </c>
      <c r="I141" s="11">
        <v>26553</v>
      </c>
    </row>
    <row r="142" spans="2:12">
      <c r="B142" s="12" t="s">
        <v>732</v>
      </c>
      <c r="C142" s="8" t="s">
        <v>732</v>
      </c>
      <c r="D142" s="9">
        <v>3</v>
      </c>
      <c r="E142" s="9">
        <v>22</v>
      </c>
      <c r="F142" s="9">
        <f t="shared" si="4"/>
        <v>19</v>
      </c>
      <c r="G142" s="9">
        <v>66</v>
      </c>
      <c r="H142" s="10" t="str">
        <f t="shared" si="5"/>
        <v>22-3-1966</v>
      </c>
      <c r="I142" s="11">
        <v>24188</v>
      </c>
      <c r="L142" s="13"/>
    </row>
    <row r="143" spans="2:12">
      <c r="B143" s="12">
        <v>31574</v>
      </c>
      <c r="C143" s="8" t="s">
        <v>733</v>
      </c>
      <c r="D143" s="9">
        <v>11</v>
      </c>
      <c r="E143" s="9">
        <v>6</v>
      </c>
      <c r="F143" s="9">
        <f t="shared" si="4"/>
        <v>19</v>
      </c>
      <c r="G143" s="9">
        <v>86</v>
      </c>
      <c r="H143" s="10" t="str">
        <f t="shared" si="5"/>
        <v>6-11-1986</v>
      </c>
      <c r="I143" s="11">
        <v>31722</v>
      </c>
      <c r="L143" s="13"/>
    </row>
    <row r="144" spans="2:12">
      <c r="B144" s="12" t="s">
        <v>734</v>
      </c>
      <c r="C144" s="8" t="s">
        <v>734</v>
      </c>
      <c r="D144" s="9">
        <v>4</v>
      </c>
      <c r="E144" s="9">
        <v>13</v>
      </c>
      <c r="F144" s="9">
        <f t="shared" si="4"/>
        <v>19</v>
      </c>
      <c r="G144" s="9">
        <v>64</v>
      </c>
      <c r="H144" s="10" t="str">
        <f t="shared" si="5"/>
        <v>13-4-1964</v>
      </c>
      <c r="I144" s="11">
        <v>23480</v>
      </c>
      <c r="L144" s="13"/>
    </row>
    <row r="145" spans="2:12">
      <c r="B145" s="12" t="s">
        <v>735</v>
      </c>
      <c r="C145" s="8" t="s">
        <v>735</v>
      </c>
      <c r="D145" s="9">
        <v>8</v>
      </c>
      <c r="E145" s="9">
        <v>19</v>
      </c>
      <c r="F145" s="9">
        <f t="shared" si="4"/>
        <v>19</v>
      </c>
      <c r="G145" s="9">
        <v>59</v>
      </c>
      <c r="H145" s="10" t="str">
        <f t="shared" si="5"/>
        <v>19-8-1959</v>
      </c>
      <c r="I145" s="11">
        <v>21781</v>
      </c>
      <c r="L145" s="13"/>
    </row>
    <row r="146" spans="2:12">
      <c r="B146" s="12">
        <v>31604</v>
      </c>
      <c r="C146" s="8" t="s">
        <v>736</v>
      </c>
      <c r="D146" s="9">
        <v>11</v>
      </c>
      <c r="E146" s="9">
        <v>7</v>
      </c>
      <c r="F146" s="9">
        <f t="shared" si="4"/>
        <v>19</v>
      </c>
      <c r="G146" s="9">
        <v>86</v>
      </c>
      <c r="H146" s="10" t="str">
        <f t="shared" si="5"/>
        <v>7-11-1986</v>
      </c>
      <c r="I146" s="11">
        <v>31723</v>
      </c>
      <c r="L146" s="13"/>
    </row>
    <row r="147" spans="2:12">
      <c r="B147" s="12">
        <v>25424</v>
      </c>
      <c r="C147" s="8" t="s">
        <v>737</v>
      </c>
      <c r="D147" s="9">
        <v>9</v>
      </c>
      <c r="E147" s="9">
        <v>8</v>
      </c>
      <c r="F147" s="9">
        <f t="shared" si="4"/>
        <v>19</v>
      </c>
      <c r="G147" s="9">
        <v>69</v>
      </c>
      <c r="H147" s="10" t="str">
        <f t="shared" si="5"/>
        <v>8-9-1969</v>
      </c>
      <c r="I147" s="11">
        <v>25454</v>
      </c>
      <c r="L147" s="13"/>
    </row>
    <row r="148" spans="2:12">
      <c r="B148" s="12" t="s">
        <v>738</v>
      </c>
      <c r="C148" s="8" t="s">
        <v>738</v>
      </c>
      <c r="D148" s="9">
        <v>4</v>
      </c>
      <c r="E148" s="9">
        <v>17</v>
      </c>
      <c r="F148" s="9">
        <f t="shared" si="4"/>
        <v>19</v>
      </c>
      <c r="G148" s="9">
        <v>86</v>
      </c>
      <c r="H148" s="10" t="str">
        <f t="shared" si="5"/>
        <v>17-4-1986</v>
      </c>
      <c r="I148" s="11">
        <v>31519</v>
      </c>
      <c r="L148" s="13"/>
    </row>
    <row r="149" spans="2:12">
      <c r="B149" s="12">
        <v>32823</v>
      </c>
      <c r="C149" s="8" t="s">
        <v>739</v>
      </c>
      <c r="D149" s="9">
        <v>11</v>
      </c>
      <c r="E149" s="9">
        <v>11</v>
      </c>
      <c r="F149" s="9">
        <f t="shared" si="4"/>
        <v>19</v>
      </c>
      <c r="G149" s="9">
        <v>89</v>
      </c>
      <c r="H149" s="10" t="str">
        <f t="shared" si="5"/>
        <v>11-11-1989</v>
      </c>
      <c r="I149" s="11">
        <v>32823</v>
      </c>
    </row>
    <row r="150" spans="2:12">
      <c r="B150" s="12" t="s">
        <v>740</v>
      </c>
      <c r="C150" s="8" t="s">
        <v>740</v>
      </c>
      <c r="D150" s="9">
        <v>1</v>
      </c>
      <c r="E150" s="9">
        <v>19</v>
      </c>
      <c r="F150" s="9">
        <f t="shared" si="4"/>
        <v>19</v>
      </c>
      <c r="G150" s="9">
        <v>76</v>
      </c>
      <c r="H150" s="10" t="str">
        <f t="shared" si="5"/>
        <v>19-1-1976</v>
      </c>
      <c r="I150" s="11">
        <v>27778</v>
      </c>
    </row>
    <row r="151" spans="2:12">
      <c r="B151" s="12" t="s">
        <v>741</v>
      </c>
      <c r="C151" s="8" t="s">
        <v>741</v>
      </c>
      <c r="D151" s="9">
        <v>11</v>
      </c>
      <c r="E151" s="9">
        <v>27</v>
      </c>
      <c r="F151" s="9">
        <f t="shared" si="4"/>
        <v>19</v>
      </c>
      <c r="G151" s="9">
        <v>79</v>
      </c>
      <c r="H151" s="10" t="str">
        <f t="shared" si="5"/>
        <v>27-11-1979</v>
      </c>
      <c r="I151" s="11">
        <v>29186</v>
      </c>
      <c r="L151" s="13"/>
    </row>
    <row r="152" spans="2:12">
      <c r="B152" s="12" t="s">
        <v>742</v>
      </c>
      <c r="C152" s="8" t="s">
        <v>742</v>
      </c>
      <c r="D152" s="9">
        <v>9</v>
      </c>
      <c r="E152" s="9">
        <v>21</v>
      </c>
      <c r="F152" s="9">
        <f t="shared" si="4"/>
        <v>19</v>
      </c>
      <c r="G152" s="9">
        <v>54</v>
      </c>
      <c r="H152" s="10" t="str">
        <f t="shared" si="5"/>
        <v>21-9-1954</v>
      </c>
      <c r="I152" s="11">
        <v>19988</v>
      </c>
    </row>
    <row r="153" spans="2:12">
      <c r="B153" s="12">
        <v>26888</v>
      </c>
      <c r="C153" s="8" t="s">
        <v>743</v>
      </c>
      <c r="D153" s="9">
        <v>12</v>
      </c>
      <c r="E153" s="9">
        <v>8</v>
      </c>
      <c r="F153" s="9">
        <f t="shared" si="4"/>
        <v>19</v>
      </c>
      <c r="G153" s="9">
        <v>73</v>
      </c>
      <c r="H153" s="10" t="str">
        <f t="shared" si="5"/>
        <v>8-12-1973</v>
      </c>
      <c r="I153" s="11">
        <v>27006</v>
      </c>
    </row>
    <row r="154" spans="2:12">
      <c r="B154" s="12">
        <v>25790</v>
      </c>
      <c r="C154" s="8" t="s">
        <v>744</v>
      </c>
      <c r="D154" s="9">
        <v>10</v>
      </c>
      <c r="E154" s="9">
        <v>8</v>
      </c>
      <c r="F154" s="9">
        <f t="shared" si="4"/>
        <v>19</v>
      </c>
      <c r="G154" s="9">
        <v>70</v>
      </c>
      <c r="H154" s="10" t="str">
        <f t="shared" si="5"/>
        <v>8-10-1970</v>
      </c>
      <c r="I154" s="11">
        <v>25849</v>
      </c>
    </row>
    <row r="155" spans="2:12">
      <c r="B155" s="12">
        <v>28409</v>
      </c>
      <c r="C155" s="8" t="s">
        <v>745</v>
      </c>
      <c r="D155" s="9">
        <v>11</v>
      </c>
      <c r="E155" s="9">
        <v>10</v>
      </c>
      <c r="F155" s="9">
        <f t="shared" si="4"/>
        <v>19</v>
      </c>
      <c r="G155" s="9">
        <v>77</v>
      </c>
      <c r="H155" s="10" t="str">
        <f t="shared" si="5"/>
        <v>10-11-1977</v>
      </c>
      <c r="I155" s="11">
        <v>28439</v>
      </c>
      <c r="L155" s="13"/>
    </row>
    <row r="156" spans="2:12">
      <c r="B156" s="12">
        <v>29253</v>
      </c>
      <c r="C156" s="8" t="s">
        <v>746</v>
      </c>
      <c r="D156" s="9">
        <v>2</v>
      </c>
      <c r="E156" s="9">
        <v>2</v>
      </c>
      <c r="F156" s="9">
        <f t="shared" si="4"/>
        <v>19</v>
      </c>
      <c r="G156" s="9">
        <v>80</v>
      </c>
      <c r="H156" s="10" t="str">
        <f t="shared" si="5"/>
        <v>2-2-1980</v>
      </c>
      <c r="I156" s="11">
        <v>29253</v>
      </c>
      <c r="L156" s="13"/>
    </row>
    <row r="157" spans="2:12">
      <c r="B157" s="12" t="s">
        <v>747</v>
      </c>
      <c r="C157" s="8" t="s">
        <v>747</v>
      </c>
      <c r="D157" s="9">
        <v>2</v>
      </c>
      <c r="E157" s="9">
        <v>24</v>
      </c>
      <c r="F157" s="9">
        <f t="shared" si="4"/>
        <v>19</v>
      </c>
      <c r="G157" s="9">
        <v>69</v>
      </c>
      <c r="H157" s="10" t="str">
        <f t="shared" si="5"/>
        <v>24-2-1969</v>
      </c>
      <c r="I157" s="11">
        <v>25258</v>
      </c>
      <c r="L157" s="13"/>
    </row>
    <row r="158" spans="2:12">
      <c r="B158" s="12" t="s">
        <v>748</v>
      </c>
      <c r="C158" s="8" t="s">
        <v>748</v>
      </c>
      <c r="D158" s="9">
        <v>4</v>
      </c>
      <c r="E158" s="9">
        <v>23</v>
      </c>
      <c r="F158" s="9">
        <f t="shared" si="4"/>
        <v>19</v>
      </c>
      <c r="G158" s="9">
        <v>86</v>
      </c>
      <c r="H158" s="10" t="str">
        <f t="shared" si="5"/>
        <v>23-4-1986</v>
      </c>
      <c r="I158" s="11">
        <v>31525</v>
      </c>
      <c r="L158" s="13"/>
    </row>
    <row r="159" spans="2:12">
      <c r="B159" s="12">
        <v>26305</v>
      </c>
      <c r="C159" s="8" t="s">
        <v>749</v>
      </c>
      <c r="D159" s="9">
        <v>7</v>
      </c>
      <c r="E159" s="9">
        <v>1</v>
      </c>
      <c r="F159" s="9">
        <f t="shared" si="4"/>
        <v>19</v>
      </c>
      <c r="G159" s="9">
        <v>72</v>
      </c>
      <c r="H159" s="10" t="str">
        <f t="shared" si="5"/>
        <v>1-7-1972</v>
      </c>
      <c r="I159" s="11">
        <v>26481</v>
      </c>
      <c r="L159" s="13"/>
    </row>
    <row r="160" spans="2:12">
      <c r="B160" s="12" t="s">
        <v>750</v>
      </c>
      <c r="C160" s="8" t="s">
        <v>750</v>
      </c>
      <c r="D160" s="9">
        <v>7</v>
      </c>
      <c r="E160" s="9">
        <v>25</v>
      </c>
      <c r="F160" s="9">
        <f t="shared" si="4"/>
        <v>19</v>
      </c>
      <c r="G160" s="9">
        <v>79</v>
      </c>
      <c r="H160" s="10" t="str">
        <f t="shared" si="5"/>
        <v>25-7-1979</v>
      </c>
      <c r="I160" s="11">
        <v>29061</v>
      </c>
      <c r="L160" s="13"/>
    </row>
    <row r="161" spans="2:12">
      <c r="B161" s="12">
        <v>31667</v>
      </c>
      <c r="C161" s="8" t="s">
        <v>751</v>
      </c>
      <c r="D161" s="9">
        <v>12</v>
      </c>
      <c r="E161" s="9">
        <v>9</v>
      </c>
      <c r="F161" s="9">
        <f t="shared" si="4"/>
        <v>19</v>
      </c>
      <c r="G161" s="9">
        <v>86</v>
      </c>
      <c r="H161" s="10" t="str">
        <f t="shared" si="5"/>
        <v>9-12-1986</v>
      </c>
      <c r="I161" s="11">
        <v>31755</v>
      </c>
      <c r="L161" s="13"/>
    </row>
    <row r="162" spans="2:12">
      <c r="B162" s="12" t="s">
        <v>752</v>
      </c>
      <c r="C162" s="8" t="s">
        <v>752</v>
      </c>
      <c r="D162" s="9">
        <v>4</v>
      </c>
      <c r="E162" s="9">
        <v>26</v>
      </c>
      <c r="F162" s="9">
        <f t="shared" si="4"/>
        <v>19</v>
      </c>
      <c r="G162" s="9">
        <v>84</v>
      </c>
      <c r="H162" s="10" t="str">
        <f t="shared" si="5"/>
        <v>26-4-1984</v>
      </c>
      <c r="I162" s="11">
        <v>30798</v>
      </c>
      <c r="L162" s="13"/>
    </row>
    <row r="163" spans="2:12">
      <c r="B163" s="12">
        <v>30930</v>
      </c>
      <c r="C163" s="8" t="s">
        <v>753</v>
      </c>
      <c r="D163" s="9">
        <v>5</v>
      </c>
      <c r="E163" s="9">
        <v>9</v>
      </c>
      <c r="F163" s="9">
        <f t="shared" si="4"/>
        <v>19</v>
      </c>
      <c r="G163" s="9">
        <v>84</v>
      </c>
      <c r="H163" s="10" t="str">
        <f t="shared" si="5"/>
        <v>9-5-1984</v>
      </c>
      <c r="I163" s="11">
        <v>30811</v>
      </c>
      <c r="L163" s="13"/>
    </row>
    <row r="164" spans="2:12">
      <c r="B164" s="12" t="s">
        <v>754</v>
      </c>
      <c r="C164" s="8" t="s">
        <v>754</v>
      </c>
      <c r="D164" s="9">
        <v>6</v>
      </c>
      <c r="E164" s="9">
        <v>14</v>
      </c>
      <c r="F164" s="9">
        <f t="shared" si="4"/>
        <v>19</v>
      </c>
      <c r="G164" s="9">
        <v>87</v>
      </c>
      <c r="H164" s="10" t="str">
        <f t="shared" si="5"/>
        <v>14-6-1987</v>
      </c>
      <c r="I164" s="11">
        <v>31942</v>
      </c>
    </row>
    <row r="165" spans="2:12">
      <c r="B165" s="12" t="s">
        <v>755</v>
      </c>
      <c r="C165" s="8" t="s">
        <v>755</v>
      </c>
      <c r="D165" s="9">
        <v>1</v>
      </c>
      <c r="E165" s="9">
        <v>17</v>
      </c>
      <c r="F165" s="9">
        <f t="shared" si="4"/>
        <v>19</v>
      </c>
      <c r="G165" s="9">
        <v>79</v>
      </c>
      <c r="H165" s="10" t="str">
        <f t="shared" si="5"/>
        <v>17-1-1979</v>
      </c>
      <c r="I165" s="11">
        <v>28872</v>
      </c>
      <c r="L165" s="13"/>
    </row>
    <row r="166" spans="2:12">
      <c r="B166" s="12">
        <v>30961</v>
      </c>
      <c r="C166" s="8" t="s">
        <v>756</v>
      </c>
      <c r="D166" s="9">
        <v>6</v>
      </c>
      <c r="E166" s="9">
        <v>10</v>
      </c>
      <c r="F166" s="9">
        <f t="shared" si="4"/>
        <v>19</v>
      </c>
      <c r="G166" s="9">
        <v>84</v>
      </c>
      <c r="H166" s="10" t="str">
        <f t="shared" si="5"/>
        <v>10-6-1984</v>
      </c>
      <c r="I166" s="11">
        <v>30843</v>
      </c>
    </row>
    <row r="167" spans="2:12">
      <c r="B167" s="12">
        <v>29991</v>
      </c>
      <c r="C167" s="8" t="s">
        <v>757</v>
      </c>
      <c r="D167" s="9">
        <v>9</v>
      </c>
      <c r="E167" s="9">
        <v>2</v>
      </c>
      <c r="F167" s="9">
        <f t="shared" si="4"/>
        <v>19</v>
      </c>
      <c r="G167" s="9">
        <v>82</v>
      </c>
      <c r="H167" s="10" t="str">
        <f t="shared" si="5"/>
        <v>2-9-1982</v>
      </c>
      <c r="I167" s="11">
        <v>30196</v>
      </c>
    </row>
    <row r="168" spans="2:12">
      <c r="B168" s="12" t="s">
        <v>758</v>
      </c>
      <c r="C168" s="8" t="s">
        <v>758</v>
      </c>
      <c r="D168" s="9">
        <v>12</v>
      </c>
      <c r="E168" s="9">
        <v>27</v>
      </c>
      <c r="F168" s="9">
        <f t="shared" si="4"/>
        <v>19</v>
      </c>
      <c r="G168" s="9">
        <v>88</v>
      </c>
      <c r="H168" s="10" t="str">
        <f t="shared" si="5"/>
        <v>27-12-1988</v>
      </c>
      <c r="I168" s="11">
        <v>32504</v>
      </c>
    </row>
    <row r="169" spans="2:12">
      <c r="B169" s="12" t="s">
        <v>759</v>
      </c>
      <c r="C169" s="8" t="s">
        <v>759</v>
      </c>
      <c r="D169" s="9">
        <v>10</v>
      </c>
      <c r="E169" s="9">
        <v>26</v>
      </c>
      <c r="F169" s="9">
        <f t="shared" si="4"/>
        <v>19</v>
      </c>
      <c r="G169" s="9">
        <v>81</v>
      </c>
      <c r="H169" s="10" t="str">
        <f t="shared" si="5"/>
        <v>26-10-1981</v>
      </c>
      <c r="I169" s="11">
        <v>29885</v>
      </c>
      <c r="L169" s="13"/>
    </row>
    <row r="170" spans="2:12">
      <c r="B170" s="12" t="s">
        <v>760</v>
      </c>
      <c r="C170" s="8" t="s">
        <v>760</v>
      </c>
      <c r="D170" s="9">
        <v>3</v>
      </c>
      <c r="E170" s="9">
        <v>26</v>
      </c>
      <c r="F170" s="9">
        <f t="shared" si="4"/>
        <v>19</v>
      </c>
      <c r="G170" s="9">
        <v>81</v>
      </c>
      <c r="H170" s="10" t="str">
        <f t="shared" si="5"/>
        <v>26-3-1981</v>
      </c>
      <c r="I170" s="11">
        <v>29671</v>
      </c>
      <c r="L170" s="13"/>
    </row>
    <row r="171" spans="2:12">
      <c r="B171" s="12" t="s">
        <v>761</v>
      </c>
      <c r="C171" s="8" t="s">
        <v>761</v>
      </c>
      <c r="D171" s="9">
        <v>3</v>
      </c>
      <c r="E171" s="9">
        <v>19</v>
      </c>
      <c r="F171" s="9">
        <f t="shared" si="4"/>
        <v>19</v>
      </c>
      <c r="G171" s="9">
        <v>79</v>
      </c>
      <c r="H171" s="10" t="str">
        <f t="shared" si="5"/>
        <v>19-3-1979</v>
      </c>
      <c r="I171" s="11">
        <v>28933</v>
      </c>
    </row>
    <row r="172" spans="2:12">
      <c r="B172" s="12">
        <v>32273</v>
      </c>
      <c r="C172" s="8" t="s">
        <v>762</v>
      </c>
      <c r="D172" s="9">
        <v>10</v>
      </c>
      <c r="E172" s="9">
        <v>5</v>
      </c>
      <c r="F172" s="9">
        <f t="shared" si="4"/>
        <v>19</v>
      </c>
      <c r="G172" s="9">
        <v>88</v>
      </c>
      <c r="H172" s="10" t="str">
        <f t="shared" si="5"/>
        <v>5-10-1988</v>
      </c>
      <c r="I172" s="11">
        <v>32421</v>
      </c>
      <c r="L172" s="13"/>
    </row>
    <row r="173" spans="2:12">
      <c r="B173" s="12" t="s">
        <v>763</v>
      </c>
      <c r="C173" s="8" t="s">
        <v>763</v>
      </c>
      <c r="D173" s="9">
        <v>12</v>
      </c>
      <c r="E173" s="9">
        <v>26</v>
      </c>
      <c r="F173" s="9">
        <f t="shared" si="4"/>
        <v>19</v>
      </c>
      <c r="G173" s="9">
        <v>76</v>
      </c>
      <c r="H173" s="10" t="str">
        <f t="shared" si="5"/>
        <v>26-12-1976</v>
      </c>
      <c r="I173" s="11">
        <v>28120</v>
      </c>
    </row>
    <row r="174" spans="2:12">
      <c r="B174" s="12" t="s">
        <v>764</v>
      </c>
      <c r="C174" s="8" t="s">
        <v>764</v>
      </c>
      <c r="D174" s="9">
        <v>3</v>
      </c>
      <c r="E174" s="9">
        <v>28</v>
      </c>
      <c r="F174" s="9">
        <f t="shared" si="4"/>
        <v>19</v>
      </c>
      <c r="G174" s="9">
        <v>82</v>
      </c>
      <c r="H174" s="10" t="str">
        <f t="shared" si="5"/>
        <v>28-3-1982</v>
      </c>
      <c r="I174" s="11">
        <v>30038</v>
      </c>
    </row>
    <row r="175" spans="2:12">
      <c r="B175" s="12" t="s">
        <v>765</v>
      </c>
      <c r="C175" s="8" t="s">
        <v>765</v>
      </c>
      <c r="D175" s="9">
        <v>10</v>
      </c>
      <c r="E175" s="9">
        <v>22</v>
      </c>
      <c r="F175" s="9">
        <f t="shared" si="4"/>
        <v>19</v>
      </c>
      <c r="G175" s="9">
        <v>75</v>
      </c>
      <c r="H175" s="10" t="str">
        <f t="shared" si="5"/>
        <v>22-10-1975</v>
      </c>
      <c r="I175" s="11">
        <v>27689</v>
      </c>
      <c r="L175" s="13"/>
    </row>
    <row r="176" spans="2:12">
      <c r="B176" s="12" t="s">
        <v>766</v>
      </c>
      <c r="C176" s="8" t="s">
        <v>766</v>
      </c>
      <c r="D176" s="9">
        <v>2</v>
      </c>
      <c r="E176" s="9">
        <v>14</v>
      </c>
      <c r="F176" s="9">
        <f t="shared" si="4"/>
        <v>19</v>
      </c>
      <c r="G176" s="9">
        <v>73</v>
      </c>
      <c r="H176" s="10" t="str">
        <f t="shared" si="5"/>
        <v>14-2-1973</v>
      </c>
      <c r="I176" s="11">
        <v>26709</v>
      </c>
    </row>
    <row r="177" spans="2:12">
      <c r="B177" s="12">
        <v>26553</v>
      </c>
      <c r="C177" s="8" t="s">
        <v>767</v>
      </c>
      <c r="D177" s="9">
        <v>11</v>
      </c>
      <c r="E177" s="9">
        <v>9</v>
      </c>
      <c r="F177" s="9">
        <f t="shared" si="4"/>
        <v>19</v>
      </c>
      <c r="G177" s="9">
        <v>72</v>
      </c>
      <c r="H177" s="10" t="str">
        <f t="shared" si="5"/>
        <v>9-11-1972</v>
      </c>
      <c r="I177" s="11">
        <v>26612</v>
      </c>
      <c r="L177" s="13"/>
    </row>
    <row r="178" spans="2:12">
      <c r="B178" s="12">
        <v>31600</v>
      </c>
      <c r="C178" s="8" t="s">
        <v>768</v>
      </c>
      <c r="D178" s="9">
        <v>7</v>
      </c>
      <c r="E178" s="9">
        <v>7</v>
      </c>
      <c r="F178" s="9">
        <f t="shared" si="4"/>
        <v>19</v>
      </c>
      <c r="G178" s="9">
        <v>86</v>
      </c>
      <c r="H178" s="10" t="str">
        <f t="shared" si="5"/>
        <v>7-7-1986</v>
      </c>
      <c r="I178" s="11">
        <v>31600</v>
      </c>
      <c r="L178" s="13"/>
    </row>
    <row r="179" spans="2:12">
      <c r="B179" s="12" t="s">
        <v>769</v>
      </c>
      <c r="C179" s="8" t="s">
        <v>769</v>
      </c>
      <c r="D179" s="9">
        <v>8</v>
      </c>
      <c r="E179" s="9">
        <v>25</v>
      </c>
      <c r="F179" s="9">
        <f t="shared" si="4"/>
        <v>19</v>
      </c>
      <c r="G179" s="9">
        <v>76</v>
      </c>
      <c r="H179" s="10" t="str">
        <f t="shared" si="5"/>
        <v>25-8-1976</v>
      </c>
      <c r="I179" s="11">
        <v>27997</v>
      </c>
      <c r="L179" s="13"/>
    </row>
    <row r="180" spans="2:12">
      <c r="B180" s="12">
        <v>31697</v>
      </c>
      <c r="C180" s="8" t="s">
        <v>770</v>
      </c>
      <c r="D180" s="9">
        <v>12</v>
      </c>
      <c r="E180" s="9">
        <v>10</v>
      </c>
      <c r="F180" s="9">
        <f t="shared" si="4"/>
        <v>19</v>
      </c>
      <c r="G180" s="9">
        <v>86</v>
      </c>
      <c r="H180" s="10" t="str">
        <f t="shared" si="5"/>
        <v>10-12-1986</v>
      </c>
      <c r="I180" s="11">
        <v>31756</v>
      </c>
      <c r="L180" s="13"/>
    </row>
    <row r="181" spans="2:12">
      <c r="B181" s="12">
        <v>27221</v>
      </c>
      <c r="C181" s="8" t="s">
        <v>771</v>
      </c>
      <c r="D181" s="9">
        <v>11</v>
      </c>
      <c r="E181" s="9">
        <v>7</v>
      </c>
      <c r="F181" s="9">
        <f t="shared" si="4"/>
        <v>19</v>
      </c>
      <c r="G181" s="9">
        <v>74</v>
      </c>
      <c r="H181" s="10" t="str">
        <f t="shared" si="5"/>
        <v>7-11-1974</v>
      </c>
      <c r="I181" s="11">
        <v>27340</v>
      </c>
      <c r="L181" s="13"/>
    </row>
    <row r="182" spans="2:12">
      <c r="B182" s="12">
        <v>31969</v>
      </c>
      <c r="C182" s="8" t="s">
        <v>772</v>
      </c>
      <c r="D182" s="9">
        <v>11</v>
      </c>
      <c r="E182" s="9">
        <v>7</v>
      </c>
      <c r="F182" s="9">
        <f t="shared" si="4"/>
        <v>19</v>
      </c>
      <c r="G182" s="9">
        <v>87</v>
      </c>
      <c r="H182" s="10" t="str">
        <f t="shared" si="5"/>
        <v>7-11-1987</v>
      </c>
      <c r="I182" s="11">
        <v>32088</v>
      </c>
    </row>
    <row r="183" spans="2:12">
      <c r="B183" s="12" t="s">
        <v>773</v>
      </c>
      <c r="C183" s="8" t="s">
        <v>773</v>
      </c>
      <c r="D183" s="9">
        <v>11</v>
      </c>
      <c r="E183" s="9">
        <v>22</v>
      </c>
      <c r="F183" s="9">
        <f t="shared" si="4"/>
        <v>19</v>
      </c>
      <c r="G183" s="9">
        <v>77</v>
      </c>
      <c r="H183" s="10" t="str">
        <f t="shared" si="5"/>
        <v>22-11-1977</v>
      </c>
      <c r="I183" s="11">
        <v>28451</v>
      </c>
    </row>
    <row r="184" spans="2:12">
      <c r="B184" s="12" t="s">
        <v>774</v>
      </c>
      <c r="C184" s="8" t="s">
        <v>774</v>
      </c>
      <c r="D184" s="9">
        <v>5</v>
      </c>
      <c r="E184" s="9">
        <v>21</v>
      </c>
      <c r="F184" s="9">
        <f t="shared" si="4"/>
        <v>19</v>
      </c>
      <c r="G184" s="9">
        <v>87</v>
      </c>
      <c r="H184" s="10" t="str">
        <f t="shared" si="5"/>
        <v>21-5-1987</v>
      </c>
      <c r="I184" s="11">
        <v>31918</v>
      </c>
      <c r="L184" s="13"/>
    </row>
    <row r="185" spans="2:12">
      <c r="B185" s="12">
        <v>31959</v>
      </c>
      <c r="C185" s="8" t="s">
        <v>775</v>
      </c>
      <c r="D185" s="9">
        <v>1</v>
      </c>
      <c r="E185" s="9">
        <v>7</v>
      </c>
      <c r="F185" s="9">
        <f t="shared" si="4"/>
        <v>19</v>
      </c>
      <c r="G185" s="9">
        <v>87</v>
      </c>
      <c r="H185" s="10" t="str">
        <f t="shared" si="5"/>
        <v>7-1-1987</v>
      </c>
      <c r="I185" s="11">
        <v>31784</v>
      </c>
      <c r="L185" s="13"/>
    </row>
    <row r="186" spans="2:12">
      <c r="B186" s="12">
        <v>30688</v>
      </c>
      <c r="C186" s="8" t="s">
        <v>776</v>
      </c>
      <c r="D186" s="9">
        <v>7</v>
      </c>
      <c r="E186" s="9">
        <v>1</v>
      </c>
      <c r="F186" s="9">
        <f t="shared" si="4"/>
        <v>19</v>
      </c>
      <c r="G186" s="9">
        <v>84</v>
      </c>
      <c r="H186" s="10" t="str">
        <f t="shared" si="5"/>
        <v>1-7-1984</v>
      </c>
      <c r="I186" s="11">
        <v>30864</v>
      </c>
      <c r="L186" s="13"/>
    </row>
    <row r="187" spans="2:12">
      <c r="B187" s="12" t="s">
        <v>777</v>
      </c>
      <c r="C187" s="8" t="s">
        <v>777</v>
      </c>
      <c r="D187" s="9">
        <v>5</v>
      </c>
      <c r="E187" s="9">
        <v>30</v>
      </c>
      <c r="F187" s="9">
        <f t="shared" si="4"/>
        <v>19</v>
      </c>
      <c r="G187" s="9">
        <v>68</v>
      </c>
      <c r="H187" s="10" t="str">
        <f t="shared" si="5"/>
        <v>30-5-1968</v>
      </c>
      <c r="I187" s="11">
        <v>24988</v>
      </c>
    </row>
    <row r="188" spans="2:12">
      <c r="B188" s="12" t="s">
        <v>728</v>
      </c>
      <c r="C188" s="8" t="s">
        <v>728</v>
      </c>
      <c r="D188" s="9">
        <v>9</v>
      </c>
      <c r="E188" s="9">
        <v>22</v>
      </c>
      <c r="F188" s="9">
        <f t="shared" si="4"/>
        <v>19</v>
      </c>
      <c r="G188" s="9">
        <v>76</v>
      </c>
      <c r="H188" s="10" t="str">
        <f t="shared" si="5"/>
        <v>22-9-1976</v>
      </c>
      <c r="I188" s="11">
        <v>28025</v>
      </c>
    </row>
    <row r="189" spans="2:12">
      <c r="B189" s="12">
        <v>29867</v>
      </c>
      <c r="C189" s="8" t="s">
        <v>778</v>
      </c>
      <c r="D189" s="9">
        <v>8</v>
      </c>
      <c r="E189" s="9">
        <v>10</v>
      </c>
      <c r="F189" s="9">
        <f t="shared" si="4"/>
        <v>19</v>
      </c>
      <c r="G189" s="9">
        <v>81</v>
      </c>
      <c r="H189" s="10" t="str">
        <f t="shared" si="5"/>
        <v>10-8-1981</v>
      </c>
      <c r="I189" s="11">
        <v>29808</v>
      </c>
    </row>
    <row r="190" spans="2:12">
      <c r="B190" s="12" t="s">
        <v>779</v>
      </c>
      <c r="C190" s="8" t="s">
        <v>779</v>
      </c>
      <c r="D190" s="9">
        <v>6</v>
      </c>
      <c r="E190" s="9">
        <v>29</v>
      </c>
      <c r="F190" s="9">
        <f t="shared" si="4"/>
        <v>19</v>
      </c>
      <c r="G190" s="9">
        <v>85</v>
      </c>
      <c r="H190" s="10" t="str">
        <f t="shared" si="5"/>
        <v>29-6-1985</v>
      </c>
      <c r="I190" s="11">
        <v>31227</v>
      </c>
      <c r="L190" s="13"/>
    </row>
    <row r="191" spans="2:12">
      <c r="B191" s="12" t="s">
        <v>780</v>
      </c>
      <c r="C191" s="8" t="s">
        <v>780</v>
      </c>
      <c r="D191" s="9">
        <v>8</v>
      </c>
      <c r="E191" s="9">
        <v>17</v>
      </c>
      <c r="F191" s="9">
        <f t="shared" si="4"/>
        <v>19</v>
      </c>
      <c r="G191" s="9">
        <v>92</v>
      </c>
      <c r="H191" s="10" t="str">
        <f t="shared" si="5"/>
        <v>17-8-1992</v>
      </c>
      <c r="I191" s="11">
        <v>33833</v>
      </c>
    </row>
    <row r="192" spans="2:12">
      <c r="B192" s="12">
        <v>31542</v>
      </c>
      <c r="C192" s="8" t="s">
        <v>781</v>
      </c>
      <c r="D192" s="9">
        <v>10</v>
      </c>
      <c r="E192" s="9">
        <v>5</v>
      </c>
      <c r="F192" s="9">
        <f t="shared" si="4"/>
        <v>19</v>
      </c>
      <c r="G192" s="9">
        <v>86</v>
      </c>
      <c r="H192" s="10" t="str">
        <f t="shared" si="5"/>
        <v>5-10-1986</v>
      </c>
      <c r="I192" s="11">
        <v>31690</v>
      </c>
    </row>
    <row r="193" spans="2:12">
      <c r="B193" s="12" t="s">
        <v>782</v>
      </c>
      <c r="C193" s="8" t="s">
        <v>782</v>
      </c>
      <c r="D193" s="9">
        <v>4</v>
      </c>
      <c r="E193" s="9">
        <v>24</v>
      </c>
      <c r="F193" s="9">
        <f t="shared" si="4"/>
        <v>19</v>
      </c>
      <c r="G193" s="9">
        <v>70</v>
      </c>
      <c r="H193" s="10" t="str">
        <f t="shared" si="5"/>
        <v>24-4-1970</v>
      </c>
      <c r="I193" s="11">
        <v>25682</v>
      </c>
      <c r="L193" s="13"/>
    </row>
    <row r="194" spans="2:12">
      <c r="B194" s="12">
        <v>27831</v>
      </c>
      <c r="C194" s="8" t="s">
        <v>783</v>
      </c>
      <c r="D194" s="9">
        <v>12</v>
      </c>
      <c r="E194" s="9">
        <v>3</v>
      </c>
      <c r="F194" s="9">
        <f t="shared" ref="F194:F257" si="6">19</f>
        <v>19</v>
      </c>
      <c r="G194" s="9">
        <v>76</v>
      </c>
      <c r="H194" s="10" t="str">
        <f t="shared" si="5"/>
        <v>3-12-1976</v>
      </c>
      <c r="I194" s="11">
        <v>28097</v>
      </c>
    </row>
    <row r="195" spans="2:12">
      <c r="B195" s="12">
        <v>28949</v>
      </c>
      <c r="C195" s="8" t="s">
        <v>784</v>
      </c>
      <c r="D195" s="9">
        <v>4</v>
      </c>
      <c r="E195" s="9">
        <v>4</v>
      </c>
      <c r="F195" s="9">
        <f t="shared" si="6"/>
        <v>19</v>
      </c>
      <c r="G195" s="9">
        <v>79</v>
      </c>
      <c r="H195" s="10" t="str">
        <f t="shared" ref="H195:H258" si="7">E195&amp;"-"&amp;D195&amp;"-"&amp;F195&amp;G195</f>
        <v>4-4-1979</v>
      </c>
      <c r="I195" s="11">
        <v>28949</v>
      </c>
      <c r="L195" s="13"/>
    </row>
    <row r="196" spans="2:12">
      <c r="B196" s="12">
        <v>30870</v>
      </c>
      <c r="C196" s="8" t="s">
        <v>785</v>
      </c>
      <c r="D196" s="9">
        <v>7</v>
      </c>
      <c r="E196" s="9">
        <v>7</v>
      </c>
      <c r="F196" s="9">
        <f t="shared" si="6"/>
        <v>19</v>
      </c>
      <c r="G196" s="9">
        <v>84</v>
      </c>
      <c r="H196" s="10" t="str">
        <f t="shared" si="7"/>
        <v>7-7-1984</v>
      </c>
      <c r="I196" s="11">
        <v>30870</v>
      </c>
    </row>
    <row r="197" spans="2:12">
      <c r="B197" s="12">
        <v>27041</v>
      </c>
      <c r="C197" s="8" t="s">
        <v>786</v>
      </c>
      <c r="D197" s="9">
        <v>12</v>
      </c>
      <c r="E197" s="9">
        <v>1</v>
      </c>
      <c r="F197" s="9">
        <f t="shared" si="6"/>
        <v>19</v>
      </c>
      <c r="G197" s="9">
        <v>74</v>
      </c>
      <c r="H197" s="10" t="str">
        <f t="shared" si="7"/>
        <v>1-12-1974</v>
      </c>
      <c r="I197" s="11">
        <v>27364</v>
      </c>
      <c r="L197" s="13"/>
    </row>
    <row r="198" spans="2:12">
      <c r="B198" s="12" t="s">
        <v>787</v>
      </c>
      <c r="C198" s="8" t="s">
        <v>787</v>
      </c>
      <c r="D198" s="9">
        <v>4</v>
      </c>
      <c r="E198" s="9">
        <v>18</v>
      </c>
      <c r="F198" s="9">
        <f t="shared" si="6"/>
        <v>19</v>
      </c>
      <c r="G198" s="9">
        <v>80</v>
      </c>
      <c r="H198" s="10" t="str">
        <f t="shared" si="7"/>
        <v>18-4-1980</v>
      </c>
      <c r="I198" s="11">
        <v>29329</v>
      </c>
      <c r="L198" s="13"/>
    </row>
    <row r="199" spans="2:12">
      <c r="B199" s="12" t="s">
        <v>788</v>
      </c>
      <c r="C199" s="8" t="s">
        <v>788</v>
      </c>
      <c r="D199" s="9">
        <v>4</v>
      </c>
      <c r="E199" s="9">
        <v>25</v>
      </c>
      <c r="F199" s="9">
        <f t="shared" si="6"/>
        <v>19</v>
      </c>
      <c r="G199" s="9">
        <v>70</v>
      </c>
      <c r="H199" s="10" t="str">
        <f t="shared" si="7"/>
        <v>25-4-1970</v>
      </c>
      <c r="I199" s="11">
        <v>25683</v>
      </c>
    </row>
    <row r="200" spans="2:12">
      <c r="B200" s="12">
        <v>32544</v>
      </c>
      <c r="C200" s="8" t="s">
        <v>789</v>
      </c>
      <c r="D200" s="9">
        <v>5</v>
      </c>
      <c r="E200" s="9">
        <v>2</v>
      </c>
      <c r="F200" s="9">
        <f t="shared" si="6"/>
        <v>19</v>
      </c>
      <c r="G200" s="9">
        <v>89</v>
      </c>
      <c r="H200" s="10" t="str">
        <f t="shared" si="7"/>
        <v>2-5-1989</v>
      </c>
      <c r="I200" s="11">
        <v>32630</v>
      </c>
      <c r="L200" s="13"/>
    </row>
    <row r="201" spans="2:12">
      <c r="B201" s="12" t="s">
        <v>790</v>
      </c>
      <c r="C201" s="8" t="s">
        <v>790</v>
      </c>
      <c r="D201" s="9">
        <v>3</v>
      </c>
      <c r="E201" s="9">
        <v>28</v>
      </c>
      <c r="F201" s="9">
        <f t="shared" si="6"/>
        <v>19</v>
      </c>
      <c r="G201" s="9">
        <v>83</v>
      </c>
      <c r="H201" s="10" t="str">
        <f t="shared" si="7"/>
        <v>28-3-1983</v>
      </c>
      <c r="I201" s="11">
        <v>30403</v>
      </c>
      <c r="L201" s="13"/>
    </row>
    <row r="202" spans="2:12">
      <c r="B202" s="12">
        <v>28341</v>
      </c>
      <c r="C202" s="8" t="s">
        <v>791</v>
      </c>
      <c r="D202" s="9">
        <v>4</v>
      </c>
      <c r="E202" s="9">
        <v>8</v>
      </c>
      <c r="F202" s="9">
        <f t="shared" si="6"/>
        <v>19</v>
      </c>
      <c r="G202" s="9">
        <v>77</v>
      </c>
      <c r="H202" s="10" t="str">
        <f t="shared" si="7"/>
        <v>8-4-1977</v>
      </c>
      <c r="I202" s="11">
        <v>28223</v>
      </c>
      <c r="L202" s="13"/>
    </row>
    <row r="203" spans="2:12">
      <c r="B203" s="12">
        <v>24537</v>
      </c>
      <c r="C203" s="8" t="s">
        <v>792</v>
      </c>
      <c r="D203" s="9">
        <v>6</v>
      </c>
      <c r="E203" s="9">
        <v>3</v>
      </c>
      <c r="F203" s="9">
        <f t="shared" si="6"/>
        <v>19</v>
      </c>
      <c r="G203" s="9">
        <v>67</v>
      </c>
      <c r="H203" s="10" t="str">
        <f t="shared" si="7"/>
        <v>3-6-1967</v>
      </c>
      <c r="I203" s="11">
        <v>24626</v>
      </c>
      <c r="L203" s="13"/>
    </row>
    <row r="204" spans="2:12">
      <c r="B204" s="12" t="s">
        <v>793</v>
      </c>
      <c r="C204" s="8" t="s">
        <v>793</v>
      </c>
      <c r="D204" s="9">
        <v>3</v>
      </c>
      <c r="E204" s="9">
        <v>31</v>
      </c>
      <c r="F204" s="9">
        <f t="shared" si="6"/>
        <v>19</v>
      </c>
      <c r="G204" s="9">
        <v>89</v>
      </c>
      <c r="H204" s="10" t="str">
        <f t="shared" si="7"/>
        <v>31-3-1989</v>
      </c>
      <c r="I204" s="11">
        <v>32598</v>
      </c>
      <c r="L204" s="13"/>
    </row>
    <row r="205" spans="2:12">
      <c r="B205" s="12">
        <v>30870</v>
      </c>
      <c r="C205" s="8" t="s">
        <v>785</v>
      </c>
      <c r="D205" s="9">
        <v>7</v>
      </c>
      <c r="E205" s="9">
        <v>7</v>
      </c>
      <c r="F205" s="9">
        <f t="shared" si="6"/>
        <v>19</v>
      </c>
      <c r="G205" s="9">
        <v>84</v>
      </c>
      <c r="H205" s="10" t="str">
        <f t="shared" si="7"/>
        <v>7-7-1984</v>
      </c>
      <c r="I205" s="11">
        <v>30870</v>
      </c>
      <c r="L205" s="13"/>
    </row>
    <row r="206" spans="2:12">
      <c r="B206" s="12" t="s">
        <v>794</v>
      </c>
      <c r="C206" s="8" t="s">
        <v>794</v>
      </c>
      <c r="D206" s="9">
        <v>11</v>
      </c>
      <c r="E206" s="9">
        <v>23</v>
      </c>
      <c r="F206" s="9">
        <f t="shared" si="6"/>
        <v>19</v>
      </c>
      <c r="G206" s="9">
        <v>85</v>
      </c>
      <c r="H206" s="10" t="str">
        <f t="shared" si="7"/>
        <v>23-11-1985</v>
      </c>
      <c r="I206" s="11">
        <v>31374</v>
      </c>
    </row>
    <row r="207" spans="2:12">
      <c r="B207" s="12" t="s">
        <v>795</v>
      </c>
      <c r="C207" s="8" t="s">
        <v>795</v>
      </c>
      <c r="D207" s="9">
        <v>9</v>
      </c>
      <c r="E207" s="9">
        <v>30</v>
      </c>
      <c r="F207" s="9">
        <f t="shared" si="6"/>
        <v>19</v>
      </c>
      <c r="G207" s="9">
        <v>80</v>
      </c>
      <c r="H207" s="10" t="str">
        <f t="shared" si="7"/>
        <v>30-9-1980</v>
      </c>
      <c r="I207" s="11">
        <v>29494</v>
      </c>
    </row>
    <row r="208" spans="2:12">
      <c r="B208" s="12">
        <v>19300</v>
      </c>
      <c r="C208" s="8" t="s">
        <v>796</v>
      </c>
      <c r="D208" s="9">
        <v>2</v>
      </c>
      <c r="E208" s="9">
        <v>11</v>
      </c>
      <c r="F208" s="9">
        <f t="shared" si="6"/>
        <v>19</v>
      </c>
      <c r="G208" s="9">
        <v>52</v>
      </c>
      <c r="H208" s="10" t="str">
        <f t="shared" si="7"/>
        <v>11-2-1952</v>
      </c>
      <c r="I208" s="11">
        <v>19035</v>
      </c>
    </row>
    <row r="209" spans="2:12">
      <c r="B209" s="12">
        <v>33182</v>
      </c>
      <c r="C209" s="8" t="s">
        <v>797</v>
      </c>
      <c r="D209" s="9">
        <v>5</v>
      </c>
      <c r="E209" s="9">
        <v>11</v>
      </c>
      <c r="F209" s="9">
        <f t="shared" si="6"/>
        <v>19</v>
      </c>
      <c r="G209" s="9">
        <v>90</v>
      </c>
      <c r="H209" s="10" t="str">
        <f t="shared" si="7"/>
        <v>11-5-1990</v>
      </c>
      <c r="I209" s="11">
        <v>33004</v>
      </c>
    </row>
    <row r="210" spans="2:12">
      <c r="B210" s="12">
        <v>28076</v>
      </c>
      <c r="C210" s="8" t="s">
        <v>798</v>
      </c>
      <c r="D210" s="9">
        <v>12</v>
      </c>
      <c r="E210" s="9">
        <v>11</v>
      </c>
      <c r="F210" s="9">
        <f t="shared" si="6"/>
        <v>19</v>
      </c>
      <c r="G210" s="9">
        <v>76</v>
      </c>
      <c r="H210" s="10" t="str">
        <f t="shared" si="7"/>
        <v>11-12-1976</v>
      </c>
      <c r="I210" s="11">
        <v>28105</v>
      </c>
    </row>
    <row r="211" spans="2:12">
      <c r="B211" s="12" t="s">
        <v>799</v>
      </c>
      <c r="C211" s="8" t="s">
        <v>799</v>
      </c>
      <c r="D211" s="9">
        <v>11</v>
      </c>
      <c r="E211" s="9">
        <v>24</v>
      </c>
      <c r="F211" s="9">
        <f t="shared" si="6"/>
        <v>19</v>
      </c>
      <c r="G211" s="9">
        <v>79</v>
      </c>
      <c r="H211" s="10" t="str">
        <f t="shared" si="7"/>
        <v>24-11-1979</v>
      </c>
      <c r="I211" s="11">
        <v>29183</v>
      </c>
      <c r="L211" s="13"/>
    </row>
    <row r="212" spans="2:12">
      <c r="B212" s="12" t="s">
        <v>800</v>
      </c>
      <c r="C212" s="8" t="s">
        <v>800</v>
      </c>
      <c r="D212" s="9">
        <v>5</v>
      </c>
      <c r="E212" s="9">
        <v>19</v>
      </c>
      <c r="F212" s="9">
        <f t="shared" si="6"/>
        <v>19</v>
      </c>
      <c r="G212" s="9">
        <v>82</v>
      </c>
      <c r="H212" s="10" t="str">
        <f t="shared" si="7"/>
        <v>19-5-1982</v>
      </c>
      <c r="I212" s="11">
        <v>30090</v>
      </c>
      <c r="L212" s="13"/>
    </row>
    <row r="213" spans="2:12">
      <c r="B213" s="12">
        <v>28860</v>
      </c>
      <c r="C213" s="8" t="s">
        <v>801</v>
      </c>
      <c r="D213" s="9">
        <v>5</v>
      </c>
      <c r="E213" s="9">
        <v>1</v>
      </c>
      <c r="F213" s="9">
        <f t="shared" si="6"/>
        <v>19</v>
      </c>
      <c r="G213" s="9">
        <v>79</v>
      </c>
      <c r="H213" s="10" t="str">
        <f t="shared" si="7"/>
        <v>1-5-1979</v>
      </c>
      <c r="I213" s="11">
        <v>28976</v>
      </c>
      <c r="L213" s="13"/>
    </row>
    <row r="214" spans="2:12">
      <c r="B214" s="12" t="s">
        <v>802</v>
      </c>
      <c r="C214" s="8" t="s">
        <v>802</v>
      </c>
      <c r="D214" s="9">
        <v>2</v>
      </c>
      <c r="E214" s="9">
        <v>20</v>
      </c>
      <c r="F214" s="9">
        <f t="shared" si="6"/>
        <v>19</v>
      </c>
      <c r="G214" s="9">
        <v>79</v>
      </c>
      <c r="H214" s="10" t="str">
        <f t="shared" si="7"/>
        <v>20-2-1979</v>
      </c>
      <c r="I214" s="11">
        <v>28906</v>
      </c>
      <c r="L214" s="13"/>
    </row>
    <row r="215" spans="2:12">
      <c r="B215" s="12">
        <v>30811</v>
      </c>
      <c r="C215" s="8" t="s">
        <v>803</v>
      </c>
      <c r="D215" s="9">
        <v>9</v>
      </c>
      <c r="E215" s="9">
        <v>5</v>
      </c>
      <c r="F215" s="9">
        <f t="shared" si="6"/>
        <v>19</v>
      </c>
      <c r="G215" s="9">
        <v>84</v>
      </c>
      <c r="H215" s="10" t="str">
        <f t="shared" si="7"/>
        <v>5-9-1984</v>
      </c>
      <c r="I215" s="11">
        <v>30930</v>
      </c>
      <c r="L215" s="13"/>
    </row>
    <row r="216" spans="2:12">
      <c r="B216" s="12" t="s">
        <v>804</v>
      </c>
      <c r="C216" s="8" t="s">
        <v>804</v>
      </c>
      <c r="D216" s="9">
        <v>3</v>
      </c>
      <c r="E216" s="9">
        <v>17</v>
      </c>
      <c r="F216" s="9">
        <f t="shared" si="6"/>
        <v>19</v>
      </c>
      <c r="G216" s="9">
        <v>88</v>
      </c>
      <c r="H216" s="10" t="str">
        <f t="shared" si="7"/>
        <v>17-3-1988</v>
      </c>
      <c r="I216" s="11">
        <v>32219</v>
      </c>
      <c r="L216" s="13"/>
    </row>
    <row r="217" spans="2:12">
      <c r="B217" s="12" t="s">
        <v>805</v>
      </c>
      <c r="C217" s="8" t="s">
        <v>805</v>
      </c>
      <c r="D217" s="9">
        <v>7</v>
      </c>
      <c r="E217" s="9">
        <v>18</v>
      </c>
      <c r="F217" s="9">
        <f t="shared" si="6"/>
        <v>19</v>
      </c>
      <c r="G217" s="9">
        <v>89</v>
      </c>
      <c r="H217" s="10" t="str">
        <f t="shared" si="7"/>
        <v>18-7-1989</v>
      </c>
      <c r="I217" s="11">
        <v>32707</v>
      </c>
    </row>
    <row r="218" spans="2:12">
      <c r="B218" s="12" t="s">
        <v>806</v>
      </c>
      <c r="C218" s="8" t="s">
        <v>806</v>
      </c>
      <c r="D218" s="9">
        <v>7</v>
      </c>
      <c r="E218" s="9">
        <v>20</v>
      </c>
      <c r="F218" s="9">
        <f t="shared" si="6"/>
        <v>19</v>
      </c>
      <c r="G218" s="9">
        <v>86</v>
      </c>
      <c r="H218" s="10" t="str">
        <f t="shared" si="7"/>
        <v>20-7-1986</v>
      </c>
      <c r="I218" s="11">
        <v>31613</v>
      </c>
    </row>
    <row r="219" spans="2:12">
      <c r="B219" s="12" t="s">
        <v>807</v>
      </c>
      <c r="C219" s="8" t="s">
        <v>807</v>
      </c>
      <c r="D219" s="9">
        <v>8</v>
      </c>
      <c r="E219" s="9">
        <v>17</v>
      </c>
      <c r="F219" s="9">
        <f t="shared" si="6"/>
        <v>19</v>
      </c>
      <c r="G219" s="9">
        <v>86</v>
      </c>
      <c r="H219" s="10" t="str">
        <f t="shared" si="7"/>
        <v>17-8-1986</v>
      </c>
      <c r="I219" s="11">
        <v>31641</v>
      </c>
    </row>
    <row r="220" spans="2:12">
      <c r="B220" s="12">
        <v>28373</v>
      </c>
      <c r="C220" s="8" t="s">
        <v>808</v>
      </c>
      <c r="D220" s="9">
        <v>5</v>
      </c>
      <c r="E220" s="9">
        <v>9</v>
      </c>
      <c r="F220" s="9">
        <f t="shared" si="6"/>
        <v>19</v>
      </c>
      <c r="G220" s="9">
        <v>77</v>
      </c>
      <c r="H220" s="10" t="str">
        <f t="shared" si="7"/>
        <v>9-5-1977</v>
      </c>
      <c r="I220" s="11">
        <v>28254</v>
      </c>
      <c r="L220" s="13"/>
    </row>
    <row r="221" spans="2:12">
      <c r="B221" s="12">
        <v>29131</v>
      </c>
      <c r="C221" s="8" t="s">
        <v>809</v>
      </c>
      <c r="D221" s="9">
        <v>3</v>
      </c>
      <c r="E221" s="9">
        <v>10</v>
      </c>
      <c r="F221" s="9">
        <f t="shared" si="6"/>
        <v>19</v>
      </c>
      <c r="G221" s="9">
        <v>79</v>
      </c>
      <c r="H221" s="10" t="str">
        <f t="shared" si="7"/>
        <v>10-3-1979</v>
      </c>
      <c r="I221" s="11">
        <v>28924</v>
      </c>
      <c r="L221" s="13"/>
    </row>
    <row r="222" spans="2:12">
      <c r="B222" s="12" t="s">
        <v>810</v>
      </c>
      <c r="C222" s="8" t="s">
        <v>810</v>
      </c>
      <c r="D222" s="9">
        <v>9</v>
      </c>
      <c r="E222" s="9">
        <v>16</v>
      </c>
      <c r="F222" s="9">
        <f t="shared" si="6"/>
        <v>19</v>
      </c>
      <c r="G222" s="9">
        <v>84</v>
      </c>
      <c r="H222" s="10" t="str">
        <f t="shared" si="7"/>
        <v>16-9-1984</v>
      </c>
      <c r="I222" s="11">
        <v>30941</v>
      </c>
      <c r="L222" s="13"/>
    </row>
    <row r="223" spans="2:12">
      <c r="B223" s="12">
        <v>32297</v>
      </c>
      <c r="C223" s="8" t="s">
        <v>811</v>
      </c>
      <c r="D223" s="9">
        <v>3</v>
      </c>
      <c r="E223" s="9">
        <v>6</v>
      </c>
      <c r="F223" s="9">
        <f t="shared" si="6"/>
        <v>19</v>
      </c>
      <c r="G223" s="9">
        <v>88</v>
      </c>
      <c r="H223" s="10" t="str">
        <f t="shared" si="7"/>
        <v>6-3-1988</v>
      </c>
      <c r="I223" s="11">
        <v>32208</v>
      </c>
      <c r="L223" s="13"/>
    </row>
    <row r="224" spans="2:12">
      <c r="B224" s="12" t="s">
        <v>812</v>
      </c>
      <c r="C224" s="8" t="s">
        <v>812</v>
      </c>
      <c r="D224" s="9">
        <v>11</v>
      </c>
      <c r="E224" s="9">
        <v>23</v>
      </c>
      <c r="F224" s="9">
        <f t="shared" si="6"/>
        <v>19</v>
      </c>
      <c r="G224" s="9">
        <v>81</v>
      </c>
      <c r="H224" s="10" t="str">
        <f t="shared" si="7"/>
        <v>23-11-1981</v>
      </c>
      <c r="I224" s="11">
        <v>29913</v>
      </c>
      <c r="L224" s="13"/>
    </row>
    <row r="225" spans="2:12">
      <c r="B225" s="12" t="s">
        <v>813</v>
      </c>
      <c r="C225" s="8" t="s">
        <v>813</v>
      </c>
      <c r="D225" s="9">
        <v>8</v>
      </c>
      <c r="E225" s="9">
        <v>29</v>
      </c>
      <c r="F225" s="9">
        <f t="shared" si="6"/>
        <v>19</v>
      </c>
      <c r="G225" s="9">
        <v>88</v>
      </c>
      <c r="H225" s="10" t="str">
        <f t="shared" si="7"/>
        <v>29-8-1988</v>
      </c>
      <c r="I225" s="11">
        <v>32384</v>
      </c>
    </row>
    <row r="226" spans="2:12">
      <c r="B226" s="12" t="s">
        <v>814</v>
      </c>
      <c r="C226" s="8" t="s">
        <v>814</v>
      </c>
      <c r="D226" s="9">
        <v>10</v>
      </c>
      <c r="E226" s="9">
        <v>15</v>
      </c>
      <c r="F226" s="9">
        <f t="shared" si="6"/>
        <v>19</v>
      </c>
      <c r="G226" s="9">
        <v>84</v>
      </c>
      <c r="H226" s="10" t="str">
        <f t="shared" si="7"/>
        <v>15-10-1984</v>
      </c>
      <c r="I226" s="11">
        <v>30970</v>
      </c>
      <c r="L226" s="13"/>
    </row>
    <row r="227" spans="2:12">
      <c r="B227" s="12" t="s">
        <v>815</v>
      </c>
      <c r="C227" s="8" t="s">
        <v>815</v>
      </c>
      <c r="D227" s="9">
        <v>6</v>
      </c>
      <c r="E227" s="9">
        <v>19</v>
      </c>
      <c r="F227" s="9">
        <f t="shared" si="6"/>
        <v>19</v>
      </c>
      <c r="G227" s="9">
        <v>61</v>
      </c>
      <c r="H227" s="10" t="str">
        <f t="shared" si="7"/>
        <v>19-6-1961</v>
      </c>
      <c r="I227" s="11">
        <v>22451</v>
      </c>
    </row>
    <row r="228" spans="2:12">
      <c r="B228" s="12" t="s">
        <v>816</v>
      </c>
      <c r="C228" s="8" t="s">
        <v>816</v>
      </c>
      <c r="D228" s="9">
        <v>9</v>
      </c>
      <c r="E228" s="9">
        <v>22</v>
      </c>
      <c r="F228" s="9">
        <f t="shared" si="6"/>
        <v>19</v>
      </c>
      <c r="G228" s="9">
        <v>70</v>
      </c>
      <c r="H228" s="10" t="str">
        <f t="shared" si="7"/>
        <v>22-9-1970</v>
      </c>
      <c r="I228" s="11">
        <v>25833</v>
      </c>
    </row>
    <row r="229" spans="2:12">
      <c r="B229" s="12">
        <v>30844</v>
      </c>
      <c r="C229" s="8" t="s">
        <v>817</v>
      </c>
      <c r="D229" s="9">
        <v>11</v>
      </c>
      <c r="E229" s="9">
        <v>6</v>
      </c>
      <c r="F229" s="9">
        <f t="shared" si="6"/>
        <v>19</v>
      </c>
      <c r="G229" s="9">
        <v>84</v>
      </c>
      <c r="H229" s="10" t="str">
        <f t="shared" si="7"/>
        <v>6-11-1984</v>
      </c>
      <c r="I229" s="11">
        <v>30992</v>
      </c>
      <c r="L229" s="13"/>
    </row>
    <row r="230" spans="2:12">
      <c r="B230" s="12">
        <v>29560</v>
      </c>
      <c r="C230" s="8" t="s">
        <v>818</v>
      </c>
      <c r="D230" s="9">
        <v>5</v>
      </c>
      <c r="E230" s="9">
        <v>12</v>
      </c>
      <c r="F230" s="9">
        <f t="shared" si="6"/>
        <v>19</v>
      </c>
      <c r="G230" s="9">
        <v>80</v>
      </c>
      <c r="H230" s="10" t="str">
        <f t="shared" si="7"/>
        <v>12-5-1980</v>
      </c>
      <c r="I230" s="11">
        <v>29353</v>
      </c>
    </row>
    <row r="231" spans="2:12">
      <c r="B231" s="12" t="s">
        <v>819</v>
      </c>
      <c r="C231" s="8" t="s">
        <v>819</v>
      </c>
      <c r="D231" s="9">
        <v>12</v>
      </c>
      <c r="E231" s="9">
        <v>31</v>
      </c>
      <c r="F231" s="9">
        <f t="shared" si="6"/>
        <v>19</v>
      </c>
      <c r="G231" s="9">
        <v>84</v>
      </c>
      <c r="H231" s="10" t="str">
        <f t="shared" si="7"/>
        <v>31-12-1984</v>
      </c>
      <c r="I231" s="11">
        <v>31047</v>
      </c>
      <c r="L231" s="13"/>
    </row>
    <row r="232" spans="2:12">
      <c r="B232" s="12">
        <v>20068</v>
      </c>
      <c r="C232" s="8" t="s">
        <v>820</v>
      </c>
      <c r="D232" s="9">
        <v>10</v>
      </c>
      <c r="E232" s="9">
        <v>12</v>
      </c>
      <c r="F232" s="9">
        <f t="shared" si="6"/>
        <v>19</v>
      </c>
      <c r="G232" s="9">
        <v>54</v>
      </c>
      <c r="H232" s="10" t="str">
        <f t="shared" si="7"/>
        <v>12-10-1954</v>
      </c>
      <c r="I232" s="11">
        <v>20009</v>
      </c>
    </row>
    <row r="233" spans="2:12">
      <c r="B233" s="12" t="s">
        <v>821</v>
      </c>
      <c r="C233" s="8" t="s">
        <v>821</v>
      </c>
      <c r="D233" s="9">
        <v>7</v>
      </c>
      <c r="E233" s="9">
        <v>22</v>
      </c>
      <c r="F233" s="9">
        <f t="shared" si="6"/>
        <v>19</v>
      </c>
      <c r="G233" s="9">
        <v>82</v>
      </c>
      <c r="H233" s="10" t="str">
        <f t="shared" si="7"/>
        <v>22-7-1982</v>
      </c>
      <c r="I233" s="11">
        <v>30154</v>
      </c>
    </row>
    <row r="234" spans="2:12">
      <c r="B234" s="12">
        <v>26999</v>
      </c>
      <c r="C234" s="8" t="s">
        <v>822</v>
      </c>
      <c r="D234" s="9">
        <v>1</v>
      </c>
      <c r="E234" s="9">
        <v>12</v>
      </c>
      <c r="F234" s="9">
        <f t="shared" si="6"/>
        <v>19</v>
      </c>
      <c r="G234" s="9">
        <v>73</v>
      </c>
      <c r="H234" s="10" t="str">
        <f t="shared" si="7"/>
        <v>12-1-1973</v>
      </c>
      <c r="I234" s="11">
        <v>26676</v>
      </c>
    </row>
    <row r="235" spans="2:12">
      <c r="B235" s="12">
        <v>29715</v>
      </c>
      <c r="C235" s="8" t="s">
        <v>823</v>
      </c>
      <c r="D235" s="9">
        <v>9</v>
      </c>
      <c r="E235" s="9">
        <v>5</v>
      </c>
      <c r="F235" s="9">
        <f t="shared" si="6"/>
        <v>19</v>
      </c>
      <c r="G235" s="9">
        <v>81</v>
      </c>
      <c r="H235" s="10" t="str">
        <f t="shared" si="7"/>
        <v>5-9-1981</v>
      </c>
      <c r="I235" s="11">
        <v>29834</v>
      </c>
      <c r="L235" s="13"/>
    </row>
    <row r="236" spans="2:12">
      <c r="B236" s="12">
        <v>26365</v>
      </c>
      <c r="C236" s="8" t="s">
        <v>824</v>
      </c>
      <c r="D236" s="9">
        <v>7</v>
      </c>
      <c r="E236" s="9">
        <v>3</v>
      </c>
      <c r="F236" s="9">
        <f t="shared" si="6"/>
        <v>19</v>
      </c>
      <c r="G236" s="9">
        <v>72</v>
      </c>
      <c r="H236" s="10" t="str">
        <f t="shared" si="7"/>
        <v>3-7-1972</v>
      </c>
      <c r="I236" s="11">
        <v>26483</v>
      </c>
      <c r="L236" s="13"/>
    </row>
    <row r="237" spans="2:12">
      <c r="B237" s="12">
        <v>27211</v>
      </c>
      <c r="C237" s="8" t="s">
        <v>825</v>
      </c>
      <c r="D237" s="9">
        <v>1</v>
      </c>
      <c r="E237" s="9">
        <v>7</v>
      </c>
      <c r="F237" s="9">
        <f t="shared" si="6"/>
        <v>19</v>
      </c>
      <c r="G237" s="9">
        <v>74</v>
      </c>
      <c r="H237" s="10" t="str">
        <f t="shared" si="7"/>
        <v>7-1-1974</v>
      </c>
      <c r="I237" s="11">
        <v>27036</v>
      </c>
      <c r="L237" s="13"/>
    </row>
    <row r="238" spans="2:12">
      <c r="B238" s="12">
        <v>31229</v>
      </c>
      <c r="C238" s="8" t="s">
        <v>826</v>
      </c>
      <c r="D238" s="9">
        <v>1</v>
      </c>
      <c r="E238" s="9">
        <v>7</v>
      </c>
      <c r="F238" s="9">
        <f t="shared" si="6"/>
        <v>19</v>
      </c>
      <c r="G238" s="9">
        <v>85</v>
      </c>
      <c r="H238" s="10" t="str">
        <f t="shared" si="7"/>
        <v>7-1-1985</v>
      </c>
      <c r="I238" s="11">
        <v>31054</v>
      </c>
      <c r="L238" s="13"/>
    </row>
    <row r="239" spans="2:12">
      <c r="B239" s="12" t="s">
        <v>827</v>
      </c>
      <c r="C239" s="8" t="s">
        <v>827</v>
      </c>
      <c r="D239" s="9">
        <v>1</v>
      </c>
      <c r="E239" s="9">
        <v>28</v>
      </c>
      <c r="F239" s="9">
        <f t="shared" si="6"/>
        <v>19</v>
      </c>
      <c r="G239" s="9">
        <v>85</v>
      </c>
      <c r="H239" s="10" t="str">
        <f t="shared" si="7"/>
        <v>28-1-1985</v>
      </c>
      <c r="I239" s="11">
        <v>31075</v>
      </c>
    </row>
    <row r="240" spans="2:12">
      <c r="B240" s="12">
        <v>29900</v>
      </c>
      <c r="C240" s="8" t="s">
        <v>828</v>
      </c>
      <c r="D240" s="9">
        <v>10</v>
      </c>
      <c r="E240" s="9">
        <v>11</v>
      </c>
      <c r="F240" s="9">
        <f t="shared" si="6"/>
        <v>19</v>
      </c>
      <c r="G240" s="9">
        <v>81</v>
      </c>
      <c r="H240" s="10" t="str">
        <f t="shared" si="7"/>
        <v>11-10-1981</v>
      </c>
      <c r="I240" s="11">
        <v>29870</v>
      </c>
      <c r="L240" s="13"/>
    </row>
    <row r="241" spans="2:12">
      <c r="B241" s="12" t="s">
        <v>829</v>
      </c>
      <c r="C241" s="8" t="s">
        <v>829</v>
      </c>
      <c r="D241" s="9">
        <v>5</v>
      </c>
      <c r="E241" s="9">
        <v>27</v>
      </c>
      <c r="F241" s="9">
        <f t="shared" si="6"/>
        <v>19</v>
      </c>
      <c r="G241" s="9">
        <v>73</v>
      </c>
      <c r="H241" s="10" t="str">
        <f t="shared" si="7"/>
        <v>27-5-1973</v>
      </c>
      <c r="I241" s="11">
        <v>26811</v>
      </c>
      <c r="L241" s="13"/>
    </row>
    <row r="242" spans="2:12">
      <c r="B242" s="12" t="s">
        <v>830</v>
      </c>
      <c r="C242" s="8" t="s">
        <v>830</v>
      </c>
      <c r="D242" s="9">
        <v>11</v>
      </c>
      <c r="E242" s="9">
        <v>21</v>
      </c>
      <c r="F242" s="9">
        <f t="shared" si="6"/>
        <v>19</v>
      </c>
      <c r="G242" s="9">
        <v>72</v>
      </c>
      <c r="H242" s="10" t="str">
        <f t="shared" si="7"/>
        <v>21-11-1972</v>
      </c>
      <c r="I242" s="11">
        <v>26624</v>
      </c>
      <c r="L242" s="13"/>
    </row>
    <row r="243" spans="2:12">
      <c r="B243" s="12">
        <v>27161</v>
      </c>
      <c r="C243" s="8" t="s">
        <v>831</v>
      </c>
      <c r="D243" s="9">
        <v>12</v>
      </c>
      <c r="E243" s="9">
        <v>5</v>
      </c>
      <c r="F243" s="9">
        <f t="shared" si="6"/>
        <v>19</v>
      </c>
      <c r="G243" s="9">
        <v>74</v>
      </c>
      <c r="H243" s="10" t="str">
        <f t="shared" si="7"/>
        <v>5-12-1974</v>
      </c>
      <c r="I243" s="11">
        <v>27368</v>
      </c>
      <c r="L243" s="13"/>
    </row>
    <row r="244" spans="2:12">
      <c r="B244" s="12" t="s">
        <v>832</v>
      </c>
      <c r="C244" s="8" t="s">
        <v>832</v>
      </c>
      <c r="D244" s="9">
        <v>3</v>
      </c>
      <c r="E244" s="9">
        <v>18</v>
      </c>
      <c r="F244" s="9">
        <f t="shared" si="6"/>
        <v>19</v>
      </c>
      <c r="G244" s="9">
        <v>87</v>
      </c>
      <c r="H244" s="10" t="str">
        <f t="shared" si="7"/>
        <v>18-3-1987</v>
      </c>
      <c r="I244" s="11">
        <v>31854</v>
      </c>
    </row>
    <row r="245" spans="2:12">
      <c r="B245" s="12">
        <v>26788</v>
      </c>
      <c r="C245" s="8" t="s">
        <v>833</v>
      </c>
      <c r="D245" s="9">
        <v>4</v>
      </c>
      <c r="E245" s="9">
        <v>5</v>
      </c>
      <c r="F245" s="9">
        <f t="shared" si="6"/>
        <v>19</v>
      </c>
      <c r="G245" s="9">
        <v>73</v>
      </c>
      <c r="H245" s="10" t="str">
        <f t="shared" si="7"/>
        <v>5-4-1973</v>
      </c>
      <c r="I245" s="11">
        <v>26759</v>
      </c>
      <c r="L245" s="13"/>
    </row>
    <row r="246" spans="2:12">
      <c r="B246" s="12">
        <v>23468</v>
      </c>
      <c r="C246" s="8" t="s">
        <v>834</v>
      </c>
      <c r="D246" s="9">
        <v>1</v>
      </c>
      <c r="E246" s="9">
        <v>4</v>
      </c>
      <c r="F246" s="9">
        <f t="shared" si="6"/>
        <v>19</v>
      </c>
      <c r="G246" s="9">
        <v>64</v>
      </c>
      <c r="H246" s="10" t="str">
        <f t="shared" si="7"/>
        <v>4-1-1964</v>
      </c>
      <c r="I246" s="11">
        <v>23380</v>
      </c>
      <c r="L246" s="13"/>
    </row>
    <row r="247" spans="2:12">
      <c r="B247" s="12" t="s">
        <v>835</v>
      </c>
      <c r="C247" s="8" t="s">
        <v>835</v>
      </c>
      <c r="D247" s="9">
        <v>7</v>
      </c>
      <c r="E247" s="9">
        <v>24</v>
      </c>
      <c r="F247" s="9">
        <f t="shared" si="6"/>
        <v>19</v>
      </c>
      <c r="G247" s="9">
        <v>86</v>
      </c>
      <c r="H247" s="10" t="str">
        <f t="shared" si="7"/>
        <v>24-7-1986</v>
      </c>
      <c r="I247" s="11">
        <v>31617</v>
      </c>
      <c r="L247" s="13"/>
    </row>
    <row r="248" spans="2:12">
      <c r="B248" s="12">
        <v>24995</v>
      </c>
      <c r="C248" s="8" t="s">
        <v>836</v>
      </c>
      <c r="D248" s="9">
        <v>6</v>
      </c>
      <c r="E248" s="9">
        <v>6</v>
      </c>
      <c r="F248" s="9">
        <f t="shared" si="6"/>
        <v>19</v>
      </c>
      <c r="G248" s="9">
        <v>68</v>
      </c>
      <c r="H248" s="10" t="str">
        <f t="shared" si="7"/>
        <v>6-6-1968</v>
      </c>
      <c r="I248" s="11">
        <v>24995</v>
      </c>
      <c r="L248" s="13"/>
    </row>
    <row r="249" spans="2:12">
      <c r="B249" s="12" t="s">
        <v>837</v>
      </c>
      <c r="C249" s="8" t="s">
        <v>837</v>
      </c>
      <c r="D249" s="9">
        <v>12</v>
      </c>
      <c r="E249" s="9">
        <v>21</v>
      </c>
      <c r="F249" s="9">
        <f t="shared" si="6"/>
        <v>19</v>
      </c>
      <c r="G249" s="9">
        <v>74</v>
      </c>
      <c r="H249" s="10" t="str">
        <f t="shared" si="7"/>
        <v>21-12-1974</v>
      </c>
      <c r="I249" s="11">
        <v>27384</v>
      </c>
    </row>
    <row r="250" spans="2:12">
      <c r="B250" s="12" t="s">
        <v>838</v>
      </c>
      <c r="C250" s="8" t="s">
        <v>838</v>
      </c>
      <c r="D250" s="9">
        <v>4</v>
      </c>
      <c r="E250" s="9">
        <v>26</v>
      </c>
      <c r="F250" s="9">
        <f t="shared" si="6"/>
        <v>19</v>
      </c>
      <c r="G250" s="9">
        <v>86</v>
      </c>
      <c r="H250" s="10" t="str">
        <f t="shared" si="7"/>
        <v>26-4-1986</v>
      </c>
      <c r="I250" s="11">
        <v>31528</v>
      </c>
      <c r="L250" s="13"/>
    </row>
    <row r="251" spans="2:12">
      <c r="B251" s="12" t="s">
        <v>839</v>
      </c>
      <c r="C251" s="8" t="s">
        <v>839</v>
      </c>
      <c r="D251" s="9">
        <v>12</v>
      </c>
      <c r="E251" s="9">
        <v>17</v>
      </c>
      <c r="F251" s="9">
        <f t="shared" si="6"/>
        <v>19</v>
      </c>
      <c r="G251" s="9">
        <v>87</v>
      </c>
      <c r="H251" s="10" t="str">
        <f t="shared" si="7"/>
        <v>17-12-1987</v>
      </c>
      <c r="I251" s="11">
        <v>32128</v>
      </c>
    </row>
    <row r="252" spans="2:12">
      <c r="B252" s="12">
        <v>32423</v>
      </c>
      <c r="C252" s="8" t="s">
        <v>840</v>
      </c>
      <c r="D252" s="9">
        <v>7</v>
      </c>
      <c r="E252" s="9">
        <v>10</v>
      </c>
      <c r="F252" s="9">
        <f t="shared" si="6"/>
        <v>19</v>
      </c>
      <c r="G252" s="9">
        <v>88</v>
      </c>
      <c r="H252" s="10" t="str">
        <f t="shared" si="7"/>
        <v>10-7-1988</v>
      </c>
      <c r="I252" s="11">
        <v>32334</v>
      </c>
    </row>
    <row r="253" spans="2:12">
      <c r="B253" s="12">
        <v>27670</v>
      </c>
      <c r="C253" s="8" t="s">
        <v>841</v>
      </c>
      <c r="D253" s="9">
        <v>3</v>
      </c>
      <c r="E253" s="9">
        <v>10</v>
      </c>
      <c r="F253" s="9">
        <f t="shared" si="6"/>
        <v>19</v>
      </c>
      <c r="G253" s="9">
        <v>75</v>
      </c>
      <c r="H253" s="10" t="str">
        <f t="shared" si="7"/>
        <v>10-3-1975</v>
      </c>
      <c r="I253" s="11">
        <v>27463</v>
      </c>
    </row>
    <row r="254" spans="2:12">
      <c r="B254" s="12" t="s">
        <v>842</v>
      </c>
      <c r="C254" s="8" t="s">
        <v>842</v>
      </c>
      <c r="D254" s="9">
        <v>4</v>
      </c>
      <c r="E254" s="9">
        <v>14</v>
      </c>
      <c r="F254" s="9">
        <f t="shared" si="6"/>
        <v>19</v>
      </c>
      <c r="G254" s="9">
        <v>81</v>
      </c>
      <c r="H254" s="10" t="str">
        <f t="shared" si="7"/>
        <v>14-4-1981</v>
      </c>
      <c r="I254" s="11">
        <v>29690</v>
      </c>
    </row>
    <row r="255" spans="2:12">
      <c r="B255" s="12" t="s">
        <v>843</v>
      </c>
      <c r="C255" s="8" t="s">
        <v>843</v>
      </c>
      <c r="D255" s="9">
        <v>8</v>
      </c>
      <c r="E255" s="9">
        <v>24</v>
      </c>
      <c r="F255" s="9">
        <f t="shared" si="6"/>
        <v>19</v>
      </c>
      <c r="G255" s="9">
        <v>85</v>
      </c>
      <c r="H255" s="10" t="str">
        <f t="shared" si="7"/>
        <v>24-8-1985</v>
      </c>
      <c r="I255" s="11">
        <v>31283</v>
      </c>
      <c r="L255" s="13"/>
    </row>
    <row r="256" spans="2:12">
      <c r="B256" s="12">
        <v>25782</v>
      </c>
      <c r="C256" s="8" t="s">
        <v>844</v>
      </c>
      <c r="D256" s="9">
        <v>2</v>
      </c>
      <c r="E256" s="9">
        <v>8</v>
      </c>
      <c r="F256" s="9">
        <f t="shared" si="6"/>
        <v>19</v>
      </c>
      <c r="G256" s="9">
        <v>70</v>
      </c>
      <c r="H256" s="10" t="str">
        <f t="shared" si="7"/>
        <v>8-2-1970</v>
      </c>
      <c r="I256" s="11">
        <v>25607</v>
      </c>
      <c r="L256" s="13"/>
    </row>
    <row r="257" spans="2:12">
      <c r="B257" s="12" t="s">
        <v>845</v>
      </c>
      <c r="C257" s="8" t="s">
        <v>845</v>
      </c>
      <c r="D257" s="9">
        <v>5</v>
      </c>
      <c r="E257" s="9">
        <v>19</v>
      </c>
      <c r="F257" s="9">
        <f t="shared" si="6"/>
        <v>19</v>
      </c>
      <c r="G257" s="9">
        <v>88</v>
      </c>
      <c r="H257" s="10" t="str">
        <f t="shared" si="7"/>
        <v>19-5-1988</v>
      </c>
      <c r="I257" s="11">
        <v>32282</v>
      </c>
    </row>
    <row r="258" spans="2:12">
      <c r="B258" s="12" t="s">
        <v>846</v>
      </c>
      <c r="C258" s="8" t="s">
        <v>846</v>
      </c>
      <c r="D258" s="9">
        <v>11</v>
      </c>
      <c r="E258" s="9">
        <v>25</v>
      </c>
      <c r="F258" s="9">
        <f t="shared" ref="F258:F312" si="8">19</f>
        <v>19</v>
      </c>
      <c r="G258" s="9">
        <v>87</v>
      </c>
      <c r="H258" s="10" t="str">
        <f t="shared" si="7"/>
        <v>25-11-1987</v>
      </c>
      <c r="I258" s="11">
        <v>32106</v>
      </c>
    </row>
    <row r="259" spans="2:12">
      <c r="B259" s="12" t="s">
        <v>847</v>
      </c>
      <c r="C259" s="8" t="s">
        <v>847</v>
      </c>
      <c r="D259" s="9">
        <v>10</v>
      </c>
      <c r="E259" s="9">
        <v>30</v>
      </c>
      <c r="F259" s="9">
        <f t="shared" si="8"/>
        <v>19</v>
      </c>
      <c r="G259" s="9">
        <v>63</v>
      </c>
      <c r="H259" s="10" t="str">
        <f t="shared" ref="H259:H312" si="9">E259&amp;"-"&amp;D259&amp;"-"&amp;F259&amp;G259</f>
        <v>30-10-1963</v>
      </c>
      <c r="I259" s="11">
        <v>23314</v>
      </c>
    </row>
    <row r="260" spans="2:12">
      <c r="B260" s="12" t="s">
        <v>848</v>
      </c>
      <c r="C260" s="8" t="s">
        <v>848</v>
      </c>
      <c r="D260" s="9">
        <v>8</v>
      </c>
      <c r="E260" s="9">
        <v>16</v>
      </c>
      <c r="F260" s="9">
        <f t="shared" si="8"/>
        <v>19</v>
      </c>
      <c r="G260" s="9">
        <v>84</v>
      </c>
      <c r="H260" s="10" t="str">
        <f t="shared" si="9"/>
        <v>16-8-1984</v>
      </c>
      <c r="I260" s="11">
        <v>30910</v>
      </c>
    </row>
    <row r="261" spans="2:12">
      <c r="B261" s="12" t="s">
        <v>754</v>
      </c>
      <c r="C261" s="8" t="s">
        <v>754</v>
      </c>
      <c r="D261" s="9">
        <v>6</v>
      </c>
      <c r="E261" s="9">
        <v>14</v>
      </c>
      <c r="F261" s="9">
        <f t="shared" si="8"/>
        <v>19</v>
      </c>
      <c r="G261" s="9">
        <v>87</v>
      </c>
      <c r="H261" s="10" t="str">
        <f t="shared" si="9"/>
        <v>14-6-1987</v>
      </c>
      <c r="I261" s="11">
        <v>31942</v>
      </c>
      <c r="L261" s="13"/>
    </row>
    <row r="262" spans="2:12">
      <c r="B262" s="12">
        <v>23775</v>
      </c>
      <c r="C262" s="8" t="s">
        <v>849</v>
      </c>
      <c r="D262" s="9">
        <v>2</v>
      </c>
      <c r="E262" s="9">
        <v>2</v>
      </c>
      <c r="F262" s="9">
        <f t="shared" si="8"/>
        <v>19</v>
      </c>
      <c r="G262" s="9">
        <v>65</v>
      </c>
      <c r="H262" s="10" t="str">
        <f t="shared" si="9"/>
        <v>2-2-1965</v>
      </c>
      <c r="I262" s="11">
        <v>23775</v>
      </c>
      <c r="L262" s="13"/>
    </row>
    <row r="263" spans="2:12">
      <c r="B263" s="12">
        <v>27001</v>
      </c>
      <c r="C263" s="8" t="s">
        <v>850</v>
      </c>
      <c r="D263" s="9">
        <v>3</v>
      </c>
      <c r="E263" s="9">
        <v>12</v>
      </c>
      <c r="F263" s="9">
        <f t="shared" si="8"/>
        <v>19</v>
      </c>
      <c r="G263" s="9">
        <v>73</v>
      </c>
      <c r="H263" s="10" t="str">
        <f t="shared" si="9"/>
        <v>12-3-1973</v>
      </c>
      <c r="I263" s="11">
        <v>26735</v>
      </c>
    </row>
    <row r="264" spans="2:12">
      <c r="B264" s="12">
        <v>30561</v>
      </c>
      <c r="C264" s="8" t="s">
        <v>851</v>
      </c>
      <c r="D264" s="9">
        <v>2</v>
      </c>
      <c r="E264" s="9">
        <v>9</v>
      </c>
      <c r="F264" s="9">
        <f t="shared" si="8"/>
        <v>19</v>
      </c>
      <c r="G264" s="9">
        <v>83</v>
      </c>
      <c r="H264" s="10" t="str">
        <f t="shared" si="9"/>
        <v>9-2-1983</v>
      </c>
      <c r="I264" s="11">
        <v>30356</v>
      </c>
    </row>
    <row r="265" spans="2:12">
      <c r="B265" s="12" t="s">
        <v>852</v>
      </c>
      <c r="C265" s="8" t="s">
        <v>852</v>
      </c>
      <c r="D265" s="9">
        <v>7</v>
      </c>
      <c r="E265" s="9">
        <v>20</v>
      </c>
      <c r="F265" s="9">
        <f t="shared" si="8"/>
        <v>19</v>
      </c>
      <c r="G265" s="9">
        <v>68</v>
      </c>
      <c r="H265" s="10" t="str">
        <f t="shared" si="9"/>
        <v>20-7-1968</v>
      </c>
      <c r="I265" s="11">
        <v>25039</v>
      </c>
      <c r="L265" s="13"/>
    </row>
    <row r="266" spans="2:12">
      <c r="B266" s="12" t="s">
        <v>853</v>
      </c>
      <c r="C266" s="8" t="s">
        <v>853</v>
      </c>
      <c r="D266" s="9">
        <v>9</v>
      </c>
      <c r="E266" s="9">
        <v>30</v>
      </c>
      <c r="F266" s="9">
        <f t="shared" si="8"/>
        <v>19</v>
      </c>
      <c r="G266" s="9">
        <v>75</v>
      </c>
      <c r="H266" s="10" t="str">
        <f t="shared" si="9"/>
        <v>30-9-1975</v>
      </c>
      <c r="I266" s="11">
        <v>27667</v>
      </c>
    </row>
    <row r="267" spans="2:12">
      <c r="B267" s="12" t="s">
        <v>854</v>
      </c>
      <c r="C267" s="8" t="s">
        <v>854</v>
      </c>
      <c r="D267" s="9">
        <v>3</v>
      </c>
      <c r="E267" s="9">
        <v>26</v>
      </c>
      <c r="F267" s="9">
        <f t="shared" si="8"/>
        <v>19</v>
      </c>
      <c r="G267" s="9">
        <v>73</v>
      </c>
      <c r="H267" s="10" t="str">
        <f t="shared" si="9"/>
        <v>26-3-1973</v>
      </c>
      <c r="I267" s="11">
        <v>26749</v>
      </c>
      <c r="L267" s="13"/>
    </row>
    <row r="268" spans="2:12">
      <c r="B268" s="12" t="s">
        <v>855</v>
      </c>
      <c r="C268" s="8" t="s">
        <v>855</v>
      </c>
      <c r="D268" s="9">
        <v>8</v>
      </c>
      <c r="E268" s="9">
        <v>25</v>
      </c>
      <c r="F268" s="9">
        <f t="shared" si="8"/>
        <v>19</v>
      </c>
      <c r="G268" s="9">
        <v>82</v>
      </c>
      <c r="H268" s="10" t="str">
        <f t="shared" si="9"/>
        <v>25-8-1982</v>
      </c>
      <c r="I268" s="11">
        <v>30188</v>
      </c>
      <c r="L268" s="13"/>
    </row>
    <row r="269" spans="2:12">
      <c r="B269" s="12">
        <v>27277</v>
      </c>
      <c r="C269" s="8" t="s">
        <v>856</v>
      </c>
      <c r="D269" s="9">
        <v>5</v>
      </c>
      <c r="E269" s="9">
        <v>9</v>
      </c>
      <c r="F269" s="9">
        <f t="shared" si="8"/>
        <v>19</v>
      </c>
      <c r="G269" s="9">
        <v>74</v>
      </c>
      <c r="H269" s="10" t="str">
        <f t="shared" si="9"/>
        <v>9-5-1974</v>
      </c>
      <c r="I269" s="11">
        <v>27158</v>
      </c>
    </row>
    <row r="270" spans="2:12">
      <c r="B270" s="12">
        <v>31421</v>
      </c>
      <c r="C270" s="8" t="s">
        <v>857</v>
      </c>
      <c r="D270" s="9">
        <v>9</v>
      </c>
      <c r="E270" s="9">
        <v>1</v>
      </c>
      <c r="F270" s="9">
        <f t="shared" si="8"/>
        <v>19</v>
      </c>
      <c r="G270" s="9">
        <v>86</v>
      </c>
      <c r="H270" s="10" t="str">
        <f t="shared" si="9"/>
        <v>1-9-1986</v>
      </c>
      <c r="I270" s="11">
        <v>31656</v>
      </c>
    </row>
    <row r="271" spans="2:12">
      <c r="B271" s="12" t="s">
        <v>858</v>
      </c>
      <c r="C271" s="8" t="s">
        <v>858</v>
      </c>
      <c r="D271" s="9">
        <v>3</v>
      </c>
      <c r="E271" s="9">
        <v>14</v>
      </c>
      <c r="F271" s="9">
        <f t="shared" si="8"/>
        <v>19</v>
      </c>
      <c r="G271" s="9">
        <v>85</v>
      </c>
      <c r="H271" s="10" t="str">
        <f t="shared" si="9"/>
        <v>14-3-1985</v>
      </c>
      <c r="I271" s="11">
        <v>31120</v>
      </c>
    </row>
    <row r="272" spans="2:12">
      <c r="B272" s="12">
        <v>32847</v>
      </c>
      <c r="C272" s="8" t="s">
        <v>859</v>
      </c>
      <c r="D272" s="9">
        <v>5</v>
      </c>
      <c r="E272" s="9">
        <v>12</v>
      </c>
      <c r="F272" s="9">
        <f t="shared" si="8"/>
        <v>19</v>
      </c>
      <c r="G272" s="9">
        <v>89</v>
      </c>
      <c r="H272" s="10" t="str">
        <f t="shared" si="9"/>
        <v>12-5-1989</v>
      </c>
      <c r="I272" s="11">
        <v>32640</v>
      </c>
      <c r="L272" s="13"/>
    </row>
    <row r="273" spans="2:12">
      <c r="B273" s="12" t="s">
        <v>860</v>
      </c>
      <c r="C273" s="8" t="s">
        <v>860</v>
      </c>
      <c r="D273" s="9">
        <v>3</v>
      </c>
      <c r="E273" s="9">
        <v>28</v>
      </c>
      <c r="F273" s="9">
        <f t="shared" si="8"/>
        <v>19</v>
      </c>
      <c r="G273" s="9">
        <v>78</v>
      </c>
      <c r="H273" s="10" t="str">
        <f t="shared" si="9"/>
        <v>28-3-1978</v>
      </c>
      <c r="I273" s="11">
        <v>28577</v>
      </c>
      <c r="L273" s="13"/>
    </row>
    <row r="274" spans="2:12">
      <c r="B274" s="12">
        <v>30142</v>
      </c>
      <c r="C274" s="8" t="s">
        <v>861</v>
      </c>
      <c r="D274" s="9">
        <v>10</v>
      </c>
      <c r="E274" s="9">
        <v>7</v>
      </c>
      <c r="F274" s="9">
        <f t="shared" si="8"/>
        <v>19</v>
      </c>
      <c r="G274" s="9">
        <v>82</v>
      </c>
      <c r="H274" s="10" t="str">
        <f t="shared" si="9"/>
        <v>7-10-1982</v>
      </c>
      <c r="I274" s="11">
        <v>30231</v>
      </c>
    </row>
    <row r="275" spans="2:12">
      <c r="B275" s="12" t="s">
        <v>862</v>
      </c>
      <c r="C275" s="8" t="s">
        <v>862</v>
      </c>
      <c r="D275" s="9">
        <v>8</v>
      </c>
      <c r="E275" s="9">
        <v>15</v>
      </c>
      <c r="F275" s="9">
        <f t="shared" si="8"/>
        <v>19</v>
      </c>
      <c r="G275" s="9">
        <v>68</v>
      </c>
      <c r="H275" s="10" t="str">
        <f t="shared" si="9"/>
        <v>15-8-1968</v>
      </c>
      <c r="I275" s="11">
        <v>25065</v>
      </c>
      <c r="L275" s="13"/>
    </row>
    <row r="276" spans="2:12">
      <c r="B276" s="12">
        <v>30472</v>
      </c>
      <c r="C276" s="8" t="s">
        <v>863</v>
      </c>
      <c r="D276" s="9">
        <v>5</v>
      </c>
      <c r="E276" s="9">
        <v>6</v>
      </c>
      <c r="F276" s="9">
        <f t="shared" si="8"/>
        <v>19</v>
      </c>
      <c r="G276" s="9">
        <v>83</v>
      </c>
      <c r="H276" s="10" t="str">
        <f t="shared" si="9"/>
        <v>6-5-1983</v>
      </c>
      <c r="I276" s="11">
        <v>30442</v>
      </c>
    </row>
    <row r="277" spans="2:12">
      <c r="B277" s="12" t="s">
        <v>864</v>
      </c>
      <c r="C277" s="8" t="s">
        <v>864</v>
      </c>
      <c r="D277" s="9">
        <v>10</v>
      </c>
      <c r="E277" s="9">
        <v>24</v>
      </c>
      <c r="F277" s="9">
        <f t="shared" si="8"/>
        <v>19</v>
      </c>
      <c r="G277" s="9">
        <v>87</v>
      </c>
      <c r="H277" s="10" t="str">
        <f t="shared" si="9"/>
        <v>24-10-1987</v>
      </c>
      <c r="I277" s="11">
        <v>32074</v>
      </c>
    </row>
    <row r="278" spans="2:12">
      <c r="B278" s="12">
        <v>27457</v>
      </c>
      <c r="C278" s="8" t="s">
        <v>865</v>
      </c>
      <c r="D278" s="9">
        <v>4</v>
      </c>
      <c r="E278" s="9">
        <v>3</v>
      </c>
      <c r="F278" s="9">
        <f t="shared" si="8"/>
        <v>19</v>
      </c>
      <c r="G278" s="9">
        <v>75</v>
      </c>
      <c r="H278" s="10" t="str">
        <f t="shared" si="9"/>
        <v>3-4-1975</v>
      </c>
      <c r="I278" s="11">
        <v>27487</v>
      </c>
    </row>
    <row r="279" spans="2:12">
      <c r="B279" s="12" t="s">
        <v>866</v>
      </c>
      <c r="C279" s="8" t="s">
        <v>866</v>
      </c>
      <c r="D279" s="9">
        <v>5</v>
      </c>
      <c r="E279" s="9">
        <v>24</v>
      </c>
      <c r="F279" s="9">
        <f t="shared" si="8"/>
        <v>19</v>
      </c>
      <c r="G279" s="9">
        <v>53</v>
      </c>
      <c r="H279" s="10" t="str">
        <f t="shared" si="9"/>
        <v>24-5-1953</v>
      </c>
      <c r="I279" s="11">
        <v>19503</v>
      </c>
    </row>
    <row r="280" spans="2:12">
      <c r="B280" s="12">
        <v>23928</v>
      </c>
      <c r="C280" s="8" t="s">
        <v>867</v>
      </c>
      <c r="D280" s="9">
        <v>5</v>
      </c>
      <c r="E280" s="9">
        <v>7</v>
      </c>
      <c r="F280" s="9">
        <f t="shared" si="8"/>
        <v>19</v>
      </c>
      <c r="G280" s="9">
        <v>65</v>
      </c>
      <c r="H280" s="10" t="str">
        <f t="shared" si="9"/>
        <v>7-5-1965</v>
      </c>
      <c r="I280" s="11">
        <v>23869</v>
      </c>
      <c r="L280" s="13"/>
    </row>
    <row r="281" spans="2:12">
      <c r="B281" s="12">
        <v>23990</v>
      </c>
      <c r="C281" s="8" t="s">
        <v>868</v>
      </c>
      <c r="D281" s="9">
        <v>5</v>
      </c>
      <c r="E281" s="9">
        <v>9</v>
      </c>
      <c r="F281" s="9">
        <f t="shared" si="8"/>
        <v>19</v>
      </c>
      <c r="G281" s="9">
        <v>65</v>
      </c>
      <c r="H281" s="10" t="str">
        <f t="shared" si="9"/>
        <v>9-5-1965</v>
      </c>
      <c r="I281" s="11">
        <v>23871</v>
      </c>
    </row>
    <row r="282" spans="2:12">
      <c r="B282" s="12" t="s">
        <v>869</v>
      </c>
      <c r="C282" s="8" t="s">
        <v>869</v>
      </c>
      <c r="D282" s="9">
        <v>9</v>
      </c>
      <c r="E282" s="9">
        <v>16</v>
      </c>
      <c r="F282" s="9">
        <f t="shared" si="8"/>
        <v>19</v>
      </c>
      <c r="G282" s="9">
        <v>75</v>
      </c>
      <c r="H282" s="10" t="str">
        <f t="shared" si="9"/>
        <v>16-9-1975</v>
      </c>
      <c r="I282" s="11">
        <v>27653</v>
      </c>
    </row>
    <row r="283" spans="2:12">
      <c r="B283" s="12">
        <v>24598</v>
      </c>
      <c r="C283" s="8" t="s">
        <v>870</v>
      </c>
      <c r="D283" s="9">
        <v>6</v>
      </c>
      <c r="E283" s="9">
        <v>5</v>
      </c>
      <c r="F283" s="9">
        <f t="shared" si="8"/>
        <v>19</v>
      </c>
      <c r="G283" s="9">
        <v>67</v>
      </c>
      <c r="H283" s="10" t="str">
        <f t="shared" si="9"/>
        <v>5-6-1967</v>
      </c>
      <c r="I283" s="11">
        <v>24628</v>
      </c>
      <c r="L283" s="13"/>
    </row>
    <row r="284" spans="2:12">
      <c r="B284" s="12" t="s">
        <v>871</v>
      </c>
      <c r="C284" s="8" t="s">
        <v>871</v>
      </c>
      <c r="D284" s="9">
        <v>1</v>
      </c>
      <c r="E284" s="9">
        <v>15</v>
      </c>
      <c r="F284" s="9">
        <f t="shared" si="8"/>
        <v>19</v>
      </c>
      <c r="G284" s="9">
        <v>68</v>
      </c>
      <c r="H284" s="10" t="str">
        <f t="shared" si="9"/>
        <v>15-1-1968</v>
      </c>
      <c r="I284" s="11">
        <v>24852</v>
      </c>
    </row>
    <row r="285" spans="2:12">
      <c r="B285" s="12" t="s">
        <v>872</v>
      </c>
      <c r="C285" s="8" t="s">
        <v>872</v>
      </c>
      <c r="D285" s="9">
        <v>5</v>
      </c>
      <c r="E285" s="9">
        <v>16</v>
      </c>
      <c r="F285" s="9">
        <f t="shared" si="8"/>
        <v>19</v>
      </c>
      <c r="G285" s="9">
        <v>83</v>
      </c>
      <c r="H285" s="10" t="str">
        <f t="shared" si="9"/>
        <v>16-5-1983</v>
      </c>
      <c r="I285" s="11">
        <v>30452</v>
      </c>
      <c r="L285" s="13"/>
    </row>
    <row r="286" spans="2:12">
      <c r="B286" s="12">
        <v>32268</v>
      </c>
      <c r="C286" s="8" t="s">
        <v>873</v>
      </c>
      <c r="D286" s="9">
        <v>5</v>
      </c>
      <c r="E286" s="9">
        <v>5</v>
      </c>
      <c r="F286" s="9">
        <f t="shared" si="8"/>
        <v>19</v>
      </c>
      <c r="G286" s="9">
        <v>88</v>
      </c>
      <c r="H286" s="10" t="str">
        <f t="shared" si="9"/>
        <v>5-5-1988</v>
      </c>
      <c r="I286" s="11">
        <v>32268</v>
      </c>
    </row>
    <row r="287" spans="2:12">
      <c r="B287" s="12" t="s">
        <v>874</v>
      </c>
      <c r="C287" s="8" t="s">
        <v>874</v>
      </c>
      <c r="D287" s="9">
        <v>6</v>
      </c>
      <c r="E287" s="9">
        <v>14</v>
      </c>
      <c r="F287" s="9">
        <f t="shared" si="8"/>
        <v>19</v>
      </c>
      <c r="G287" s="9">
        <v>83</v>
      </c>
      <c r="H287" s="10" t="str">
        <f t="shared" si="9"/>
        <v>14-6-1983</v>
      </c>
      <c r="I287" s="11">
        <v>30481</v>
      </c>
      <c r="L287" s="13"/>
    </row>
    <row r="288" spans="2:12">
      <c r="B288" s="12" t="s">
        <v>875</v>
      </c>
      <c r="C288" s="8" t="s">
        <v>875</v>
      </c>
      <c r="D288" s="9">
        <v>3</v>
      </c>
      <c r="E288" s="9">
        <v>15</v>
      </c>
      <c r="F288" s="9">
        <f t="shared" si="8"/>
        <v>19</v>
      </c>
      <c r="G288" s="9">
        <v>85</v>
      </c>
      <c r="H288" s="10" t="str">
        <f t="shared" si="9"/>
        <v>15-3-1985</v>
      </c>
      <c r="I288" s="11">
        <v>31121</v>
      </c>
    </row>
    <row r="289" spans="2:12">
      <c r="B289" s="12" t="s">
        <v>876</v>
      </c>
      <c r="C289" s="8" t="s">
        <v>876</v>
      </c>
      <c r="D289" s="9">
        <v>3</v>
      </c>
      <c r="E289" s="9">
        <v>31</v>
      </c>
      <c r="F289" s="9">
        <f t="shared" si="8"/>
        <v>19</v>
      </c>
      <c r="G289" s="9">
        <v>69</v>
      </c>
      <c r="H289" s="10" t="str">
        <f t="shared" si="9"/>
        <v>31-3-1969</v>
      </c>
      <c r="I289" s="11">
        <v>25293</v>
      </c>
      <c r="L289" s="13"/>
    </row>
    <row r="290" spans="2:12">
      <c r="B290" s="12" t="s">
        <v>877</v>
      </c>
      <c r="C290" s="8" t="s">
        <v>877</v>
      </c>
      <c r="D290" s="9">
        <v>5</v>
      </c>
      <c r="E290" s="9">
        <v>23</v>
      </c>
      <c r="F290" s="9">
        <f t="shared" si="8"/>
        <v>19</v>
      </c>
      <c r="G290" s="9">
        <v>91</v>
      </c>
      <c r="H290" s="10" t="str">
        <f t="shared" si="9"/>
        <v>23-5-1991</v>
      </c>
      <c r="I290" s="11">
        <v>33381</v>
      </c>
    </row>
    <row r="291" spans="2:12">
      <c r="B291" s="12" t="s">
        <v>878</v>
      </c>
      <c r="C291" s="8" t="s">
        <v>878</v>
      </c>
      <c r="D291" s="9">
        <v>1</v>
      </c>
      <c r="E291" s="9">
        <v>31</v>
      </c>
      <c r="F291" s="9">
        <f t="shared" si="8"/>
        <v>19</v>
      </c>
      <c r="G291" s="9">
        <v>87</v>
      </c>
      <c r="H291" s="10" t="str">
        <f t="shared" si="9"/>
        <v>31-1-1987</v>
      </c>
      <c r="I291" s="11">
        <v>31808</v>
      </c>
      <c r="L291" s="13"/>
    </row>
    <row r="292" spans="2:12">
      <c r="B292" s="12">
        <v>25121</v>
      </c>
      <c r="C292" s="8" t="s">
        <v>879</v>
      </c>
      <c r="D292" s="9">
        <v>10</v>
      </c>
      <c r="E292" s="9">
        <v>10</v>
      </c>
      <c r="F292" s="9">
        <f t="shared" si="8"/>
        <v>19</v>
      </c>
      <c r="G292" s="9">
        <v>68</v>
      </c>
      <c r="H292" s="10" t="str">
        <f t="shared" si="9"/>
        <v>10-10-1968</v>
      </c>
      <c r="I292" s="11">
        <v>25121</v>
      </c>
      <c r="L292" s="13"/>
    </row>
    <row r="293" spans="2:12">
      <c r="B293" s="12">
        <v>32819</v>
      </c>
      <c r="C293" s="8" t="s">
        <v>880</v>
      </c>
      <c r="D293" s="9">
        <v>7</v>
      </c>
      <c r="E293" s="9">
        <v>11</v>
      </c>
      <c r="F293" s="9">
        <f t="shared" si="8"/>
        <v>19</v>
      </c>
      <c r="G293" s="9">
        <v>89</v>
      </c>
      <c r="H293" s="10" t="str">
        <f t="shared" si="9"/>
        <v>11-7-1989</v>
      </c>
      <c r="I293" s="11">
        <v>32700</v>
      </c>
    </row>
    <row r="294" spans="2:12">
      <c r="B294" s="12">
        <v>31601</v>
      </c>
      <c r="C294" s="8" t="s">
        <v>881</v>
      </c>
      <c r="D294" s="9">
        <v>8</v>
      </c>
      <c r="E294" s="9">
        <v>7</v>
      </c>
      <c r="F294" s="9">
        <f t="shared" si="8"/>
        <v>19</v>
      </c>
      <c r="G294" s="9">
        <v>86</v>
      </c>
      <c r="H294" s="10" t="str">
        <f t="shared" si="9"/>
        <v>7-8-1986</v>
      </c>
      <c r="I294" s="11">
        <v>31631</v>
      </c>
    </row>
    <row r="295" spans="2:12">
      <c r="B295" s="12">
        <v>31477</v>
      </c>
      <c r="C295" s="8" t="s">
        <v>882</v>
      </c>
      <c r="D295" s="9">
        <v>6</v>
      </c>
      <c r="E295" s="9">
        <v>3</v>
      </c>
      <c r="F295" s="9">
        <f t="shared" si="8"/>
        <v>19</v>
      </c>
      <c r="G295" s="9">
        <v>86</v>
      </c>
      <c r="H295" s="10" t="str">
        <f t="shared" si="9"/>
        <v>3-6-1986</v>
      </c>
      <c r="I295" s="11">
        <v>31566</v>
      </c>
      <c r="L295" s="13"/>
    </row>
    <row r="296" spans="2:12">
      <c r="B296" s="12">
        <v>31202</v>
      </c>
      <c r="C296" s="8" t="s">
        <v>883</v>
      </c>
      <c r="D296" s="9">
        <v>4</v>
      </c>
      <c r="E296" s="9">
        <v>6</v>
      </c>
      <c r="F296" s="9">
        <f t="shared" si="8"/>
        <v>19</v>
      </c>
      <c r="G296" s="9">
        <v>85</v>
      </c>
      <c r="H296" s="10" t="str">
        <f t="shared" si="9"/>
        <v>6-4-1985</v>
      </c>
      <c r="I296" s="11">
        <v>31143</v>
      </c>
    </row>
    <row r="297" spans="2:12">
      <c r="B297" s="12">
        <v>28035</v>
      </c>
      <c r="C297" s="8" t="s">
        <v>884</v>
      </c>
      <c r="D297" s="9">
        <v>2</v>
      </c>
      <c r="E297" s="9">
        <v>10</v>
      </c>
      <c r="F297" s="9">
        <f t="shared" si="8"/>
        <v>19</v>
      </c>
      <c r="G297" s="9">
        <v>76</v>
      </c>
      <c r="H297" s="10" t="str">
        <f t="shared" si="9"/>
        <v>10-2-1976</v>
      </c>
      <c r="I297" s="11">
        <v>27800</v>
      </c>
    </row>
    <row r="298" spans="2:12">
      <c r="B298" s="12" t="s">
        <v>885</v>
      </c>
      <c r="C298" s="8" t="s">
        <v>885</v>
      </c>
      <c r="D298" s="9">
        <v>11</v>
      </c>
      <c r="E298" s="9">
        <v>14</v>
      </c>
      <c r="F298" s="9">
        <f t="shared" si="8"/>
        <v>19</v>
      </c>
      <c r="G298" s="9">
        <v>55</v>
      </c>
      <c r="H298" s="10" t="str">
        <f t="shared" si="9"/>
        <v>14-11-1955</v>
      </c>
      <c r="I298" s="11">
        <v>20407</v>
      </c>
    </row>
    <row r="299" spans="2:12">
      <c r="B299" s="12">
        <v>29259</v>
      </c>
      <c r="C299" s="8" t="s">
        <v>886</v>
      </c>
      <c r="D299" s="9">
        <v>8</v>
      </c>
      <c r="E299" s="9">
        <v>2</v>
      </c>
      <c r="F299" s="9">
        <f t="shared" si="8"/>
        <v>19</v>
      </c>
      <c r="G299" s="9">
        <v>80</v>
      </c>
      <c r="H299" s="10" t="str">
        <f t="shared" si="9"/>
        <v>2-8-1980</v>
      </c>
      <c r="I299" s="11">
        <v>29435</v>
      </c>
    </row>
    <row r="300" spans="2:12">
      <c r="B300" s="12">
        <v>29805</v>
      </c>
      <c r="C300" s="8" t="s">
        <v>887</v>
      </c>
      <c r="D300" s="9">
        <v>7</v>
      </c>
      <c r="E300" s="9">
        <v>8</v>
      </c>
      <c r="F300" s="9">
        <f t="shared" si="8"/>
        <v>19</v>
      </c>
      <c r="G300" s="9">
        <v>81</v>
      </c>
      <c r="H300" s="10" t="str">
        <f t="shared" si="9"/>
        <v>8-7-1981</v>
      </c>
      <c r="I300" s="11">
        <v>29775</v>
      </c>
    </row>
    <row r="301" spans="2:12">
      <c r="B301" s="12">
        <v>28526</v>
      </c>
      <c r="C301" s="8" t="s">
        <v>888</v>
      </c>
      <c r="D301" s="9">
        <v>5</v>
      </c>
      <c r="E301" s="9">
        <v>2</v>
      </c>
      <c r="F301" s="9">
        <f t="shared" si="8"/>
        <v>19</v>
      </c>
      <c r="G301" s="9">
        <v>78</v>
      </c>
      <c r="H301" s="10" t="str">
        <f t="shared" si="9"/>
        <v>2-5-1978</v>
      </c>
      <c r="I301" s="11">
        <v>28612</v>
      </c>
      <c r="L301" s="13"/>
    </row>
    <row r="302" spans="2:12">
      <c r="B302" s="12" t="s">
        <v>889</v>
      </c>
      <c r="C302" s="8" t="s">
        <v>889</v>
      </c>
      <c r="D302" s="9">
        <v>5</v>
      </c>
      <c r="E302" s="9">
        <v>24</v>
      </c>
      <c r="F302" s="9">
        <f t="shared" si="8"/>
        <v>19</v>
      </c>
      <c r="G302" s="9">
        <v>87</v>
      </c>
      <c r="H302" s="10" t="str">
        <f t="shared" si="9"/>
        <v>24-5-1987</v>
      </c>
      <c r="I302" s="11">
        <v>31921</v>
      </c>
    </row>
    <row r="303" spans="2:12">
      <c r="B303" s="12">
        <v>23994</v>
      </c>
      <c r="C303" s="8" t="s">
        <v>651</v>
      </c>
      <c r="D303" s="9">
        <v>9</v>
      </c>
      <c r="E303" s="9">
        <v>9</v>
      </c>
      <c r="F303" s="9">
        <f t="shared" si="8"/>
        <v>19</v>
      </c>
      <c r="G303" s="9">
        <v>65</v>
      </c>
      <c r="H303" s="10" t="str">
        <f t="shared" si="9"/>
        <v>9-9-1965</v>
      </c>
      <c r="I303" s="11">
        <v>23994</v>
      </c>
      <c r="L303" s="13"/>
    </row>
    <row r="304" spans="2:12">
      <c r="B304" s="12" t="s">
        <v>890</v>
      </c>
      <c r="C304" s="8" t="s">
        <v>890</v>
      </c>
      <c r="D304" s="9">
        <v>7</v>
      </c>
      <c r="E304" s="9">
        <v>30</v>
      </c>
      <c r="F304" s="9">
        <f t="shared" si="8"/>
        <v>19</v>
      </c>
      <c r="G304" s="9">
        <v>83</v>
      </c>
      <c r="H304" s="10" t="str">
        <f t="shared" si="9"/>
        <v>30-7-1983</v>
      </c>
      <c r="I304" s="11">
        <v>30527</v>
      </c>
      <c r="L304" s="13"/>
    </row>
    <row r="305" spans="2:12">
      <c r="B305" s="12">
        <v>25244</v>
      </c>
      <c r="C305" s="8" t="s">
        <v>891</v>
      </c>
      <c r="D305" s="9">
        <v>10</v>
      </c>
      <c r="E305" s="9">
        <v>2</v>
      </c>
      <c r="F305" s="9">
        <f t="shared" si="8"/>
        <v>19</v>
      </c>
      <c r="G305" s="9">
        <v>69</v>
      </c>
      <c r="H305" s="10" t="str">
        <f t="shared" si="9"/>
        <v>2-10-1969</v>
      </c>
      <c r="I305" s="11">
        <v>25478</v>
      </c>
      <c r="L305" s="13"/>
    </row>
    <row r="306" spans="2:12">
      <c r="B306" s="12">
        <v>21377</v>
      </c>
      <c r="C306" s="8" t="s">
        <v>892</v>
      </c>
      <c r="D306" s="9">
        <v>11</v>
      </c>
      <c r="E306" s="9">
        <v>7</v>
      </c>
      <c r="F306" s="9">
        <f t="shared" si="8"/>
        <v>19</v>
      </c>
      <c r="G306" s="9">
        <v>58</v>
      </c>
      <c r="H306" s="10" t="str">
        <f t="shared" si="9"/>
        <v>7-11-1958</v>
      </c>
      <c r="I306" s="11">
        <v>21496</v>
      </c>
    </row>
    <row r="307" spans="2:12">
      <c r="B307" s="12" t="s">
        <v>893</v>
      </c>
      <c r="C307" s="8" t="s">
        <v>893</v>
      </c>
      <c r="D307" s="9">
        <v>4</v>
      </c>
      <c r="E307" s="9">
        <v>20</v>
      </c>
      <c r="F307" s="9">
        <f t="shared" si="8"/>
        <v>19</v>
      </c>
      <c r="G307" s="9">
        <v>85</v>
      </c>
      <c r="H307" s="10" t="str">
        <f t="shared" si="9"/>
        <v>20-4-1985</v>
      </c>
      <c r="I307" s="11">
        <v>31157</v>
      </c>
      <c r="L307" s="13"/>
    </row>
    <row r="308" spans="2:12">
      <c r="B308" s="12">
        <v>31356</v>
      </c>
      <c r="C308" s="8" t="s">
        <v>894</v>
      </c>
      <c r="D308" s="9">
        <v>5</v>
      </c>
      <c r="E308" s="9">
        <v>11</v>
      </c>
      <c r="F308" s="9">
        <f t="shared" si="8"/>
        <v>19</v>
      </c>
      <c r="G308" s="9">
        <v>85</v>
      </c>
      <c r="H308" s="10" t="str">
        <f t="shared" si="9"/>
        <v>11-5-1985</v>
      </c>
      <c r="I308" s="11">
        <v>31178</v>
      </c>
      <c r="L308" s="13"/>
    </row>
    <row r="309" spans="2:12">
      <c r="B309" s="12">
        <v>30046</v>
      </c>
      <c r="C309" s="8" t="s">
        <v>895</v>
      </c>
      <c r="D309" s="9">
        <v>5</v>
      </c>
      <c r="E309" s="9">
        <v>4</v>
      </c>
      <c r="F309" s="9">
        <f t="shared" si="8"/>
        <v>19</v>
      </c>
      <c r="G309" s="9">
        <v>82</v>
      </c>
      <c r="H309" s="10" t="str">
        <f t="shared" si="9"/>
        <v>4-5-1982</v>
      </c>
      <c r="I309" s="11">
        <v>30075</v>
      </c>
      <c r="L309" s="13"/>
    </row>
    <row r="310" spans="2:12">
      <c r="B310" s="12" t="s">
        <v>896</v>
      </c>
      <c r="C310" s="8" t="s">
        <v>896</v>
      </c>
      <c r="D310" s="9">
        <v>8</v>
      </c>
      <c r="E310" s="9">
        <v>30</v>
      </c>
      <c r="F310" s="9">
        <f t="shared" si="8"/>
        <v>19</v>
      </c>
      <c r="G310" s="9">
        <v>79</v>
      </c>
      <c r="H310" s="10" t="str">
        <f t="shared" si="9"/>
        <v>30-8-1979</v>
      </c>
      <c r="I310" s="11">
        <v>29097</v>
      </c>
    </row>
    <row r="311" spans="2:12">
      <c r="B311" s="12" t="s">
        <v>897</v>
      </c>
      <c r="C311" s="8" t="s">
        <v>897</v>
      </c>
      <c r="D311" s="9">
        <v>2</v>
      </c>
      <c r="E311" s="9">
        <v>24</v>
      </c>
      <c r="F311" s="9">
        <f t="shared" si="8"/>
        <v>19</v>
      </c>
      <c r="G311" s="9">
        <v>79</v>
      </c>
      <c r="H311" s="10" t="str">
        <f t="shared" si="9"/>
        <v>24-2-1979</v>
      </c>
      <c r="I311" s="11">
        <v>28910</v>
      </c>
    </row>
    <row r="312" spans="2:12">
      <c r="B312" s="12" t="s">
        <v>898</v>
      </c>
      <c r="C312" s="8" t="s">
        <v>898</v>
      </c>
      <c r="D312" s="9">
        <v>8</v>
      </c>
      <c r="E312" s="9">
        <v>17</v>
      </c>
      <c r="F312" s="9">
        <f t="shared" si="8"/>
        <v>19</v>
      </c>
      <c r="G312" s="9">
        <v>78</v>
      </c>
      <c r="H312" s="10" t="str">
        <f t="shared" si="9"/>
        <v>17-8-1978</v>
      </c>
      <c r="I312" s="11">
        <v>28719</v>
      </c>
    </row>
  </sheetData>
  <pageMargins left="0.7" right="0.7" top="0.75" bottom="0.75" header="0.3" footer="0.3"/>
  <ignoredErrors>
    <ignoredError sqref="C308:C309 C305:C306 C303 C299:C301 C292:C297 C286 C283 C280:C281 C278 C276 C274 C272 C269:C270 C262:C264 C256 C252:C253 C248 C245:C246 C243 C240 C234:C238 C232 C229:C230 C223 C220:C221 C215 C213 C208:C210 C205 C202:C203 C200 C194:C197 C192 C189 C185:C186 C180:C182 C177:C178 C172 C166:C167 C163 C161 C159 C153:C156 C149 C146:C147 C143 C141 C135:C137 C127:C128 C125 C123 C118:C120 C114 C106:C108 C103:C104 C101 C95:C98 C86:C87 C82 C78:C79 C75:C76 C72 C68:C69 C64 C60:C61 C54:C55 C50 C47 C43:C45 C38:C41 C34:C35 C28:C29 C24 C20:C21 C14 C10:C12 C6 C2:C3" twoDigitTextYea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J62"/>
  <sheetViews>
    <sheetView topLeftCell="A15" workbookViewId="0">
      <selection activeCell="C37" sqref="C37"/>
    </sheetView>
  </sheetViews>
  <sheetFormatPr defaultColWidth="9" defaultRowHeight="14.4"/>
  <cols>
    <col min="1" max="1" width="38.33203125" customWidth="1"/>
    <col min="2" max="2" width="24.109375" customWidth="1"/>
    <col min="3" max="3" width="26.6640625" style="2" customWidth="1"/>
    <col min="4" max="4" width="16.6640625" customWidth="1"/>
    <col min="6" max="6" width="11.6640625" customWidth="1"/>
  </cols>
  <sheetData>
    <row r="3" spans="1:3" ht="21.6" customHeight="1"/>
    <row r="4" spans="1:3" ht="18.600000000000001" customHeight="1">
      <c r="A4" s="3" t="s">
        <v>899</v>
      </c>
    </row>
    <row r="5" spans="1:3" ht="18.600000000000001" customHeight="1">
      <c r="A5" s="1" t="s">
        <v>5</v>
      </c>
    </row>
    <row r="6" spans="1:3" ht="18.600000000000001" customHeight="1">
      <c r="A6" s="1" t="s">
        <v>7</v>
      </c>
    </row>
    <row r="7" spans="1:3" ht="18.600000000000001" customHeight="1">
      <c r="A7" s="1" t="s">
        <v>10</v>
      </c>
    </row>
    <row r="8" spans="1:3" ht="18.600000000000001" customHeight="1">
      <c r="A8" s="1" t="s">
        <v>11</v>
      </c>
      <c r="B8" s="2"/>
    </row>
    <row r="9" spans="1:3" ht="18.600000000000001" customHeight="1">
      <c r="A9" s="1" t="s">
        <v>12</v>
      </c>
    </row>
    <row r="10" spans="1:3" ht="18.600000000000001" customHeight="1">
      <c r="A10" s="1" t="s">
        <v>16</v>
      </c>
    </row>
    <row r="11" spans="1:3" ht="18.600000000000001" customHeight="1">
      <c r="A11" s="1" t="s">
        <v>17</v>
      </c>
    </row>
    <row r="12" spans="1:3" s="1" customFormat="1" ht="18.600000000000001" customHeight="1">
      <c r="A12" s="1" t="s">
        <v>18</v>
      </c>
      <c r="C12" s="4"/>
    </row>
    <row r="13" spans="1:3" ht="18.600000000000001" customHeight="1">
      <c r="A13" s="3"/>
    </row>
    <row r="14" spans="1:3" ht="16.2" customHeight="1">
      <c r="A14" s="3" t="s">
        <v>900</v>
      </c>
    </row>
    <row r="17" spans="1:10">
      <c r="A17" s="3" t="s">
        <v>86</v>
      </c>
    </row>
    <row r="18" spans="1:10">
      <c r="A18" s="3" t="s">
        <v>87</v>
      </c>
    </row>
    <row r="19" spans="1:10">
      <c r="A19" s="3" t="s">
        <v>88</v>
      </c>
      <c r="G19" t="s">
        <v>901</v>
      </c>
      <c r="H19" t="s">
        <v>902</v>
      </c>
      <c r="I19" t="s">
        <v>903</v>
      </c>
      <c r="J19">
        <f>4.5*3+1*4+3*4</f>
        <v>29.5</v>
      </c>
    </row>
    <row r="20" spans="1:10">
      <c r="G20" t="s">
        <v>904</v>
      </c>
      <c r="H20" t="s">
        <v>905</v>
      </c>
      <c r="I20" t="s">
        <v>903</v>
      </c>
      <c r="J20">
        <f>4.5*3+5*4+3*4</f>
        <v>45.5</v>
      </c>
    </row>
    <row r="22" spans="1:10">
      <c r="J22">
        <f>4.5*3+3*4*2</f>
        <v>37.5</v>
      </c>
    </row>
    <row r="23" spans="1:10">
      <c r="A23" s="3" t="s">
        <v>906</v>
      </c>
      <c r="B23" s="3" t="s">
        <v>48</v>
      </c>
      <c r="C23" s="2" t="s">
        <v>907</v>
      </c>
      <c r="E23" s="5">
        <v>0.2</v>
      </c>
      <c r="J23">
        <f>4.5*3+4*2+4*3+4*10+4*20</f>
        <v>153.5</v>
      </c>
    </row>
    <row r="24" spans="1:10">
      <c r="A24" s="1" t="s">
        <v>908</v>
      </c>
      <c r="B24" s="1" t="s">
        <v>909</v>
      </c>
      <c r="C24" s="2">
        <v>0.5</v>
      </c>
      <c r="E24" t="s">
        <v>910</v>
      </c>
    </row>
    <row r="25" spans="1:10">
      <c r="A25" s="1" t="s">
        <v>911</v>
      </c>
      <c r="B25" s="1" t="s">
        <v>912</v>
      </c>
      <c r="C25" s="2">
        <v>0.6</v>
      </c>
    </row>
    <row r="26" spans="1:10">
      <c r="A26" s="1" t="s">
        <v>913</v>
      </c>
      <c r="B26" s="1" t="s">
        <v>914</v>
      </c>
      <c r="C26" s="2">
        <v>0.75</v>
      </c>
    </row>
    <row r="27" spans="1:10">
      <c r="A27" s="1" t="s">
        <v>915</v>
      </c>
      <c r="B27" s="1" t="s">
        <v>916</v>
      </c>
      <c r="C27" s="2">
        <v>0.75</v>
      </c>
    </row>
    <row r="28" spans="1:10">
      <c r="A28" s="1" t="s">
        <v>917</v>
      </c>
      <c r="B28" s="1" t="s">
        <v>918</v>
      </c>
      <c r="C28" s="2">
        <v>1</v>
      </c>
    </row>
    <row r="29" spans="1:10">
      <c r="A29" s="1" t="s">
        <v>919</v>
      </c>
      <c r="B29" s="1"/>
      <c r="C29" s="2">
        <v>1</v>
      </c>
    </row>
    <row r="30" spans="1:10">
      <c r="A30" s="3"/>
    </row>
    <row r="31" spans="1:10">
      <c r="A31" s="3" t="s">
        <v>920</v>
      </c>
      <c r="B31" s="3" t="s">
        <v>85</v>
      </c>
      <c r="C31" s="2" t="s">
        <v>907</v>
      </c>
      <c r="E31" s="5">
        <v>0.35</v>
      </c>
    </row>
    <row r="32" spans="1:10" ht="28.8">
      <c r="A32" s="1" t="s">
        <v>921</v>
      </c>
      <c r="B32" t="s">
        <v>922</v>
      </c>
      <c r="C32" s="2" t="s">
        <v>923</v>
      </c>
      <c r="E32" t="s">
        <v>924</v>
      </c>
    </row>
    <row r="33" spans="1:7">
      <c r="A33" s="6" t="s">
        <v>925</v>
      </c>
    </row>
    <row r="34" spans="1:7" ht="28.8">
      <c r="A34" t="s">
        <v>926</v>
      </c>
      <c r="C34" s="2" t="s">
        <v>927</v>
      </c>
    </row>
    <row r="35" spans="1:7">
      <c r="A35" t="s">
        <v>928</v>
      </c>
      <c r="C35" s="2" t="s">
        <v>929</v>
      </c>
    </row>
    <row r="36" spans="1:7">
      <c r="A36" t="s">
        <v>930</v>
      </c>
    </row>
    <row r="38" spans="1:7">
      <c r="A38" s="3" t="s">
        <v>931</v>
      </c>
      <c r="B38" s="3" t="s">
        <v>932</v>
      </c>
      <c r="E38" s="5">
        <v>0.45</v>
      </c>
    </row>
    <row r="39" spans="1:7">
      <c r="A39" t="s">
        <v>933</v>
      </c>
      <c r="B39" t="s">
        <v>934</v>
      </c>
      <c r="E39" t="s">
        <v>935</v>
      </c>
    </row>
    <row r="40" spans="1:7">
      <c r="A40" t="s">
        <v>936</v>
      </c>
      <c r="B40" t="s">
        <v>934</v>
      </c>
    </row>
    <row r="41" spans="1:7">
      <c r="A41" t="s">
        <v>937</v>
      </c>
      <c r="B41" t="s">
        <v>934</v>
      </c>
    </row>
    <row r="42" spans="1:7">
      <c r="A42" t="s">
        <v>938</v>
      </c>
      <c r="B42" t="s">
        <v>934</v>
      </c>
    </row>
    <row r="43" spans="1:7">
      <c r="A43" t="s">
        <v>939</v>
      </c>
      <c r="B43" t="s">
        <v>934</v>
      </c>
    </row>
    <row r="47" spans="1:7">
      <c r="A47" t="s">
        <v>940</v>
      </c>
    </row>
    <row r="48" spans="1:7">
      <c r="F48" t="s">
        <v>941</v>
      </c>
      <c r="G48">
        <v>5</v>
      </c>
    </row>
    <row r="49" spans="1:7">
      <c r="A49" t="s">
        <v>942</v>
      </c>
      <c r="B49" s="3" t="s">
        <v>943</v>
      </c>
      <c r="C49" s="7" t="s">
        <v>944</v>
      </c>
      <c r="D49" s="3"/>
      <c r="F49" t="s">
        <v>945</v>
      </c>
      <c r="G49">
        <v>4</v>
      </c>
    </row>
    <row r="50" spans="1:7">
      <c r="A50" s="3" t="s">
        <v>946</v>
      </c>
      <c r="B50" t="s">
        <v>941</v>
      </c>
      <c r="C50" s="2">
        <v>5</v>
      </c>
      <c r="F50" t="s">
        <v>947</v>
      </c>
      <c r="G50">
        <v>3</v>
      </c>
    </row>
    <row r="51" spans="1:7">
      <c r="A51" s="3" t="s">
        <v>948</v>
      </c>
      <c r="B51" t="s">
        <v>947</v>
      </c>
      <c r="C51" s="2">
        <v>3</v>
      </c>
      <c r="F51" t="s">
        <v>949</v>
      </c>
      <c r="G51">
        <v>2</v>
      </c>
    </row>
    <row r="52" spans="1:7">
      <c r="A52" s="3" t="s">
        <v>950</v>
      </c>
      <c r="B52" t="s">
        <v>941</v>
      </c>
      <c r="C52" s="2">
        <v>5</v>
      </c>
      <c r="F52" t="s">
        <v>951</v>
      </c>
      <c r="G52">
        <v>1</v>
      </c>
    </row>
    <row r="53" spans="1:7">
      <c r="A53" s="1" t="s">
        <v>53</v>
      </c>
    </row>
    <row r="54" spans="1:7">
      <c r="A54" s="1" t="s">
        <v>55</v>
      </c>
    </row>
    <row r="55" spans="1:7">
      <c r="A55" s="3" t="s">
        <v>952</v>
      </c>
      <c r="B55" t="s">
        <v>945</v>
      </c>
      <c r="C55" s="2">
        <v>4</v>
      </c>
    </row>
    <row r="56" spans="1:7">
      <c r="A56" s="1" t="s">
        <v>56</v>
      </c>
    </row>
    <row r="57" spans="1:7">
      <c r="A57" s="1" t="s">
        <v>57</v>
      </c>
    </row>
    <row r="58" spans="1:7">
      <c r="A58" s="3" t="s">
        <v>953</v>
      </c>
      <c r="B58" t="s">
        <v>945</v>
      </c>
      <c r="C58" s="2">
        <v>4</v>
      </c>
    </row>
    <row r="59" spans="1:7">
      <c r="A59" s="1" t="s">
        <v>52</v>
      </c>
    </row>
    <row r="61" spans="1:7">
      <c r="A61" t="s">
        <v>954</v>
      </c>
    </row>
    <row r="62" spans="1:7">
      <c r="A62" t="s">
        <v>955</v>
      </c>
      <c r="B62" t="s">
        <v>941</v>
      </c>
      <c r="C62" s="2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0816A-B5D8-4922-9658-3D28A09430A5}">
  <dimension ref="B3:L10"/>
  <sheetViews>
    <sheetView workbookViewId="0">
      <selection activeCell="N6" sqref="N6"/>
    </sheetView>
  </sheetViews>
  <sheetFormatPr defaultRowHeight="14.4"/>
  <cols>
    <col min="2" max="2" width="21.6640625" customWidth="1"/>
    <col min="3" max="3" width="25.109375" bestFit="1" customWidth="1"/>
    <col min="9" max="9" width="10.88671875" bestFit="1" customWidth="1"/>
    <col min="11" max="11" width="12.77734375" bestFit="1" customWidth="1"/>
  </cols>
  <sheetData>
    <row r="3" spans="2:12">
      <c r="B3" t="s">
        <v>958</v>
      </c>
      <c r="C3" t="s">
        <v>959</v>
      </c>
      <c r="F3" s="5">
        <v>0.3</v>
      </c>
      <c r="H3" s="27" t="s">
        <v>974</v>
      </c>
      <c r="I3" s="30" t="s">
        <v>975</v>
      </c>
      <c r="J3" s="27" t="s">
        <v>976</v>
      </c>
      <c r="K3" s="27" t="s">
        <v>988</v>
      </c>
    </row>
    <row r="4" spans="2:12">
      <c r="B4" t="s">
        <v>960</v>
      </c>
      <c r="C4" t="s">
        <v>961</v>
      </c>
      <c r="F4" s="5">
        <v>0.2</v>
      </c>
      <c r="G4" s="5">
        <v>0.15</v>
      </c>
      <c r="H4" s="27" t="s">
        <v>977</v>
      </c>
      <c r="I4" s="27" t="s">
        <v>979</v>
      </c>
      <c r="K4" s="31"/>
      <c r="L4" s="27" t="s">
        <v>978</v>
      </c>
    </row>
    <row r="5" spans="2:12">
      <c r="B5" t="s">
        <v>963</v>
      </c>
      <c r="C5" t="s">
        <v>962</v>
      </c>
      <c r="I5" s="27" t="s">
        <v>980</v>
      </c>
      <c r="K5">
        <v>15</v>
      </c>
    </row>
    <row r="6" spans="2:12" ht="43.2">
      <c r="B6" t="s">
        <v>964</v>
      </c>
      <c r="C6" s="2" t="s">
        <v>965</v>
      </c>
      <c r="G6" s="5">
        <v>0.05</v>
      </c>
      <c r="H6" s="27" t="s">
        <v>907</v>
      </c>
      <c r="I6" s="32"/>
      <c r="K6">
        <v>5</v>
      </c>
    </row>
    <row r="7" spans="2:12">
      <c r="F7" s="5">
        <v>0.5</v>
      </c>
      <c r="G7" s="5">
        <v>0.4</v>
      </c>
      <c r="H7" s="27" t="s">
        <v>981</v>
      </c>
      <c r="I7" s="27" t="s">
        <v>983</v>
      </c>
      <c r="K7" s="27" t="s">
        <v>987</v>
      </c>
    </row>
    <row r="8" spans="2:12">
      <c r="B8" t="s">
        <v>993</v>
      </c>
      <c r="C8" t="s">
        <v>994</v>
      </c>
      <c r="G8" s="5">
        <v>0.1</v>
      </c>
      <c r="H8" s="27" t="s">
        <v>982</v>
      </c>
      <c r="I8" s="27" t="s">
        <v>986</v>
      </c>
    </row>
    <row r="10" spans="2:12">
      <c r="K10" s="27" t="s">
        <v>989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D9911-E122-4F4E-B789-B7B965055E9F}">
  <dimension ref="A1:AQ101"/>
  <sheetViews>
    <sheetView topLeftCell="T1" workbookViewId="0">
      <pane ySplit="1" topLeftCell="A73" activePane="bottomLeft" state="frozen"/>
      <selection pane="bottomLeft" activeCell="AG52" sqref="AG52:AG101"/>
    </sheetView>
  </sheetViews>
  <sheetFormatPr defaultRowHeight="14.4"/>
  <cols>
    <col min="1" max="1" width="13.109375" customWidth="1"/>
    <col min="2" max="2" width="12.6640625" customWidth="1"/>
    <col min="4" max="4" width="14" bestFit="1" customWidth="1"/>
    <col min="5" max="5" width="15.6640625" bestFit="1" customWidth="1"/>
    <col min="6" max="6" width="13.88671875" bestFit="1" customWidth="1"/>
    <col min="8" max="8" width="9.88671875" customWidth="1"/>
    <col min="9" max="11" width="12" customWidth="1"/>
    <col min="14" max="14" width="11.109375" bestFit="1" customWidth="1"/>
    <col min="15" max="15" width="14.6640625" bestFit="1" customWidth="1"/>
    <col min="16" max="17" width="14.6640625" customWidth="1"/>
    <col min="18" max="18" width="9.21875" bestFit="1" customWidth="1"/>
    <col min="26" max="26" width="14.5546875" bestFit="1" customWidth="1"/>
    <col min="27" max="27" width="14.5546875" customWidth="1"/>
    <col min="28" max="28" width="15.44140625" bestFit="1" customWidth="1"/>
    <col min="29" max="29" width="11.109375" bestFit="1" customWidth="1"/>
    <col min="30" max="30" width="11.88671875" customWidth="1"/>
    <col min="31" max="31" width="20.6640625" bestFit="1" customWidth="1"/>
    <col min="32" max="32" width="18.33203125" customWidth="1"/>
    <col min="33" max="33" width="13" customWidth="1"/>
    <col min="43" max="43" width="12" style="33" customWidth="1"/>
  </cols>
  <sheetData>
    <row r="1" spans="1:43">
      <c r="A1" s="26" t="s">
        <v>998</v>
      </c>
      <c r="B1" s="26" t="s">
        <v>38</v>
      </c>
      <c r="C1" s="35" t="s">
        <v>40</v>
      </c>
      <c r="D1" s="35" t="s">
        <v>999</v>
      </c>
      <c r="E1" s="35" t="s">
        <v>1002</v>
      </c>
      <c r="F1" s="26" t="s">
        <v>1001</v>
      </c>
      <c r="G1" s="35" t="s">
        <v>45</v>
      </c>
      <c r="H1" s="26" t="s">
        <v>1003</v>
      </c>
      <c r="I1" s="35" t="s">
        <v>1004</v>
      </c>
      <c r="J1" s="26" t="s">
        <v>1005</v>
      </c>
      <c r="K1" s="35" t="s">
        <v>1006</v>
      </c>
      <c r="L1" s="35" t="s">
        <v>995</v>
      </c>
      <c r="M1" s="35" t="s">
        <v>956</v>
      </c>
      <c r="N1" s="26" t="s">
        <v>990</v>
      </c>
      <c r="O1" s="26" t="s">
        <v>573</v>
      </c>
      <c r="P1" s="35" t="s">
        <v>996</v>
      </c>
      <c r="Q1" s="26" t="s">
        <v>997</v>
      </c>
      <c r="R1" s="28" t="s">
        <v>52</v>
      </c>
      <c r="S1" s="28" t="s">
        <v>53</v>
      </c>
      <c r="T1" s="28" t="s">
        <v>54</v>
      </c>
      <c r="U1" s="28" t="s">
        <v>55</v>
      </c>
      <c r="V1" s="28" t="s">
        <v>56</v>
      </c>
      <c r="W1" s="28" t="s">
        <v>57</v>
      </c>
      <c r="X1" s="28" t="s">
        <v>60</v>
      </c>
      <c r="Y1" s="28" t="s">
        <v>985</v>
      </c>
      <c r="Z1" s="28" t="s">
        <v>984</v>
      </c>
      <c r="AA1" s="28" t="s">
        <v>1007</v>
      </c>
      <c r="AB1" s="35" t="s">
        <v>1008</v>
      </c>
      <c r="AC1" s="36" t="s">
        <v>970</v>
      </c>
      <c r="AD1" s="29" t="s">
        <v>957</v>
      </c>
      <c r="AE1" s="35" t="s">
        <v>1009</v>
      </c>
      <c r="AF1" s="28" t="s">
        <v>991</v>
      </c>
      <c r="AG1" s="35" t="s">
        <v>992</v>
      </c>
      <c r="AQ1" s="28"/>
    </row>
    <row r="2" spans="1:43">
      <c r="A2">
        <v>1001</v>
      </c>
      <c r="B2">
        <f>2021-G2</f>
        <v>1994</v>
      </c>
      <c r="C2" t="s">
        <v>971</v>
      </c>
      <c r="D2" t="s">
        <v>132</v>
      </c>
      <c r="E2" t="s">
        <v>966</v>
      </c>
      <c r="F2" t="s">
        <v>959</v>
      </c>
      <c r="G2">
        <f>H2+K2+18</f>
        <v>27</v>
      </c>
      <c r="H2">
        <v>6</v>
      </c>
      <c r="I2">
        <v>2</v>
      </c>
      <c r="J2">
        <f>IF(I2=2,15,IF(I2=3,20,IF(I2=4,25,30)))</f>
        <v>15</v>
      </c>
      <c r="K2">
        <v>3</v>
      </c>
      <c r="L2" t="s">
        <v>968</v>
      </c>
      <c r="M2">
        <v>2</v>
      </c>
      <c r="N2">
        <f>IF(M2=1,3,IF(M2=2,3.5,IF(M2=3,4,IF(M2=4,4.5,5))))</f>
        <v>3.5</v>
      </c>
      <c r="O2">
        <f>K2*N2</f>
        <v>10.5</v>
      </c>
      <c r="P2">
        <v>1</v>
      </c>
      <c r="Q2">
        <f>IF(P2=1,5,0)</f>
        <v>5</v>
      </c>
      <c r="R2">
        <v>0</v>
      </c>
      <c r="S2">
        <v>4</v>
      </c>
      <c r="T2">
        <v>4</v>
      </c>
      <c r="U2">
        <v>3</v>
      </c>
      <c r="V2">
        <v>1</v>
      </c>
      <c r="W2">
        <v>2</v>
      </c>
      <c r="X2">
        <v>1</v>
      </c>
      <c r="Y2">
        <v>1</v>
      </c>
      <c r="Z2">
        <v>3</v>
      </c>
      <c r="AA2">
        <v>3</v>
      </c>
      <c r="AB2">
        <f>SUM(R2:AA2)</f>
        <v>22</v>
      </c>
      <c r="AC2">
        <v>5.5</v>
      </c>
      <c r="AD2">
        <f>1.3*AC2</f>
        <v>7.15</v>
      </c>
      <c r="AE2" s="27">
        <v>2</v>
      </c>
      <c r="AF2">
        <f>J2+(O2/30)*15+AB2+Q2</f>
        <v>47.25</v>
      </c>
      <c r="AG2" t="str">
        <f>IF(AF2&gt;=65,"Selected","Rejected")</f>
        <v>Rejected</v>
      </c>
    </row>
    <row r="3" spans="1:43">
      <c r="A3">
        <v>1002</v>
      </c>
      <c r="B3">
        <f t="shared" ref="B3:B66" si="0">2021-G3</f>
        <v>1992</v>
      </c>
      <c r="C3" t="s">
        <v>76</v>
      </c>
      <c r="D3" t="s">
        <v>132</v>
      </c>
      <c r="E3" t="s">
        <v>5</v>
      </c>
      <c r="F3" t="s">
        <v>959</v>
      </c>
      <c r="G3">
        <f t="shared" ref="G3:G51" si="1">H3+K3+18</f>
        <v>29</v>
      </c>
      <c r="H3">
        <v>6</v>
      </c>
      <c r="I3">
        <v>2</v>
      </c>
      <c r="J3">
        <f t="shared" ref="J3:J66" si="2">IF(I3=2,15,IF(I3=3,20,IF(I3=4,25,30)))</f>
        <v>15</v>
      </c>
      <c r="K3">
        <v>5</v>
      </c>
      <c r="L3" t="s">
        <v>969</v>
      </c>
      <c r="M3">
        <v>1</v>
      </c>
      <c r="N3">
        <f t="shared" ref="N3:N66" si="3">IF(M3=1,3,IF(M3=2,3.5,IF(M3=3,4,IF(M3=4,4.5,5))))</f>
        <v>3</v>
      </c>
      <c r="O3">
        <f t="shared" ref="O3:O66" si="4">K3*N3</f>
        <v>15</v>
      </c>
      <c r="P3">
        <v>1</v>
      </c>
      <c r="Q3">
        <f t="shared" ref="Q3:Q66" si="5">IF(P3=1,5,0)</f>
        <v>5</v>
      </c>
      <c r="R3">
        <v>2</v>
      </c>
      <c r="S3">
        <v>2</v>
      </c>
      <c r="T3">
        <v>5</v>
      </c>
      <c r="U3">
        <v>5</v>
      </c>
      <c r="V3">
        <v>4</v>
      </c>
      <c r="W3">
        <v>2</v>
      </c>
      <c r="X3">
        <v>5</v>
      </c>
      <c r="Y3">
        <v>0</v>
      </c>
      <c r="Z3">
        <v>1</v>
      </c>
      <c r="AA3">
        <v>0</v>
      </c>
      <c r="AB3">
        <f t="shared" ref="AB3:AB66" si="6">SUM(R3:AA3)</f>
        <v>26</v>
      </c>
      <c r="AC3">
        <v>5.2</v>
      </c>
      <c r="AD3">
        <f t="shared" ref="AD3:AD66" si="7">1.3*AC3</f>
        <v>6.7600000000000007</v>
      </c>
      <c r="AE3" s="27" t="s">
        <v>973</v>
      </c>
      <c r="AF3">
        <f t="shared" ref="AF3:AF66" si="8">J3+(O3/30)*15+AB3+Q3</f>
        <v>53.5</v>
      </c>
      <c r="AG3" t="str">
        <f t="shared" ref="AG3:AG66" si="9">IF(AF3&gt;=65,"Selected","Rejected")</f>
        <v>Rejected</v>
      </c>
    </row>
    <row r="4" spans="1:43">
      <c r="A4">
        <v>1003</v>
      </c>
      <c r="B4">
        <f t="shared" si="0"/>
        <v>1996</v>
      </c>
      <c r="C4" t="s">
        <v>971</v>
      </c>
      <c r="D4" t="s">
        <v>972</v>
      </c>
      <c r="E4" t="s">
        <v>18</v>
      </c>
      <c r="F4" t="s">
        <v>959</v>
      </c>
      <c r="G4">
        <f t="shared" si="1"/>
        <v>25</v>
      </c>
      <c r="H4">
        <v>3</v>
      </c>
      <c r="I4">
        <v>2</v>
      </c>
      <c r="J4">
        <f t="shared" si="2"/>
        <v>15</v>
      </c>
      <c r="K4">
        <v>4</v>
      </c>
      <c r="L4" t="s">
        <v>584</v>
      </c>
      <c r="M4">
        <v>4</v>
      </c>
      <c r="N4">
        <f t="shared" si="3"/>
        <v>4.5</v>
      </c>
      <c r="O4">
        <f t="shared" si="4"/>
        <v>18</v>
      </c>
      <c r="P4">
        <v>1</v>
      </c>
      <c r="Q4">
        <f t="shared" si="5"/>
        <v>5</v>
      </c>
      <c r="R4">
        <v>0</v>
      </c>
      <c r="S4">
        <v>0</v>
      </c>
      <c r="T4">
        <v>3</v>
      </c>
      <c r="U4">
        <v>0</v>
      </c>
      <c r="V4">
        <v>5</v>
      </c>
      <c r="W4">
        <v>5</v>
      </c>
      <c r="X4">
        <v>1</v>
      </c>
      <c r="Y4">
        <v>3</v>
      </c>
      <c r="Z4">
        <v>5</v>
      </c>
      <c r="AA4">
        <v>5</v>
      </c>
      <c r="AB4">
        <f t="shared" si="6"/>
        <v>27</v>
      </c>
      <c r="AC4">
        <v>5.6</v>
      </c>
      <c r="AD4">
        <f t="shared" si="7"/>
        <v>7.2799999999999994</v>
      </c>
      <c r="AE4" s="27" t="s">
        <v>973</v>
      </c>
      <c r="AF4">
        <f t="shared" si="8"/>
        <v>56</v>
      </c>
      <c r="AG4" t="str">
        <f t="shared" si="9"/>
        <v>Rejected</v>
      </c>
    </row>
    <row r="5" spans="1:43">
      <c r="A5">
        <v>1004</v>
      </c>
      <c r="B5">
        <f t="shared" si="0"/>
        <v>1994</v>
      </c>
      <c r="C5" s="27" t="s">
        <v>971</v>
      </c>
      <c r="D5" t="s">
        <v>132</v>
      </c>
      <c r="E5" t="s">
        <v>19</v>
      </c>
      <c r="F5" t="s">
        <v>959</v>
      </c>
      <c r="G5">
        <f t="shared" si="1"/>
        <v>27</v>
      </c>
      <c r="H5">
        <v>5</v>
      </c>
      <c r="I5">
        <v>4</v>
      </c>
      <c r="J5">
        <f t="shared" si="2"/>
        <v>25</v>
      </c>
      <c r="K5">
        <v>4</v>
      </c>
      <c r="L5" t="s">
        <v>68</v>
      </c>
      <c r="M5">
        <v>3</v>
      </c>
      <c r="N5">
        <f t="shared" si="3"/>
        <v>4</v>
      </c>
      <c r="O5">
        <f t="shared" si="4"/>
        <v>16</v>
      </c>
      <c r="P5">
        <v>1</v>
      </c>
      <c r="Q5">
        <f t="shared" si="5"/>
        <v>5</v>
      </c>
      <c r="R5">
        <v>2</v>
      </c>
      <c r="S5">
        <v>2</v>
      </c>
      <c r="T5">
        <v>4</v>
      </c>
      <c r="U5">
        <v>5</v>
      </c>
      <c r="V5">
        <v>5</v>
      </c>
      <c r="W5">
        <v>0</v>
      </c>
      <c r="X5">
        <v>3</v>
      </c>
      <c r="Y5">
        <v>0</v>
      </c>
      <c r="Z5">
        <v>4</v>
      </c>
      <c r="AA5">
        <v>4</v>
      </c>
      <c r="AB5">
        <f t="shared" si="6"/>
        <v>29</v>
      </c>
      <c r="AC5">
        <v>7.2</v>
      </c>
      <c r="AD5">
        <f t="shared" si="7"/>
        <v>9.3600000000000012</v>
      </c>
      <c r="AE5" s="27" t="s">
        <v>973</v>
      </c>
      <c r="AF5">
        <f t="shared" si="8"/>
        <v>67</v>
      </c>
      <c r="AG5" t="str">
        <f t="shared" si="9"/>
        <v>Selected</v>
      </c>
      <c r="AQ5" s="34"/>
    </row>
    <row r="6" spans="1:43">
      <c r="A6">
        <v>1005</v>
      </c>
      <c r="B6">
        <f t="shared" si="0"/>
        <v>1994</v>
      </c>
      <c r="C6" t="s">
        <v>971</v>
      </c>
      <c r="D6" t="s">
        <v>132</v>
      </c>
      <c r="E6" t="s">
        <v>967</v>
      </c>
      <c r="F6" t="s">
        <v>959</v>
      </c>
      <c r="G6">
        <f t="shared" si="1"/>
        <v>27</v>
      </c>
      <c r="H6">
        <v>3</v>
      </c>
      <c r="I6">
        <v>3</v>
      </c>
      <c r="J6">
        <f t="shared" si="2"/>
        <v>20</v>
      </c>
      <c r="K6">
        <v>6</v>
      </c>
      <c r="L6" t="s">
        <v>581</v>
      </c>
      <c r="M6">
        <v>5</v>
      </c>
      <c r="N6">
        <f t="shared" si="3"/>
        <v>5</v>
      </c>
      <c r="O6">
        <f t="shared" si="4"/>
        <v>30</v>
      </c>
      <c r="P6">
        <v>1</v>
      </c>
      <c r="Q6">
        <f t="shared" si="5"/>
        <v>5</v>
      </c>
      <c r="R6">
        <v>4</v>
      </c>
      <c r="S6">
        <v>2</v>
      </c>
      <c r="T6">
        <v>4</v>
      </c>
      <c r="U6">
        <v>3</v>
      </c>
      <c r="V6">
        <v>4</v>
      </c>
      <c r="W6">
        <v>5</v>
      </c>
      <c r="X6">
        <v>5</v>
      </c>
      <c r="Y6">
        <v>1</v>
      </c>
      <c r="Z6">
        <v>2</v>
      </c>
      <c r="AA6">
        <v>3</v>
      </c>
      <c r="AB6">
        <f t="shared" si="6"/>
        <v>33</v>
      </c>
      <c r="AC6">
        <v>4.5999999999999996</v>
      </c>
      <c r="AD6">
        <f t="shared" si="7"/>
        <v>5.9799999999999995</v>
      </c>
      <c r="AE6" s="27" t="s">
        <v>973</v>
      </c>
      <c r="AF6">
        <f t="shared" si="8"/>
        <v>73</v>
      </c>
      <c r="AG6" t="str">
        <f t="shared" si="9"/>
        <v>Selected</v>
      </c>
      <c r="AQ6" s="34"/>
    </row>
    <row r="7" spans="1:43">
      <c r="A7">
        <v>1006</v>
      </c>
      <c r="B7">
        <f t="shared" si="0"/>
        <v>1989</v>
      </c>
      <c r="C7" s="27" t="s">
        <v>971</v>
      </c>
      <c r="D7" t="s">
        <v>1000</v>
      </c>
      <c r="E7" t="s">
        <v>966</v>
      </c>
      <c r="F7" t="s">
        <v>959</v>
      </c>
      <c r="G7">
        <f>H7+K7+18</f>
        <v>32</v>
      </c>
      <c r="H7">
        <v>8</v>
      </c>
      <c r="I7">
        <v>5</v>
      </c>
      <c r="J7">
        <f t="shared" si="2"/>
        <v>30</v>
      </c>
      <c r="K7">
        <v>6</v>
      </c>
      <c r="L7" t="s">
        <v>579</v>
      </c>
      <c r="M7">
        <v>5</v>
      </c>
      <c r="N7">
        <f t="shared" si="3"/>
        <v>5</v>
      </c>
      <c r="O7">
        <f t="shared" si="4"/>
        <v>30</v>
      </c>
      <c r="P7">
        <v>0</v>
      </c>
      <c r="Q7">
        <f t="shared" si="5"/>
        <v>0</v>
      </c>
      <c r="R7">
        <v>5</v>
      </c>
      <c r="S7">
        <v>0</v>
      </c>
      <c r="T7">
        <v>1</v>
      </c>
      <c r="U7">
        <v>4</v>
      </c>
      <c r="V7">
        <v>3</v>
      </c>
      <c r="W7">
        <v>2</v>
      </c>
      <c r="X7">
        <v>1</v>
      </c>
      <c r="Y7">
        <v>4</v>
      </c>
      <c r="Z7">
        <v>3</v>
      </c>
      <c r="AA7">
        <v>0</v>
      </c>
      <c r="AB7">
        <f t="shared" si="6"/>
        <v>23</v>
      </c>
      <c r="AC7">
        <v>6</v>
      </c>
      <c r="AD7">
        <f t="shared" si="7"/>
        <v>7.8000000000000007</v>
      </c>
      <c r="AE7" s="27" t="s">
        <v>973</v>
      </c>
      <c r="AF7">
        <f t="shared" si="8"/>
        <v>68</v>
      </c>
      <c r="AG7" t="str">
        <f t="shared" si="9"/>
        <v>Selected</v>
      </c>
      <c r="AQ7" s="34"/>
    </row>
    <row r="8" spans="1:43">
      <c r="A8">
        <v>1007</v>
      </c>
      <c r="B8">
        <f t="shared" si="0"/>
        <v>1990</v>
      </c>
      <c r="C8" t="s">
        <v>971</v>
      </c>
      <c r="D8" t="s">
        <v>132</v>
      </c>
      <c r="E8" t="s">
        <v>5</v>
      </c>
      <c r="F8" t="s">
        <v>959</v>
      </c>
      <c r="G8">
        <f t="shared" si="1"/>
        <v>31</v>
      </c>
      <c r="H8">
        <v>7</v>
      </c>
      <c r="I8">
        <v>2</v>
      </c>
      <c r="J8">
        <f t="shared" si="2"/>
        <v>15</v>
      </c>
      <c r="K8">
        <v>6</v>
      </c>
      <c r="L8" t="s">
        <v>580</v>
      </c>
      <c r="M8">
        <v>5</v>
      </c>
      <c r="N8">
        <f t="shared" si="3"/>
        <v>5</v>
      </c>
      <c r="O8">
        <f t="shared" si="4"/>
        <v>30</v>
      </c>
      <c r="P8">
        <v>1</v>
      </c>
      <c r="Q8">
        <f t="shared" si="5"/>
        <v>5</v>
      </c>
      <c r="R8">
        <v>0</v>
      </c>
      <c r="S8">
        <v>4</v>
      </c>
      <c r="T8">
        <v>2</v>
      </c>
      <c r="U8">
        <v>5</v>
      </c>
      <c r="V8">
        <v>4</v>
      </c>
      <c r="W8">
        <v>4</v>
      </c>
      <c r="X8">
        <v>3</v>
      </c>
      <c r="Y8">
        <v>2</v>
      </c>
      <c r="Z8">
        <v>5</v>
      </c>
      <c r="AA8">
        <v>5</v>
      </c>
      <c r="AB8">
        <f t="shared" si="6"/>
        <v>34</v>
      </c>
      <c r="AC8">
        <v>4.8</v>
      </c>
      <c r="AD8">
        <f t="shared" si="7"/>
        <v>6.24</v>
      </c>
      <c r="AE8" s="27" t="s">
        <v>973</v>
      </c>
      <c r="AF8">
        <f t="shared" si="8"/>
        <v>69</v>
      </c>
      <c r="AG8" t="str">
        <f t="shared" si="9"/>
        <v>Selected</v>
      </c>
      <c r="AQ8" s="34"/>
    </row>
    <row r="9" spans="1:43">
      <c r="A9">
        <v>1008</v>
      </c>
      <c r="B9">
        <f t="shared" si="0"/>
        <v>1993</v>
      </c>
      <c r="C9" t="s">
        <v>76</v>
      </c>
      <c r="D9" t="s">
        <v>132</v>
      </c>
      <c r="E9" t="s">
        <v>18</v>
      </c>
      <c r="F9" t="s">
        <v>959</v>
      </c>
      <c r="G9">
        <f t="shared" si="1"/>
        <v>28</v>
      </c>
      <c r="H9">
        <v>7</v>
      </c>
      <c r="I9">
        <v>2</v>
      </c>
      <c r="J9">
        <f t="shared" si="2"/>
        <v>15</v>
      </c>
      <c r="K9">
        <v>3</v>
      </c>
      <c r="L9" t="s">
        <v>968</v>
      </c>
      <c r="M9">
        <v>1</v>
      </c>
      <c r="N9">
        <f t="shared" si="3"/>
        <v>3</v>
      </c>
      <c r="O9">
        <f t="shared" si="4"/>
        <v>9</v>
      </c>
      <c r="P9">
        <v>1</v>
      </c>
      <c r="Q9">
        <f t="shared" si="5"/>
        <v>5</v>
      </c>
      <c r="R9">
        <v>2</v>
      </c>
      <c r="S9">
        <v>0</v>
      </c>
      <c r="T9">
        <v>0</v>
      </c>
      <c r="U9">
        <v>0</v>
      </c>
      <c r="V9">
        <v>5</v>
      </c>
      <c r="W9">
        <v>1</v>
      </c>
      <c r="X9">
        <v>1</v>
      </c>
      <c r="Y9">
        <v>2</v>
      </c>
      <c r="Z9">
        <v>5</v>
      </c>
      <c r="AA9">
        <v>0</v>
      </c>
      <c r="AB9">
        <f t="shared" si="6"/>
        <v>16</v>
      </c>
      <c r="AC9">
        <v>6.1</v>
      </c>
      <c r="AD9">
        <f t="shared" si="7"/>
        <v>7.93</v>
      </c>
      <c r="AE9" s="27">
        <v>6</v>
      </c>
      <c r="AF9">
        <f t="shared" si="8"/>
        <v>40.5</v>
      </c>
      <c r="AG9" t="str">
        <f t="shared" si="9"/>
        <v>Rejected</v>
      </c>
    </row>
    <row r="10" spans="1:43">
      <c r="A10">
        <v>1009</v>
      </c>
      <c r="B10">
        <f t="shared" si="0"/>
        <v>1993</v>
      </c>
      <c r="C10" t="s">
        <v>971</v>
      </c>
      <c r="D10" t="s">
        <v>972</v>
      </c>
      <c r="E10" t="s">
        <v>19</v>
      </c>
      <c r="F10" t="s">
        <v>959</v>
      </c>
      <c r="G10">
        <f t="shared" si="1"/>
        <v>28</v>
      </c>
      <c r="H10">
        <v>5</v>
      </c>
      <c r="I10">
        <v>4</v>
      </c>
      <c r="J10">
        <f t="shared" si="2"/>
        <v>25</v>
      </c>
      <c r="K10">
        <v>5</v>
      </c>
      <c r="L10" t="s">
        <v>969</v>
      </c>
      <c r="M10">
        <v>4</v>
      </c>
      <c r="N10">
        <f t="shared" si="3"/>
        <v>4.5</v>
      </c>
      <c r="O10">
        <f t="shared" si="4"/>
        <v>22.5</v>
      </c>
      <c r="P10">
        <v>1</v>
      </c>
      <c r="Q10">
        <f t="shared" si="5"/>
        <v>5</v>
      </c>
      <c r="R10">
        <v>5</v>
      </c>
      <c r="S10">
        <v>0</v>
      </c>
      <c r="T10">
        <v>5</v>
      </c>
      <c r="U10">
        <v>5</v>
      </c>
      <c r="V10">
        <v>2</v>
      </c>
      <c r="W10">
        <v>0</v>
      </c>
      <c r="X10">
        <v>4</v>
      </c>
      <c r="Y10">
        <v>3</v>
      </c>
      <c r="Z10">
        <v>4</v>
      </c>
      <c r="AA10">
        <v>2</v>
      </c>
      <c r="AB10">
        <f t="shared" si="6"/>
        <v>30</v>
      </c>
      <c r="AC10">
        <v>6.8</v>
      </c>
      <c r="AD10">
        <f t="shared" si="7"/>
        <v>8.84</v>
      </c>
      <c r="AE10" s="27" t="s">
        <v>973</v>
      </c>
      <c r="AF10">
        <f t="shared" si="8"/>
        <v>71.25</v>
      </c>
      <c r="AG10" t="str">
        <f t="shared" si="9"/>
        <v>Selected</v>
      </c>
      <c r="AQ10" s="34"/>
    </row>
    <row r="11" spans="1:43">
      <c r="A11">
        <v>1010</v>
      </c>
      <c r="B11">
        <f t="shared" si="0"/>
        <v>1991</v>
      </c>
      <c r="C11" t="s">
        <v>76</v>
      </c>
      <c r="D11" t="s">
        <v>132</v>
      </c>
      <c r="E11" t="s">
        <v>967</v>
      </c>
      <c r="F11" t="s">
        <v>959</v>
      </c>
      <c r="G11">
        <f t="shared" si="1"/>
        <v>30</v>
      </c>
      <c r="H11">
        <v>8</v>
      </c>
      <c r="I11">
        <v>6</v>
      </c>
      <c r="J11">
        <f t="shared" si="2"/>
        <v>30</v>
      </c>
      <c r="K11">
        <v>4</v>
      </c>
      <c r="L11" t="s">
        <v>584</v>
      </c>
      <c r="M11">
        <v>5</v>
      </c>
      <c r="N11">
        <f t="shared" si="3"/>
        <v>5</v>
      </c>
      <c r="O11">
        <f t="shared" si="4"/>
        <v>20</v>
      </c>
      <c r="P11">
        <v>1</v>
      </c>
      <c r="Q11">
        <f t="shared" si="5"/>
        <v>5</v>
      </c>
      <c r="R11">
        <v>2</v>
      </c>
      <c r="S11">
        <v>5</v>
      </c>
      <c r="T11">
        <v>1</v>
      </c>
      <c r="U11">
        <v>2</v>
      </c>
      <c r="V11">
        <v>5</v>
      </c>
      <c r="W11">
        <v>3</v>
      </c>
      <c r="X11">
        <v>5</v>
      </c>
      <c r="Y11">
        <v>2</v>
      </c>
      <c r="Z11">
        <v>5</v>
      </c>
      <c r="AA11">
        <v>0</v>
      </c>
      <c r="AB11">
        <f t="shared" si="6"/>
        <v>30</v>
      </c>
      <c r="AC11">
        <v>4.4000000000000004</v>
      </c>
      <c r="AD11">
        <f t="shared" si="7"/>
        <v>5.7200000000000006</v>
      </c>
      <c r="AE11" s="27" t="s">
        <v>973</v>
      </c>
      <c r="AF11">
        <f t="shared" si="8"/>
        <v>75</v>
      </c>
      <c r="AG11" t="str">
        <f t="shared" si="9"/>
        <v>Selected</v>
      </c>
      <c r="AQ11" s="34"/>
    </row>
    <row r="12" spans="1:43">
      <c r="A12">
        <v>1011</v>
      </c>
      <c r="B12">
        <f t="shared" si="0"/>
        <v>1996</v>
      </c>
      <c r="C12" t="s">
        <v>971</v>
      </c>
      <c r="D12" t="s">
        <v>132</v>
      </c>
      <c r="E12" t="s">
        <v>966</v>
      </c>
      <c r="F12" t="s">
        <v>959</v>
      </c>
      <c r="G12">
        <f t="shared" si="1"/>
        <v>25</v>
      </c>
      <c r="H12">
        <v>3</v>
      </c>
      <c r="I12">
        <v>3</v>
      </c>
      <c r="J12">
        <f t="shared" si="2"/>
        <v>20</v>
      </c>
      <c r="K12">
        <v>4</v>
      </c>
      <c r="L12" t="s">
        <v>68</v>
      </c>
      <c r="M12">
        <v>3</v>
      </c>
      <c r="N12">
        <f t="shared" si="3"/>
        <v>4</v>
      </c>
      <c r="O12">
        <f t="shared" si="4"/>
        <v>16</v>
      </c>
      <c r="P12">
        <v>0</v>
      </c>
      <c r="Q12">
        <f t="shared" si="5"/>
        <v>0</v>
      </c>
      <c r="R12">
        <v>0</v>
      </c>
      <c r="S12">
        <v>2</v>
      </c>
      <c r="T12">
        <v>1</v>
      </c>
      <c r="U12">
        <v>5</v>
      </c>
      <c r="V12">
        <v>5</v>
      </c>
      <c r="W12">
        <v>2</v>
      </c>
      <c r="X12">
        <v>2</v>
      </c>
      <c r="Y12">
        <v>2</v>
      </c>
      <c r="Z12">
        <v>4</v>
      </c>
      <c r="AA12">
        <v>0</v>
      </c>
      <c r="AB12">
        <f t="shared" si="6"/>
        <v>23</v>
      </c>
      <c r="AC12">
        <v>3.8</v>
      </c>
      <c r="AD12">
        <f t="shared" si="7"/>
        <v>4.9399999999999995</v>
      </c>
      <c r="AE12" s="27" t="s">
        <v>973</v>
      </c>
      <c r="AF12">
        <f t="shared" si="8"/>
        <v>51</v>
      </c>
      <c r="AG12" t="str">
        <f t="shared" si="9"/>
        <v>Rejected</v>
      </c>
    </row>
    <row r="13" spans="1:43">
      <c r="A13">
        <v>1012</v>
      </c>
      <c r="B13">
        <f t="shared" si="0"/>
        <v>1990</v>
      </c>
      <c r="C13" t="s">
        <v>76</v>
      </c>
      <c r="D13" t="s">
        <v>132</v>
      </c>
      <c r="E13" t="s">
        <v>5</v>
      </c>
      <c r="F13" t="s">
        <v>959</v>
      </c>
      <c r="G13">
        <f t="shared" si="1"/>
        <v>31</v>
      </c>
      <c r="H13">
        <v>7</v>
      </c>
      <c r="I13">
        <v>4</v>
      </c>
      <c r="J13">
        <f t="shared" si="2"/>
        <v>25</v>
      </c>
      <c r="K13">
        <v>6</v>
      </c>
      <c r="L13" t="s">
        <v>581</v>
      </c>
      <c r="M13">
        <v>2</v>
      </c>
      <c r="N13">
        <f t="shared" si="3"/>
        <v>3.5</v>
      </c>
      <c r="O13">
        <f t="shared" si="4"/>
        <v>21</v>
      </c>
      <c r="P13">
        <v>0</v>
      </c>
      <c r="Q13">
        <f t="shared" si="5"/>
        <v>0</v>
      </c>
      <c r="R13">
        <v>1</v>
      </c>
      <c r="S13">
        <v>0</v>
      </c>
      <c r="T13">
        <v>1</v>
      </c>
      <c r="U13">
        <v>3</v>
      </c>
      <c r="V13">
        <v>1</v>
      </c>
      <c r="W13">
        <v>2</v>
      </c>
      <c r="X13">
        <v>1</v>
      </c>
      <c r="Y13">
        <v>3</v>
      </c>
      <c r="Z13">
        <v>1</v>
      </c>
      <c r="AA13">
        <v>4</v>
      </c>
      <c r="AB13">
        <f t="shared" si="6"/>
        <v>17</v>
      </c>
      <c r="AC13">
        <v>6.2</v>
      </c>
      <c r="AD13">
        <f t="shared" si="7"/>
        <v>8.06</v>
      </c>
      <c r="AE13" s="27" t="s">
        <v>973</v>
      </c>
      <c r="AF13">
        <f t="shared" si="8"/>
        <v>52.5</v>
      </c>
      <c r="AG13" t="str">
        <f t="shared" si="9"/>
        <v>Rejected</v>
      </c>
    </row>
    <row r="14" spans="1:43">
      <c r="A14">
        <v>1013</v>
      </c>
      <c r="B14">
        <f t="shared" si="0"/>
        <v>1992</v>
      </c>
      <c r="C14" t="s">
        <v>971</v>
      </c>
      <c r="D14" t="s">
        <v>132</v>
      </c>
      <c r="E14" t="s">
        <v>18</v>
      </c>
      <c r="F14" t="s">
        <v>959</v>
      </c>
      <c r="G14">
        <f t="shared" si="1"/>
        <v>29</v>
      </c>
      <c r="H14">
        <v>5</v>
      </c>
      <c r="I14">
        <v>2</v>
      </c>
      <c r="J14">
        <f t="shared" si="2"/>
        <v>15</v>
      </c>
      <c r="K14">
        <v>6</v>
      </c>
      <c r="L14" t="s">
        <v>579</v>
      </c>
      <c r="M14">
        <v>5</v>
      </c>
      <c r="N14">
        <f t="shared" si="3"/>
        <v>5</v>
      </c>
      <c r="O14">
        <f t="shared" si="4"/>
        <v>30</v>
      </c>
      <c r="P14">
        <v>1</v>
      </c>
      <c r="Q14">
        <f t="shared" si="5"/>
        <v>5</v>
      </c>
      <c r="R14">
        <v>1</v>
      </c>
      <c r="S14">
        <v>1</v>
      </c>
      <c r="T14">
        <v>4</v>
      </c>
      <c r="U14">
        <v>1</v>
      </c>
      <c r="V14">
        <v>4</v>
      </c>
      <c r="W14">
        <v>1</v>
      </c>
      <c r="X14">
        <v>3</v>
      </c>
      <c r="Y14">
        <v>0</v>
      </c>
      <c r="Z14">
        <v>5</v>
      </c>
      <c r="AA14">
        <v>5</v>
      </c>
      <c r="AB14">
        <f t="shared" si="6"/>
        <v>25</v>
      </c>
      <c r="AC14">
        <v>6.4</v>
      </c>
      <c r="AD14">
        <f t="shared" si="7"/>
        <v>8.32</v>
      </c>
      <c r="AE14" s="27" t="s">
        <v>973</v>
      </c>
      <c r="AF14">
        <f t="shared" si="8"/>
        <v>60</v>
      </c>
      <c r="AG14" t="str">
        <f t="shared" si="9"/>
        <v>Rejected</v>
      </c>
    </row>
    <row r="15" spans="1:43">
      <c r="A15">
        <v>1014</v>
      </c>
      <c r="B15">
        <f t="shared" si="0"/>
        <v>1990</v>
      </c>
      <c r="C15" s="27" t="s">
        <v>971</v>
      </c>
      <c r="D15" t="s">
        <v>132</v>
      </c>
      <c r="E15" t="s">
        <v>19</v>
      </c>
      <c r="F15" t="s">
        <v>959</v>
      </c>
      <c r="G15">
        <f t="shared" si="1"/>
        <v>31</v>
      </c>
      <c r="H15">
        <v>7</v>
      </c>
      <c r="I15">
        <v>3</v>
      </c>
      <c r="J15">
        <f t="shared" si="2"/>
        <v>20</v>
      </c>
      <c r="K15">
        <v>6</v>
      </c>
      <c r="L15" t="s">
        <v>580</v>
      </c>
      <c r="M15">
        <v>5</v>
      </c>
      <c r="N15">
        <f t="shared" si="3"/>
        <v>5</v>
      </c>
      <c r="O15">
        <f t="shared" si="4"/>
        <v>30</v>
      </c>
      <c r="P15">
        <v>0</v>
      </c>
      <c r="Q15">
        <f t="shared" si="5"/>
        <v>0</v>
      </c>
      <c r="R15">
        <v>3</v>
      </c>
      <c r="S15">
        <v>2</v>
      </c>
      <c r="T15">
        <v>3</v>
      </c>
      <c r="U15">
        <v>1</v>
      </c>
      <c r="V15">
        <v>2</v>
      </c>
      <c r="W15">
        <v>3</v>
      </c>
      <c r="X15">
        <v>0</v>
      </c>
      <c r="Y15">
        <v>0</v>
      </c>
      <c r="Z15">
        <v>5</v>
      </c>
      <c r="AA15">
        <v>0</v>
      </c>
      <c r="AB15">
        <f t="shared" si="6"/>
        <v>19</v>
      </c>
      <c r="AC15">
        <v>6.5</v>
      </c>
      <c r="AD15">
        <f t="shared" si="7"/>
        <v>8.4500000000000011</v>
      </c>
      <c r="AE15" s="27" t="s">
        <v>973</v>
      </c>
      <c r="AF15">
        <f t="shared" si="8"/>
        <v>54</v>
      </c>
      <c r="AG15" t="str">
        <f t="shared" si="9"/>
        <v>Rejected</v>
      </c>
    </row>
    <row r="16" spans="1:43">
      <c r="A16">
        <v>1015</v>
      </c>
      <c r="B16">
        <f t="shared" si="0"/>
        <v>1994</v>
      </c>
      <c r="C16" t="s">
        <v>971</v>
      </c>
      <c r="D16" t="s">
        <v>972</v>
      </c>
      <c r="E16" t="s">
        <v>967</v>
      </c>
      <c r="F16" t="s">
        <v>959</v>
      </c>
      <c r="G16">
        <f t="shared" si="1"/>
        <v>27</v>
      </c>
      <c r="H16">
        <v>6</v>
      </c>
      <c r="I16">
        <v>5</v>
      </c>
      <c r="J16">
        <f t="shared" si="2"/>
        <v>30</v>
      </c>
      <c r="K16">
        <v>3</v>
      </c>
      <c r="L16" t="s">
        <v>968</v>
      </c>
      <c r="M16">
        <v>1</v>
      </c>
      <c r="N16">
        <f t="shared" si="3"/>
        <v>3</v>
      </c>
      <c r="O16">
        <f t="shared" si="4"/>
        <v>9</v>
      </c>
      <c r="P16">
        <v>0</v>
      </c>
      <c r="Q16">
        <f t="shared" si="5"/>
        <v>0</v>
      </c>
      <c r="R16">
        <v>2</v>
      </c>
      <c r="S16">
        <v>2</v>
      </c>
      <c r="T16">
        <v>3</v>
      </c>
      <c r="U16">
        <v>4</v>
      </c>
      <c r="V16">
        <v>3</v>
      </c>
      <c r="W16">
        <v>3</v>
      </c>
      <c r="X16">
        <v>1</v>
      </c>
      <c r="Y16">
        <v>5</v>
      </c>
      <c r="Z16">
        <v>5</v>
      </c>
      <c r="AA16">
        <v>4</v>
      </c>
      <c r="AB16">
        <f t="shared" si="6"/>
        <v>32</v>
      </c>
      <c r="AC16">
        <v>7.1</v>
      </c>
      <c r="AD16">
        <f t="shared" si="7"/>
        <v>9.23</v>
      </c>
      <c r="AE16" s="27" t="s">
        <v>973</v>
      </c>
      <c r="AF16">
        <f t="shared" si="8"/>
        <v>66.5</v>
      </c>
      <c r="AG16" t="str">
        <f t="shared" si="9"/>
        <v>Selected</v>
      </c>
      <c r="AQ16" s="34"/>
    </row>
    <row r="17" spans="1:43">
      <c r="A17">
        <v>1016</v>
      </c>
      <c r="B17">
        <f t="shared" si="0"/>
        <v>1992</v>
      </c>
      <c r="C17" t="s">
        <v>76</v>
      </c>
      <c r="D17" t="s">
        <v>132</v>
      </c>
      <c r="E17" t="s">
        <v>966</v>
      </c>
      <c r="F17" t="s">
        <v>959</v>
      </c>
      <c r="G17">
        <f t="shared" si="1"/>
        <v>29</v>
      </c>
      <c r="H17">
        <v>6</v>
      </c>
      <c r="I17">
        <v>3</v>
      </c>
      <c r="J17">
        <f t="shared" si="2"/>
        <v>20</v>
      </c>
      <c r="K17">
        <v>5</v>
      </c>
      <c r="L17" t="s">
        <v>969</v>
      </c>
      <c r="M17">
        <v>1</v>
      </c>
      <c r="N17">
        <f t="shared" si="3"/>
        <v>3</v>
      </c>
      <c r="O17">
        <f t="shared" si="4"/>
        <v>15</v>
      </c>
      <c r="P17">
        <v>0</v>
      </c>
      <c r="Q17">
        <f t="shared" si="5"/>
        <v>0</v>
      </c>
      <c r="R17">
        <v>5</v>
      </c>
      <c r="S17">
        <v>2</v>
      </c>
      <c r="T17">
        <v>4</v>
      </c>
      <c r="U17">
        <v>0</v>
      </c>
      <c r="V17">
        <v>2</v>
      </c>
      <c r="W17">
        <v>3</v>
      </c>
      <c r="X17">
        <v>1</v>
      </c>
      <c r="Y17">
        <v>1</v>
      </c>
      <c r="Z17">
        <v>1</v>
      </c>
      <c r="AA17">
        <v>3</v>
      </c>
      <c r="AB17">
        <f t="shared" si="6"/>
        <v>22</v>
      </c>
      <c r="AC17">
        <v>6.4</v>
      </c>
      <c r="AD17">
        <f t="shared" si="7"/>
        <v>8.32</v>
      </c>
      <c r="AE17" s="27" t="s">
        <v>973</v>
      </c>
      <c r="AF17">
        <f t="shared" si="8"/>
        <v>49.5</v>
      </c>
      <c r="AG17" t="str">
        <f t="shared" si="9"/>
        <v>Rejected</v>
      </c>
    </row>
    <row r="18" spans="1:43">
      <c r="A18">
        <v>1017</v>
      </c>
      <c r="B18">
        <f t="shared" si="0"/>
        <v>1994</v>
      </c>
      <c r="C18" t="s">
        <v>971</v>
      </c>
      <c r="D18" t="s">
        <v>132</v>
      </c>
      <c r="E18" t="s">
        <v>5</v>
      </c>
      <c r="F18" t="s">
        <v>959</v>
      </c>
      <c r="G18">
        <f t="shared" si="1"/>
        <v>27</v>
      </c>
      <c r="H18">
        <v>5</v>
      </c>
      <c r="I18">
        <v>5</v>
      </c>
      <c r="J18">
        <f t="shared" si="2"/>
        <v>30</v>
      </c>
      <c r="K18">
        <v>4</v>
      </c>
      <c r="L18" t="s">
        <v>584</v>
      </c>
      <c r="M18">
        <v>5</v>
      </c>
      <c r="N18">
        <f t="shared" si="3"/>
        <v>5</v>
      </c>
      <c r="O18">
        <f t="shared" si="4"/>
        <v>20</v>
      </c>
      <c r="P18">
        <v>1</v>
      </c>
      <c r="Q18">
        <f t="shared" si="5"/>
        <v>5</v>
      </c>
      <c r="R18">
        <v>5</v>
      </c>
      <c r="S18">
        <v>1</v>
      </c>
      <c r="T18">
        <v>5</v>
      </c>
      <c r="U18">
        <v>5</v>
      </c>
      <c r="V18">
        <v>1</v>
      </c>
      <c r="W18">
        <v>1</v>
      </c>
      <c r="X18">
        <v>3</v>
      </c>
      <c r="Y18">
        <v>2</v>
      </c>
      <c r="Z18">
        <v>3</v>
      </c>
      <c r="AA18">
        <v>1</v>
      </c>
      <c r="AB18">
        <f t="shared" si="6"/>
        <v>27</v>
      </c>
      <c r="AC18">
        <v>4.5</v>
      </c>
      <c r="AD18">
        <f t="shared" si="7"/>
        <v>5.8500000000000005</v>
      </c>
      <c r="AE18" s="27">
        <v>2</v>
      </c>
      <c r="AF18">
        <f t="shared" si="8"/>
        <v>72</v>
      </c>
      <c r="AG18" t="str">
        <f t="shared" si="9"/>
        <v>Selected</v>
      </c>
      <c r="AQ18" s="34"/>
    </row>
    <row r="19" spans="1:43">
      <c r="A19">
        <v>1018</v>
      </c>
      <c r="B19">
        <f t="shared" si="0"/>
        <v>1996</v>
      </c>
      <c r="C19" t="s">
        <v>76</v>
      </c>
      <c r="D19" t="s">
        <v>972</v>
      </c>
      <c r="E19" t="s">
        <v>18</v>
      </c>
      <c r="F19" t="s">
        <v>959</v>
      </c>
      <c r="G19">
        <f t="shared" si="1"/>
        <v>25</v>
      </c>
      <c r="H19">
        <v>3</v>
      </c>
      <c r="I19">
        <v>3</v>
      </c>
      <c r="J19">
        <f t="shared" si="2"/>
        <v>20</v>
      </c>
      <c r="K19">
        <v>4</v>
      </c>
      <c r="L19" t="s">
        <v>68</v>
      </c>
      <c r="M19">
        <v>5</v>
      </c>
      <c r="N19">
        <f t="shared" si="3"/>
        <v>5</v>
      </c>
      <c r="O19">
        <f t="shared" si="4"/>
        <v>20</v>
      </c>
      <c r="P19">
        <v>0</v>
      </c>
      <c r="Q19">
        <f t="shared" si="5"/>
        <v>0</v>
      </c>
      <c r="R19">
        <v>5</v>
      </c>
      <c r="S19">
        <v>2</v>
      </c>
      <c r="T19">
        <v>4</v>
      </c>
      <c r="U19">
        <v>5</v>
      </c>
      <c r="V19">
        <v>4</v>
      </c>
      <c r="W19">
        <v>0</v>
      </c>
      <c r="X19">
        <v>2</v>
      </c>
      <c r="Y19">
        <v>2</v>
      </c>
      <c r="Z19">
        <v>5</v>
      </c>
      <c r="AA19">
        <v>1</v>
      </c>
      <c r="AB19">
        <f t="shared" si="6"/>
        <v>30</v>
      </c>
      <c r="AC19">
        <v>3.6</v>
      </c>
      <c r="AD19">
        <f t="shared" si="7"/>
        <v>4.6800000000000006</v>
      </c>
      <c r="AE19" s="27" t="s">
        <v>973</v>
      </c>
      <c r="AF19">
        <f t="shared" si="8"/>
        <v>60</v>
      </c>
      <c r="AG19" t="str">
        <f t="shared" si="9"/>
        <v>Rejected</v>
      </c>
    </row>
    <row r="20" spans="1:43">
      <c r="A20">
        <v>1019</v>
      </c>
      <c r="B20">
        <f t="shared" si="0"/>
        <v>1991</v>
      </c>
      <c r="C20" t="s">
        <v>971</v>
      </c>
      <c r="D20" t="s">
        <v>132</v>
      </c>
      <c r="E20" t="s">
        <v>19</v>
      </c>
      <c r="F20" t="s">
        <v>959</v>
      </c>
      <c r="G20">
        <f t="shared" si="1"/>
        <v>30</v>
      </c>
      <c r="H20">
        <v>6</v>
      </c>
      <c r="I20">
        <v>5</v>
      </c>
      <c r="J20">
        <f t="shared" si="2"/>
        <v>30</v>
      </c>
      <c r="K20">
        <v>6</v>
      </c>
      <c r="L20" t="s">
        <v>581</v>
      </c>
      <c r="M20">
        <v>3</v>
      </c>
      <c r="N20">
        <f t="shared" si="3"/>
        <v>4</v>
      </c>
      <c r="O20">
        <f t="shared" si="4"/>
        <v>24</v>
      </c>
      <c r="P20">
        <v>0</v>
      </c>
      <c r="Q20">
        <f t="shared" si="5"/>
        <v>0</v>
      </c>
      <c r="R20">
        <v>4</v>
      </c>
      <c r="S20">
        <v>0</v>
      </c>
      <c r="T20">
        <v>4</v>
      </c>
      <c r="U20">
        <v>0</v>
      </c>
      <c r="V20">
        <v>3</v>
      </c>
      <c r="W20">
        <v>1</v>
      </c>
      <c r="X20">
        <v>4</v>
      </c>
      <c r="Y20">
        <v>3</v>
      </c>
      <c r="Z20">
        <v>3</v>
      </c>
      <c r="AA20">
        <v>3</v>
      </c>
      <c r="AB20">
        <f t="shared" si="6"/>
        <v>25</v>
      </c>
      <c r="AC20">
        <v>6.4</v>
      </c>
      <c r="AD20">
        <f t="shared" si="7"/>
        <v>8.32</v>
      </c>
      <c r="AE20" s="27" t="s">
        <v>973</v>
      </c>
      <c r="AF20">
        <f t="shared" si="8"/>
        <v>67</v>
      </c>
      <c r="AG20" t="str">
        <f t="shared" si="9"/>
        <v>Selected</v>
      </c>
      <c r="AQ20" s="34"/>
    </row>
    <row r="21" spans="1:43">
      <c r="A21">
        <v>1020</v>
      </c>
      <c r="B21">
        <f t="shared" si="0"/>
        <v>1994</v>
      </c>
      <c r="C21" t="s">
        <v>76</v>
      </c>
      <c r="D21" t="s">
        <v>132</v>
      </c>
      <c r="E21" t="s">
        <v>967</v>
      </c>
      <c r="F21" t="s">
        <v>959</v>
      </c>
      <c r="G21">
        <f t="shared" si="1"/>
        <v>27</v>
      </c>
      <c r="H21">
        <v>3</v>
      </c>
      <c r="I21">
        <v>2</v>
      </c>
      <c r="J21">
        <f t="shared" si="2"/>
        <v>15</v>
      </c>
      <c r="K21">
        <v>6</v>
      </c>
      <c r="L21" t="s">
        <v>579</v>
      </c>
      <c r="M21">
        <v>4</v>
      </c>
      <c r="N21">
        <f t="shared" si="3"/>
        <v>4.5</v>
      </c>
      <c r="O21">
        <f t="shared" si="4"/>
        <v>27</v>
      </c>
      <c r="P21">
        <v>0</v>
      </c>
      <c r="Q21">
        <f t="shared" si="5"/>
        <v>0</v>
      </c>
      <c r="R21">
        <v>0</v>
      </c>
      <c r="S21">
        <v>2</v>
      </c>
      <c r="T21">
        <v>1</v>
      </c>
      <c r="U21">
        <v>3</v>
      </c>
      <c r="V21">
        <v>3</v>
      </c>
      <c r="W21">
        <v>0</v>
      </c>
      <c r="X21">
        <v>0</v>
      </c>
      <c r="Y21">
        <v>5</v>
      </c>
      <c r="Z21">
        <v>4</v>
      </c>
      <c r="AA21">
        <v>3</v>
      </c>
      <c r="AB21">
        <f t="shared" si="6"/>
        <v>21</v>
      </c>
      <c r="AC21">
        <v>6.4</v>
      </c>
      <c r="AD21">
        <f t="shared" si="7"/>
        <v>8.32</v>
      </c>
      <c r="AE21" s="27" t="s">
        <v>973</v>
      </c>
      <c r="AF21">
        <f t="shared" si="8"/>
        <v>49.5</v>
      </c>
      <c r="AG21" t="str">
        <f t="shared" si="9"/>
        <v>Rejected</v>
      </c>
    </row>
    <row r="22" spans="1:43">
      <c r="A22">
        <v>1021</v>
      </c>
      <c r="B22">
        <f t="shared" si="0"/>
        <v>1988</v>
      </c>
      <c r="C22" t="s">
        <v>971</v>
      </c>
      <c r="D22" t="s">
        <v>1000</v>
      </c>
      <c r="E22" t="s">
        <v>966</v>
      </c>
      <c r="F22" t="s">
        <v>959</v>
      </c>
      <c r="G22">
        <f t="shared" si="1"/>
        <v>33</v>
      </c>
      <c r="H22">
        <v>9</v>
      </c>
      <c r="I22">
        <v>4</v>
      </c>
      <c r="J22">
        <f t="shared" si="2"/>
        <v>25</v>
      </c>
      <c r="K22">
        <v>6</v>
      </c>
      <c r="L22" t="s">
        <v>580</v>
      </c>
      <c r="M22">
        <v>2</v>
      </c>
      <c r="N22">
        <f t="shared" si="3"/>
        <v>3.5</v>
      </c>
      <c r="O22">
        <f t="shared" si="4"/>
        <v>21</v>
      </c>
      <c r="P22">
        <v>0</v>
      </c>
      <c r="Q22">
        <f t="shared" si="5"/>
        <v>0</v>
      </c>
      <c r="R22">
        <v>5</v>
      </c>
      <c r="S22">
        <v>2</v>
      </c>
      <c r="T22">
        <v>0</v>
      </c>
      <c r="U22">
        <v>3</v>
      </c>
      <c r="V22">
        <v>1</v>
      </c>
      <c r="W22">
        <v>2</v>
      </c>
      <c r="X22">
        <v>5</v>
      </c>
      <c r="Y22">
        <v>4</v>
      </c>
      <c r="Z22">
        <v>0</v>
      </c>
      <c r="AA22">
        <v>2</v>
      </c>
      <c r="AB22">
        <f t="shared" si="6"/>
        <v>24</v>
      </c>
      <c r="AC22">
        <v>6.8</v>
      </c>
      <c r="AD22">
        <f t="shared" si="7"/>
        <v>8.84</v>
      </c>
      <c r="AE22" s="27">
        <v>1</v>
      </c>
      <c r="AF22">
        <f t="shared" si="8"/>
        <v>59.5</v>
      </c>
      <c r="AG22" t="str">
        <f t="shared" si="9"/>
        <v>Rejected</v>
      </c>
    </row>
    <row r="23" spans="1:43">
      <c r="A23">
        <v>1022</v>
      </c>
      <c r="B23">
        <f t="shared" si="0"/>
        <v>1997</v>
      </c>
      <c r="C23" t="s">
        <v>76</v>
      </c>
      <c r="D23" t="s">
        <v>972</v>
      </c>
      <c r="E23" t="s">
        <v>5</v>
      </c>
      <c r="F23" t="s">
        <v>959</v>
      </c>
      <c r="G23">
        <f t="shared" si="1"/>
        <v>24</v>
      </c>
      <c r="H23">
        <v>3</v>
      </c>
      <c r="I23">
        <v>2</v>
      </c>
      <c r="J23">
        <f t="shared" si="2"/>
        <v>15</v>
      </c>
      <c r="K23">
        <v>3</v>
      </c>
      <c r="L23" t="s">
        <v>968</v>
      </c>
      <c r="M23">
        <v>4</v>
      </c>
      <c r="N23">
        <f t="shared" si="3"/>
        <v>4.5</v>
      </c>
      <c r="O23">
        <f t="shared" si="4"/>
        <v>13.5</v>
      </c>
      <c r="P23">
        <v>0</v>
      </c>
      <c r="Q23">
        <f t="shared" si="5"/>
        <v>0</v>
      </c>
      <c r="R23">
        <v>5</v>
      </c>
      <c r="S23">
        <v>5</v>
      </c>
      <c r="T23">
        <v>4</v>
      </c>
      <c r="U23">
        <v>0</v>
      </c>
      <c r="V23">
        <v>5</v>
      </c>
      <c r="W23">
        <v>3</v>
      </c>
      <c r="X23">
        <v>3</v>
      </c>
      <c r="Y23">
        <v>1</v>
      </c>
      <c r="Z23">
        <v>2</v>
      </c>
      <c r="AA23">
        <v>1</v>
      </c>
      <c r="AB23">
        <f t="shared" si="6"/>
        <v>29</v>
      </c>
      <c r="AC23">
        <v>3.8</v>
      </c>
      <c r="AD23">
        <f t="shared" si="7"/>
        <v>4.9399999999999995</v>
      </c>
      <c r="AE23" s="27" t="s">
        <v>973</v>
      </c>
      <c r="AF23">
        <f t="shared" si="8"/>
        <v>50.75</v>
      </c>
      <c r="AG23" t="str">
        <f t="shared" si="9"/>
        <v>Rejected</v>
      </c>
    </row>
    <row r="24" spans="1:43">
      <c r="A24">
        <v>1023</v>
      </c>
      <c r="B24">
        <f t="shared" si="0"/>
        <v>1996</v>
      </c>
      <c r="C24" t="s">
        <v>971</v>
      </c>
      <c r="D24" t="s">
        <v>132</v>
      </c>
      <c r="E24" t="s">
        <v>18</v>
      </c>
      <c r="F24" t="s">
        <v>959</v>
      </c>
      <c r="G24">
        <f t="shared" si="1"/>
        <v>25</v>
      </c>
      <c r="H24">
        <v>2</v>
      </c>
      <c r="I24">
        <v>2</v>
      </c>
      <c r="J24">
        <f t="shared" si="2"/>
        <v>15</v>
      </c>
      <c r="K24">
        <v>5</v>
      </c>
      <c r="L24" t="s">
        <v>969</v>
      </c>
      <c r="M24">
        <v>1</v>
      </c>
      <c r="N24">
        <f t="shared" si="3"/>
        <v>3</v>
      </c>
      <c r="O24">
        <f t="shared" si="4"/>
        <v>15</v>
      </c>
      <c r="P24">
        <v>0</v>
      </c>
      <c r="Q24">
        <f t="shared" si="5"/>
        <v>0</v>
      </c>
      <c r="R24">
        <v>4</v>
      </c>
      <c r="S24">
        <v>0</v>
      </c>
      <c r="T24">
        <v>1</v>
      </c>
      <c r="U24">
        <v>5</v>
      </c>
      <c r="V24">
        <v>1</v>
      </c>
      <c r="W24">
        <v>1</v>
      </c>
      <c r="X24">
        <v>4</v>
      </c>
      <c r="Y24">
        <v>0</v>
      </c>
      <c r="Z24">
        <v>2</v>
      </c>
      <c r="AA24">
        <v>3</v>
      </c>
      <c r="AB24">
        <f t="shared" si="6"/>
        <v>21</v>
      </c>
      <c r="AC24">
        <v>7.4</v>
      </c>
      <c r="AD24">
        <f t="shared" si="7"/>
        <v>9.620000000000001</v>
      </c>
      <c r="AE24" s="27" t="s">
        <v>973</v>
      </c>
      <c r="AF24">
        <f t="shared" si="8"/>
        <v>43.5</v>
      </c>
      <c r="AG24" t="str">
        <f t="shared" si="9"/>
        <v>Rejected</v>
      </c>
    </row>
    <row r="25" spans="1:43">
      <c r="A25">
        <v>1024</v>
      </c>
      <c r="B25">
        <f t="shared" si="0"/>
        <v>1991</v>
      </c>
      <c r="C25" t="s">
        <v>76</v>
      </c>
      <c r="D25" t="s">
        <v>132</v>
      </c>
      <c r="E25" t="s">
        <v>19</v>
      </c>
      <c r="F25" t="s">
        <v>959</v>
      </c>
      <c r="G25">
        <f t="shared" si="1"/>
        <v>30</v>
      </c>
      <c r="H25">
        <v>8</v>
      </c>
      <c r="I25">
        <v>3</v>
      </c>
      <c r="J25">
        <f t="shared" si="2"/>
        <v>20</v>
      </c>
      <c r="K25">
        <v>4</v>
      </c>
      <c r="L25" t="s">
        <v>584</v>
      </c>
      <c r="M25">
        <v>5</v>
      </c>
      <c r="N25">
        <f t="shared" si="3"/>
        <v>5</v>
      </c>
      <c r="O25">
        <f t="shared" si="4"/>
        <v>20</v>
      </c>
      <c r="P25">
        <v>1</v>
      </c>
      <c r="Q25">
        <f t="shared" si="5"/>
        <v>5</v>
      </c>
      <c r="R25">
        <v>5</v>
      </c>
      <c r="S25">
        <v>5</v>
      </c>
      <c r="T25">
        <v>4</v>
      </c>
      <c r="U25">
        <v>5</v>
      </c>
      <c r="V25">
        <v>3</v>
      </c>
      <c r="W25">
        <v>0</v>
      </c>
      <c r="X25">
        <v>3</v>
      </c>
      <c r="Y25">
        <v>5</v>
      </c>
      <c r="Z25">
        <v>2</v>
      </c>
      <c r="AA25">
        <v>3</v>
      </c>
      <c r="AB25">
        <f t="shared" si="6"/>
        <v>35</v>
      </c>
      <c r="AC25">
        <v>3.9</v>
      </c>
      <c r="AD25">
        <f t="shared" si="7"/>
        <v>5.07</v>
      </c>
      <c r="AE25" s="27" t="s">
        <v>973</v>
      </c>
      <c r="AF25">
        <f t="shared" si="8"/>
        <v>70</v>
      </c>
      <c r="AG25" t="str">
        <f t="shared" si="9"/>
        <v>Selected</v>
      </c>
      <c r="AQ25" s="34"/>
    </row>
    <row r="26" spans="1:43">
      <c r="A26">
        <v>1025</v>
      </c>
      <c r="B26">
        <f t="shared" si="0"/>
        <v>1994</v>
      </c>
      <c r="C26" t="s">
        <v>971</v>
      </c>
      <c r="D26" t="s">
        <v>132</v>
      </c>
      <c r="E26" t="s">
        <v>967</v>
      </c>
      <c r="F26" t="s">
        <v>959</v>
      </c>
      <c r="G26">
        <f t="shared" si="1"/>
        <v>27</v>
      </c>
      <c r="H26">
        <v>5</v>
      </c>
      <c r="I26">
        <v>3</v>
      </c>
      <c r="J26">
        <f t="shared" si="2"/>
        <v>20</v>
      </c>
      <c r="K26">
        <v>4</v>
      </c>
      <c r="L26" t="s">
        <v>68</v>
      </c>
      <c r="M26">
        <v>5</v>
      </c>
      <c r="N26">
        <f t="shared" si="3"/>
        <v>5</v>
      </c>
      <c r="O26">
        <f t="shared" si="4"/>
        <v>20</v>
      </c>
      <c r="P26">
        <v>0</v>
      </c>
      <c r="Q26">
        <f t="shared" si="5"/>
        <v>0</v>
      </c>
      <c r="R26">
        <v>2</v>
      </c>
      <c r="S26">
        <v>5</v>
      </c>
      <c r="T26">
        <v>4</v>
      </c>
      <c r="U26">
        <v>1</v>
      </c>
      <c r="V26">
        <v>1</v>
      </c>
      <c r="W26">
        <v>4</v>
      </c>
      <c r="X26">
        <v>5</v>
      </c>
      <c r="Y26">
        <v>0</v>
      </c>
      <c r="Z26">
        <v>4</v>
      </c>
      <c r="AA26">
        <v>1</v>
      </c>
      <c r="AB26">
        <f t="shared" si="6"/>
        <v>27</v>
      </c>
      <c r="AC26">
        <v>3.7</v>
      </c>
      <c r="AD26">
        <f t="shared" si="7"/>
        <v>4.8100000000000005</v>
      </c>
      <c r="AE26" s="27" t="s">
        <v>973</v>
      </c>
      <c r="AF26">
        <f t="shared" si="8"/>
        <v>57</v>
      </c>
      <c r="AG26" t="str">
        <f t="shared" si="9"/>
        <v>Rejected</v>
      </c>
    </row>
    <row r="27" spans="1:43">
      <c r="A27">
        <v>1026</v>
      </c>
      <c r="B27">
        <f t="shared" si="0"/>
        <v>1995</v>
      </c>
      <c r="C27" t="s">
        <v>76</v>
      </c>
      <c r="D27" t="s">
        <v>132</v>
      </c>
      <c r="E27" t="s">
        <v>966</v>
      </c>
      <c r="F27" t="s">
        <v>959</v>
      </c>
      <c r="G27">
        <f t="shared" si="1"/>
        <v>26</v>
      </c>
      <c r="H27">
        <v>2</v>
      </c>
      <c r="I27">
        <v>2</v>
      </c>
      <c r="J27">
        <f t="shared" si="2"/>
        <v>15</v>
      </c>
      <c r="K27">
        <v>6</v>
      </c>
      <c r="L27" t="s">
        <v>581</v>
      </c>
      <c r="M27">
        <v>2</v>
      </c>
      <c r="N27">
        <f t="shared" si="3"/>
        <v>3.5</v>
      </c>
      <c r="O27">
        <f t="shared" si="4"/>
        <v>21</v>
      </c>
      <c r="P27">
        <v>0</v>
      </c>
      <c r="Q27">
        <f t="shared" si="5"/>
        <v>0</v>
      </c>
      <c r="R27">
        <v>1</v>
      </c>
      <c r="S27">
        <v>4</v>
      </c>
      <c r="T27">
        <v>1</v>
      </c>
      <c r="U27">
        <v>0</v>
      </c>
      <c r="V27">
        <v>1</v>
      </c>
      <c r="W27">
        <v>5</v>
      </c>
      <c r="X27">
        <v>2</v>
      </c>
      <c r="Y27">
        <v>5</v>
      </c>
      <c r="Z27">
        <v>3</v>
      </c>
      <c r="AA27">
        <v>4</v>
      </c>
      <c r="AB27">
        <f t="shared" si="6"/>
        <v>26</v>
      </c>
      <c r="AC27">
        <v>6.6</v>
      </c>
      <c r="AD27">
        <f t="shared" si="7"/>
        <v>8.58</v>
      </c>
      <c r="AE27" s="27" t="s">
        <v>973</v>
      </c>
      <c r="AF27">
        <f t="shared" si="8"/>
        <v>51.5</v>
      </c>
      <c r="AG27" t="str">
        <f t="shared" si="9"/>
        <v>Rejected</v>
      </c>
    </row>
    <row r="28" spans="1:43">
      <c r="A28">
        <v>1027</v>
      </c>
      <c r="B28">
        <f t="shared" si="0"/>
        <v>1988</v>
      </c>
      <c r="C28" t="s">
        <v>971</v>
      </c>
      <c r="D28" t="s">
        <v>972</v>
      </c>
      <c r="E28" t="s">
        <v>5</v>
      </c>
      <c r="F28" t="s">
        <v>959</v>
      </c>
      <c r="G28">
        <f t="shared" si="1"/>
        <v>33</v>
      </c>
      <c r="H28">
        <v>9</v>
      </c>
      <c r="I28">
        <v>4</v>
      </c>
      <c r="J28">
        <f t="shared" si="2"/>
        <v>25</v>
      </c>
      <c r="K28">
        <v>6</v>
      </c>
      <c r="L28" t="s">
        <v>579</v>
      </c>
      <c r="M28">
        <v>4</v>
      </c>
      <c r="N28">
        <f t="shared" si="3"/>
        <v>4.5</v>
      </c>
      <c r="O28">
        <f t="shared" si="4"/>
        <v>27</v>
      </c>
      <c r="P28">
        <v>0</v>
      </c>
      <c r="Q28">
        <f t="shared" si="5"/>
        <v>0</v>
      </c>
      <c r="R28">
        <v>0</v>
      </c>
      <c r="S28">
        <v>1</v>
      </c>
      <c r="T28">
        <v>2</v>
      </c>
      <c r="U28">
        <v>3</v>
      </c>
      <c r="V28">
        <v>0</v>
      </c>
      <c r="W28">
        <v>1</v>
      </c>
      <c r="X28">
        <v>2</v>
      </c>
      <c r="Y28">
        <v>4</v>
      </c>
      <c r="Z28">
        <v>3</v>
      </c>
      <c r="AA28">
        <v>3</v>
      </c>
      <c r="AB28">
        <f t="shared" si="6"/>
        <v>19</v>
      </c>
      <c r="AC28">
        <v>5.8</v>
      </c>
      <c r="AD28">
        <f t="shared" si="7"/>
        <v>7.54</v>
      </c>
      <c r="AE28" s="27">
        <v>7</v>
      </c>
      <c r="AF28">
        <f t="shared" si="8"/>
        <v>57.5</v>
      </c>
      <c r="AG28" t="str">
        <f t="shared" si="9"/>
        <v>Rejected</v>
      </c>
    </row>
    <row r="29" spans="1:43">
      <c r="A29">
        <v>1028</v>
      </c>
      <c r="B29">
        <f t="shared" si="0"/>
        <v>1987</v>
      </c>
      <c r="C29" t="s">
        <v>76</v>
      </c>
      <c r="D29" t="s">
        <v>132</v>
      </c>
      <c r="E29" t="s">
        <v>18</v>
      </c>
      <c r="F29" t="s">
        <v>959</v>
      </c>
      <c r="G29">
        <f t="shared" si="1"/>
        <v>34</v>
      </c>
      <c r="H29">
        <v>10</v>
      </c>
      <c r="I29">
        <v>7</v>
      </c>
      <c r="J29">
        <f t="shared" si="2"/>
        <v>30</v>
      </c>
      <c r="K29">
        <v>6</v>
      </c>
      <c r="L29" t="s">
        <v>580</v>
      </c>
      <c r="M29">
        <v>1</v>
      </c>
      <c r="N29">
        <f t="shared" si="3"/>
        <v>3</v>
      </c>
      <c r="O29">
        <f t="shared" si="4"/>
        <v>18</v>
      </c>
      <c r="P29">
        <v>1</v>
      </c>
      <c r="Q29">
        <f t="shared" si="5"/>
        <v>5</v>
      </c>
      <c r="R29">
        <v>0</v>
      </c>
      <c r="S29">
        <v>2</v>
      </c>
      <c r="T29">
        <v>0</v>
      </c>
      <c r="U29">
        <v>2</v>
      </c>
      <c r="V29">
        <v>0</v>
      </c>
      <c r="W29">
        <v>0</v>
      </c>
      <c r="X29">
        <v>2</v>
      </c>
      <c r="Y29">
        <v>3</v>
      </c>
      <c r="Z29">
        <v>4</v>
      </c>
      <c r="AA29">
        <v>3</v>
      </c>
      <c r="AB29">
        <f t="shared" si="6"/>
        <v>16</v>
      </c>
      <c r="AC29">
        <v>5.5</v>
      </c>
      <c r="AD29">
        <f t="shared" si="7"/>
        <v>7.15</v>
      </c>
      <c r="AE29" s="27" t="s">
        <v>973</v>
      </c>
      <c r="AF29">
        <f t="shared" si="8"/>
        <v>60</v>
      </c>
      <c r="AG29" t="str">
        <f t="shared" si="9"/>
        <v>Rejected</v>
      </c>
    </row>
    <row r="30" spans="1:43">
      <c r="A30">
        <v>1029</v>
      </c>
      <c r="B30">
        <f t="shared" si="0"/>
        <v>1991</v>
      </c>
      <c r="C30" t="s">
        <v>971</v>
      </c>
      <c r="D30" t="s">
        <v>132</v>
      </c>
      <c r="E30" t="s">
        <v>19</v>
      </c>
      <c r="F30" t="s">
        <v>959</v>
      </c>
      <c r="G30">
        <f t="shared" si="1"/>
        <v>30</v>
      </c>
      <c r="H30">
        <v>9</v>
      </c>
      <c r="I30">
        <v>4</v>
      </c>
      <c r="J30">
        <f t="shared" si="2"/>
        <v>25</v>
      </c>
      <c r="K30">
        <v>3</v>
      </c>
      <c r="L30" t="s">
        <v>968</v>
      </c>
      <c r="M30">
        <v>3</v>
      </c>
      <c r="N30">
        <f t="shared" si="3"/>
        <v>4</v>
      </c>
      <c r="O30">
        <f t="shared" si="4"/>
        <v>12</v>
      </c>
      <c r="P30">
        <v>1</v>
      </c>
      <c r="Q30">
        <f t="shared" si="5"/>
        <v>5</v>
      </c>
      <c r="R30">
        <v>3</v>
      </c>
      <c r="S30">
        <v>3</v>
      </c>
      <c r="T30">
        <v>5</v>
      </c>
      <c r="U30">
        <v>5</v>
      </c>
      <c r="V30">
        <v>4</v>
      </c>
      <c r="W30">
        <v>3</v>
      </c>
      <c r="X30">
        <v>4</v>
      </c>
      <c r="Y30">
        <v>3</v>
      </c>
      <c r="Z30">
        <v>5</v>
      </c>
      <c r="AA30">
        <v>1</v>
      </c>
      <c r="AB30">
        <f t="shared" si="6"/>
        <v>36</v>
      </c>
      <c r="AC30">
        <v>6.2</v>
      </c>
      <c r="AD30">
        <f t="shared" si="7"/>
        <v>8.06</v>
      </c>
      <c r="AE30" s="27" t="s">
        <v>973</v>
      </c>
      <c r="AF30">
        <f t="shared" si="8"/>
        <v>72</v>
      </c>
      <c r="AG30" t="str">
        <f t="shared" si="9"/>
        <v>Selected</v>
      </c>
      <c r="AQ30" s="34"/>
    </row>
    <row r="31" spans="1:43">
      <c r="A31">
        <v>1030</v>
      </c>
      <c r="B31">
        <f t="shared" si="0"/>
        <v>1994</v>
      </c>
      <c r="C31" s="27" t="s">
        <v>971</v>
      </c>
      <c r="D31" t="s">
        <v>972</v>
      </c>
      <c r="E31" t="s">
        <v>967</v>
      </c>
      <c r="F31" t="s">
        <v>959</v>
      </c>
      <c r="G31">
        <f t="shared" si="1"/>
        <v>27</v>
      </c>
      <c r="H31">
        <v>4</v>
      </c>
      <c r="I31">
        <v>4</v>
      </c>
      <c r="J31">
        <f t="shared" si="2"/>
        <v>25</v>
      </c>
      <c r="K31">
        <v>5</v>
      </c>
      <c r="L31" t="s">
        <v>969</v>
      </c>
      <c r="M31">
        <v>3</v>
      </c>
      <c r="N31">
        <f t="shared" si="3"/>
        <v>4</v>
      </c>
      <c r="O31">
        <f t="shared" si="4"/>
        <v>20</v>
      </c>
      <c r="P31">
        <v>0</v>
      </c>
      <c r="Q31">
        <f t="shared" si="5"/>
        <v>0</v>
      </c>
      <c r="R31">
        <v>0</v>
      </c>
      <c r="S31">
        <v>1</v>
      </c>
      <c r="T31">
        <v>5</v>
      </c>
      <c r="U31">
        <v>0</v>
      </c>
      <c r="V31">
        <v>2</v>
      </c>
      <c r="W31">
        <v>5</v>
      </c>
      <c r="X31">
        <v>1</v>
      </c>
      <c r="Y31">
        <v>3</v>
      </c>
      <c r="Z31">
        <v>0</v>
      </c>
      <c r="AA31">
        <v>4</v>
      </c>
      <c r="AB31">
        <f t="shared" si="6"/>
        <v>21</v>
      </c>
      <c r="AC31">
        <v>6.5</v>
      </c>
      <c r="AD31">
        <f t="shared" si="7"/>
        <v>8.4500000000000011</v>
      </c>
      <c r="AE31" s="27" t="s">
        <v>973</v>
      </c>
      <c r="AF31">
        <f t="shared" si="8"/>
        <v>56</v>
      </c>
      <c r="AG31" t="str">
        <f t="shared" si="9"/>
        <v>Rejected</v>
      </c>
    </row>
    <row r="32" spans="1:43">
      <c r="A32">
        <v>1031</v>
      </c>
      <c r="B32">
        <f t="shared" si="0"/>
        <v>1992</v>
      </c>
      <c r="C32" t="s">
        <v>971</v>
      </c>
      <c r="D32" t="s">
        <v>132</v>
      </c>
      <c r="E32" t="s">
        <v>966</v>
      </c>
      <c r="F32" t="s">
        <v>959</v>
      </c>
      <c r="G32">
        <f t="shared" si="1"/>
        <v>29</v>
      </c>
      <c r="H32">
        <v>7</v>
      </c>
      <c r="I32">
        <v>5</v>
      </c>
      <c r="J32">
        <f t="shared" si="2"/>
        <v>30</v>
      </c>
      <c r="K32">
        <v>4</v>
      </c>
      <c r="L32" t="s">
        <v>584</v>
      </c>
      <c r="M32">
        <v>5</v>
      </c>
      <c r="N32">
        <f t="shared" si="3"/>
        <v>5</v>
      </c>
      <c r="O32">
        <f t="shared" si="4"/>
        <v>20</v>
      </c>
      <c r="P32">
        <v>0</v>
      </c>
      <c r="Q32">
        <f t="shared" si="5"/>
        <v>0</v>
      </c>
      <c r="R32">
        <v>0</v>
      </c>
      <c r="S32">
        <v>3</v>
      </c>
      <c r="T32">
        <v>4</v>
      </c>
      <c r="U32">
        <v>5</v>
      </c>
      <c r="V32">
        <v>5</v>
      </c>
      <c r="W32">
        <v>5</v>
      </c>
      <c r="X32">
        <v>1</v>
      </c>
      <c r="Y32">
        <v>2</v>
      </c>
      <c r="Z32">
        <v>5</v>
      </c>
      <c r="AA32">
        <v>0</v>
      </c>
      <c r="AB32">
        <f t="shared" si="6"/>
        <v>30</v>
      </c>
      <c r="AC32">
        <v>5.4</v>
      </c>
      <c r="AD32">
        <f t="shared" si="7"/>
        <v>7.0200000000000005</v>
      </c>
      <c r="AE32" s="27" t="s">
        <v>973</v>
      </c>
      <c r="AF32">
        <f t="shared" si="8"/>
        <v>70</v>
      </c>
      <c r="AG32" t="str">
        <f t="shared" si="9"/>
        <v>Selected</v>
      </c>
      <c r="AQ32" s="34"/>
    </row>
    <row r="33" spans="1:43">
      <c r="A33">
        <v>1032</v>
      </c>
      <c r="B33">
        <f t="shared" si="0"/>
        <v>1992</v>
      </c>
      <c r="C33" t="s">
        <v>76</v>
      </c>
      <c r="D33" t="s">
        <v>132</v>
      </c>
      <c r="E33" t="s">
        <v>5</v>
      </c>
      <c r="F33" t="s">
        <v>959</v>
      </c>
      <c r="G33">
        <f t="shared" si="1"/>
        <v>29</v>
      </c>
      <c r="H33">
        <v>7</v>
      </c>
      <c r="I33">
        <v>5</v>
      </c>
      <c r="J33">
        <f t="shared" si="2"/>
        <v>30</v>
      </c>
      <c r="K33">
        <v>4</v>
      </c>
      <c r="L33" t="s">
        <v>68</v>
      </c>
      <c r="M33">
        <v>5</v>
      </c>
      <c r="N33">
        <f t="shared" si="3"/>
        <v>5</v>
      </c>
      <c r="O33">
        <f t="shared" si="4"/>
        <v>20</v>
      </c>
      <c r="P33">
        <v>1</v>
      </c>
      <c r="Q33">
        <f t="shared" si="5"/>
        <v>5</v>
      </c>
      <c r="R33">
        <v>2</v>
      </c>
      <c r="S33">
        <v>5</v>
      </c>
      <c r="T33">
        <v>0</v>
      </c>
      <c r="U33">
        <v>4</v>
      </c>
      <c r="V33">
        <v>4</v>
      </c>
      <c r="W33">
        <v>3</v>
      </c>
      <c r="X33">
        <v>3</v>
      </c>
      <c r="Y33">
        <v>0</v>
      </c>
      <c r="Z33">
        <v>3</v>
      </c>
      <c r="AA33">
        <v>1</v>
      </c>
      <c r="AB33">
        <f t="shared" si="6"/>
        <v>25</v>
      </c>
      <c r="AC33">
        <v>7.2</v>
      </c>
      <c r="AD33">
        <f t="shared" si="7"/>
        <v>9.3600000000000012</v>
      </c>
      <c r="AE33" s="27">
        <v>4</v>
      </c>
      <c r="AF33">
        <f t="shared" si="8"/>
        <v>70</v>
      </c>
      <c r="AG33" t="str">
        <f t="shared" si="9"/>
        <v>Selected</v>
      </c>
      <c r="AQ33" s="34"/>
    </row>
    <row r="34" spans="1:43">
      <c r="A34">
        <v>1033</v>
      </c>
      <c r="B34">
        <f t="shared" si="0"/>
        <v>1991</v>
      </c>
      <c r="C34" t="s">
        <v>971</v>
      </c>
      <c r="D34" t="s">
        <v>972</v>
      </c>
      <c r="E34" t="s">
        <v>18</v>
      </c>
      <c r="F34" t="s">
        <v>959</v>
      </c>
      <c r="G34">
        <f t="shared" si="1"/>
        <v>30</v>
      </c>
      <c r="H34">
        <v>6</v>
      </c>
      <c r="I34">
        <v>3</v>
      </c>
      <c r="J34">
        <f t="shared" si="2"/>
        <v>20</v>
      </c>
      <c r="K34">
        <v>6</v>
      </c>
      <c r="L34" t="s">
        <v>581</v>
      </c>
      <c r="M34">
        <v>1</v>
      </c>
      <c r="N34">
        <f t="shared" si="3"/>
        <v>3</v>
      </c>
      <c r="O34">
        <f t="shared" si="4"/>
        <v>18</v>
      </c>
      <c r="P34">
        <v>1</v>
      </c>
      <c r="Q34">
        <f t="shared" si="5"/>
        <v>5</v>
      </c>
      <c r="R34">
        <v>3</v>
      </c>
      <c r="S34">
        <v>1</v>
      </c>
      <c r="T34">
        <v>4</v>
      </c>
      <c r="U34">
        <v>2</v>
      </c>
      <c r="V34">
        <v>5</v>
      </c>
      <c r="W34">
        <v>5</v>
      </c>
      <c r="X34">
        <v>5</v>
      </c>
      <c r="Y34">
        <v>0</v>
      </c>
      <c r="Z34">
        <v>3</v>
      </c>
      <c r="AA34">
        <v>1</v>
      </c>
      <c r="AB34">
        <f t="shared" si="6"/>
        <v>29</v>
      </c>
      <c r="AC34">
        <v>3.89</v>
      </c>
      <c r="AD34">
        <f t="shared" si="7"/>
        <v>5.0570000000000004</v>
      </c>
      <c r="AE34" s="27" t="s">
        <v>973</v>
      </c>
      <c r="AF34">
        <f t="shared" si="8"/>
        <v>63</v>
      </c>
      <c r="AG34" t="str">
        <f t="shared" si="9"/>
        <v>Rejected</v>
      </c>
    </row>
    <row r="35" spans="1:43">
      <c r="A35">
        <v>1034</v>
      </c>
      <c r="B35">
        <f t="shared" si="0"/>
        <v>1992</v>
      </c>
      <c r="C35" t="s">
        <v>76</v>
      </c>
      <c r="D35" t="s">
        <v>132</v>
      </c>
      <c r="E35" t="s">
        <v>19</v>
      </c>
      <c r="F35" t="s">
        <v>959</v>
      </c>
      <c r="G35">
        <f t="shared" si="1"/>
        <v>29</v>
      </c>
      <c r="H35">
        <v>5</v>
      </c>
      <c r="I35">
        <v>3</v>
      </c>
      <c r="J35">
        <f t="shared" si="2"/>
        <v>20</v>
      </c>
      <c r="K35">
        <v>6</v>
      </c>
      <c r="L35" t="s">
        <v>579</v>
      </c>
      <c r="M35">
        <v>5</v>
      </c>
      <c r="N35">
        <f t="shared" si="3"/>
        <v>5</v>
      </c>
      <c r="O35">
        <f t="shared" si="4"/>
        <v>30</v>
      </c>
      <c r="P35">
        <v>1</v>
      </c>
      <c r="Q35">
        <f t="shared" si="5"/>
        <v>5</v>
      </c>
      <c r="R35">
        <v>2</v>
      </c>
      <c r="S35">
        <v>0</v>
      </c>
      <c r="T35">
        <v>1</v>
      </c>
      <c r="U35">
        <v>1</v>
      </c>
      <c r="V35">
        <v>1</v>
      </c>
      <c r="W35">
        <v>5</v>
      </c>
      <c r="X35">
        <v>4</v>
      </c>
      <c r="Y35">
        <v>3</v>
      </c>
      <c r="Z35">
        <v>5</v>
      </c>
      <c r="AA35">
        <v>1</v>
      </c>
      <c r="AB35">
        <f t="shared" si="6"/>
        <v>23</v>
      </c>
      <c r="AC35">
        <v>3.7</v>
      </c>
      <c r="AD35">
        <f t="shared" si="7"/>
        <v>4.8100000000000005</v>
      </c>
      <c r="AE35" s="27" t="s">
        <v>973</v>
      </c>
      <c r="AF35">
        <f t="shared" si="8"/>
        <v>63</v>
      </c>
      <c r="AG35" t="str">
        <f t="shared" si="9"/>
        <v>Rejected</v>
      </c>
    </row>
    <row r="36" spans="1:43">
      <c r="A36">
        <v>1035</v>
      </c>
      <c r="B36">
        <f t="shared" si="0"/>
        <v>1991</v>
      </c>
      <c r="C36" t="s">
        <v>971</v>
      </c>
      <c r="D36" t="s">
        <v>132</v>
      </c>
      <c r="E36" t="s">
        <v>967</v>
      </c>
      <c r="F36" t="s">
        <v>959</v>
      </c>
      <c r="G36">
        <f t="shared" si="1"/>
        <v>30</v>
      </c>
      <c r="H36">
        <v>6</v>
      </c>
      <c r="I36">
        <v>3</v>
      </c>
      <c r="J36">
        <f t="shared" si="2"/>
        <v>20</v>
      </c>
      <c r="K36">
        <v>6</v>
      </c>
      <c r="L36" t="s">
        <v>580</v>
      </c>
      <c r="M36">
        <v>1</v>
      </c>
      <c r="N36">
        <f t="shared" si="3"/>
        <v>3</v>
      </c>
      <c r="O36">
        <f t="shared" si="4"/>
        <v>18</v>
      </c>
      <c r="P36">
        <v>1</v>
      </c>
      <c r="Q36">
        <f t="shared" si="5"/>
        <v>5</v>
      </c>
      <c r="R36">
        <v>4</v>
      </c>
      <c r="S36">
        <v>2</v>
      </c>
      <c r="T36">
        <v>2</v>
      </c>
      <c r="U36">
        <v>3</v>
      </c>
      <c r="V36">
        <v>4</v>
      </c>
      <c r="W36">
        <v>4</v>
      </c>
      <c r="X36">
        <v>1</v>
      </c>
      <c r="Y36">
        <v>5</v>
      </c>
      <c r="Z36">
        <v>0</v>
      </c>
      <c r="AA36">
        <v>1</v>
      </c>
      <c r="AB36">
        <f t="shared" si="6"/>
        <v>26</v>
      </c>
      <c r="AC36">
        <v>4.5</v>
      </c>
      <c r="AD36">
        <f t="shared" si="7"/>
        <v>5.8500000000000005</v>
      </c>
      <c r="AE36" s="27" t="s">
        <v>973</v>
      </c>
      <c r="AF36">
        <f t="shared" si="8"/>
        <v>60</v>
      </c>
      <c r="AG36" t="str">
        <f t="shared" si="9"/>
        <v>Rejected</v>
      </c>
    </row>
    <row r="37" spans="1:43">
      <c r="A37">
        <v>1036</v>
      </c>
      <c r="B37">
        <f t="shared" si="0"/>
        <v>1996</v>
      </c>
      <c r="C37" t="s">
        <v>76</v>
      </c>
      <c r="D37" t="s">
        <v>972</v>
      </c>
      <c r="E37" t="s">
        <v>966</v>
      </c>
      <c r="F37" t="s">
        <v>959</v>
      </c>
      <c r="G37">
        <f t="shared" si="1"/>
        <v>25</v>
      </c>
      <c r="H37">
        <v>4</v>
      </c>
      <c r="I37">
        <v>4</v>
      </c>
      <c r="J37">
        <f t="shared" si="2"/>
        <v>25</v>
      </c>
      <c r="K37">
        <v>3</v>
      </c>
      <c r="L37" t="s">
        <v>968</v>
      </c>
      <c r="M37">
        <v>5</v>
      </c>
      <c r="N37">
        <f t="shared" si="3"/>
        <v>5</v>
      </c>
      <c r="O37">
        <f t="shared" si="4"/>
        <v>15</v>
      </c>
      <c r="P37">
        <v>1</v>
      </c>
      <c r="Q37">
        <f t="shared" si="5"/>
        <v>5</v>
      </c>
      <c r="R37">
        <v>0</v>
      </c>
      <c r="S37">
        <v>5</v>
      </c>
      <c r="T37">
        <v>0</v>
      </c>
      <c r="U37">
        <v>2</v>
      </c>
      <c r="V37">
        <v>0</v>
      </c>
      <c r="W37">
        <v>4</v>
      </c>
      <c r="X37">
        <v>1</v>
      </c>
      <c r="Y37">
        <v>1</v>
      </c>
      <c r="Z37">
        <v>5</v>
      </c>
      <c r="AA37">
        <v>1</v>
      </c>
      <c r="AB37">
        <f t="shared" si="6"/>
        <v>19</v>
      </c>
      <c r="AC37">
        <v>5.2</v>
      </c>
      <c r="AD37">
        <f t="shared" si="7"/>
        <v>6.7600000000000007</v>
      </c>
      <c r="AE37" s="27" t="s">
        <v>973</v>
      </c>
      <c r="AF37">
        <f t="shared" si="8"/>
        <v>56.5</v>
      </c>
      <c r="AG37" t="str">
        <f t="shared" si="9"/>
        <v>Rejected</v>
      </c>
    </row>
    <row r="38" spans="1:43">
      <c r="A38">
        <v>1037</v>
      </c>
      <c r="B38">
        <f t="shared" si="0"/>
        <v>1993</v>
      </c>
      <c r="C38" t="s">
        <v>971</v>
      </c>
      <c r="D38" t="s">
        <v>132</v>
      </c>
      <c r="E38" t="s">
        <v>5</v>
      </c>
      <c r="F38" t="s">
        <v>959</v>
      </c>
      <c r="G38">
        <f t="shared" si="1"/>
        <v>28</v>
      </c>
      <c r="H38">
        <v>5</v>
      </c>
      <c r="I38">
        <v>3</v>
      </c>
      <c r="J38">
        <f t="shared" si="2"/>
        <v>20</v>
      </c>
      <c r="K38">
        <v>5</v>
      </c>
      <c r="L38" t="s">
        <v>969</v>
      </c>
      <c r="M38">
        <v>2</v>
      </c>
      <c r="N38">
        <f t="shared" si="3"/>
        <v>3.5</v>
      </c>
      <c r="O38">
        <f t="shared" si="4"/>
        <v>17.5</v>
      </c>
      <c r="P38">
        <v>0</v>
      </c>
      <c r="Q38">
        <f t="shared" si="5"/>
        <v>0</v>
      </c>
      <c r="R38">
        <v>2</v>
      </c>
      <c r="S38">
        <v>3</v>
      </c>
      <c r="T38">
        <v>0</v>
      </c>
      <c r="U38">
        <v>5</v>
      </c>
      <c r="V38">
        <v>1</v>
      </c>
      <c r="W38">
        <v>5</v>
      </c>
      <c r="X38">
        <v>0</v>
      </c>
      <c r="Y38">
        <v>4</v>
      </c>
      <c r="Z38">
        <v>2</v>
      </c>
      <c r="AA38">
        <v>3</v>
      </c>
      <c r="AB38">
        <f t="shared" si="6"/>
        <v>25</v>
      </c>
      <c r="AC38">
        <v>5.6</v>
      </c>
      <c r="AD38">
        <f t="shared" si="7"/>
        <v>7.2799999999999994</v>
      </c>
      <c r="AE38" s="27">
        <v>1</v>
      </c>
      <c r="AF38">
        <f t="shared" si="8"/>
        <v>53.75</v>
      </c>
      <c r="AG38" t="str">
        <f t="shared" si="9"/>
        <v>Rejected</v>
      </c>
    </row>
    <row r="39" spans="1:43">
      <c r="A39">
        <v>1038</v>
      </c>
      <c r="B39">
        <f t="shared" si="0"/>
        <v>1996</v>
      </c>
      <c r="C39" t="s">
        <v>76</v>
      </c>
      <c r="D39" t="s">
        <v>132</v>
      </c>
      <c r="E39" t="s">
        <v>18</v>
      </c>
      <c r="F39" t="s">
        <v>959</v>
      </c>
      <c r="G39">
        <f t="shared" si="1"/>
        <v>25</v>
      </c>
      <c r="H39">
        <v>3</v>
      </c>
      <c r="I39">
        <v>3</v>
      </c>
      <c r="J39">
        <f t="shared" si="2"/>
        <v>20</v>
      </c>
      <c r="K39">
        <v>4</v>
      </c>
      <c r="L39" t="s">
        <v>584</v>
      </c>
      <c r="M39">
        <v>3</v>
      </c>
      <c r="N39">
        <f t="shared" si="3"/>
        <v>4</v>
      </c>
      <c r="O39">
        <f t="shared" si="4"/>
        <v>16</v>
      </c>
      <c r="P39">
        <v>0</v>
      </c>
      <c r="Q39">
        <f t="shared" si="5"/>
        <v>0</v>
      </c>
      <c r="R39">
        <v>3</v>
      </c>
      <c r="S39">
        <v>3</v>
      </c>
      <c r="T39">
        <v>2</v>
      </c>
      <c r="U39">
        <v>2</v>
      </c>
      <c r="V39">
        <v>1</v>
      </c>
      <c r="W39">
        <v>2</v>
      </c>
      <c r="X39">
        <v>3</v>
      </c>
      <c r="Y39">
        <v>2</v>
      </c>
      <c r="Z39">
        <v>5</v>
      </c>
      <c r="AA39">
        <v>2</v>
      </c>
      <c r="AB39">
        <f t="shared" si="6"/>
        <v>25</v>
      </c>
      <c r="AC39">
        <v>4.7</v>
      </c>
      <c r="AD39">
        <f t="shared" si="7"/>
        <v>6.11</v>
      </c>
      <c r="AE39" s="27" t="s">
        <v>973</v>
      </c>
      <c r="AF39">
        <f t="shared" si="8"/>
        <v>53</v>
      </c>
      <c r="AG39" t="str">
        <f t="shared" si="9"/>
        <v>Rejected</v>
      </c>
    </row>
    <row r="40" spans="1:43">
      <c r="A40">
        <v>1039</v>
      </c>
      <c r="B40">
        <f t="shared" si="0"/>
        <v>1994</v>
      </c>
      <c r="C40" t="s">
        <v>971</v>
      </c>
      <c r="D40" t="s">
        <v>972</v>
      </c>
      <c r="E40" t="s">
        <v>19</v>
      </c>
      <c r="F40" t="s">
        <v>959</v>
      </c>
      <c r="G40">
        <f t="shared" si="1"/>
        <v>27</v>
      </c>
      <c r="H40">
        <v>5</v>
      </c>
      <c r="I40">
        <v>4</v>
      </c>
      <c r="J40">
        <f t="shared" si="2"/>
        <v>25</v>
      </c>
      <c r="K40">
        <v>4</v>
      </c>
      <c r="L40" t="s">
        <v>68</v>
      </c>
      <c r="M40">
        <v>2</v>
      </c>
      <c r="N40">
        <f t="shared" si="3"/>
        <v>3.5</v>
      </c>
      <c r="O40">
        <f t="shared" si="4"/>
        <v>14</v>
      </c>
      <c r="P40">
        <v>0</v>
      </c>
      <c r="Q40">
        <f t="shared" si="5"/>
        <v>0</v>
      </c>
      <c r="R40">
        <v>5</v>
      </c>
      <c r="S40">
        <v>2</v>
      </c>
      <c r="T40">
        <v>0</v>
      </c>
      <c r="U40">
        <v>4</v>
      </c>
      <c r="V40">
        <v>5</v>
      </c>
      <c r="W40">
        <v>1</v>
      </c>
      <c r="X40">
        <v>3</v>
      </c>
      <c r="Y40">
        <v>5</v>
      </c>
      <c r="Z40">
        <v>1</v>
      </c>
      <c r="AA40">
        <v>5</v>
      </c>
      <c r="AB40">
        <f t="shared" si="6"/>
        <v>31</v>
      </c>
      <c r="AC40">
        <v>5</v>
      </c>
      <c r="AD40">
        <f t="shared" si="7"/>
        <v>6.5</v>
      </c>
      <c r="AE40" s="27" t="s">
        <v>973</v>
      </c>
      <c r="AF40">
        <f t="shared" si="8"/>
        <v>63</v>
      </c>
      <c r="AG40" t="str">
        <f t="shared" si="9"/>
        <v>Rejected</v>
      </c>
    </row>
    <row r="41" spans="1:43">
      <c r="A41">
        <v>1040</v>
      </c>
      <c r="B41">
        <f t="shared" si="0"/>
        <v>1992</v>
      </c>
      <c r="C41" t="s">
        <v>76</v>
      </c>
      <c r="D41" t="s">
        <v>132</v>
      </c>
      <c r="E41" t="s">
        <v>967</v>
      </c>
      <c r="F41" t="s">
        <v>959</v>
      </c>
      <c r="G41">
        <f t="shared" si="1"/>
        <v>29</v>
      </c>
      <c r="H41">
        <v>5</v>
      </c>
      <c r="I41">
        <v>5</v>
      </c>
      <c r="J41">
        <f t="shared" si="2"/>
        <v>30</v>
      </c>
      <c r="K41">
        <v>6</v>
      </c>
      <c r="L41" t="s">
        <v>581</v>
      </c>
      <c r="M41">
        <v>5</v>
      </c>
      <c r="N41">
        <f t="shared" si="3"/>
        <v>5</v>
      </c>
      <c r="O41">
        <f t="shared" si="4"/>
        <v>30</v>
      </c>
      <c r="P41">
        <v>1</v>
      </c>
      <c r="Q41">
        <f t="shared" si="5"/>
        <v>5</v>
      </c>
      <c r="R41">
        <v>3</v>
      </c>
      <c r="S41">
        <v>2</v>
      </c>
      <c r="T41">
        <v>5</v>
      </c>
      <c r="U41">
        <v>4</v>
      </c>
      <c r="V41">
        <v>3</v>
      </c>
      <c r="W41">
        <v>1</v>
      </c>
      <c r="X41">
        <v>0</v>
      </c>
      <c r="Y41">
        <v>5</v>
      </c>
      <c r="Z41">
        <v>3</v>
      </c>
      <c r="AA41">
        <v>4</v>
      </c>
      <c r="AB41">
        <f t="shared" si="6"/>
        <v>30</v>
      </c>
      <c r="AC41">
        <v>5.3</v>
      </c>
      <c r="AD41">
        <f t="shared" si="7"/>
        <v>6.89</v>
      </c>
      <c r="AE41" s="27" t="s">
        <v>973</v>
      </c>
      <c r="AF41">
        <f t="shared" si="8"/>
        <v>80</v>
      </c>
      <c r="AG41" t="str">
        <f t="shared" si="9"/>
        <v>Selected</v>
      </c>
      <c r="AQ41" s="34"/>
    </row>
    <row r="42" spans="1:43">
      <c r="A42">
        <v>1041</v>
      </c>
      <c r="B42">
        <f t="shared" si="0"/>
        <v>1994</v>
      </c>
      <c r="C42" t="s">
        <v>971</v>
      </c>
      <c r="D42" t="s">
        <v>132</v>
      </c>
      <c r="E42" t="s">
        <v>966</v>
      </c>
      <c r="F42" t="s">
        <v>959</v>
      </c>
      <c r="G42">
        <f t="shared" si="1"/>
        <v>27</v>
      </c>
      <c r="H42">
        <v>3</v>
      </c>
      <c r="I42">
        <v>3</v>
      </c>
      <c r="J42">
        <f t="shared" si="2"/>
        <v>20</v>
      </c>
      <c r="K42">
        <v>6</v>
      </c>
      <c r="L42" t="s">
        <v>579</v>
      </c>
      <c r="M42">
        <v>5</v>
      </c>
      <c r="N42">
        <f t="shared" si="3"/>
        <v>5</v>
      </c>
      <c r="O42">
        <f t="shared" si="4"/>
        <v>30</v>
      </c>
      <c r="P42">
        <v>0</v>
      </c>
      <c r="Q42">
        <f t="shared" si="5"/>
        <v>0</v>
      </c>
      <c r="R42">
        <v>1</v>
      </c>
      <c r="S42">
        <v>0</v>
      </c>
      <c r="T42">
        <v>1</v>
      </c>
      <c r="U42">
        <v>1</v>
      </c>
      <c r="V42">
        <v>5</v>
      </c>
      <c r="W42">
        <v>1</v>
      </c>
      <c r="X42">
        <v>2</v>
      </c>
      <c r="Y42">
        <v>1</v>
      </c>
      <c r="Z42">
        <v>3</v>
      </c>
      <c r="AA42">
        <v>4</v>
      </c>
      <c r="AB42">
        <f t="shared" si="6"/>
        <v>19</v>
      </c>
      <c r="AC42">
        <v>3.6</v>
      </c>
      <c r="AD42">
        <f t="shared" si="7"/>
        <v>4.6800000000000006</v>
      </c>
      <c r="AE42" s="27" t="s">
        <v>973</v>
      </c>
      <c r="AF42">
        <f t="shared" si="8"/>
        <v>54</v>
      </c>
      <c r="AG42" t="str">
        <f t="shared" si="9"/>
        <v>Rejected</v>
      </c>
    </row>
    <row r="43" spans="1:43">
      <c r="A43">
        <v>1042</v>
      </c>
      <c r="B43">
        <f t="shared" si="0"/>
        <v>1993</v>
      </c>
      <c r="C43" t="s">
        <v>76</v>
      </c>
      <c r="D43" t="s">
        <v>972</v>
      </c>
      <c r="E43" t="s">
        <v>5</v>
      </c>
      <c r="F43" t="s">
        <v>959</v>
      </c>
      <c r="G43">
        <f t="shared" si="1"/>
        <v>28</v>
      </c>
      <c r="H43">
        <v>4</v>
      </c>
      <c r="I43">
        <v>4</v>
      </c>
      <c r="J43">
        <f t="shared" si="2"/>
        <v>25</v>
      </c>
      <c r="K43">
        <v>6</v>
      </c>
      <c r="L43" t="s">
        <v>580</v>
      </c>
      <c r="M43">
        <v>5</v>
      </c>
      <c r="N43">
        <f t="shared" si="3"/>
        <v>5</v>
      </c>
      <c r="O43">
        <f t="shared" si="4"/>
        <v>30</v>
      </c>
      <c r="P43">
        <v>0</v>
      </c>
      <c r="Q43">
        <f t="shared" si="5"/>
        <v>0</v>
      </c>
      <c r="R43">
        <v>2</v>
      </c>
      <c r="S43">
        <v>4</v>
      </c>
      <c r="T43">
        <v>4</v>
      </c>
      <c r="U43">
        <v>0</v>
      </c>
      <c r="V43">
        <v>3</v>
      </c>
      <c r="W43">
        <v>3</v>
      </c>
      <c r="X43">
        <v>5</v>
      </c>
      <c r="Y43">
        <v>4</v>
      </c>
      <c r="Z43">
        <v>1</v>
      </c>
      <c r="AA43">
        <v>2</v>
      </c>
      <c r="AB43">
        <f t="shared" si="6"/>
        <v>28</v>
      </c>
      <c r="AC43">
        <v>4.3</v>
      </c>
      <c r="AD43">
        <f t="shared" si="7"/>
        <v>5.59</v>
      </c>
      <c r="AE43" s="27">
        <v>3</v>
      </c>
      <c r="AF43">
        <f t="shared" si="8"/>
        <v>68</v>
      </c>
      <c r="AG43" t="str">
        <f t="shared" si="9"/>
        <v>Selected</v>
      </c>
      <c r="AQ43" s="34"/>
    </row>
    <row r="44" spans="1:43">
      <c r="A44">
        <v>1043</v>
      </c>
      <c r="B44">
        <f t="shared" si="0"/>
        <v>1995</v>
      </c>
      <c r="C44" t="s">
        <v>971</v>
      </c>
      <c r="D44" t="s">
        <v>132</v>
      </c>
      <c r="E44" t="s">
        <v>18</v>
      </c>
      <c r="F44" t="s">
        <v>959</v>
      </c>
      <c r="G44">
        <f t="shared" si="1"/>
        <v>26</v>
      </c>
      <c r="H44">
        <v>5</v>
      </c>
      <c r="I44">
        <v>5</v>
      </c>
      <c r="J44">
        <f t="shared" si="2"/>
        <v>30</v>
      </c>
      <c r="K44">
        <v>3</v>
      </c>
      <c r="L44" t="s">
        <v>968</v>
      </c>
      <c r="M44">
        <v>1</v>
      </c>
      <c r="N44">
        <f t="shared" si="3"/>
        <v>3</v>
      </c>
      <c r="O44">
        <f t="shared" si="4"/>
        <v>9</v>
      </c>
      <c r="P44">
        <v>1</v>
      </c>
      <c r="Q44">
        <f t="shared" si="5"/>
        <v>5</v>
      </c>
      <c r="R44">
        <v>0</v>
      </c>
      <c r="S44">
        <v>2</v>
      </c>
      <c r="T44">
        <v>4</v>
      </c>
      <c r="U44">
        <v>0</v>
      </c>
      <c r="V44">
        <v>3</v>
      </c>
      <c r="W44">
        <v>2</v>
      </c>
      <c r="X44">
        <v>5</v>
      </c>
      <c r="Y44">
        <v>0</v>
      </c>
      <c r="Z44">
        <v>4</v>
      </c>
      <c r="AA44">
        <v>1</v>
      </c>
      <c r="AB44">
        <f t="shared" si="6"/>
        <v>21</v>
      </c>
      <c r="AC44">
        <v>6.2</v>
      </c>
      <c r="AD44">
        <f t="shared" si="7"/>
        <v>8.06</v>
      </c>
      <c r="AE44" s="27" t="s">
        <v>973</v>
      </c>
      <c r="AF44">
        <f t="shared" si="8"/>
        <v>60.5</v>
      </c>
      <c r="AG44" t="str">
        <f t="shared" si="9"/>
        <v>Rejected</v>
      </c>
    </row>
    <row r="45" spans="1:43">
      <c r="A45">
        <v>1044</v>
      </c>
      <c r="B45">
        <f t="shared" si="0"/>
        <v>1990</v>
      </c>
      <c r="C45" t="s">
        <v>76</v>
      </c>
      <c r="D45" t="s">
        <v>132</v>
      </c>
      <c r="E45" t="s">
        <v>19</v>
      </c>
      <c r="F45" t="s">
        <v>959</v>
      </c>
      <c r="G45">
        <f t="shared" si="1"/>
        <v>31</v>
      </c>
      <c r="H45">
        <v>8</v>
      </c>
      <c r="I45">
        <v>4</v>
      </c>
      <c r="J45">
        <f t="shared" si="2"/>
        <v>25</v>
      </c>
      <c r="K45">
        <v>5</v>
      </c>
      <c r="L45" t="s">
        <v>969</v>
      </c>
      <c r="M45">
        <v>5</v>
      </c>
      <c r="N45">
        <f t="shared" si="3"/>
        <v>5</v>
      </c>
      <c r="O45">
        <f t="shared" si="4"/>
        <v>25</v>
      </c>
      <c r="P45">
        <v>1</v>
      </c>
      <c r="Q45">
        <f t="shared" si="5"/>
        <v>5</v>
      </c>
      <c r="R45">
        <v>3</v>
      </c>
      <c r="S45">
        <v>4</v>
      </c>
      <c r="T45">
        <v>5</v>
      </c>
      <c r="U45">
        <v>2</v>
      </c>
      <c r="V45">
        <v>1</v>
      </c>
      <c r="W45">
        <v>0</v>
      </c>
      <c r="X45">
        <v>1</v>
      </c>
      <c r="Y45">
        <v>4</v>
      </c>
      <c r="Z45">
        <v>0</v>
      </c>
      <c r="AA45">
        <v>3</v>
      </c>
      <c r="AB45">
        <f t="shared" si="6"/>
        <v>23</v>
      </c>
      <c r="AC45">
        <v>4.8</v>
      </c>
      <c r="AD45">
        <f t="shared" si="7"/>
        <v>6.24</v>
      </c>
      <c r="AE45" s="27" t="s">
        <v>973</v>
      </c>
      <c r="AF45">
        <f t="shared" si="8"/>
        <v>65.5</v>
      </c>
      <c r="AG45" t="str">
        <f t="shared" si="9"/>
        <v>Selected</v>
      </c>
      <c r="AQ45" s="34"/>
    </row>
    <row r="46" spans="1:43">
      <c r="A46">
        <v>1045</v>
      </c>
      <c r="B46">
        <f t="shared" si="0"/>
        <v>1992</v>
      </c>
      <c r="C46" t="s">
        <v>971</v>
      </c>
      <c r="D46" t="s">
        <v>972</v>
      </c>
      <c r="E46" t="s">
        <v>967</v>
      </c>
      <c r="F46" t="s">
        <v>959</v>
      </c>
      <c r="G46">
        <f t="shared" si="1"/>
        <v>29</v>
      </c>
      <c r="H46">
        <v>7</v>
      </c>
      <c r="I46">
        <v>2</v>
      </c>
      <c r="J46">
        <f t="shared" si="2"/>
        <v>15</v>
      </c>
      <c r="K46">
        <v>4</v>
      </c>
      <c r="L46" t="s">
        <v>584</v>
      </c>
      <c r="M46">
        <v>2</v>
      </c>
      <c r="N46">
        <f t="shared" si="3"/>
        <v>3.5</v>
      </c>
      <c r="O46">
        <f t="shared" si="4"/>
        <v>14</v>
      </c>
      <c r="P46">
        <v>1</v>
      </c>
      <c r="Q46">
        <f t="shared" si="5"/>
        <v>5</v>
      </c>
      <c r="R46">
        <v>2</v>
      </c>
      <c r="S46">
        <v>1</v>
      </c>
      <c r="T46">
        <v>0</v>
      </c>
      <c r="U46">
        <v>5</v>
      </c>
      <c r="V46">
        <v>5</v>
      </c>
      <c r="W46">
        <v>2</v>
      </c>
      <c r="X46">
        <v>5</v>
      </c>
      <c r="Y46">
        <v>3</v>
      </c>
      <c r="Z46">
        <v>3</v>
      </c>
      <c r="AA46">
        <v>1</v>
      </c>
      <c r="AB46">
        <f t="shared" si="6"/>
        <v>27</v>
      </c>
      <c r="AC46">
        <v>5.8</v>
      </c>
      <c r="AD46">
        <f t="shared" si="7"/>
        <v>7.54</v>
      </c>
      <c r="AE46" s="27" t="s">
        <v>973</v>
      </c>
      <c r="AF46">
        <f t="shared" si="8"/>
        <v>54</v>
      </c>
      <c r="AG46" t="str">
        <f t="shared" si="9"/>
        <v>Rejected</v>
      </c>
    </row>
    <row r="47" spans="1:43">
      <c r="A47">
        <v>1046</v>
      </c>
      <c r="B47">
        <f t="shared" si="0"/>
        <v>1993</v>
      </c>
      <c r="C47" t="s">
        <v>76</v>
      </c>
      <c r="D47" t="s">
        <v>132</v>
      </c>
      <c r="E47" t="s">
        <v>966</v>
      </c>
      <c r="F47" t="s">
        <v>959</v>
      </c>
      <c r="G47">
        <f t="shared" si="1"/>
        <v>28</v>
      </c>
      <c r="H47">
        <v>6</v>
      </c>
      <c r="I47">
        <v>5</v>
      </c>
      <c r="J47">
        <f t="shared" si="2"/>
        <v>30</v>
      </c>
      <c r="K47">
        <v>4</v>
      </c>
      <c r="L47" t="s">
        <v>68</v>
      </c>
      <c r="M47">
        <v>5</v>
      </c>
      <c r="N47">
        <f t="shared" si="3"/>
        <v>5</v>
      </c>
      <c r="O47">
        <f t="shared" si="4"/>
        <v>20</v>
      </c>
      <c r="P47">
        <v>1</v>
      </c>
      <c r="Q47">
        <f t="shared" si="5"/>
        <v>5</v>
      </c>
      <c r="R47">
        <v>2</v>
      </c>
      <c r="S47">
        <v>0</v>
      </c>
      <c r="T47">
        <v>5</v>
      </c>
      <c r="U47">
        <v>0</v>
      </c>
      <c r="V47">
        <v>4</v>
      </c>
      <c r="W47">
        <v>4</v>
      </c>
      <c r="X47">
        <v>0</v>
      </c>
      <c r="Y47">
        <v>2</v>
      </c>
      <c r="Z47">
        <v>2</v>
      </c>
      <c r="AA47">
        <v>1</v>
      </c>
      <c r="AB47">
        <f t="shared" si="6"/>
        <v>20</v>
      </c>
      <c r="AC47">
        <v>3.7</v>
      </c>
      <c r="AD47">
        <f t="shared" si="7"/>
        <v>4.8100000000000005</v>
      </c>
      <c r="AE47" s="27" t="s">
        <v>973</v>
      </c>
      <c r="AF47">
        <f t="shared" si="8"/>
        <v>65</v>
      </c>
      <c r="AG47" t="str">
        <f t="shared" si="9"/>
        <v>Selected</v>
      </c>
      <c r="AQ47" s="34"/>
    </row>
    <row r="48" spans="1:43">
      <c r="A48">
        <v>1047</v>
      </c>
      <c r="B48">
        <f t="shared" si="0"/>
        <v>1991</v>
      </c>
      <c r="C48" t="s">
        <v>971</v>
      </c>
      <c r="D48" t="s">
        <v>132</v>
      </c>
      <c r="E48" t="s">
        <v>5</v>
      </c>
      <c r="F48" t="s">
        <v>959</v>
      </c>
      <c r="G48">
        <f t="shared" si="1"/>
        <v>30</v>
      </c>
      <c r="H48">
        <v>6</v>
      </c>
      <c r="I48">
        <v>4</v>
      </c>
      <c r="J48">
        <f t="shared" si="2"/>
        <v>25</v>
      </c>
      <c r="K48">
        <v>6</v>
      </c>
      <c r="L48" t="s">
        <v>581</v>
      </c>
      <c r="M48">
        <v>2</v>
      </c>
      <c r="N48">
        <f t="shared" si="3"/>
        <v>3.5</v>
      </c>
      <c r="O48">
        <f t="shared" si="4"/>
        <v>21</v>
      </c>
      <c r="P48">
        <v>0</v>
      </c>
      <c r="Q48">
        <f t="shared" si="5"/>
        <v>0</v>
      </c>
      <c r="R48">
        <v>0</v>
      </c>
      <c r="S48">
        <v>5</v>
      </c>
      <c r="T48">
        <v>0</v>
      </c>
      <c r="U48">
        <v>1</v>
      </c>
      <c r="V48">
        <v>1</v>
      </c>
      <c r="W48">
        <v>5</v>
      </c>
      <c r="X48">
        <v>5</v>
      </c>
      <c r="Y48">
        <v>1</v>
      </c>
      <c r="Z48">
        <v>2</v>
      </c>
      <c r="AA48">
        <v>2</v>
      </c>
      <c r="AB48">
        <f t="shared" si="6"/>
        <v>22</v>
      </c>
      <c r="AC48">
        <v>7.5</v>
      </c>
      <c r="AD48">
        <f t="shared" si="7"/>
        <v>9.75</v>
      </c>
      <c r="AE48" s="27" t="s">
        <v>973</v>
      </c>
      <c r="AF48">
        <f t="shared" si="8"/>
        <v>57.5</v>
      </c>
      <c r="AG48" t="str">
        <f t="shared" si="9"/>
        <v>Rejected</v>
      </c>
    </row>
    <row r="49" spans="1:43">
      <c r="A49">
        <v>1048</v>
      </c>
      <c r="B49">
        <f t="shared" si="0"/>
        <v>1991</v>
      </c>
      <c r="C49" s="27" t="s">
        <v>971</v>
      </c>
      <c r="D49" t="s">
        <v>972</v>
      </c>
      <c r="E49" t="s">
        <v>18</v>
      </c>
      <c r="F49" t="s">
        <v>959</v>
      </c>
      <c r="G49">
        <f t="shared" si="1"/>
        <v>30</v>
      </c>
      <c r="H49">
        <v>6</v>
      </c>
      <c r="I49">
        <v>6</v>
      </c>
      <c r="J49">
        <f t="shared" si="2"/>
        <v>30</v>
      </c>
      <c r="K49">
        <v>6</v>
      </c>
      <c r="L49" t="s">
        <v>579</v>
      </c>
      <c r="M49">
        <v>2</v>
      </c>
      <c r="N49">
        <f t="shared" si="3"/>
        <v>3.5</v>
      </c>
      <c r="O49">
        <f t="shared" si="4"/>
        <v>21</v>
      </c>
      <c r="P49">
        <v>1</v>
      </c>
      <c r="Q49">
        <f t="shared" si="5"/>
        <v>5</v>
      </c>
      <c r="R49">
        <v>4</v>
      </c>
      <c r="S49">
        <v>4</v>
      </c>
      <c r="T49">
        <v>3</v>
      </c>
      <c r="U49">
        <v>1</v>
      </c>
      <c r="V49">
        <v>5</v>
      </c>
      <c r="W49">
        <v>5</v>
      </c>
      <c r="X49">
        <v>2</v>
      </c>
      <c r="Y49">
        <v>1</v>
      </c>
      <c r="Z49">
        <v>5</v>
      </c>
      <c r="AA49">
        <v>0</v>
      </c>
      <c r="AB49">
        <f t="shared" si="6"/>
        <v>30</v>
      </c>
      <c r="AC49">
        <v>4.5999999999999996</v>
      </c>
      <c r="AD49">
        <f t="shared" si="7"/>
        <v>5.9799999999999995</v>
      </c>
      <c r="AE49" s="27">
        <v>7</v>
      </c>
      <c r="AF49">
        <f t="shared" si="8"/>
        <v>75.5</v>
      </c>
      <c r="AG49" t="str">
        <f t="shared" si="9"/>
        <v>Selected</v>
      </c>
      <c r="AQ49" s="34"/>
    </row>
    <row r="50" spans="1:43">
      <c r="A50">
        <v>1049</v>
      </c>
      <c r="B50">
        <f t="shared" si="0"/>
        <v>1994</v>
      </c>
      <c r="C50" t="s">
        <v>971</v>
      </c>
      <c r="D50" t="s">
        <v>132</v>
      </c>
      <c r="E50" t="s">
        <v>19</v>
      </c>
      <c r="F50" t="s">
        <v>959</v>
      </c>
      <c r="G50">
        <f t="shared" si="1"/>
        <v>27</v>
      </c>
      <c r="H50">
        <v>3</v>
      </c>
      <c r="I50">
        <v>3</v>
      </c>
      <c r="J50">
        <f t="shared" si="2"/>
        <v>20</v>
      </c>
      <c r="K50">
        <v>6</v>
      </c>
      <c r="L50" t="s">
        <v>580</v>
      </c>
      <c r="M50">
        <v>5</v>
      </c>
      <c r="N50">
        <f t="shared" si="3"/>
        <v>5</v>
      </c>
      <c r="O50">
        <f t="shared" si="4"/>
        <v>30</v>
      </c>
      <c r="P50">
        <v>1</v>
      </c>
      <c r="Q50">
        <f t="shared" si="5"/>
        <v>5</v>
      </c>
      <c r="R50">
        <v>4</v>
      </c>
      <c r="S50">
        <v>3</v>
      </c>
      <c r="T50">
        <v>1</v>
      </c>
      <c r="U50">
        <v>0</v>
      </c>
      <c r="V50">
        <v>1</v>
      </c>
      <c r="W50">
        <v>5</v>
      </c>
      <c r="X50">
        <v>2</v>
      </c>
      <c r="Y50">
        <v>1</v>
      </c>
      <c r="Z50">
        <v>4</v>
      </c>
      <c r="AA50">
        <v>2</v>
      </c>
      <c r="AB50">
        <f t="shared" si="6"/>
        <v>23</v>
      </c>
      <c r="AC50">
        <v>3.8</v>
      </c>
      <c r="AD50">
        <f t="shared" si="7"/>
        <v>4.9399999999999995</v>
      </c>
      <c r="AE50" s="27" t="s">
        <v>973</v>
      </c>
      <c r="AF50">
        <f t="shared" si="8"/>
        <v>63</v>
      </c>
      <c r="AG50" t="str">
        <f t="shared" si="9"/>
        <v>Rejected</v>
      </c>
    </row>
    <row r="51" spans="1:43">
      <c r="A51">
        <v>1050</v>
      </c>
      <c r="B51">
        <f t="shared" si="0"/>
        <v>1991</v>
      </c>
      <c r="C51" t="s">
        <v>76</v>
      </c>
      <c r="D51" t="s">
        <v>132</v>
      </c>
      <c r="E51" t="s">
        <v>967</v>
      </c>
      <c r="F51" t="s">
        <v>959</v>
      </c>
      <c r="G51">
        <f t="shared" si="1"/>
        <v>30</v>
      </c>
      <c r="H51">
        <v>9</v>
      </c>
      <c r="I51">
        <v>4</v>
      </c>
      <c r="J51">
        <f t="shared" si="2"/>
        <v>25</v>
      </c>
      <c r="K51">
        <v>3</v>
      </c>
      <c r="L51" t="s">
        <v>968</v>
      </c>
      <c r="M51">
        <v>4</v>
      </c>
      <c r="N51">
        <f t="shared" si="3"/>
        <v>4.5</v>
      </c>
      <c r="O51">
        <f t="shared" si="4"/>
        <v>13.5</v>
      </c>
      <c r="P51">
        <v>1</v>
      </c>
      <c r="Q51">
        <f t="shared" si="5"/>
        <v>5</v>
      </c>
      <c r="R51">
        <v>3</v>
      </c>
      <c r="S51">
        <v>5</v>
      </c>
      <c r="T51">
        <v>0</v>
      </c>
      <c r="U51">
        <v>1</v>
      </c>
      <c r="V51">
        <v>5</v>
      </c>
      <c r="W51">
        <v>4</v>
      </c>
      <c r="X51">
        <v>5</v>
      </c>
      <c r="Y51">
        <v>1</v>
      </c>
      <c r="Z51">
        <v>3</v>
      </c>
      <c r="AA51">
        <v>5</v>
      </c>
      <c r="AB51">
        <f t="shared" si="6"/>
        <v>32</v>
      </c>
      <c r="AC51">
        <v>3.8</v>
      </c>
      <c r="AD51">
        <f t="shared" si="7"/>
        <v>4.9399999999999995</v>
      </c>
      <c r="AE51" s="27">
        <v>2</v>
      </c>
      <c r="AF51">
        <f t="shared" si="8"/>
        <v>68.75</v>
      </c>
      <c r="AG51" t="str">
        <f t="shared" si="9"/>
        <v>Selected</v>
      </c>
      <c r="AQ51" s="34"/>
    </row>
    <row r="52" spans="1:43">
      <c r="A52">
        <v>1051</v>
      </c>
      <c r="B52">
        <f t="shared" si="0"/>
        <v>1993</v>
      </c>
      <c r="C52" t="s">
        <v>971</v>
      </c>
      <c r="D52" t="s">
        <v>972</v>
      </c>
      <c r="E52" t="s">
        <v>966</v>
      </c>
      <c r="F52" t="s">
        <v>959</v>
      </c>
      <c r="G52">
        <f>H52+K52+18</f>
        <v>28</v>
      </c>
      <c r="H52">
        <v>5</v>
      </c>
      <c r="I52">
        <v>3</v>
      </c>
      <c r="J52">
        <f t="shared" si="2"/>
        <v>20</v>
      </c>
      <c r="K52">
        <v>5</v>
      </c>
      <c r="L52" t="s">
        <v>969</v>
      </c>
      <c r="M52">
        <v>3</v>
      </c>
      <c r="N52">
        <f t="shared" si="3"/>
        <v>4</v>
      </c>
      <c r="O52">
        <f t="shared" si="4"/>
        <v>20</v>
      </c>
      <c r="P52">
        <v>0</v>
      </c>
      <c r="Q52">
        <f t="shared" si="5"/>
        <v>0</v>
      </c>
      <c r="R52">
        <v>1</v>
      </c>
      <c r="S52">
        <v>0</v>
      </c>
      <c r="T52">
        <v>5</v>
      </c>
      <c r="U52">
        <v>1</v>
      </c>
      <c r="V52">
        <v>1</v>
      </c>
      <c r="W52">
        <v>0</v>
      </c>
      <c r="X52">
        <v>5</v>
      </c>
      <c r="Y52">
        <v>5</v>
      </c>
      <c r="Z52">
        <v>3</v>
      </c>
      <c r="AA52">
        <v>0</v>
      </c>
      <c r="AB52">
        <f t="shared" si="6"/>
        <v>21</v>
      </c>
      <c r="AC52">
        <v>3</v>
      </c>
      <c r="AD52">
        <f t="shared" si="7"/>
        <v>3.9000000000000004</v>
      </c>
      <c r="AE52" s="37" t="s">
        <v>973</v>
      </c>
      <c r="AF52">
        <f t="shared" si="8"/>
        <v>51</v>
      </c>
      <c r="AG52" t="str">
        <f t="shared" si="9"/>
        <v>Rejected</v>
      </c>
    </row>
    <row r="53" spans="1:43">
      <c r="A53">
        <v>1052</v>
      </c>
      <c r="B53">
        <f t="shared" si="0"/>
        <v>1997</v>
      </c>
      <c r="C53" t="s">
        <v>76</v>
      </c>
      <c r="D53" t="s">
        <v>132</v>
      </c>
      <c r="E53" t="s">
        <v>5</v>
      </c>
      <c r="F53" t="s">
        <v>959</v>
      </c>
      <c r="G53">
        <f t="shared" ref="G53:G101" si="10">H53+K53+18</f>
        <v>24</v>
      </c>
      <c r="H53">
        <v>2</v>
      </c>
      <c r="I53">
        <v>2</v>
      </c>
      <c r="J53">
        <f t="shared" si="2"/>
        <v>15</v>
      </c>
      <c r="K53">
        <v>4</v>
      </c>
      <c r="L53" t="s">
        <v>584</v>
      </c>
      <c r="M53">
        <v>5</v>
      </c>
      <c r="N53">
        <f t="shared" si="3"/>
        <v>5</v>
      </c>
      <c r="O53">
        <f t="shared" si="4"/>
        <v>20</v>
      </c>
      <c r="P53">
        <v>0</v>
      </c>
      <c r="Q53">
        <f t="shared" si="5"/>
        <v>0</v>
      </c>
      <c r="R53">
        <v>3</v>
      </c>
      <c r="S53">
        <v>2</v>
      </c>
      <c r="T53">
        <v>5</v>
      </c>
      <c r="U53">
        <v>2</v>
      </c>
      <c r="V53">
        <v>3</v>
      </c>
      <c r="W53">
        <v>3</v>
      </c>
      <c r="X53">
        <v>4</v>
      </c>
      <c r="Y53">
        <v>5</v>
      </c>
      <c r="Z53">
        <v>2</v>
      </c>
      <c r="AA53">
        <v>2</v>
      </c>
      <c r="AB53">
        <f t="shared" si="6"/>
        <v>31</v>
      </c>
      <c r="AC53">
        <v>5</v>
      </c>
      <c r="AD53">
        <f t="shared" si="7"/>
        <v>6.5</v>
      </c>
      <c r="AE53" s="37" t="s">
        <v>973</v>
      </c>
      <c r="AF53">
        <f t="shared" si="8"/>
        <v>56</v>
      </c>
      <c r="AG53" t="str">
        <f t="shared" si="9"/>
        <v>Rejected</v>
      </c>
    </row>
    <row r="54" spans="1:43">
      <c r="A54">
        <v>1053</v>
      </c>
      <c r="B54">
        <f t="shared" si="0"/>
        <v>1993</v>
      </c>
      <c r="C54" t="s">
        <v>971</v>
      </c>
      <c r="D54" t="s">
        <v>132</v>
      </c>
      <c r="E54" t="s">
        <v>18</v>
      </c>
      <c r="F54" t="s">
        <v>959</v>
      </c>
      <c r="G54">
        <f t="shared" si="10"/>
        <v>28</v>
      </c>
      <c r="H54">
        <v>6</v>
      </c>
      <c r="I54">
        <v>5</v>
      </c>
      <c r="J54">
        <f t="shared" si="2"/>
        <v>30</v>
      </c>
      <c r="K54">
        <v>4</v>
      </c>
      <c r="L54" t="s">
        <v>68</v>
      </c>
      <c r="M54">
        <v>1</v>
      </c>
      <c r="N54">
        <f t="shared" si="3"/>
        <v>3</v>
      </c>
      <c r="O54">
        <f t="shared" si="4"/>
        <v>12</v>
      </c>
      <c r="P54">
        <v>1</v>
      </c>
      <c r="Q54">
        <f t="shared" si="5"/>
        <v>5</v>
      </c>
      <c r="R54">
        <v>5</v>
      </c>
      <c r="S54">
        <v>1</v>
      </c>
      <c r="T54">
        <v>3</v>
      </c>
      <c r="U54">
        <v>3</v>
      </c>
      <c r="V54">
        <v>1</v>
      </c>
      <c r="W54">
        <v>4</v>
      </c>
      <c r="X54">
        <v>1</v>
      </c>
      <c r="Y54">
        <v>0</v>
      </c>
      <c r="Z54">
        <v>2</v>
      </c>
      <c r="AA54">
        <v>0</v>
      </c>
      <c r="AB54">
        <f t="shared" si="6"/>
        <v>20</v>
      </c>
      <c r="AC54">
        <v>6</v>
      </c>
      <c r="AD54">
        <f t="shared" si="7"/>
        <v>7.8000000000000007</v>
      </c>
      <c r="AE54" s="37" t="s">
        <v>973</v>
      </c>
      <c r="AF54">
        <f t="shared" si="8"/>
        <v>61</v>
      </c>
      <c r="AG54" t="str">
        <f t="shared" si="9"/>
        <v>Rejected</v>
      </c>
    </row>
    <row r="55" spans="1:43">
      <c r="A55">
        <v>1054</v>
      </c>
      <c r="B55">
        <f t="shared" si="0"/>
        <v>1992</v>
      </c>
      <c r="C55" s="27" t="s">
        <v>971</v>
      </c>
      <c r="D55" t="s">
        <v>972</v>
      </c>
      <c r="E55" t="s">
        <v>19</v>
      </c>
      <c r="F55" t="s">
        <v>959</v>
      </c>
      <c r="G55">
        <f t="shared" si="10"/>
        <v>29</v>
      </c>
      <c r="H55">
        <v>5</v>
      </c>
      <c r="I55">
        <v>2</v>
      </c>
      <c r="J55">
        <f t="shared" si="2"/>
        <v>15</v>
      </c>
      <c r="K55">
        <v>6</v>
      </c>
      <c r="L55" t="s">
        <v>581</v>
      </c>
      <c r="M55">
        <v>5</v>
      </c>
      <c r="N55">
        <f t="shared" si="3"/>
        <v>5</v>
      </c>
      <c r="O55">
        <f t="shared" si="4"/>
        <v>30</v>
      </c>
      <c r="P55">
        <v>1</v>
      </c>
      <c r="Q55">
        <f t="shared" si="5"/>
        <v>5</v>
      </c>
      <c r="R55">
        <v>5</v>
      </c>
      <c r="S55">
        <v>2</v>
      </c>
      <c r="T55">
        <v>3</v>
      </c>
      <c r="U55">
        <v>4</v>
      </c>
      <c r="V55">
        <v>3</v>
      </c>
      <c r="W55">
        <v>2</v>
      </c>
      <c r="X55">
        <v>4</v>
      </c>
      <c r="Y55">
        <v>0</v>
      </c>
      <c r="Z55">
        <v>1</v>
      </c>
      <c r="AA55">
        <v>0</v>
      </c>
      <c r="AB55">
        <f t="shared" si="6"/>
        <v>24</v>
      </c>
      <c r="AC55">
        <v>3</v>
      </c>
      <c r="AD55">
        <f t="shared" si="7"/>
        <v>3.9000000000000004</v>
      </c>
      <c r="AE55" s="37" t="s">
        <v>973</v>
      </c>
      <c r="AF55">
        <f t="shared" si="8"/>
        <v>59</v>
      </c>
      <c r="AG55" t="str">
        <f t="shared" si="9"/>
        <v>Rejected</v>
      </c>
    </row>
    <row r="56" spans="1:43">
      <c r="A56">
        <v>1055</v>
      </c>
      <c r="B56">
        <f t="shared" si="0"/>
        <v>1991</v>
      </c>
      <c r="C56" t="s">
        <v>971</v>
      </c>
      <c r="D56" t="s">
        <v>132</v>
      </c>
      <c r="E56" t="s">
        <v>967</v>
      </c>
      <c r="F56" t="s">
        <v>959</v>
      </c>
      <c r="G56">
        <f t="shared" si="10"/>
        <v>30</v>
      </c>
      <c r="H56">
        <v>6</v>
      </c>
      <c r="I56">
        <v>4</v>
      </c>
      <c r="J56">
        <f t="shared" si="2"/>
        <v>25</v>
      </c>
      <c r="K56">
        <v>6</v>
      </c>
      <c r="L56" t="s">
        <v>579</v>
      </c>
      <c r="M56">
        <v>5</v>
      </c>
      <c r="N56">
        <f t="shared" si="3"/>
        <v>5</v>
      </c>
      <c r="O56">
        <f t="shared" si="4"/>
        <v>30</v>
      </c>
      <c r="P56">
        <v>0</v>
      </c>
      <c r="Q56">
        <f t="shared" si="5"/>
        <v>0</v>
      </c>
      <c r="R56">
        <v>4</v>
      </c>
      <c r="S56">
        <v>2</v>
      </c>
      <c r="T56">
        <v>1</v>
      </c>
      <c r="U56">
        <v>2</v>
      </c>
      <c r="V56">
        <v>5</v>
      </c>
      <c r="W56">
        <v>3</v>
      </c>
      <c r="X56">
        <v>5</v>
      </c>
      <c r="Y56">
        <v>2</v>
      </c>
      <c r="Z56">
        <v>3</v>
      </c>
      <c r="AA56">
        <v>3</v>
      </c>
      <c r="AB56">
        <f t="shared" si="6"/>
        <v>30</v>
      </c>
      <c r="AC56">
        <v>4</v>
      </c>
      <c r="AD56">
        <f t="shared" si="7"/>
        <v>5.2</v>
      </c>
      <c r="AE56" s="37" t="s">
        <v>973</v>
      </c>
      <c r="AF56">
        <f t="shared" si="8"/>
        <v>70</v>
      </c>
      <c r="AG56" t="str">
        <f t="shared" si="9"/>
        <v>Selected</v>
      </c>
    </row>
    <row r="57" spans="1:43">
      <c r="A57">
        <v>1056</v>
      </c>
      <c r="B57">
        <f t="shared" si="0"/>
        <v>1995</v>
      </c>
      <c r="C57" s="27" t="s">
        <v>971</v>
      </c>
      <c r="D57" t="s">
        <v>132</v>
      </c>
      <c r="E57" t="s">
        <v>966</v>
      </c>
      <c r="F57" t="s">
        <v>959</v>
      </c>
      <c r="G57">
        <f t="shared" si="10"/>
        <v>26</v>
      </c>
      <c r="H57">
        <v>2</v>
      </c>
      <c r="I57">
        <v>2</v>
      </c>
      <c r="J57">
        <f t="shared" si="2"/>
        <v>15</v>
      </c>
      <c r="K57">
        <v>6</v>
      </c>
      <c r="L57" t="s">
        <v>580</v>
      </c>
      <c r="M57">
        <v>5</v>
      </c>
      <c r="N57">
        <f t="shared" si="3"/>
        <v>5</v>
      </c>
      <c r="O57">
        <f t="shared" si="4"/>
        <v>30</v>
      </c>
      <c r="P57">
        <v>1</v>
      </c>
      <c r="Q57">
        <f t="shared" si="5"/>
        <v>5</v>
      </c>
      <c r="R57">
        <v>1</v>
      </c>
      <c r="S57">
        <v>2</v>
      </c>
      <c r="T57">
        <v>5</v>
      </c>
      <c r="U57">
        <v>5</v>
      </c>
      <c r="V57">
        <v>1</v>
      </c>
      <c r="W57">
        <v>5</v>
      </c>
      <c r="X57">
        <v>1</v>
      </c>
      <c r="Y57">
        <v>3</v>
      </c>
      <c r="Z57">
        <v>4</v>
      </c>
      <c r="AA57">
        <v>0</v>
      </c>
      <c r="AB57">
        <f t="shared" si="6"/>
        <v>27</v>
      </c>
      <c r="AC57">
        <v>3</v>
      </c>
      <c r="AD57">
        <f t="shared" si="7"/>
        <v>3.9000000000000004</v>
      </c>
      <c r="AE57" s="37" t="s">
        <v>973</v>
      </c>
      <c r="AF57">
        <f t="shared" si="8"/>
        <v>62</v>
      </c>
      <c r="AG57" t="str">
        <f t="shared" si="9"/>
        <v>Rejected</v>
      </c>
    </row>
    <row r="58" spans="1:43">
      <c r="A58">
        <v>1057</v>
      </c>
      <c r="B58">
        <f t="shared" si="0"/>
        <v>1993</v>
      </c>
      <c r="C58" t="s">
        <v>971</v>
      </c>
      <c r="D58" t="s">
        <v>972</v>
      </c>
      <c r="E58" t="s">
        <v>5</v>
      </c>
      <c r="F58" t="s">
        <v>959</v>
      </c>
      <c r="G58">
        <f t="shared" si="10"/>
        <v>28</v>
      </c>
      <c r="H58">
        <v>7</v>
      </c>
      <c r="I58">
        <v>6</v>
      </c>
      <c r="J58">
        <f t="shared" si="2"/>
        <v>30</v>
      </c>
      <c r="K58">
        <v>3</v>
      </c>
      <c r="L58" t="s">
        <v>968</v>
      </c>
      <c r="M58">
        <v>3</v>
      </c>
      <c r="N58">
        <f t="shared" si="3"/>
        <v>4</v>
      </c>
      <c r="O58">
        <f t="shared" si="4"/>
        <v>12</v>
      </c>
      <c r="P58">
        <v>0</v>
      </c>
      <c r="Q58">
        <f t="shared" si="5"/>
        <v>0</v>
      </c>
      <c r="R58">
        <v>1</v>
      </c>
      <c r="S58">
        <v>0</v>
      </c>
      <c r="T58">
        <v>0</v>
      </c>
      <c r="U58">
        <v>2</v>
      </c>
      <c r="V58">
        <v>2</v>
      </c>
      <c r="W58">
        <v>0</v>
      </c>
      <c r="X58">
        <v>5</v>
      </c>
      <c r="Y58">
        <v>5</v>
      </c>
      <c r="Z58">
        <v>3</v>
      </c>
      <c r="AA58">
        <v>4</v>
      </c>
      <c r="AB58">
        <f t="shared" si="6"/>
        <v>22</v>
      </c>
      <c r="AC58">
        <v>4</v>
      </c>
      <c r="AD58">
        <f t="shared" si="7"/>
        <v>5.2</v>
      </c>
      <c r="AE58" s="37" t="s">
        <v>973</v>
      </c>
      <c r="AF58">
        <f t="shared" si="8"/>
        <v>58</v>
      </c>
      <c r="AG58" t="str">
        <f t="shared" si="9"/>
        <v>Rejected</v>
      </c>
    </row>
    <row r="59" spans="1:43">
      <c r="A59">
        <v>1058</v>
      </c>
      <c r="B59">
        <f t="shared" si="0"/>
        <v>1991</v>
      </c>
      <c r="C59" t="s">
        <v>76</v>
      </c>
      <c r="D59" t="s">
        <v>132</v>
      </c>
      <c r="E59" t="s">
        <v>18</v>
      </c>
      <c r="F59" t="s">
        <v>959</v>
      </c>
      <c r="G59">
        <f t="shared" si="10"/>
        <v>30</v>
      </c>
      <c r="H59">
        <v>7</v>
      </c>
      <c r="I59">
        <v>2</v>
      </c>
      <c r="J59">
        <f t="shared" si="2"/>
        <v>15</v>
      </c>
      <c r="K59">
        <v>5</v>
      </c>
      <c r="L59" t="s">
        <v>969</v>
      </c>
      <c r="M59">
        <v>4</v>
      </c>
      <c r="N59">
        <f t="shared" si="3"/>
        <v>4.5</v>
      </c>
      <c r="O59">
        <f t="shared" si="4"/>
        <v>22.5</v>
      </c>
      <c r="P59">
        <v>1</v>
      </c>
      <c r="Q59">
        <f t="shared" si="5"/>
        <v>5</v>
      </c>
      <c r="R59">
        <v>3</v>
      </c>
      <c r="S59">
        <v>3</v>
      </c>
      <c r="T59">
        <v>3</v>
      </c>
      <c r="U59">
        <v>3</v>
      </c>
      <c r="V59">
        <v>0</v>
      </c>
      <c r="W59">
        <v>1</v>
      </c>
      <c r="X59">
        <v>1</v>
      </c>
      <c r="Y59">
        <v>3</v>
      </c>
      <c r="Z59">
        <v>3</v>
      </c>
      <c r="AA59">
        <v>2</v>
      </c>
      <c r="AB59">
        <f t="shared" si="6"/>
        <v>22</v>
      </c>
      <c r="AC59">
        <v>4</v>
      </c>
      <c r="AD59">
        <f t="shared" si="7"/>
        <v>5.2</v>
      </c>
      <c r="AE59" s="37" t="s">
        <v>973</v>
      </c>
      <c r="AF59">
        <f t="shared" si="8"/>
        <v>53.25</v>
      </c>
      <c r="AG59" t="str">
        <f t="shared" si="9"/>
        <v>Rejected</v>
      </c>
    </row>
    <row r="60" spans="1:43">
      <c r="A60">
        <v>1059</v>
      </c>
      <c r="B60">
        <f t="shared" si="0"/>
        <v>1989</v>
      </c>
      <c r="C60" t="s">
        <v>971</v>
      </c>
      <c r="D60" t="s">
        <v>132</v>
      </c>
      <c r="E60" t="s">
        <v>19</v>
      </c>
      <c r="F60" t="s">
        <v>959</v>
      </c>
      <c r="G60">
        <f t="shared" si="10"/>
        <v>32</v>
      </c>
      <c r="H60">
        <v>10</v>
      </c>
      <c r="I60">
        <v>5</v>
      </c>
      <c r="J60">
        <f t="shared" si="2"/>
        <v>30</v>
      </c>
      <c r="K60">
        <v>4</v>
      </c>
      <c r="L60" t="s">
        <v>584</v>
      </c>
      <c r="M60">
        <v>5</v>
      </c>
      <c r="N60">
        <f t="shared" si="3"/>
        <v>5</v>
      </c>
      <c r="O60">
        <f t="shared" si="4"/>
        <v>20</v>
      </c>
      <c r="P60">
        <v>0</v>
      </c>
      <c r="Q60">
        <f t="shared" si="5"/>
        <v>0</v>
      </c>
      <c r="R60">
        <v>0</v>
      </c>
      <c r="S60">
        <v>5</v>
      </c>
      <c r="T60">
        <v>1</v>
      </c>
      <c r="U60">
        <v>1</v>
      </c>
      <c r="V60">
        <v>0</v>
      </c>
      <c r="W60">
        <v>0</v>
      </c>
      <c r="X60">
        <v>4</v>
      </c>
      <c r="Y60">
        <v>3</v>
      </c>
      <c r="Z60">
        <v>0</v>
      </c>
      <c r="AA60">
        <v>1</v>
      </c>
      <c r="AB60">
        <f t="shared" si="6"/>
        <v>15</v>
      </c>
      <c r="AC60">
        <v>7</v>
      </c>
      <c r="AD60">
        <f t="shared" si="7"/>
        <v>9.1</v>
      </c>
      <c r="AE60" s="37" t="s">
        <v>973</v>
      </c>
      <c r="AF60">
        <f t="shared" si="8"/>
        <v>55</v>
      </c>
      <c r="AG60" t="str">
        <f t="shared" si="9"/>
        <v>Rejected</v>
      </c>
    </row>
    <row r="61" spans="1:43">
      <c r="A61">
        <v>1060</v>
      </c>
      <c r="B61">
        <f t="shared" si="0"/>
        <v>1993</v>
      </c>
      <c r="C61" t="s">
        <v>76</v>
      </c>
      <c r="D61" t="s">
        <v>972</v>
      </c>
      <c r="E61" t="s">
        <v>967</v>
      </c>
      <c r="F61" t="s">
        <v>959</v>
      </c>
      <c r="G61">
        <f t="shared" si="10"/>
        <v>28</v>
      </c>
      <c r="H61">
        <v>6</v>
      </c>
      <c r="I61">
        <v>5</v>
      </c>
      <c r="J61">
        <f t="shared" si="2"/>
        <v>30</v>
      </c>
      <c r="K61">
        <v>4</v>
      </c>
      <c r="L61" t="s">
        <v>68</v>
      </c>
      <c r="M61">
        <v>4</v>
      </c>
      <c r="N61">
        <f t="shared" si="3"/>
        <v>4.5</v>
      </c>
      <c r="O61">
        <f t="shared" si="4"/>
        <v>18</v>
      </c>
      <c r="P61">
        <v>1</v>
      </c>
      <c r="Q61">
        <f t="shared" si="5"/>
        <v>5</v>
      </c>
      <c r="R61">
        <v>0</v>
      </c>
      <c r="S61">
        <v>3</v>
      </c>
      <c r="T61">
        <v>1</v>
      </c>
      <c r="U61">
        <v>5</v>
      </c>
      <c r="V61">
        <v>4</v>
      </c>
      <c r="W61">
        <v>1</v>
      </c>
      <c r="X61">
        <v>5</v>
      </c>
      <c r="Y61">
        <v>0</v>
      </c>
      <c r="Z61">
        <v>3</v>
      </c>
      <c r="AA61">
        <v>4</v>
      </c>
      <c r="AB61">
        <f t="shared" si="6"/>
        <v>26</v>
      </c>
      <c r="AC61">
        <v>3</v>
      </c>
      <c r="AD61">
        <f t="shared" si="7"/>
        <v>3.9000000000000004</v>
      </c>
      <c r="AE61" s="37" t="s">
        <v>973</v>
      </c>
      <c r="AF61">
        <f t="shared" si="8"/>
        <v>70</v>
      </c>
      <c r="AG61" t="str">
        <f t="shared" si="9"/>
        <v>Selected</v>
      </c>
    </row>
    <row r="62" spans="1:43">
      <c r="A62">
        <v>1061</v>
      </c>
      <c r="B62">
        <f t="shared" si="0"/>
        <v>1989</v>
      </c>
      <c r="C62" t="s">
        <v>971</v>
      </c>
      <c r="D62" t="s">
        <v>132</v>
      </c>
      <c r="E62" t="s">
        <v>966</v>
      </c>
      <c r="F62" t="s">
        <v>959</v>
      </c>
      <c r="G62">
        <f t="shared" si="10"/>
        <v>32</v>
      </c>
      <c r="H62">
        <v>8</v>
      </c>
      <c r="I62">
        <v>5</v>
      </c>
      <c r="J62">
        <f t="shared" si="2"/>
        <v>30</v>
      </c>
      <c r="K62">
        <v>6</v>
      </c>
      <c r="L62" t="s">
        <v>581</v>
      </c>
      <c r="M62">
        <v>5</v>
      </c>
      <c r="N62">
        <f t="shared" si="3"/>
        <v>5</v>
      </c>
      <c r="O62">
        <f t="shared" si="4"/>
        <v>30</v>
      </c>
      <c r="P62">
        <v>1</v>
      </c>
      <c r="Q62">
        <f t="shared" si="5"/>
        <v>5</v>
      </c>
      <c r="R62">
        <v>5</v>
      </c>
      <c r="S62">
        <v>1</v>
      </c>
      <c r="T62">
        <v>3</v>
      </c>
      <c r="U62">
        <v>4</v>
      </c>
      <c r="V62">
        <v>3</v>
      </c>
      <c r="W62">
        <v>2</v>
      </c>
      <c r="X62">
        <v>1</v>
      </c>
      <c r="Y62">
        <v>5</v>
      </c>
      <c r="Z62">
        <v>5</v>
      </c>
      <c r="AA62">
        <v>5</v>
      </c>
      <c r="AB62">
        <f t="shared" si="6"/>
        <v>34</v>
      </c>
      <c r="AC62">
        <v>4</v>
      </c>
      <c r="AD62">
        <f t="shared" si="7"/>
        <v>5.2</v>
      </c>
      <c r="AE62" s="37" t="s">
        <v>973</v>
      </c>
      <c r="AF62">
        <f t="shared" si="8"/>
        <v>84</v>
      </c>
      <c r="AG62" t="str">
        <f t="shared" si="9"/>
        <v>Selected</v>
      </c>
    </row>
    <row r="63" spans="1:43">
      <c r="A63">
        <v>1062</v>
      </c>
      <c r="B63">
        <f t="shared" si="0"/>
        <v>1990</v>
      </c>
      <c r="C63" t="s">
        <v>76</v>
      </c>
      <c r="D63" t="s">
        <v>132</v>
      </c>
      <c r="E63" t="s">
        <v>5</v>
      </c>
      <c r="F63" t="s">
        <v>959</v>
      </c>
      <c r="G63">
        <f t="shared" si="10"/>
        <v>31</v>
      </c>
      <c r="H63">
        <v>7</v>
      </c>
      <c r="I63">
        <v>5</v>
      </c>
      <c r="J63">
        <f t="shared" si="2"/>
        <v>30</v>
      </c>
      <c r="K63">
        <v>6</v>
      </c>
      <c r="L63" t="s">
        <v>579</v>
      </c>
      <c r="M63">
        <v>2</v>
      </c>
      <c r="N63">
        <f t="shared" si="3"/>
        <v>3.5</v>
      </c>
      <c r="O63">
        <f t="shared" si="4"/>
        <v>21</v>
      </c>
      <c r="P63">
        <v>1</v>
      </c>
      <c r="Q63">
        <f t="shared" si="5"/>
        <v>5</v>
      </c>
      <c r="R63">
        <v>5</v>
      </c>
      <c r="S63">
        <v>4</v>
      </c>
      <c r="T63">
        <v>3</v>
      </c>
      <c r="U63">
        <v>3</v>
      </c>
      <c r="V63">
        <v>2</v>
      </c>
      <c r="W63">
        <v>3</v>
      </c>
      <c r="X63">
        <v>1</v>
      </c>
      <c r="Y63">
        <v>4</v>
      </c>
      <c r="Z63">
        <v>1</v>
      </c>
      <c r="AA63">
        <v>2</v>
      </c>
      <c r="AB63">
        <f t="shared" si="6"/>
        <v>28</v>
      </c>
      <c r="AC63">
        <v>3</v>
      </c>
      <c r="AD63">
        <f t="shared" si="7"/>
        <v>3.9000000000000004</v>
      </c>
      <c r="AE63" s="37" t="s">
        <v>973</v>
      </c>
      <c r="AF63">
        <f t="shared" si="8"/>
        <v>73.5</v>
      </c>
      <c r="AG63" t="str">
        <f t="shared" si="9"/>
        <v>Selected</v>
      </c>
    </row>
    <row r="64" spans="1:43">
      <c r="A64">
        <v>1063</v>
      </c>
      <c r="B64">
        <f t="shared" si="0"/>
        <v>1991</v>
      </c>
      <c r="C64" t="s">
        <v>971</v>
      </c>
      <c r="D64" t="s">
        <v>972</v>
      </c>
      <c r="E64" t="s">
        <v>18</v>
      </c>
      <c r="F64" t="s">
        <v>959</v>
      </c>
      <c r="G64">
        <f t="shared" si="10"/>
        <v>30</v>
      </c>
      <c r="H64">
        <v>6</v>
      </c>
      <c r="I64">
        <v>4</v>
      </c>
      <c r="J64">
        <f t="shared" si="2"/>
        <v>25</v>
      </c>
      <c r="K64">
        <v>6</v>
      </c>
      <c r="L64" t="s">
        <v>580</v>
      </c>
      <c r="M64">
        <v>2</v>
      </c>
      <c r="N64">
        <f t="shared" si="3"/>
        <v>3.5</v>
      </c>
      <c r="O64">
        <f t="shared" si="4"/>
        <v>21</v>
      </c>
      <c r="P64">
        <v>0</v>
      </c>
      <c r="Q64">
        <f t="shared" si="5"/>
        <v>0</v>
      </c>
      <c r="R64">
        <v>2</v>
      </c>
      <c r="S64">
        <v>0</v>
      </c>
      <c r="T64">
        <v>2</v>
      </c>
      <c r="U64">
        <v>1</v>
      </c>
      <c r="V64">
        <v>5</v>
      </c>
      <c r="W64">
        <v>3</v>
      </c>
      <c r="X64">
        <v>1</v>
      </c>
      <c r="Y64">
        <v>5</v>
      </c>
      <c r="Z64">
        <v>5</v>
      </c>
      <c r="AA64">
        <v>0</v>
      </c>
      <c r="AB64">
        <f t="shared" si="6"/>
        <v>24</v>
      </c>
      <c r="AC64">
        <v>4</v>
      </c>
      <c r="AD64">
        <f t="shared" si="7"/>
        <v>5.2</v>
      </c>
      <c r="AE64" s="37" t="s">
        <v>973</v>
      </c>
      <c r="AF64">
        <f t="shared" si="8"/>
        <v>59.5</v>
      </c>
      <c r="AG64" t="str">
        <f t="shared" si="9"/>
        <v>Rejected</v>
      </c>
    </row>
    <row r="65" spans="1:33">
      <c r="A65">
        <v>1064</v>
      </c>
      <c r="B65">
        <f t="shared" si="0"/>
        <v>1994</v>
      </c>
      <c r="C65" s="27" t="s">
        <v>971</v>
      </c>
      <c r="D65" t="s">
        <v>132</v>
      </c>
      <c r="E65" t="s">
        <v>19</v>
      </c>
      <c r="F65" t="s">
        <v>959</v>
      </c>
      <c r="G65">
        <f t="shared" si="10"/>
        <v>27</v>
      </c>
      <c r="H65">
        <v>6</v>
      </c>
      <c r="I65">
        <v>5</v>
      </c>
      <c r="J65">
        <f t="shared" si="2"/>
        <v>30</v>
      </c>
      <c r="K65">
        <v>3</v>
      </c>
      <c r="L65" t="s">
        <v>968</v>
      </c>
      <c r="M65">
        <v>1</v>
      </c>
      <c r="N65">
        <f t="shared" si="3"/>
        <v>3</v>
      </c>
      <c r="O65">
        <f t="shared" si="4"/>
        <v>9</v>
      </c>
      <c r="P65">
        <v>0</v>
      </c>
      <c r="Q65">
        <f t="shared" si="5"/>
        <v>0</v>
      </c>
      <c r="R65">
        <v>1</v>
      </c>
      <c r="S65">
        <v>4</v>
      </c>
      <c r="T65">
        <v>2</v>
      </c>
      <c r="U65">
        <v>0</v>
      </c>
      <c r="V65">
        <v>2</v>
      </c>
      <c r="W65">
        <v>5</v>
      </c>
      <c r="X65">
        <v>5</v>
      </c>
      <c r="Y65">
        <v>2</v>
      </c>
      <c r="Z65">
        <v>1</v>
      </c>
      <c r="AA65">
        <v>0</v>
      </c>
      <c r="AB65">
        <f t="shared" si="6"/>
        <v>22</v>
      </c>
      <c r="AC65">
        <v>4</v>
      </c>
      <c r="AD65">
        <f t="shared" si="7"/>
        <v>5.2</v>
      </c>
      <c r="AE65" s="37" t="s">
        <v>973</v>
      </c>
      <c r="AF65">
        <f t="shared" si="8"/>
        <v>56.5</v>
      </c>
      <c r="AG65" t="str">
        <f t="shared" si="9"/>
        <v>Rejected</v>
      </c>
    </row>
    <row r="66" spans="1:33">
      <c r="A66">
        <v>1065</v>
      </c>
      <c r="B66">
        <f t="shared" si="0"/>
        <v>1994</v>
      </c>
      <c r="C66" t="s">
        <v>971</v>
      </c>
      <c r="D66" t="s">
        <v>132</v>
      </c>
      <c r="E66" t="s">
        <v>967</v>
      </c>
      <c r="F66" t="s">
        <v>959</v>
      </c>
      <c r="G66">
        <f t="shared" si="10"/>
        <v>27</v>
      </c>
      <c r="H66">
        <v>3</v>
      </c>
      <c r="I66">
        <v>3</v>
      </c>
      <c r="J66">
        <f t="shared" si="2"/>
        <v>20</v>
      </c>
      <c r="K66">
        <v>6</v>
      </c>
      <c r="L66" t="s">
        <v>969</v>
      </c>
      <c r="M66">
        <v>5</v>
      </c>
      <c r="N66">
        <f t="shared" si="3"/>
        <v>5</v>
      </c>
      <c r="O66">
        <f t="shared" si="4"/>
        <v>30</v>
      </c>
      <c r="P66">
        <v>0</v>
      </c>
      <c r="Q66">
        <f t="shared" si="5"/>
        <v>0</v>
      </c>
      <c r="R66">
        <v>5</v>
      </c>
      <c r="S66">
        <v>3</v>
      </c>
      <c r="T66">
        <v>2</v>
      </c>
      <c r="U66">
        <v>3</v>
      </c>
      <c r="V66">
        <v>5</v>
      </c>
      <c r="W66">
        <v>0</v>
      </c>
      <c r="X66">
        <v>3</v>
      </c>
      <c r="Y66">
        <v>2</v>
      </c>
      <c r="Z66">
        <v>4</v>
      </c>
      <c r="AA66">
        <v>1</v>
      </c>
      <c r="AB66">
        <f t="shared" si="6"/>
        <v>28</v>
      </c>
      <c r="AC66">
        <v>4</v>
      </c>
      <c r="AD66">
        <f t="shared" si="7"/>
        <v>5.2</v>
      </c>
      <c r="AE66" s="37" t="s">
        <v>973</v>
      </c>
      <c r="AF66">
        <f t="shared" si="8"/>
        <v>63</v>
      </c>
      <c r="AG66" t="str">
        <f t="shared" si="9"/>
        <v>Rejected</v>
      </c>
    </row>
    <row r="67" spans="1:33">
      <c r="A67">
        <v>1066</v>
      </c>
      <c r="B67">
        <f t="shared" ref="B67:B101" si="11">2021-G67</f>
        <v>1993</v>
      </c>
      <c r="C67" t="s">
        <v>76</v>
      </c>
      <c r="D67" t="s">
        <v>972</v>
      </c>
      <c r="E67" t="s">
        <v>966</v>
      </c>
      <c r="F67" t="s">
        <v>959</v>
      </c>
      <c r="G67">
        <f t="shared" si="10"/>
        <v>28</v>
      </c>
      <c r="H67">
        <v>6</v>
      </c>
      <c r="I67">
        <v>6</v>
      </c>
      <c r="J67">
        <f t="shared" ref="J67:J101" si="12">IF(I67=2,15,IF(I67=3,20,IF(I67=4,25,30)))</f>
        <v>30</v>
      </c>
      <c r="K67">
        <v>4</v>
      </c>
      <c r="L67" t="s">
        <v>584</v>
      </c>
      <c r="M67">
        <v>3</v>
      </c>
      <c r="N67">
        <f t="shared" ref="N67:N101" si="13">IF(M67=1,3,IF(M67=2,3.5,IF(M67=3,4,IF(M67=4,4.5,5))))</f>
        <v>4</v>
      </c>
      <c r="O67">
        <f t="shared" ref="O67:O101" si="14">K67*N67</f>
        <v>16</v>
      </c>
      <c r="P67">
        <v>1</v>
      </c>
      <c r="Q67">
        <f t="shared" ref="Q67:Q101" si="15">IF(P67=1,5,0)</f>
        <v>5</v>
      </c>
      <c r="R67">
        <v>4</v>
      </c>
      <c r="S67">
        <v>0</v>
      </c>
      <c r="T67">
        <v>4</v>
      </c>
      <c r="U67">
        <v>3</v>
      </c>
      <c r="V67">
        <v>0</v>
      </c>
      <c r="W67">
        <v>4</v>
      </c>
      <c r="X67">
        <v>2</v>
      </c>
      <c r="Y67">
        <v>4</v>
      </c>
      <c r="Z67">
        <v>0</v>
      </c>
      <c r="AA67">
        <v>3</v>
      </c>
      <c r="AB67">
        <f t="shared" ref="AB67:AB101" si="16">SUM(R67:AA67)</f>
        <v>24</v>
      </c>
      <c r="AC67">
        <v>3</v>
      </c>
      <c r="AD67">
        <f t="shared" ref="AD67:AD101" si="17">1.3*AC67</f>
        <v>3.9000000000000004</v>
      </c>
      <c r="AE67" s="37" t="s">
        <v>973</v>
      </c>
      <c r="AF67">
        <f t="shared" ref="AF67:AF101" si="18">J67+(O67/30)*15+AB67+Q67</f>
        <v>67</v>
      </c>
      <c r="AG67" t="str">
        <f t="shared" ref="AG67:AG101" si="19">IF(AF67&gt;=65,"Selected","Rejected")</f>
        <v>Selected</v>
      </c>
    </row>
    <row r="68" spans="1:33">
      <c r="A68">
        <v>1067</v>
      </c>
      <c r="B68">
        <f t="shared" si="11"/>
        <v>1991</v>
      </c>
      <c r="C68" t="s">
        <v>971</v>
      </c>
      <c r="D68" t="s">
        <v>132</v>
      </c>
      <c r="E68" t="s">
        <v>5</v>
      </c>
      <c r="F68" t="s">
        <v>959</v>
      </c>
      <c r="G68">
        <f t="shared" si="10"/>
        <v>30</v>
      </c>
      <c r="H68">
        <v>8</v>
      </c>
      <c r="I68">
        <v>6</v>
      </c>
      <c r="J68">
        <f t="shared" si="12"/>
        <v>30</v>
      </c>
      <c r="K68">
        <v>4</v>
      </c>
      <c r="L68" t="s">
        <v>68</v>
      </c>
      <c r="M68">
        <v>5</v>
      </c>
      <c r="N68">
        <f t="shared" si="13"/>
        <v>5</v>
      </c>
      <c r="O68">
        <f t="shared" si="14"/>
        <v>20</v>
      </c>
      <c r="P68">
        <v>1</v>
      </c>
      <c r="Q68">
        <f t="shared" si="15"/>
        <v>5</v>
      </c>
      <c r="R68">
        <v>0</v>
      </c>
      <c r="S68">
        <v>1</v>
      </c>
      <c r="T68">
        <v>4</v>
      </c>
      <c r="U68">
        <v>2</v>
      </c>
      <c r="V68">
        <v>1</v>
      </c>
      <c r="W68">
        <v>0</v>
      </c>
      <c r="X68">
        <v>1</v>
      </c>
      <c r="Y68">
        <v>1</v>
      </c>
      <c r="Z68">
        <v>2</v>
      </c>
      <c r="AA68">
        <v>3</v>
      </c>
      <c r="AB68">
        <f t="shared" si="16"/>
        <v>15</v>
      </c>
      <c r="AC68">
        <v>4</v>
      </c>
      <c r="AD68">
        <f t="shared" si="17"/>
        <v>5.2</v>
      </c>
      <c r="AE68" s="37" t="s">
        <v>973</v>
      </c>
      <c r="AF68">
        <f t="shared" si="18"/>
        <v>60</v>
      </c>
      <c r="AG68" t="str">
        <f t="shared" si="19"/>
        <v>Rejected</v>
      </c>
    </row>
    <row r="69" spans="1:33">
      <c r="A69">
        <v>1068</v>
      </c>
      <c r="B69">
        <f t="shared" si="11"/>
        <v>1993</v>
      </c>
      <c r="C69" t="s">
        <v>76</v>
      </c>
      <c r="D69" t="s">
        <v>132</v>
      </c>
      <c r="E69" t="s">
        <v>18</v>
      </c>
      <c r="F69" t="s">
        <v>959</v>
      </c>
      <c r="G69">
        <f t="shared" si="10"/>
        <v>28</v>
      </c>
      <c r="H69">
        <v>4</v>
      </c>
      <c r="I69">
        <v>3</v>
      </c>
      <c r="J69">
        <f t="shared" si="12"/>
        <v>20</v>
      </c>
      <c r="K69">
        <v>6</v>
      </c>
      <c r="L69" t="s">
        <v>581</v>
      </c>
      <c r="M69">
        <v>2</v>
      </c>
      <c r="N69">
        <f t="shared" si="13"/>
        <v>3.5</v>
      </c>
      <c r="O69">
        <f t="shared" si="14"/>
        <v>21</v>
      </c>
      <c r="P69">
        <v>0</v>
      </c>
      <c r="Q69">
        <f t="shared" si="15"/>
        <v>0</v>
      </c>
      <c r="R69">
        <v>5</v>
      </c>
      <c r="S69">
        <v>3</v>
      </c>
      <c r="T69">
        <v>1</v>
      </c>
      <c r="U69">
        <v>2</v>
      </c>
      <c r="V69">
        <v>0</v>
      </c>
      <c r="W69">
        <v>4</v>
      </c>
      <c r="X69">
        <v>2</v>
      </c>
      <c r="Y69">
        <v>4</v>
      </c>
      <c r="Z69">
        <v>0</v>
      </c>
      <c r="AA69">
        <v>1</v>
      </c>
      <c r="AB69">
        <f t="shared" si="16"/>
        <v>22</v>
      </c>
      <c r="AC69">
        <v>6</v>
      </c>
      <c r="AD69">
        <f t="shared" si="17"/>
        <v>7.8000000000000007</v>
      </c>
      <c r="AE69" s="37" t="s">
        <v>973</v>
      </c>
      <c r="AF69">
        <f t="shared" si="18"/>
        <v>52.5</v>
      </c>
      <c r="AG69" t="str">
        <f t="shared" si="19"/>
        <v>Rejected</v>
      </c>
    </row>
    <row r="70" spans="1:33">
      <c r="A70">
        <v>1069</v>
      </c>
      <c r="B70">
        <f t="shared" si="11"/>
        <v>1993</v>
      </c>
      <c r="C70" t="s">
        <v>971</v>
      </c>
      <c r="D70" t="s">
        <v>972</v>
      </c>
      <c r="E70" t="s">
        <v>19</v>
      </c>
      <c r="F70" t="s">
        <v>959</v>
      </c>
      <c r="G70">
        <f t="shared" si="10"/>
        <v>28</v>
      </c>
      <c r="H70">
        <v>4</v>
      </c>
      <c r="I70">
        <v>2</v>
      </c>
      <c r="J70">
        <f t="shared" si="12"/>
        <v>15</v>
      </c>
      <c r="K70">
        <v>6</v>
      </c>
      <c r="L70" t="s">
        <v>579</v>
      </c>
      <c r="M70">
        <v>1</v>
      </c>
      <c r="N70">
        <f t="shared" si="13"/>
        <v>3</v>
      </c>
      <c r="O70">
        <f t="shared" si="14"/>
        <v>18</v>
      </c>
      <c r="P70">
        <v>0</v>
      </c>
      <c r="Q70">
        <f t="shared" si="15"/>
        <v>0</v>
      </c>
      <c r="R70">
        <v>2</v>
      </c>
      <c r="S70">
        <v>4</v>
      </c>
      <c r="T70">
        <v>1</v>
      </c>
      <c r="U70">
        <v>1</v>
      </c>
      <c r="V70">
        <v>2</v>
      </c>
      <c r="W70">
        <v>5</v>
      </c>
      <c r="X70">
        <v>1</v>
      </c>
      <c r="Y70">
        <v>3</v>
      </c>
      <c r="Z70">
        <v>3</v>
      </c>
      <c r="AA70">
        <v>0</v>
      </c>
      <c r="AB70">
        <f t="shared" si="16"/>
        <v>22</v>
      </c>
      <c r="AC70">
        <v>4</v>
      </c>
      <c r="AD70">
        <f t="shared" si="17"/>
        <v>5.2</v>
      </c>
      <c r="AE70" s="37" t="s">
        <v>973</v>
      </c>
      <c r="AF70">
        <f t="shared" si="18"/>
        <v>46</v>
      </c>
      <c r="AG70" t="str">
        <f t="shared" si="19"/>
        <v>Rejected</v>
      </c>
    </row>
    <row r="71" spans="1:33">
      <c r="A71">
        <v>1070</v>
      </c>
      <c r="B71">
        <f t="shared" si="11"/>
        <v>1990</v>
      </c>
      <c r="C71" t="s">
        <v>76</v>
      </c>
      <c r="D71" t="s">
        <v>132</v>
      </c>
      <c r="E71" t="s">
        <v>967</v>
      </c>
      <c r="F71" t="s">
        <v>959</v>
      </c>
      <c r="G71">
        <f t="shared" si="10"/>
        <v>31</v>
      </c>
      <c r="H71">
        <v>7</v>
      </c>
      <c r="I71">
        <v>2</v>
      </c>
      <c r="J71">
        <f t="shared" si="12"/>
        <v>15</v>
      </c>
      <c r="K71">
        <v>6</v>
      </c>
      <c r="L71" t="s">
        <v>580</v>
      </c>
      <c r="M71">
        <v>3</v>
      </c>
      <c r="N71">
        <f t="shared" si="13"/>
        <v>4</v>
      </c>
      <c r="O71">
        <f t="shared" si="14"/>
        <v>24</v>
      </c>
      <c r="P71">
        <v>0</v>
      </c>
      <c r="Q71">
        <f t="shared" si="15"/>
        <v>0</v>
      </c>
      <c r="R71">
        <v>0</v>
      </c>
      <c r="S71">
        <v>5</v>
      </c>
      <c r="T71">
        <v>1</v>
      </c>
      <c r="U71">
        <v>3</v>
      </c>
      <c r="V71">
        <v>4</v>
      </c>
      <c r="W71">
        <v>3</v>
      </c>
      <c r="X71">
        <v>4</v>
      </c>
      <c r="Y71">
        <v>3</v>
      </c>
      <c r="Z71">
        <v>4</v>
      </c>
      <c r="AA71">
        <v>0</v>
      </c>
      <c r="AB71">
        <f t="shared" si="16"/>
        <v>27</v>
      </c>
      <c r="AC71">
        <v>7</v>
      </c>
      <c r="AD71">
        <f t="shared" si="17"/>
        <v>9.1</v>
      </c>
      <c r="AE71" s="37" t="s">
        <v>973</v>
      </c>
      <c r="AF71">
        <f t="shared" si="18"/>
        <v>54</v>
      </c>
      <c r="AG71" t="str">
        <f t="shared" si="19"/>
        <v>Rejected</v>
      </c>
    </row>
    <row r="72" spans="1:33">
      <c r="A72">
        <v>1071</v>
      </c>
      <c r="B72">
        <f t="shared" si="11"/>
        <v>1991</v>
      </c>
      <c r="C72" t="s">
        <v>971</v>
      </c>
      <c r="D72" t="s">
        <v>132</v>
      </c>
      <c r="E72" t="s">
        <v>966</v>
      </c>
      <c r="F72" t="s">
        <v>959</v>
      </c>
      <c r="G72">
        <f t="shared" si="10"/>
        <v>30</v>
      </c>
      <c r="H72">
        <v>9</v>
      </c>
      <c r="I72">
        <v>6</v>
      </c>
      <c r="J72">
        <f t="shared" si="12"/>
        <v>30</v>
      </c>
      <c r="K72">
        <v>3</v>
      </c>
      <c r="L72" t="s">
        <v>968</v>
      </c>
      <c r="M72">
        <v>4</v>
      </c>
      <c r="N72">
        <f t="shared" si="13"/>
        <v>4.5</v>
      </c>
      <c r="O72">
        <f t="shared" si="14"/>
        <v>13.5</v>
      </c>
      <c r="P72">
        <v>1</v>
      </c>
      <c r="Q72">
        <f t="shared" si="15"/>
        <v>5</v>
      </c>
      <c r="R72">
        <v>0</v>
      </c>
      <c r="S72">
        <v>5</v>
      </c>
      <c r="T72">
        <v>3</v>
      </c>
      <c r="U72">
        <v>1</v>
      </c>
      <c r="V72">
        <v>5</v>
      </c>
      <c r="W72">
        <v>0</v>
      </c>
      <c r="X72">
        <v>0</v>
      </c>
      <c r="Y72">
        <v>0</v>
      </c>
      <c r="Z72">
        <v>5</v>
      </c>
      <c r="AA72">
        <v>5</v>
      </c>
      <c r="AB72">
        <f t="shared" si="16"/>
        <v>24</v>
      </c>
      <c r="AC72">
        <v>6</v>
      </c>
      <c r="AD72">
        <f t="shared" si="17"/>
        <v>7.8000000000000007</v>
      </c>
      <c r="AE72" s="37" t="s">
        <v>973</v>
      </c>
      <c r="AF72">
        <f t="shared" si="18"/>
        <v>65.75</v>
      </c>
      <c r="AG72" t="str">
        <f t="shared" si="19"/>
        <v>Selected</v>
      </c>
    </row>
    <row r="73" spans="1:33">
      <c r="A73">
        <v>1072</v>
      </c>
      <c r="B73">
        <f t="shared" si="11"/>
        <v>1993</v>
      </c>
      <c r="C73" t="s">
        <v>76</v>
      </c>
      <c r="D73" t="s">
        <v>972</v>
      </c>
      <c r="E73" t="s">
        <v>5</v>
      </c>
      <c r="F73" t="s">
        <v>959</v>
      </c>
      <c r="G73">
        <f t="shared" si="10"/>
        <v>28</v>
      </c>
      <c r="H73">
        <v>5</v>
      </c>
      <c r="I73">
        <v>4</v>
      </c>
      <c r="J73">
        <f t="shared" si="12"/>
        <v>25</v>
      </c>
      <c r="K73">
        <v>5</v>
      </c>
      <c r="L73" t="s">
        <v>969</v>
      </c>
      <c r="M73">
        <v>3</v>
      </c>
      <c r="N73">
        <f t="shared" si="13"/>
        <v>4</v>
      </c>
      <c r="O73">
        <f t="shared" si="14"/>
        <v>20</v>
      </c>
      <c r="P73">
        <v>1</v>
      </c>
      <c r="Q73">
        <f t="shared" si="15"/>
        <v>5</v>
      </c>
      <c r="R73">
        <v>4</v>
      </c>
      <c r="S73">
        <v>2</v>
      </c>
      <c r="T73">
        <v>4</v>
      </c>
      <c r="U73">
        <v>0</v>
      </c>
      <c r="V73">
        <v>3</v>
      </c>
      <c r="W73">
        <v>4</v>
      </c>
      <c r="X73">
        <v>4</v>
      </c>
      <c r="Y73">
        <v>0</v>
      </c>
      <c r="Z73">
        <v>3</v>
      </c>
      <c r="AA73">
        <v>1</v>
      </c>
      <c r="AB73">
        <f t="shared" si="16"/>
        <v>25</v>
      </c>
      <c r="AC73">
        <v>5</v>
      </c>
      <c r="AD73">
        <f t="shared" si="17"/>
        <v>6.5</v>
      </c>
      <c r="AE73" s="37" t="s">
        <v>973</v>
      </c>
      <c r="AF73">
        <f t="shared" si="18"/>
        <v>65</v>
      </c>
      <c r="AG73" t="str">
        <f t="shared" si="19"/>
        <v>Selected</v>
      </c>
    </row>
    <row r="74" spans="1:33">
      <c r="A74">
        <v>1073</v>
      </c>
      <c r="B74">
        <f t="shared" si="11"/>
        <v>1993</v>
      </c>
      <c r="C74" t="s">
        <v>971</v>
      </c>
      <c r="D74" t="s">
        <v>132</v>
      </c>
      <c r="E74" t="s">
        <v>18</v>
      </c>
      <c r="F74" t="s">
        <v>959</v>
      </c>
      <c r="G74">
        <f t="shared" si="10"/>
        <v>28</v>
      </c>
      <c r="H74">
        <v>6</v>
      </c>
      <c r="I74">
        <v>3</v>
      </c>
      <c r="J74">
        <f t="shared" si="12"/>
        <v>20</v>
      </c>
      <c r="K74">
        <v>4</v>
      </c>
      <c r="L74" t="s">
        <v>584</v>
      </c>
      <c r="M74">
        <v>1</v>
      </c>
      <c r="N74">
        <f t="shared" si="13"/>
        <v>3</v>
      </c>
      <c r="O74">
        <f t="shared" si="14"/>
        <v>12</v>
      </c>
      <c r="P74">
        <v>0</v>
      </c>
      <c r="Q74">
        <f t="shared" si="15"/>
        <v>0</v>
      </c>
      <c r="R74">
        <v>0</v>
      </c>
      <c r="S74">
        <v>0</v>
      </c>
      <c r="T74">
        <v>3</v>
      </c>
      <c r="U74">
        <v>0</v>
      </c>
      <c r="V74">
        <v>4</v>
      </c>
      <c r="W74">
        <v>4</v>
      </c>
      <c r="X74">
        <v>4</v>
      </c>
      <c r="Y74">
        <v>1</v>
      </c>
      <c r="Z74">
        <v>0</v>
      </c>
      <c r="AA74">
        <v>3</v>
      </c>
      <c r="AB74">
        <f t="shared" si="16"/>
        <v>19</v>
      </c>
      <c r="AC74">
        <v>6</v>
      </c>
      <c r="AD74">
        <f t="shared" si="17"/>
        <v>7.8000000000000007</v>
      </c>
      <c r="AE74" s="37" t="s">
        <v>973</v>
      </c>
      <c r="AF74">
        <f t="shared" si="18"/>
        <v>45</v>
      </c>
      <c r="AG74" t="str">
        <f t="shared" si="19"/>
        <v>Rejected</v>
      </c>
    </row>
    <row r="75" spans="1:33">
      <c r="A75">
        <v>1074</v>
      </c>
      <c r="B75">
        <f t="shared" si="11"/>
        <v>1992</v>
      </c>
      <c r="C75" t="s">
        <v>76</v>
      </c>
      <c r="D75" t="s">
        <v>132</v>
      </c>
      <c r="E75" t="s">
        <v>19</v>
      </c>
      <c r="F75" t="s">
        <v>959</v>
      </c>
      <c r="G75">
        <f t="shared" si="10"/>
        <v>29</v>
      </c>
      <c r="H75">
        <v>7</v>
      </c>
      <c r="I75">
        <v>6</v>
      </c>
      <c r="J75">
        <f t="shared" si="12"/>
        <v>30</v>
      </c>
      <c r="K75">
        <v>4</v>
      </c>
      <c r="L75" t="s">
        <v>68</v>
      </c>
      <c r="M75">
        <v>4</v>
      </c>
      <c r="N75">
        <f t="shared" si="13"/>
        <v>4.5</v>
      </c>
      <c r="O75">
        <f t="shared" si="14"/>
        <v>18</v>
      </c>
      <c r="P75">
        <v>0</v>
      </c>
      <c r="Q75">
        <f t="shared" si="15"/>
        <v>0</v>
      </c>
      <c r="R75">
        <v>0</v>
      </c>
      <c r="S75">
        <v>4</v>
      </c>
      <c r="T75">
        <v>0</v>
      </c>
      <c r="U75">
        <v>4</v>
      </c>
      <c r="V75">
        <v>5</v>
      </c>
      <c r="W75">
        <v>1</v>
      </c>
      <c r="X75">
        <v>1</v>
      </c>
      <c r="Y75">
        <v>0</v>
      </c>
      <c r="Z75">
        <v>5</v>
      </c>
      <c r="AA75">
        <v>0</v>
      </c>
      <c r="AB75">
        <f t="shared" si="16"/>
        <v>20</v>
      </c>
      <c r="AC75">
        <v>3</v>
      </c>
      <c r="AD75">
        <f t="shared" si="17"/>
        <v>3.9000000000000004</v>
      </c>
      <c r="AE75" s="37" t="s">
        <v>973</v>
      </c>
      <c r="AF75">
        <f t="shared" si="18"/>
        <v>59</v>
      </c>
      <c r="AG75" t="str">
        <f t="shared" si="19"/>
        <v>Rejected</v>
      </c>
    </row>
    <row r="76" spans="1:33">
      <c r="A76">
        <v>1075</v>
      </c>
      <c r="B76">
        <f t="shared" si="11"/>
        <v>1991</v>
      </c>
      <c r="C76" t="s">
        <v>971</v>
      </c>
      <c r="D76" t="s">
        <v>972</v>
      </c>
      <c r="E76" t="s">
        <v>967</v>
      </c>
      <c r="F76" t="s">
        <v>959</v>
      </c>
      <c r="G76">
        <f t="shared" si="10"/>
        <v>30</v>
      </c>
      <c r="H76">
        <v>6</v>
      </c>
      <c r="I76">
        <v>5</v>
      </c>
      <c r="J76">
        <f t="shared" si="12"/>
        <v>30</v>
      </c>
      <c r="K76">
        <v>6</v>
      </c>
      <c r="L76" t="s">
        <v>581</v>
      </c>
      <c r="M76">
        <v>2</v>
      </c>
      <c r="N76">
        <f t="shared" si="13"/>
        <v>3.5</v>
      </c>
      <c r="O76">
        <f t="shared" si="14"/>
        <v>21</v>
      </c>
      <c r="P76">
        <v>1</v>
      </c>
      <c r="Q76">
        <f t="shared" si="15"/>
        <v>5</v>
      </c>
      <c r="R76">
        <v>2</v>
      </c>
      <c r="S76">
        <v>5</v>
      </c>
      <c r="T76">
        <v>0</v>
      </c>
      <c r="U76">
        <v>5</v>
      </c>
      <c r="V76">
        <v>4</v>
      </c>
      <c r="W76">
        <v>0</v>
      </c>
      <c r="X76">
        <v>3</v>
      </c>
      <c r="Y76">
        <v>5</v>
      </c>
      <c r="Z76">
        <v>4</v>
      </c>
      <c r="AA76">
        <v>5</v>
      </c>
      <c r="AB76">
        <f t="shared" si="16"/>
        <v>33</v>
      </c>
      <c r="AC76">
        <v>4</v>
      </c>
      <c r="AD76">
        <f t="shared" si="17"/>
        <v>5.2</v>
      </c>
      <c r="AE76" s="37" t="s">
        <v>973</v>
      </c>
      <c r="AF76">
        <f t="shared" si="18"/>
        <v>78.5</v>
      </c>
      <c r="AG76" t="str">
        <f t="shared" si="19"/>
        <v>Selected</v>
      </c>
    </row>
    <row r="77" spans="1:33">
      <c r="A77">
        <v>1076</v>
      </c>
      <c r="B77">
        <f t="shared" si="11"/>
        <v>1989</v>
      </c>
      <c r="C77" t="s">
        <v>76</v>
      </c>
      <c r="D77" t="s">
        <v>132</v>
      </c>
      <c r="E77" t="s">
        <v>966</v>
      </c>
      <c r="F77" t="s">
        <v>959</v>
      </c>
      <c r="G77">
        <f t="shared" si="10"/>
        <v>32</v>
      </c>
      <c r="H77">
        <v>8</v>
      </c>
      <c r="I77">
        <v>4</v>
      </c>
      <c r="J77">
        <f t="shared" si="12"/>
        <v>25</v>
      </c>
      <c r="K77">
        <v>6</v>
      </c>
      <c r="L77" t="s">
        <v>579</v>
      </c>
      <c r="M77">
        <v>4</v>
      </c>
      <c r="N77">
        <f t="shared" si="13"/>
        <v>4.5</v>
      </c>
      <c r="O77">
        <f t="shared" si="14"/>
        <v>27</v>
      </c>
      <c r="P77">
        <v>0</v>
      </c>
      <c r="Q77">
        <f t="shared" si="15"/>
        <v>0</v>
      </c>
      <c r="R77">
        <v>1</v>
      </c>
      <c r="S77">
        <v>5</v>
      </c>
      <c r="T77">
        <v>0</v>
      </c>
      <c r="U77">
        <v>5</v>
      </c>
      <c r="V77">
        <v>2</v>
      </c>
      <c r="W77">
        <v>5</v>
      </c>
      <c r="X77">
        <v>1</v>
      </c>
      <c r="Y77">
        <v>0</v>
      </c>
      <c r="Z77">
        <v>4</v>
      </c>
      <c r="AA77">
        <v>4</v>
      </c>
      <c r="AB77">
        <f t="shared" si="16"/>
        <v>27</v>
      </c>
      <c r="AC77">
        <v>7</v>
      </c>
      <c r="AD77">
        <f t="shared" si="17"/>
        <v>9.1</v>
      </c>
      <c r="AE77" s="37" t="s">
        <v>973</v>
      </c>
      <c r="AF77">
        <f t="shared" si="18"/>
        <v>65.5</v>
      </c>
      <c r="AG77" t="str">
        <f t="shared" si="19"/>
        <v>Selected</v>
      </c>
    </row>
    <row r="78" spans="1:33">
      <c r="A78">
        <v>1077</v>
      </c>
      <c r="B78">
        <f t="shared" si="11"/>
        <v>1989</v>
      </c>
      <c r="C78" t="s">
        <v>971</v>
      </c>
      <c r="D78" t="s">
        <v>132</v>
      </c>
      <c r="E78" t="s">
        <v>5</v>
      </c>
      <c r="F78" t="s">
        <v>959</v>
      </c>
      <c r="G78">
        <f t="shared" si="10"/>
        <v>32</v>
      </c>
      <c r="H78">
        <v>8</v>
      </c>
      <c r="I78">
        <v>5</v>
      </c>
      <c r="J78">
        <f t="shared" si="12"/>
        <v>30</v>
      </c>
      <c r="K78">
        <v>6</v>
      </c>
      <c r="L78" t="s">
        <v>580</v>
      </c>
      <c r="M78">
        <v>1</v>
      </c>
      <c r="N78">
        <f t="shared" si="13"/>
        <v>3</v>
      </c>
      <c r="O78">
        <f t="shared" si="14"/>
        <v>18</v>
      </c>
      <c r="P78">
        <v>0</v>
      </c>
      <c r="Q78">
        <f t="shared" si="15"/>
        <v>0</v>
      </c>
      <c r="R78">
        <v>3</v>
      </c>
      <c r="S78">
        <v>5</v>
      </c>
      <c r="T78">
        <v>4</v>
      </c>
      <c r="U78">
        <v>0</v>
      </c>
      <c r="V78">
        <v>1</v>
      </c>
      <c r="W78">
        <v>2</v>
      </c>
      <c r="X78">
        <v>1</v>
      </c>
      <c r="Y78">
        <v>3</v>
      </c>
      <c r="Z78">
        <v>3</v>
      </c>
      <c r="AA78">
        <v>1</v>
      </c>
      <c r="AB78">
        <f t="shared" si="16"/>
        <v>23</v>
      </c>
      <c r="AC78">
        <v>7</v>
      </c>
      <c r="AD78">
        <f t="shared" si="17"/>
        <v>9.1</v>
      </c>
      <c r="AE78" s="37" t="s">
        <v>973</v>
      </c>
      <c r="AF78">
        <f t="shared" si="18"/>
        <v>62</v>
      </c>
      <c r="AG78" t="str">
        <f t="shared" si="19"/>
        <v>Rejected</v>
      </c>
    </row>
    <row r="79" spans="1:33">
      <c r="A79">
        <v>1078</v>
      </c>
      <c r="B79">
        <f t="shared" si="11"/>
        <v>1991</v>
      </c>
      <c r="C79" s="37" t="s">
        <v>971</v>
      </c>
      <c r="D79" t="s">
        <v>972</v>
      </c>
      <c r="E79" t="s">
        <v>18</v>
      </c>
      <c r="F79" t="s">
        <v>959</v>
      </c>
      <c r="G79">
        <f t="shared" si="10"/>
        <v>30</v>
      </c>
      <c r="H79">
        <v>9</v>
      </c>
      <c r="I79">
        <v>6</v>
      </c>
      <c r="J79">
        <f t="shared" si="12"/>
        <v>30</v>
      </c>
      <c r="K79">
        <v>3</v>
      </c>
      <c r="L79" t="s">
        <v>968</v>
      </c>
      <c r="M79">
        <v>2</v>
      </c>
      <c r="N79">
        <f t="shared" si="13"/>
        <v>3.5</v>
      </c>
      <c r="O79">
        <f t="shared" si="14"/>
        <v>10.5</v>
      </c>
      <c r="P79">
        <v>0</v>
      </c>
      <c r="Q79">
        <f t="shared" si="15"/>
        <v>0</v>
      </c>
      <c r="R79">
        <v>4</v>
      </c>
      <c r="S79">
        <v>5</v>
      </c>
      <c r="T79">
        <v>4</v>
      </c>
      <c r="U79">
        <v>1</v>
      </c>
      <c r="V79">
        <v>3</v>
      </c>
      <c r="W79">
        <v>2</v>
      </c>
      <c r="X79">
        <v>5</v>
      </c>
      <c r="Y79">
        <v>4</v>
      </c>
      <c r="Z79">
        <v>1</v>
      </c>
      <c r="AA79">
        <v>3</v>
      </c>
      <c r="AB79">
        <f t="shared" si="16"/>
        <v>32</v>
      </c>
      <c r="AC79">
        <v>4</v>
      </c>
      <c r="AD79">
        <f t="shared" si="17"/>
        <v>5.2</v>
      </c>
      <c r="AE79" s="37" t="s">
        <v>973</v>
      </c>
      <c r="AF79">
        <f t="shared" si="18"/>
        <v>67.25</v>
      </c>
      <c r="AG79" t="str">
        <f t="shared" si="19"/>
        <v>Selected</v>
      </c>
    </row>
    <row r="80" spans="1:33">
      <c r="A80">
        <v>1079</v>
      </c>
      <c r="B80">
        <f t="shared" si="11"/>
        <v>1995</v>
      </c>
      <c r="C80" t="s">
        <v>971</v>
      </c>
      <c r="D80" t="s">
        <v>132</v>
      </c>
      <c r="E80" t="s">
        <v>19</v>
      </c>
      <c r="F80" t="s">
        <v>959</v>
      </c>
      <c r="G80">
        <f t="shared" si="10"/>
        <v>26</v>
      </c>
      <c r="H80">
        <v>3</v>
      </c>
      <c r="I80">
        <v>2</v>
      </c>
      <c r="J80">
        <f t="shared" si="12"/>
        <v>15</v>
      </c>
      <c r="K80">
        <v>5</v>
      </c>
      <c r="L80" t="s">
        <v>969</v>
      </c>
      <c r="M80">
        <v>3</v>
      </c>
      <c r="N80">
        <f t="shared" si="13"/>
        <v>4</v>
      </c>
      <c r="O80">
        <f t="shared" si="14"/>
        <v>20</v>
      </c>
      <c r="P80">
        <v>0</v>
      </c>
      <c r="Q80">
        <f t="shared" si="15"/>
        <v>0</v>
      </c>
      <c r="R80">
        <v>0</v>
      </c>
      <c r="S80">
        <v>3</v>
      </c>
      <c r="T80">
        <v>2</v>
      </c>
      <c r="U80">
        <v>2</v>
      </c>
      <c r="V80">
        <v>0</v>
      </c>
      <c r="W80">
        <v>2</v>
      </c>
      <c r="X80">
        <v>1</v>
      </c>
      <c r="Y80">
        <v>2</v>
      </c>
      <c r="Z80">
        <v>4</v>
      </c>
      <c r="AA80">
        <v>2</v>
      </c>
      <c r="AB80">
        <f t="shared" si="16"/>
        <v>18</v>
      </c>
      <c r="AC80">
        <v>7</v>
      </c>
      <c r="AD80">
        <f t="shared" si="17"/>
        <v>9.1</v>
      </c>
      <c r="AE80" s="37" t="s">
        <v>973</v>
      </c>
      <c r="AF80">
        <f t="shared" si="18"/>
        <v>43</v>
      </c>
      <c r="AG80" t="str">
        <f t="shared" si="19"/>
        <v>Rejected</v>
      </c>
    </row>
    <row r="81" spans="1:33">
      <c r="A81">
        <v>1080</v>
      </c>
      <c r="B81">
        <f t="shared" si="11"/>
        <v>1995</v>
      </c>
      <c r="C81" s="27" t="s">
        <v>971</v>
      </c>
      <c r="D81" t="s">
        <v>132</v>
      </c>
      <c r="E81" t="s">
        <v>967</v>
      </c>
      <c r="F81" t="s">
        <v>959</v>
      </c>
      <c r="G81">
        <f t="shared" si="10"/>
        <v>26</v>
      </c>
      <c r="H81">
        <v>4</v>
      </c>
      <c r="I81">
        <v>3</v>
      </c>
      <c r="J81">
        <f t="shared" si="12"/>
        <v>20</v>
      </c>
      <c r="K81">
        <v>4</v>
      </c>
      <c r="L81" t="s">
        <v>584</v>
      </c>
      <c r="M81">
        <v>2</v>
      </c>
      <c r="N81">
        <f t="shared" si="13"/>
        <v>3.5</v>
      </c>
      <c r="O81">
        <f t="shared" si="14"/>
        <v>14</v>
      </c>
      <c r="P81">
        <v>0</v>
      </c>
      <c r="Q81">
        <f t="shared" si="15"/>
        <v>0</v>
      </c>
      <c r="R81">
        <v>0</v>
      </c>
      <c r="S81">
        <v>4</v>
      </c>
      <c r="T81">
        <v>0</v>
      </c>
      <c r="U81">
        <v>0</v>
      </c>
      <c r="V81">
        <v>5</v>
      </c>
      <c r="W81">
        <v>0</v>
      </c>
      <c r="X81">
        <v>5</v>
      </c>
      <c r="Y81">
        <v>2</v>
      </c>
      <c r="Z81">
        <v>2</v>
      </c>
      <c r="AA81">
        <v>4</v>
      </c>
      <c r="AB81">
        <f t="shared" si="16"/>
        <v>22</v>
      </c>
      <c r="AC81">
        <v>4</v>
      </c>
      <c r="AD81">
        <f t="shared" si="17"/>
        <v>5.2</v>
      </c>
      <c r="AE81" s="37" t="s">
        <v>973</v>
      </c>
      <c r="AF81">
        <f t="shared" si="18"/>
        <v>49</v>
      </c>
      <c r="AG81" t="str">
        <f t="shared" si="19"/>
        <v>Rejected</v>
      </c>
    </row>
    <row r="82" spans="1:33">
      <c r="A82">
        <v>1081</v>
      </c>
      <c r="B82">
        <f t="shared" si="11"/>
        <v>1996</v>
      </c>
      <c r="C82" t="s">
        <v>971</v>
      </c>
      <c r="D82" t="s">
        <v>972</v>
      </c>
      <c r="E82" t="s">
        <v>966</v>
      </c>
      <c r="F82" t="s">
        <v>959</v>
      </c>
      <c r="G82">
        <f t="shared" si="10"/>
        <v>25</v>
      </c>
      <c r="H82">
        <v>3</v>
      </c>
      <c r="I82">
        <v>3</v>
      </c>
      <c r="J82">
        <f t="shared" si="12"/>
        <v>20</v>
      </c>
      <c r="K82">
        <v>4</v>
      </c>
      <c r="L82" t="s">
        <v>68</v>
      </c>
      <c r="M82">
        <v>1</v>
      </c>
      <c r="N82">
        <f t="shared" si="13"/>
        <v>3</v>
      </c>
      <c r="O82">
        <f t="shared" si="14"/>
        <v>12</v>
      </c>
      <c r="P82">
        <v>1</v>
      </c>
      <c r="Q82">
        <f t="shared" si="15"/>
        <v>5</v>
      </c>
      <c r="R82">
        <v>4</v>
      </c>
      <c r="S82">
        <v>2</v>
      </c>
      <c r="T82">
        <v>5</v>
      </c>
      <c r="U82">
        <v>0</v>
      </c>
      <c r="V82">
        <v>5</v>
      </c>
      <c r="W82">
        <v>3</v>
      </c>
      <c r="X82">
        <v>5</v>
      </c>
      <c r="Y82">
        <v>5</v>
      </c>
      <c r="Z82">
        <v>1</v>
      </c>
      <c r="AA82">
        <v>5</v>
      </c>
      <c r="AB82">
        <f t="shared" si="16"/>
        <v>35</v>
      </c>
      <c r="AC82">
        <v>4</v>
      </c>
      <c r="AD82">
        <f t="shared" si="17"/>
        <v>5.2</v>
      </c>
      <c r="AE82" s="37" t="s">
        <v>973</v>
      </c>
      <c r="AF82">
        <f t="shared" si="18"/>
        <v>66</v>
      </c>
      <c r="AG82" t="str">
        <f t="shared" si="19"/>
        <v>Selected</v>
      </c>
    </row>
    <row r="83" spans="1:33">
      <c r="A83">
        <v>1082</v>
      </c>
      <c r="B83">
        <f t="shared" si="11"/>
        <v>1995</v>
      </c>
      <c r="C83" t="s">
        <v>76</v>
      </c>
      <c r="D83" t="s">
        <v>132</v>
      </c>
      <c r="E83" t="s">
        <v>5</v>
      </c>
      <c r="F83" t="s">
        <v>959</v>
      </c>
      <c r="G83">
        <f t="shared" si="10"/>
        <v>26</v>
      </c>
      <c r="H83">
        <v>2</v>
      </c>
      <c r="I83">
        <v>2</v>
      </c>
      <c r="J83">
        <f t="shared" si="12"/>
        <v>15</v>
      </c>
      <c r="K83">
        <v>6</v>
      </c>
      <c r="L83" t="s">
        <v>581</v>
      </c>
      <c r="M83">
        <v>3</v>
      </c>
      <c r="N83">
        <f t="shared" si="13"/>
        <v>4</v>
      </c>
      <c r="O83">
        <f t="shared" si="14"/>
        <v>24</v>
      </c>
      <c r="P83">
        <v>1</v>
      </c>
      <c r="Q83">
        <f t="shared" si="15"/>
        <v>5</v>
      </c>
      <c r="R83">
        <v>1</v>
      </c>
      <c r="S83">
        <v>5</v>
      </c>
      <c r="T83">
        <v>3</v>
      </c>
      <c r="U83">
        <v>1</v>
      </c>
      <c r="V83">
        <v>0</v>
      </c>
      <c r="W83">
        <v>3</v>
      </c>
      <c r="X83">
        <v>4</v>
      </c>
      <c r="Y83">
        <v>2</v>
      </c>
      <c r="Z83">
        <v>4</v>
      </c>
      <c r="AA83">
        <v>5</v>
      </c>
      <c r="AB83">
        <f t="shared" si="16"/>
        <v>28</v>
      </c>
      <c r="AC83">
        <v>4</v>
      </c>
      <c r="AD83">
        <f t="shared" si="17"/>
        <v>5.2</v>
      </c>
      <c r="AE83" s="37" t="s">
        <v>973</v>
      </c>
      <c r="AF83">
        <f t="shared" si="18"/>
        <v>60</v>
      </c>
      <c r="AG83" t="str">
        <f t="shared" si="19"/>
        <v>Rejected</v>
      </c>
    </row>
    <row r="84" spans="1:33">
      <c r="A84">
        <v>1083</v>
      </c>
      <c r="B84">
        <f t="shared" si="11"/>
        <v>1990</v>
      </c>
      <c r="C84" t="s">
        <v>971</v>
      </c>
      <c r="D84" t="s">
        <v>132</v>
      </c>
      <c r="E84" t="s">
        <v>18</v>
      </c>
      <c r="F84" t="s">
        <v>959</v>
      </c>
      <c r="G84">
        <f t="shared" si="10"/>
        <v>31</v>
      </c>
      <c r="H84">
        <v>7</v>
      </c>
      <c r="I84">
        <v>5</v>
      </c>
      <c r="J84">
        <f t="shared" si="12"/>
        <v>30</v>
      </c>
      <c r="K84">
        <v>6</v>
      </c>
      <c r="L84" t="s">
        <v>579</v>
      </c>
      <c r="M84">
        <v>3</v>
      </c>
      <c r="N84">
        <f t="shared" si="13"/>
        <v>4</v>
      </c>
      <c r="O84">
        <f t="shared" si="14"/>
        <v>24</v>
      </c>
      <c r="P84">
        <v>0</v>
      </c>
      <c r="Q84">
        <f t="shared" si="15"/>
        <v>0</v>
      </c>
      <c r="R84">
        <v>3</v>
      </c>
      <c r="S84">
        <v>3</v>
      </c>
      <c r="T84">
        <v>5</v>
      </c>
      <c r="U84">
        <v>2</v>
      </c>
      <c r="V84">
        <v>3</v>
      </c>
      <c r="W84">
        <v>1</v>
      </c>
      <c r="X84">
        <v>5</v>
      </c>
      <c r="Y84">
        <v>5</v>
      </c>
      <c r="Z84">
        <v>2</v>
      </c>
      <c r="AA84">
        <v>1</v>
      </c>
      <c r="AB84">
        <f t="shared" si="16"/>
        <v>30</v>
      </c>
      <c r="AC84">
        <v>7</v>
      </c>
      <c r="AD84">
        <f t="shared" si="17"/>
        <v>9.1</v>
      </c>
      <c r="AE84" s="37" t="s">
        <v>973</v>
      </c>
      <c r="AF84">
        <f t="shared" si="18"/>
        <v>72</v>
      </c>
      <c r="AG84" t="str">
        <f t="shared" si="19"/>
        <v>Selected</v>
      </c>
    </row>
    <row r="85" spans="1:33">
      <c r="A85">
        <v>1084</v>
      </c>
      <c r="B85">
        <f t="shared" si="11"/>
        <v>1988</v>
      </c>
      <c r="C85" t="s">
        <v>76</v>
      </c>
      <c r="D85" s="37" t="s">
        <v>132</v>
      </c>
      <c r="E85" t="s">
        <v>19</v>
      </c>
      <c r="F85" t="s">
        <v>959</v>
      </c>
      <c r="G85">
        <f t="shared" si="10"/>
        <v>33</v>
      </c>
      <c r="H85">
        <v>9</v>
      </c>
      <c r="I85">
        <v>6</v>
      </c>
      <c r="J85">
        <f t="shared" si="12"/>
        <v>30</v>
      </c>
      <c r="K85">
        <v>6</v>
      </c>
      <c r="L85" t="s">
        <v>580</v>
      </c>
      <c r="M85">
        <v>1</v>
      </c>
      <c r="N85">
        <f t="shared" si="13"/>
        <v>3</v>
      </c>
      <c r="O85">
        <f t="shared" si="14"/>
        <v>18</v>
      </c>
      <c r="P85">
        <v>0</v>
      </c>
      <c r="Q85">
        <f t="shared" si="15"/>
        <v>0</v>
      </c>
      <c r="R85">
        <v>4</v>
      </c>
      <c r="S85">
        <v>4</v>
      </c>
      <c r="T85">
        <v>5</v>
      </c>
      <c r="U85">
        <v>3</v>
      </c>
      <c r="V85">
        <v>2</v>
      </c>
      <c r="W85">
        <v>1</v>
      </c>
      <c r="X85">
        <v>2</v>
      </c>
      <c r="Y85">
        <v>0</v>
      </c>
      <c r="Z85">
        <v>4</v>
      </c>
      <c r="AA85">
        <v>5</v>
      </c>
      <c r="AB85">
        <f t="shared" si="16"/>
        <v>30</v>
      </c>
      <c r="AC85">
        <v>7</v>
      </c>
      <c r="AD85">
        <f t="shared" si="17"/>
        <v>9.1</v>
      </c>
      <c r="AE85" s="37" t="s">
        <v>973</v>
      </c>
      <c r="AF85">
        <f t="shared" si="18"/>
        <v>69</v>
      </c>
      <c r="AG85" t="str">
        <f t="shared" si="19"/>
        <v>Selected</v>
      </c>
    </row>
    <row r="86" spans="1:33">
      <c r="A86">
        <v>1085</v>
      </c>
      <c r="B86">
        <f t="shared" si="11"/>
        <v>1996</v>
      </c>
      <c r="C86" t="s">
        <v>971</v>
      </c>
      <c r="D86" t="s">
        <v>132</v>
      </c>
      <c r="E86" t="s">
        <v>967</v>
      </c>
      <c r="F86" t="s">
        <v>959</v>
      </c>
      <c r="G86">
        <f t="shared" si="10"/>
        <v>25</v>
      </c>
      <c r="H86">
        <v>4</v>
      </c>
      <c r="I86">
        <v>2</v>
      </c>
      <c r="J86">
        <f t="shared" si="12"/>
        <v>15</v>
      </c>
      <c r="K86">
        <v>3</v>
      </c>
      <c r="L86" t="s">
        <v>968</v>
      </c>
      <c r="M86">
        <v>5</v>
      </c>
      <c r="N86">
        <f t="shared" si="13"/>
        <v>5</v>
      </c>
      <c r="O86">
        <f t="shared" si="14"/>
        <v>15</v>
      </c>
      <c r="P86">
        <v>0</v>
      </c>
      <c r="Q86">
        <f t="shared" si="15"/>
        <v>0</v>
      </c>
      <c r="R86">
        <v>3</v>
      </c>
      <c r="S86">
        <v>3</v>
      </c>
      <c r="T86">
        <v>5</v>
      </c>
      <c r="U86">
        <v>3</v>
      </c>
      <c r="V86">
        <v>4</v>
      </c>
      <c r="W86">
        <v>1</v>
      </c>
      <c r="X86">
        <v>5</v>
      </c>
      <c r="Y86">
        <v>0</v>
      </c>
      <c r="Z86">
        <v>4</v>
      </c>
      <c r="AA86">
        <v>0</v>
      </c>
      <c r="AB86">
        <f t="shared" si="16"/>
        <v>28</v>
      </c>
      <c r="AC86">
        <v>5</v>
      </c>
      <c r="AD86">
        <f t="shared" si="17"/>
        <v>6.5</v>
      </c>
      <c r="AE86" s="37" t="s">
        <v>973</v>
      </c>
      <c r="AF86">
        <f t="shared" si="18"/>
        <v>50.5</v>
      </c>
      <c r="AG86" t="str">
        <f t="shared" si="19"/>
        <v>Rejected</v>
      </c>
    </row>
    <row r="87" spans="1:33">
      <c r="A87">
        <v>1086</v>
      </c>
      <c r="B87">
        <f t="shared" si="11"/>
        <v>1991</v>
      </c>
      <c r="C87" t="s">
        <v>76</v>
      </c>
      <c r="D87" t="s">
        <v>132</v>
      </c>
      <c r="E87" t="s">
        <v>966</v>
      </c>
      <c r="F87" t="s">
        <v>959</v>
      </c>
      <c r="G87">
        <f t="shared" si="10"/>
        <v>30</v>
      </c>
      <c r="H87">
        <v>7</v>
      </c>
      <c r="I87">
        <v>6</v>
      </c>
      <c r="J87">
        <f t="shared" si="12"/>
        <v>30</v>
      </c>
      <c r="K87">
        <v>5</v>
      </c>
      <c r="L87" t="s">
        <v>969</v>
      </c>
      <c r="M87">
        <v>5</v>
      </c>
      <c r="N87">
        <f t="shared" si="13"/>
        <v>5</v>
      </c>
      <c r="O87">
        <f t="shared" si="14"/>
        <v>25</v>
      </c>
      <c r="P87">
        <v>1</v>
      </c>
      <c r="Q87">
        <f t="shared" si="15"/>
        <v>5</v>
      </c>
      <c r="R87">
        <v>2</v>
      </c>
      <c r="S87">
        <v>2</v>
      </c>
      <c r="T87">
        <v>4</v>
      </c>
      <c r="U87">
        <v>2</v>
      </c>
      <c r="V87">
        <v>3</v>
      </c>
      <c r="W87">
        <v>2</v>
      </c>
      <c r="X87">
        <v>5</v>
      </c>
      <c r="Y87">
        <v>2</v>
      </c>
      <c r="Z87">
        <v>4</v>
      </c>
      <c r="AA87">
        <v>2</v>
      </c>
      <c r="AB87">
        <f t="shared" si="16"/>
        <v>28</v>
      </c>
      <c r="AC87">
        <v>5</v>
      </c>
      <c r="AD87">
        <f t="shared" si="17"/>
        <v>6.5</v>
      </c>
      <c r="AE87" s="37" t="s">
        <v>973</v>
      </c>
      <c r="AF87">
        <f t="shared" si="18"/>
        <v>75.5</v>
      </c>
      <c r="AG87" t="str">
        <f t="shared" si="19"/>
        <v>Selected</v>
      </c>
    </row>
    <row r="88" spans="1:33">
      <c r="A88">
        <v>1087</v>
      </c>
      <c r="B88">
        <f t="shared" si="11"/>
        <v>1992</v>
      </c>
      <c r="C88" t="s">
        <v>971</v>
      </c>
      <c r="D88" t="s">
        <v>972</v>
      </c>
      <c r="E88" t="s">
        <v>5</v>
      </c>
      <c r="F88" t="s">
        <v>959</v>
      </c>
      <c r="G88">
        <f t="shared" si="10"/>
        <v>29</v>
      </c>
      <c r="H88">
        <v>7</v>
      </c>
      <c r="I88">
        <v>4</v>
      </c>
      <c r="J88">
        <f t="shared" si="12"/>
        <v>25</v>
      </c>
      <c r="K88">
        <v>4</v>
      </c>
      <c r="L88" t="s">
        <v>584</v>
      </c>
      <c r="M88">
        <v>2</v>
      </c>
      <c r="N88">
        <f t="shared" si="13"/>
        <v>3.5</v>
      </c>
      <c r="O88">
        <f t="shared" si="14"/>
        <v>14</v>
      </c>
      <c r="P88">
        <v>0</v>
      </c>
      <c r="Q88">
        <f t="shared" si="15"/>
        <v>0</v>
      </c>
      <c r="R88">
        <v>5</v>
      </c>
      <c r="S88">
        <v>2</v>
      </c>
      <c r="T88">
        <v>4</v>
      </c>
      <c r="U88">
        <v>0</v>
      </c>
      <c r="V88">
        <v>3</v>
      </c>
      <c r="W88">
        <v>3</v>
      </c>
      <c r="X88">
        <v>2</v>
      </c>
      <c r="Y88">
        <v>5</v>
      </c>
      <c r="Z88">
        <v>5</v>
      </c>
      <c r="AA88">
        <v>1</v>
      </c>
      <c r="AB88">
        <f t="shared" si="16"/>
        <v>30</v>
      </c>
      <c r="AC88">
        <v>3</v>
      </c>
      <c r="AD88">
        <f t="shared" si="17"/>
        <v>3.9000000000000004</v>
      </c>
      <c r="AE88" s="37" t="s">
        <v>973</v>
      </c>
      <c r="AF88">
        <f t="shared" si="18"/>
        <v>62</v>
      </c>
      <c r="AG88" t="str">
        <f t="shared" si="19"/>
        <v>Rejected</v>
      </c>
    </row>
    <row r="89" spans="1:33">
      <c r="A89">
        <v>1088</v>
      </c>
      <c r="B89">
        <f t="shared" si="11"/>
        <v>1990</v>
      </c>
      <c r="C89" t="s">
        <v>76</v>
      </c>
      <c r="D89" t="s">
        <v>132</v>
      </c>
      <c r="E89" t="s">
        <v>18</v>
      </c>
      <c r="F89" t="s">
        <v>959</v>
      </c>
      <c r="G89">
        <f t="shared" si="10"/>
        <v>31</v>
      </c>
      <c r="H89">
        <v>9</v>
      </c>
      <c r="I89">
        <v>6</v>
      </c>
      <c r="J89">
        <f t="shared" si="12"/>
        <v>30</v>
      </c>
      <c r="K89">
        <v>4</v>
      </c>
      <c r="L89" t="s">
        <v>68</v>
      </c>
      <c r="M89">
        <v>4</v>
      </c>
      <c r="N89">
        <f t="shared" si="13"/>
        <v>4.5</v>
      </c>
      <c r="O89">
        <f t="shared" si="14"/>
        <v>18</v>
      </c>
      <c r="P89">
        <v>1</v>
      </c>
      <c r="Q89">
        <f t="shared" si="15"/>
        <v>5</v>
      </c>
      <c r="R89">
        <v>4</v>
      </c>
      <c r="S89">
        <v>5</v>
      </c>
      <c r="T89">
        <v>3</v>
      </c>
      <c r="U89">
        <v>3</v>
      </c>
      <c r="V89">
        <v>3</v>
      </c>
      <c r="W89">
        <v>2</v>
      </c>
      <c r="X89">
        <v>0</v>
      </c>
      <c r="Y89">
        <v>5</v>
      </c>
      <c r="Z89">
        <v>5</v>
      </c>
      <c r="AA89">
        <v>5</v>
      </c>
      <c r="AB89">
        <f t="shared" si="16"/>
        <v>35</v>
      </c>
      <c r="AC89">
        <v>3</v>
      </c>
      <c r="AD89">
        <f t="shared" si="17"/>
        <v>3.9000000000000004</v>
      </c>
      <c r="AE89" s="37" t="s">
        <v>973</v>
      </c>
      <c r="AF89">
        <f t="shared" si="18"/>
        <v>79</v>
      </c>
      <c r="AG89" t="str">
        <f t="shared" si="19"/>
        <v>Selected</v>
      </c>
    </row>
    <row r="90" spans="1:33">
      <c r="A90">
        <v>1089</v>
      </c>
      <c r="B90">
        <f t="shared" si="11"/>
        <v>1993</v>
      </c>
      <c r="C90" t="s">
        <v>971</v>
      </c>
      <c r="D90" t="s">
        <v>132</v>
      </c>
      <c r="E90" t="s">
        <v>19</v>
      </c>
      <c r="F90" t="s">
        <v>959</v>
      </c>
      <c r="G90">
        <f t="shared" si="10"/>
        <v>28</v>
      </c>
      <c r="H90">
        <v>4</v>
      </c>
      <c r="I90">
        <v>3</v>
      </c>
      <c r="J90">
        <f t="shared" si="12"/>
        <v>20</v>
      </c>
      <c r="K90">
        <v>6</v>
      </c>
      <c r="L90" t="s">
        <v>581</v>
      </c>
      <c r="M90">
        <v>5</v>
      </c>
      <c r="N90">
        <f t="shared" si="13"/>
        <v>5</v>
      </c>
      <c r="O90">
        <f t="shared" si="14"/>
        <v>30</v>
      </c>
      <c r="P90">
        <v>0</v>
      </c>
      <c r="Q90">
        <f t="shared" si="15"/>
        <v>0</v>
      </c>
      <c r="R90">
        <v>5</v>
      </c>
      <c r="S90">
        <v>1</v>
      </c>
      <c r="T90">
        <v>1</v>
      </c>
      <c r="U90">
        <v>2</v>
      </c>
      <c r="V90">
        <v>3</v>
      </c>
      <c r="W90">
        <v>1</v>
      </c>
      <c r="X90">
        <v>5</v>
      </c>
      <c r="Y90">
        <v>2</v>
      </c>
      <c r="Z90">
        <v>1</v>
      </c>
      <c r="AA90">
        <v>0</v>
      </c>
      <c r="AB90">
        <f t="shared" si="16"/>
        <v>21</v>
      </c>
      <c r="AC90">
        <v>6</v>
      </c>
      <c r="AD90">
        <f t="shared" si="17"/>
        <v>7.8000000000000007</v>
      </c>
      <c r="AE90" s="37" t="s">
        <v>973</v>
      </c>
      <c r="AF90">
        <f t="shared" si="18"/>
        <v>56</v>
      </c>
      <c r="AG90" t="str">
        <f t="shared" si="19"/>
        <v>Rejected</v>
      </c>
    </row>
    <row r="91" spans="1:33">
      <c r="A91">
        <v>1090</v>
      </c>
      <c r="B91">
        <f t="shared" si="11"/>
        <v>1992</v>
      </c>
      <c r="C91" t="s">
        <v>76</v>
      </c>
      <c r="D91" t="s">
        <v>972</v>
      </c>
      <c r="E91" t="s">
        <v>967</v>
      </c>
      <c r="F91" t="s">
        <v>959</v>
      </c>
      <c r="G91">
        <f t="shared" si="10"/>
        <v>29</v>
      </c>
      <c r="H91">
        <v>5</v>
      </c>
      <c r="I91">
        <v>4</v>
      </c>
      <c r="J91">
        <f t="shared" si="12"/>
        <v>25</v>
      </c>
      <c r="K91">
        <v>6</v>
      </c>
      <c r="L91" t="s">
        <v>579</v>
      </c>
      <c r="M91">
        <v>3</v>
      </c>
      <c r="N91">
        <f t="shared" si="13"/>
        <v>4</v>
      </c>
      <c r="O91">
        <f t="shared" si="14"/>
        <v>24</v>
      </c>
      <c r="P91">
        <v>0</v>
      </c>
      <c r="Q91">
        <f t="shared" si="15"/>
        <v>0</v>
      </c>
      <c r="R91">
        <v>3</v>
      </c>
      <c r="S91">
        <v>5</v>
      </c>
      <c r="T91">
        <v>5</v>
      </c>
      <c r="U91">
        <v>0</v>
      </c>
      <c r="V91">
        <v>3</v>
      </c>
      <c r="W91">
        <v>2</v>
      </c>
      <c r="X91">
        <v>1</v>
      </c>
      <c r="Y91">
        <v>5</v>
      </c>
      <c r="Z91">
        <v>1</v>
      </c>
      <c r="AA91">
        <v>4</v>
      </c>
      <c r="AB91">
        <f t="shared" si="16"/>
        <v>29</v>
      </c>
      <c r="AC91">
        <v>4</v>
      </c>
      <c r="AD91">
        <f t="shared" si="17"/>
        <v>5.2</v>
      </c>
      <c r="AE91" s="37" t="s">
        <v>973</v>
      </c>
      <c r="AF91">
        <f t="shared" si="18"/>
        <v>66</v>
      </c>
      <c r="AG91" t="str">
        <f t="shared" si="19"/>
        <v>Selected</v>
      </c>
    </row>
    <row r="92" spans="1:33">
      <c r="A92">
        <v>1091</v>
      </c>
      <c r="B92">
        <f t="shared" si="11"/>
        <v>1992</v>
      </c>
      <c r="C92" t="s">
        <v>971</v>
      </c>
      <c r="D92" t="s">
        <v>132</v>
      </c>
      <c r="E92" t="s">
        <v>966</v>
      </c>
      <c r="F92" t="s">
        <v>959</v>
      </c>
      <c r="G92">
        <f t="shared" si="10"/>
        <v>29</v>
      </c>
      <c r="H92">
        <v>5</v>
      </c>
      <c r="I92">
        <v>2</v>
      </c>
      <c r="J92">
        <f t="shared" si="12"/>
        <v>15</v>
      </c>
      <c r="K92">
        <v>6</v>
      </c>
      <c r="L92" t="s">
        <v>580</v>
      </c>
      <c r="M92">
        <v>3</v>
      </c>
      <c r="N92">
        <f t="shared" si="13"/>
        <v>4</v>
      </c>
      <c r="O92">
        <f t="shared" si="14"/>
        <v>24</v>
      </c>
      <c r="P92">
        <v>0</v>
      </c>
      <c r="Q92">
        <f t="shared" si="15"/>
        <v>0</v>
      </c>
      <c r="R92">
        <v>1</v>
      </c>
      <c r="S92">
        <v>4</v>
      </c>
      <c r="T92">
        <v>3</v>
      </c>
      <c r="U92">
        <v>3</v>
      </c>
      <c r="V92">
        <v>5</v>
      </c>
      <c r="W92">
        <v>4</v>
      </c>
      <c r="X92">
        <v>4</v>
      </c>
      <c r="Y92">
        <v>3</v>
      </c>
      <c r="Z92">
        <v>5</v>
      </c>
      <c r="AA92">
        <v>1</v>
      </c>
      <c r="AB92">
        <f t="shared" si="16"/>
        <v>33</v>
      </c>
      <c r="AC92">
        <v>6</v>
      </c>
      <c r="AD92">
        <f t="shared" si="17"/>
        <v>7.8000000000000007</v>
      </c>
      <c r="AE92" s="37" t="s">
        <v>973</v>
      </c>
      <c r="AF92">
        <f t="shared" si="18"/>
        <v>60</v>
      </c>
      <c r="AG92" t="str">
        <f t="shared" si="19"/>
        <v>Rejected</v>
      </c>
    </row>
    <row r="93" spans="1:33">
      <c r="A93">
        <v>1092</v>
      </c>
      <c r="B93">
        <f t="shared" si="11"/>
        <v>1991</v>
      </c>
      <c r="C93" t="s">
        <v>76</v>
      </c>
      <c r="D93" t="s">
        <v>132</v>
      </c>
      <c r="E93" t="s">
        <v>5</v>
      </c>
      <c r="F93" t="s">
        <v>959</v>
      </c>
      <c r="G93">
        <f t="shared" si="10"/>
        <v>30</v>
      </c>
      <c r="H93">
        <v>9</v>
      </c>
      <c r="I93">
        <v>5</v>
      </c>
      <c r="J93">
        <f t="shared" si="12"/>
        <v>30</v>
      </c>
      <c r="K93">
        <v>3</v>
      </c>
      <c r="L93" t="s">
        <v>968</v>
      </c>
      <c r="M93">
        <v>2</v>
      </c>
      <c r="N93">
        <f t="shared" si="13"/>
        <v>3.5</v>
      </c>
      <c r="O93">
        <f t="shared" si="14"/>
        <v>10.5</v>
      </c>
      <c r="P93">
        <v>0</v>
      </c>
      <c r="Q93">
        <f t="shared" si="15"/>
        <v>0</v>
      </c>
      <c r="R93">
        <v>5</v>
      </c>
      <c r="S93">
        <v>5</v>
      </c>
      <c r="T93">
        <v>2</v>
      </c>
      <c r="U93">
        <v>3</v>
      </c>
      <c r="V93">
        <v>5</v>
      </c>
      <c r="W93">
        <v>0</v>
      </c>
      <c r="X93">
        <v>5</v>
      </c>
      <c r="Y93">
        <v>4</v>
      </c>
      <c r="Z93">
        <v>1</v>
      </c>
      <c r="AA93">
        <v>4</v>
      </c>
      <c r="AB93">
        <f t="shared" si="16"/>
        <v>34</v>
      </c>
      <c r="AC93">
        <v>6</v>
      </c>
      <c r="AD93">
        <f t="shared" si="17"/>
        <v>7.8000000000000007</v>
      </c>
      <c r="AE93" s="37" t="s">
        <v>973</v>
      </c>
      <c r="AF93">
        <f t="shared" si="18"/>
        <v>69.25</v>
      </c>
      <c r="AG93" t="str">
        <f t="shared" si="19"/>
        <v>Selected</v>
      </c>
    </row>
    <row r="94" spans="1:33">
      <c r="A94">
        <v>1093</v>
      </c>
      <c r="B94">
        <f t="shared" si="11"/>
        <v>1989</v>
      </c>
      <c r="C94" t="s">
        <v>971</v>
      </c>
      <c r="D94" s="37" t="s">
        <v>1000</v>
      </c>
      <c r="E94" t="s">
        <v>18</v>
      </c>
      <c r="F94" t="s">
        <v>959</v>
      </c>
      <c r="G94">
        <f t="shared" si="10"/>
        <v>32</v>
      </c>
      <c r="H94">
        <v>9</v>
      </c>
      <c r="I94">
        <v>4</v>
      </c>
      <c r="J94">
        <f t="shared" si="12"/>
        <v>25</v>
      </c>
      <c r="K94">
        <v>5</v>
      </c>
      <c r="L94" t="s">
        <v>969</v>
      </c>
      <c r="M94">
        <v>5</v>
      </c>
      <c r="N94">
        <f t="shared" si="13"/>
        <v>5</v>
      </c>
      <c r="O94">
        <f t="shared" si="14"/>
        <v>25</v>
      </c>
      <c r="P94">
        <v>1</v>
      </c>
      <c r="Q94">
        <f t="shared" si="15"/>
        <v>5</v>
      </c>
      <c r="R94">
        <v>5</v>
      </c>
      <c r="S94">
        <v>1</v>
      </c>
      <c r="T94">
        <v>3</v>
      </c>
      <c r="U94">
        <v>3</v>
      </c>
      <c r="V94">
        <v>5</v>
      </c>
      <c r="W94">
        <v>3</v>
      </c>
      <c r="X94">
        <v>2</v>
      </c>
      <c r="Y94">
        <v>1</v>
      </c>
      <c r="Z94">
        <v>3</v>
      </c>
      <c r="AA94">
        <v>3</v>
      </c>
      <c r="AB94">
        <f t="shared" si="16"/>
        <v>29</v>
      </c>
      <c r="AC94">
        <v>3</v>
      </c>
      <c r="AD94">
        <f t="shared" si="17"/>
        <v>3.9000000000000004</v>
      </c>
      <c r="AE94" s="37" t="s">
        <v>973</v>
      </c>
      <c r="AF94">
        <f t="shared" si="18"/>
        <v>71.5</v>
      </c>
      <c r="AG94" t="str">
        <f t="shared" si="19"/>
        <v>Selected</v>
      </c>
    </row>
    <row r="95" spans="1:33">
      <c r="A95">
        <v>1094</v>
      </c>
      <c r="B95">
        <f t="shared" si="11"/>
        <v>1989</v>
      </c>
      <c r="C95" t="s">
        <v>76</v>
      </c>
      <c r="D95" t="s">
        <v>132</v>
      </c>
      <c r="E95" t="s">
        <v>19</v>
      </c>
      <c r="F95" t="s">
        <v>959</v>
      </c>
      <c r="G95">
        <f t="shared" si="10"/>
        <v>32</v>
      </c>
      <c r="H95">
        <v>10</v>
      </c>
      <c r="I95">
        <v>5</v>
      </c>
      <c r="J95">
        <f t="shared" si="12"/>
        <v>30</v>
      </c>
      <c r="K95">
        <v>4</v>
      </c>
      <c r="L95" t="s">
        <v>584</v>
      </c>
      <c r="M95">
        <v>4</v>
      </c>
      <c r="N95">
        <f t="shared" si="13"/>
        <v>4.5</v>
      </c>
      <c r="O95">
        <f t="shared" si="14"/>
        <v>18</v>
      </c>
      <c r="P95">
        <v>0</v>
      </c>
      <c r="Q95">
        <f t="shared" si="15"/>
        <v>0</v>
      </c>
      <c r="R95">
        <v>4</v>
      </c>
      <c r="S95">
        <v>4</v>
      </c>
      <c r="T95">
        <v>2</v>
      </c>
      <c r="U95">
        <v>1</v>
      </c>
      <c r="V95">
        <v>5</v>
      </c>
      <c r="W95">
        <v>4</v>
      </c>
      <c r="X95">
        <v>0</v>
      </c>
      <c r="Y95">
        <v>5</v>
      </c>
      <c r="Z95">
        <v>4</v>
      </c>
      <c r="AA95">
        <v>4</v>
      </c>
      <c r="AB95">
        <f t="shared" si="16"/>
        <v>33</v>
      </c>
      <c r="AC95">
        <v>7</v>
      </c>
      <c r="AD95">
        <f t="shared" si="17"/>
        <v>9.1</v>
      </c>
      <c r="AE95" s="37" t="s">
        <v>973</v>
      </c>
      <c r="AF95">
        <f t="shared" si="18"/>
        <v>72</v>
      </c>
      <c r="AG95" t="str">
        <f t="shared" si="19"/>
        <v>Selected</v>
      </c>
    </row>
    <row r="96" spans="1:33">
      <c r="A96">
        <v>1095</v>
      </c>
      <c r="B96">
        <f t="shared" si="11"/>
        <v>1991</v>
      </c>
      <c r="C96" t="s">
        <v>971</v>
      </c>
      <c r="D96" t="s">
        <v>132</v>
      </c>
      <c r="E96" t="s">
        <v>967</v>
      </c>
      <c r="F96" t="s">
        <v>959</v>
      </c>
      <c r="G96">
        <f t="shared" si="10"/>
        <v>30</v>
      </c>
      <c r="H96">
        <v>8</v>
      </c>
      <c r="I96">
        <v>6</v>
      </c>
      <c r="J96">
        <f t="shared" si="12"/>
        <v>30</v>
      </c>
      <c r="K96">
        <v>4</v>
      </c>
      <c r="L96" t="s">
        <v>68</v>
      </c>
      <c r="M96">
        <v>2</v>
      </c>
      <c r="N96">
        <f t="shared" si="13"/>
        <v>3.5</v>
      </c>
      <c r="O96">
        <f t="shared" si="14"/>
        <v>14</v>
      </c>
      <c r="P96">
        <v>1</v>
      </c>
      <c r="Q96">
        <f t="shared" si="15"/>
        <v>5</v>
      </c>
      <c r="R96">
        <v>3</v>
      </c>
      <c r="S96">
        <v>5</v>
      </c>
      <c r="T96">
        <v>5</v>
      </c>
      <c r="U96">
        <v>5</v>
      </c>
      <c r="V96">
        <v>0</v>
      </c>
      <c r="W96">
        <v>1</v>
      </c>
      <c r="X96">
        <v>4</v>
      </c>
      <c r="Y96">
        <v>2</v>
      </c>
      <c r="Z96">
        <v>3</v>
      </c>
      <c r="AA96">
        <v>2</v>
      </c>
      <c r="AB96">
        <f t="shared" si="16"/>
        <v>30</v>
      </c>
      <c r="AC96">
        <v>5</v>
      </c>
      <c r="AD96">
        <f t="shared" si="17"/>
        <v>6.5</v>
      </c>
      <c r="AE96" s="37" t="s">
        <v>973</v>
      </c>
      <c r="AF96">
        <f t="shared" si="18"/>
        <v>72</v>
      </c>
      <c r="AG96" t="str">
        <f t="shared" si="19"/>
        <v>Selected</v>
      </c>
    </row>
    <row r="97" spans="1:33">
      <c r="A97">
        <v>1096</v>
      </c>
      <c r="B97">
        <f t="shared" si="11"/>
        <v>1992</v>
      </c>
      <c r="C97" t="s">
        <v>76</v>
      </c>
      <c r="D97" t="s">
        <v>972</v>
      </c>
      <c r="E97" t="s">
        <v>966</v>
      </c>
      <c r="F97" t="s">
        <v>959</v>
      </c>
      <c r="G97">
        <f t="shared" si="10"/>
        <v>29</v>
      </c>
      <c r="H97">
        <v>5</v>
      </c>
      <c r="I97">
        <v>5</v>
      </c>
      <c r="J97">
        <f t="shared" si="12"/>
        <v>30</v>
      </c>
      <c r="K97">
        <v>6</v>
      </c>
      <c r="L97" t="s">
        <v>581</v>
      </c>
      <c r="M97">
        <v>3</v>
      </c>
      <c r="N97">
        <f t="shared" si="13"/>
        <v>4</v>
      </c>
      <c r="O97">
        <f t="shared" si="14"/>
        <v>24</v>
      </c>
      <c r="P97">
        <v>1</v>
      </c>
      <c r="Q97">
        <f t="shared" si="15"/>
        <v>5</v>
      </c>
      <c r="R97">
        <v>0</v>
      </c>
      <c r="S97">
        <v>4</v>
      </c>
      <c r="T97">
        <v>5</v>
      </c>
      <c r="U97">
        <v>5</v>
      </c>
      <c r="V97">
        <v>0</v>
      </c>
      <c r="W97">
        <v>4</v>
      </c>
      <c r="X97">
        <v>5</v>
      </c>
      <c r="Y97">
        <v>1</v>
      </c>
      <c r="Z97">
        <v>1</v>
      </c>
      <c r="AA97">
        <v>3</v>
      </c>
      <c r="AB97">
        <f t="shared" si="16"/>
        <v>28</v>
      </c>
      <c r="AC97">
        <v>6</v>
      </c>
      <c r="AD97">
        <f t="shared" si="17"/>
        <v>7.8000000000000007</v>
      </c>
      <c r="AE97" s="37" t="s">
        <v>973</v>
      </c>
      <c r="AF97">
        <f t="shared" si="18"/>
        <v>75</v>
      </c>
      <c r="AG97" t="str">
        <f t="shared" si="19"/>
        <v>Selected</v>
      </c>
    </row>
    <row r="98" spans="1:33">
      <c r="A98">
        <v>1097</v>
      </c>
      <c r="B98">
        <f t="shared" si="11"/>
        <v>1992</v>
      </c>
      <c r="C98" t="s">
        <v>971</v>
      </c>
      <c r="D98" t="s">
        <v>132</v>
      </c>
      <c r="E98" t="s">
        <v>5</v>
      </c>
      <c r="F98" t="s">
        <v>959</v>
      </c>
      <c r="G98">
        <f t="shared" si="10"/>
        <v>29</v>
      </c>
      <c r="H98">
        <v>5</v>
      </c>
      <c r="I98">
        <v>4</v>
      </c>
      <c r="J98">
        <f t="shared" si="12"/>
        <v>25</v>
      </c>
      <c r="K98">
        <v>6</v>
      </c>
      <c r="L98" t="s">
        <v>579</v>
      </c>
      <c r="M98">
        <v>4</v>
      </c>
      <c r="N98">
        <f t="shared" si="13"/>
        <v>4.5</v>
      </c>
      <c r="O98">
        <f t="shared" si="14"/>
        <v>27</v>
      </c>
      <c r="P98">
        <v>0</v>
      </c>
      <c r="Q98">
        <f t="shared" si="15"/>
        <v>0</v>
      </c>
      <c r="R98">
        <v>2</v>
      </c>
      <c r="S98">
        <v>1</v>
      </c>
      <c r="T98">
        <v>1</v>
      </c>
      <c r="U98">
        <v>0</v>
      </c>
      <c r="V98">
        <v>5</v>
      </c>
      <c r="W98">
        <v>2</v>
      </c>
      <c r="X98">
        <v>0</v>
      </c>
      <c r="Y98">
        <v>5</v>
      </c>
      <c r="Z98">
        <v>2</v>
      </c>
      <c r="AA98">
        <v>5</v>
      </c>
      <c r="AB98">
        <f t="shared" si="16"/>
        <v>23</v>
      </c>
      <c r="AC98">
        <v>7</v>
      </c>
      <c r="AD98">
        <f t="shared" si="17"/>
        <v>9.1</v>
      </c>
      <c r="AE98" s="37" t="s">
        <v>973</v>
      </c>
      <c r="AF98">
        <f t="shared" si="18"/>
        <v>61.5</v>
      </c>
      <c r="AG98" t="str">
        <f t="shared" si="19"/>
        <v>Rejected</v>
      </c>
    </row>
    <row r="99" spans="1:33">
      <c r="A99">
        <v>1098</v>
      </c>
      <c r="B99">
        <f t="shared" si="11"/>
        <v>1988</v>
      </c>
      <c r="C99" s="27" t="s">
        <v>971</v>
      </c>
      <c r="D99" t="s">
        <v>132</v>
      </c>
      <c r="E99" t="s">
        <v>18</v>
      </c>
      <c r="F99" t="s">
        <v>959</v>
      </c>
      <c r="G99">
        <f t="shared" si="10"/>
        <v>33</v>
      </c>
      <c r="H99">
        <v>9</v>
      </c>
      <c r="I99">
        <v>5</v>
      </c>
      <c r="J99">
        <f t="shared" si="12"/>
        <v>30</v>
      </c>
      <c r="K99">
        <v>6</v>
      </c>
      <c r="L99" t="s">
        <v>580</v>
      </c>
      <c r="M99">
        <v>1</v>
      </c>
      <c r="N99">
        <f t="shared" si="13"/>
        <v>3</v>
      </c>
      <c r="O99">
        <f t="shared" si="14"/>
        <v>18</v>
      </c>
      <c r="P99">
        <v>0</v>
      </c>
      <c r="Q99">
        <f t="shared" si="15"/>
        <v>0</v>
      </c>
      <c r="R99">
        <v>2</v>
      </c>
      <c r="S99">
        <v>2</v>
      </c>
      <c r="T99">
        <v>3</v>
      </c>
      <c r="U99">
        <v>5</v>
      </c>
      <c r="V99">
        <v>4</v>
      </c>
      <c r="W99">
        <v>4</v>
      </c>
      <c r="X99">
        <v>2</v>
      </c>
      <c r="Y99">
        <v>1</v>
      </c>
      <c r="Z99">
        <v>5</v>
      </c>
      <c r="AA99">
        <v>3</v>
      </c>
      <c r="AB99">
        <f t="shared" si="16"/>
        <v>31</v>
      </c>
      <c r="AC99">
        <v>3</v>
      </c>
      <c r="AD99">
        <f t="shared" si="17"/>
        <v>3.9000000000000004</v>
      </c>
      <c r="AE99" s="37" t="s">
        <v>973</v>
      </c>
      <c r="AF99">
        <f t="shared" si="18"/>
        <v>70</v>
      </c>
      <c r="AG99" t="str">
        <f t="shared" si="19"/>
        <v>Selected</v>
      </c>
    </row>
    <row r="100" spans="1:33">
      <c r="A100">
        <v>1099</v>
      </c>
      <c r="B100">
        <f t="shared" si="11"/>
        <v>1993</v>
      </c>
      <c r="C100" t="s">
        <v>971</v>
      </c>
      <c r="D100" t="s">
        <v>972</v>
      </c>
      <c r="E100" t="s">
        <v>19</v>
      </c>
      <c r="F100" t="s">
        <v>959</v>
      </c>
      <c r="G100">
        <f t="shared" si="10"/>
        <v>28</v>
      </c>
      <c r="H100">
        <v>7</v>
      </c>
      <c r="I100">
        <v>2</v>
      </c>
      <c r="J100">
        <f t="shared" si="12"/>
        <v>15</v>
      </c>
      <c r="K100">
        <v>3</v>
      </c>
      <c r="L100" t="s">
        <v>968</v>
      </c>
      <c r="M100">
        <v>1</v>
      </c>
      <c r="N100">
        <f t="shared" si="13"/>
        <v>3</v>
      </c>
      <c r="O100">
        <f t="shared" si="14"/>
        <v>9</v>
      </c>
      <c r="P100">
        <v>0</v>
      </c>
      <c r="Q100">
        <f t="shared" si="15"/>
        <v>0</v>
      </c>
      <c r="R100">
        <v>5</v>
      </c>
      <c r="S100">
        <v>3</v>
      </c>
      <c r="T100">
        <v>0</v>
      </c>
      <c r="U100">
        <v>1</v>
      </c>
      <c r="V100">
        <v>4</v>
      </c>
      <c r="W100">
        <v>0</v>
      </c>
      <c r="X100">
        <v>3</v>
      </c>
      <c r="Y100">
        <v>0</v>
      </c>
      <c r="Z100">
        <v>0</v>
      </c>
      <c r="AA100">
        <v>0</v>
      </c>
      <c r="AB100">
        <f t="shared" si="16"/>
        <v>16</v>
      </c>
      <c r="AC100">
        <v>3</v>
      </c>
      <c r="AD100">
        <f t="shared" si="17"/>
        <v>3.9000000000000004</v>
      </c>
      <c r="AE100" s="37" t="s">
        <v>973</v>
      </c>
      <c r="AF100">
        <f t="shared" si="18"/>
        <v>35.5</v>
      </c>
      <c r="AG100" t="str">
        <f t="shared" si="19"/>
        <v>Rejected</v>
      </c>
    </row>
    <row r="101" spans="1:33">
      <c r="A101">
        <v>1100</v>
      </c>
      <c r="B101">
        <f t="shared" si="11"/>
        <v>1994</v>
      </c>
      <c r="C101" t="s">
        <v>76</v>
      </c>
      <c r="D101" t="s">
        <v>132</v>
      </c>
      <c r="E101" t="s">
        <v>967</v>
      </c>
      <c r="F101" t="s">
        <v>959</v>
      </c>
      <c r="G101">
        <f t="shared" si="10"/>
        <v>27</v>
      </c>
      <c r="H101">
        <v>4</v>
      </c>
      <c r="I101">
        <v>3</v>
      </c>
      <c r="J101">
        <f t="shared" si="12"/>
        <v>20</v>
      </c>
      <c r="K101">
        <v>5</v>
      </c>
      <c r="L101" t="s">
        <v>969</v>
      </c>
      <c r="M101">
        <v>3</v>
      </c>
      <c r="N101">
        <f t="shared" si="13"/>
        <v>4</v>
      </c>
      <c r="O101">
        <f t="shared" si="14"/>
        <v>20</v>
      </c>
      <c r="P101">
        <v>1</v>
      </c>
      <c r="Q101">
        <f t="shared" si="15"/>
        <v>5</v>
      </c>
      <c r="R101">
        <v>3</v>
      </c>
      <c r="S101">
        <v>4</v>
      </c>
      <c r="T101">
        <v>3</v>
      </c>
      <c r="U101">
        <v>0</v>
      </c>
      <c r="V101">
        <v>4</v>
      </c>
      <c r="W101">
        <v>5</v>
      </c>
      <c r="X101">
        <v>3</v>
      </c>
      <c r="Y101">
        <v>5</v>
      </c>
      <c r="Z101">
        <v>5</v>
      </c>
      <c r="AA101">
        <v>4</v>
      </c>
      <c r="AB101">
        <f t="shared" si="16"/>
        <v>36</v>
      </c>
      <c r="AC101">
        <v>6</v>
      </c>
      <c r="AD101">
        <f t="shared" si="17"/>
        <v>7.8000000000000007</v>
      </c>
      <c r="AE101" s="37" t="s">
        <v>973</v>
      </c>
      <c r="AF101">
        <f t="shared" si="18"/>
        <v>71</v>
      </c>
      <c r="AG101" t="str">
        <f t="shared" si="19"/>
        <v>Selected</v>
      </c>
    </row>
  </sheetData>
  <conditionalFormatting sqref="AG1:AG1048576">
    <cfRule type="containsText" dxfId="5" priority="1" operator="containsText" text="Rejected">
      <formula>NOT(ISERROR(SEARCH("Rejected",AG1)))</formula>
    </cfRule>
    <cfRule type="containsText" dxfId="4" priority="2" operator="containsText" text="Selected">
      <formula>NOT(ISERROR(SEARCH("Selected",AG1)))</formula>
    </cfRule>
    <cfRule type="containsText" dxfId="3" priority="3" operator="containsText" text="Not Selected">
      <formula>NOT(ISERROR(SEARCH("Not Selected",AG1)))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95944-4F8E-4642-A168-B1D21FEDB175}">
  <dimension ref="A1:P101"/>
  <sheetViews>
    <sheetView tabSelected="1" workbookViewId="0">
      <pane ySplit="1" topLeftCell="A80" activePane="bottomLeft" state="frozen"/>
      <selection pane="bottomLeft" activeCell="M54" sqref="M54"/>
    </sheetView>
  </sheetViews>
  <sheetFormatPr defaultRowHeight="14.4"/>
  <cols>
    <col min="1" max="1" width="13.109375" customWidth="1"/>
    <col min="3" max="3" width="13.6640625" bestFit="1" customWidth="1"/>
    <col min="4" max="4" width="15.6640625" bestFit="1" customWidth="1"/>
    <col min="5" max="5" width="13.88671875" bestFit="1" customWidth="1"/>
    <col min="7" max="7" width="12" bestFit="1" customWidth="1"/>
    <col min="9" max="9" width="9.44140625" bestFit="1" customWidth="1"/>
    <col min="10" max="10" width="9.88671875" bestFit="1" customWidth="1"/>
    <col min="11" max="11" width="13.33203125" bestFit="1" customWidth="1"/>
    <col min="12" max="12" width="14.88671875" bestFit="1" customWidth="1"/>
    <col min="13" max="13" width="11.109375" bestFit="1" customWidth="1"/>
    <col min="14" max="14" width="9.77734375" bestFit="1" customWidth="1"/>
    <col min="15" max="15" width="20.6640625" bestFit="1" customWidth="1"/>
    <col min="16" max="16" width="8.109375" bestFit="1" customWidth="1"/>
  </cols>
  <sheetData>
    <row r="1" spans="1:16">
      <c r="A1" s="37" t="s">
        <v>998</v>
      </c>
      <c r="B1" t="s">
        <v>40</v>
      </c>
      <c r="C1" t="s">
        <v>999</v>
      </c>
      <c r="D1" t="s">
        <v>1002</v>
      </c>
      <c r="E1" t="s">
        <v>1001</v>
      </c>
      <c r="F1" t="s">
        <v>45</v>
      </c>
      <c r="G1" t="s">
        <v>1004</v>
      </c>
      <c r="H1" t="s">
        <v>995</v>
      </c>
      <c r="I1" t="s">
        <v>1006</v>
      </c>
      <c r="J1" t="s">
        <v>1010</v>
      </c>
      <c r="K1" s="37" t="s">
        <v>1013</v>
      </c>
      <c r="L1" t="s">
        <v>1008</v>
      </c>
      <c r="M1" t="s">
        <v>970</v>
      </c>
      <c r="N1" t="s">
        <v>957</v>
      </c>
      <c r="O1" t="s">
        <v>1009</v>
      </c>
      <c r="P1" t="s">
        <v>992</v>
      </c>
    </row>
    <row r="2" spans="1:16">
      <c r="A2">
        <v>1001</v>
      </c>
      <c r="B2" t="s">
        <v>971</v>
      </c>
      <c r="C2" t="s">
        <v>132</v>
      </c>
      <c r="D2" t="s">
        <v>966</v>
      </c>
      <c r="E2" t="s">
        <v>959</v>
      </c>
      <c r="F2">
        <v>27</v>
      </c>
      <c r="G2">
        <v>2</v>
      </c>
      <c r="H2" t="s">
        <v>968</v>
      </c>
      <c r="I2">
        <v>3</v>
      </c>
      <c r="J2">
        <v>2</v>
      </c>
      <c r="K2" t="s">
        <v>71</v>
      </c>
      <c r="L2">
        <v>22</v>
      </c>
      <c r="M2">
        <v>5.5</v>
      </c>
      <c r="N2">
        <v>7.15</v>
      </c>
      <c r="O2">
        <v>2</v>
      </c>
      <c r="P2" t="s">
        <v>1011</v>
      </c>
    </row>
    <row r="3" spans="1:16">
      <c r="A3">
        <v>1002</v>
      </c>
      <c r="B3" t="s">
        <v>76</v>
      </c>
      <c r="C3" t="s">
        <v>132</v>
      </c>
      <c r="D3" t="s">
        <v>5</v>
      </c>
      <c r="E3" t="s">
        <v>959</v>
      </c>
      <c r="F3">
        <v>29</v>
      </c>
      <c r="G3">
        <v>2</v>
      </c>
      <c r="H3" t="s">
        <v>969</v>
      </c>
      <c r="I3">
        <v>5</v>
      </c>
      <c r="J3">
        <v>1</v>
      </c>
      <c r="K3" t="s">
        <v>71</v>
      </c>
      <c r="L3">
        <v>26</v>
      </c>
      <c r="M3">
        <v>5.2</v>
      </c>
      <c r="N3">
        <v>6.7600000000000007</v>
      </c>
      <c r="O3" t="s">
        <v>973</v>
      </c>
      <c r="P3" t="s">
        <v>1011</v>
      </c>
    </row>
    <row r="4" spans="1:16">
      <c r="A4">
        <v>1003</v>
      </c>
      <c r="B4" t="s">
        <v>971</v>
      </c>
      <c r="C4" t="s">
        <v>972</v>
      </c>
      <c r="D4" t="s">
        <v>18</v>
      </c>
      <c r="E4" t="s">
        <v>959</v>
      </c>
      <c r="F4">
        <v>25</v>
      </c>
      <c r="G4">
        <v>2</v>
      </c>
      <c r="H4" t="s">
        <v>584</v>
      </c>
      <c r="I4">
        <v>4</v>
      </c>
      <c r="J4">
        <v>4</v>
      </c>
      <c r="K4" t="s">
        <v>71</v>
      </c>
      <c r="L4">
        <v>27</v>
      </c>
      <c r="M4">
        <v>5.6</v>
      </c>
      <c r="N4">
        <v>7.2799999999999994</v>
      </c>
      <c r="O4" t="s">
        <v>973</v>
      </c>
      <c r="P4" t="s">
        <v>1011</v>
      </c>
    </row>
    <row r="5" spans="1:16">
      <c r="A5">
        <v>1004</v>
      </c>
      <c r="B5" t="s">
        <v>971</v>
      </c>
      <c r="C5" t="s">
        <v>132</v>
      </c>
      <c r="D5" t="s">
        <v>19</v>
      </c>
      <c r="E5" t="s">
        <v>959</v>
      </c>
      <c r="F5">
        <v>27</v>
      </c>
      <c r="G5">
        <v>4</v>
      </c>
      <c r="H5" t="s">
        <v>68</v>
      </c>
      <c r="I5">
        <v>4</v>
      </c>
      <c r="J5">
        <v>3</v>
      </c>
      <c r="K5" t="s">
        <v>71</v>
      </c>
      <c r="L5">
        <v>29</v>
      </c>
      <c r="M5">
        <v>7.2</v>
      </c>
      <c r="N5">
        <v>9.3600000000000012</v>
      </c>
      <c r="O5" t="s">
        <v>973</v>
      </c>
      <c r="P5" t="s">
        <v>1012</v>
      </c>
    </row>
    <row r="6" spans="1:16">
      <c r="A6">
        <v>1005</v>
      </c>
      <c r="B6" t="s">
        <v>971</v>
      </c>
      <c r="C6" t="s">
        <v>132</v>
      </c>
      <c r="D6" t="s">
        <v>967</v>
      </c>
      <c r="E6" t="s">
        <v>959</v>
      </c>
      <c r="F6">
        <v>27</v>
      </c>
      <c r="G6">
        <v>3</v>
      </c>
      <c r="H6" t="s">
        <v>581</v>
      </c>
      <c r="I6">
        <v>6</v>
      </c>
      <c r="J6">
        <v>5</v>
      </c>
      <c r="K6" t="s">
        <v>71</v>
      </c>
      <c r="L6">
        <v>33</v>
      </c>
      <c r="M6">
        <v>4.5999999999999996</v>
      </c>
      <c r="N6">
        <v>5.9799999999999995</v>
      </c>
      <c r="O6" t="s">
        <v>973</v>
      </c>
      <c r="P6" t="s">
        <v>1012</v>
      </c>
    </row>
    <row r="7" spans="1:16">
      <c r="A7">
        <v>1006</v>
      </c>
      <c r="B7" t="s">
        <v>971</v>
      </c>
      <c r="C7" t="s">
        <v>1000</v>
      </c>
      <c r="D7" t="s">
        <v>966</v>
      </c>
      <c r="E7" t="s">
        <v>959</v>
      </c>
      <c r="F7">
        <v>32</v>
      </c>
      <c r="G7">
        <v>5</v>
      </c>
      <c r="H7" t="s">
        <v>579</v>
      </c>
      <c r="I7">
        <v>6</v>
      </c>
      <c r="J7">
        <v>5</v>
      </c>
      <c r="K7" t="s">
        <v>64</v>
      </c>
      <c r="L7">
        <v>23</v>
      </c>
      <c r="M7">
        <v>6</v>
      </c>
      <c r="N7">
        <v>7.8000000000000007</v>
      </c>
      <c r="O7" t="s">
        <v>973</v>
      </c>
      <c r="P7" t="s">
        <v>1012</v>
      </c>
    </row>
    <row r="8" spans="1:16">
      <c r="A8">
        <v>1007</v>
      </c>
      <c r="B8" t="s">
        <v>971</v>
      </c>
      <c r="C8" t="s">
        <v>132</v>
      </c>
      <c r="D8" t="s">
        <v>5</v>
      </c>
      <c r="E8" t="s">
        <v>959</v>
      </c>
      <c r="F8">
        <v>31</v>
      </c>
      <c r="G8">
        <v>2</v>
      </c>
      <c r="H8" t="s">
        <v>580</v>
      </c>
      <c r="I8">
        <v>6</v>
      </c>
      <c r="J8">
        <v>5</v>
      </c>
      <c r="K8" t="s">
        <v>71</v>
      </c>
      <c r="L8">
        <v>34</v>
      </c>
      <c r="M8">
        <v>4.8</v>
      </c>
      <c r="N8">
        <v>6.24</v>
      </c>
      <c r="O8" t="s">
        <v>973</v>
      </c>
      <c r="P8" t="s">
        <v>1012</v>
      </c>
    </row>
    <row r="9" spans="1:16">
      <c r="A9">
        <v>1008</v>
      </c>
      <c r="B9" t="s">
        <v>76</v>
      </c>
      <c r="C9" t="s">
        <v>132</v>
      </c>
      <c r="D9" t="s">
        <v>18</v>
      </c>
      <c r="E9" t="s">
        <v>959</v>
      </c>
      <c r="F9">
        <v>28</v>
      </c>
      <c r="G9">
        <v>2</v>
      </c>
      <c r="H9" t="s">
        <v>968</v>
      </c>
      <c r="I9">
        <v>3</v>
      </c>
      <c r="J9">
        <v>1</v>
      </c>
      <c r="K9" t="s">
        <v>71</v>
      </c>
      <c r="L9">
        <v>16</v>
      </c>
      <c r="M9">
        <v>6.1</v>
      </c>
      <c r="N9">
        <v>7.93</v>
      </c>
      <c r="O9">
        <v>6</v>
      </c>
      <c r="P9" t="s">
        <v>1011</v>
      </c>
    </row>
    <row r="10" spans="1:16">
      <c r="A10">
        <v>1009</v>
      </c>
      <c r="B10" t="s">
        <v>971</v>
      </c>
      <c r="C10" t="s">
        <v>972</v>
      </c>
      <c r="D10" t="s">
        <v>19</v>
      </c>
      <c r="E10" t="s">
        <v>959</v>
      </c>
      <c r="F10">
        <v>28</v>
      </c>
      <c r="G10">
        <v>4</v>
      </c>
      <c r="H10" t="s">
        <v>969</v>
      </c>
      <c r="I10">
        <v>5</v>
      </c>
      <c r="J10">
        <v>4</v>
      </c>
      <c r="K10" t="s">
        <v>71</v>
      </c>
      <c r="L10">
        <v>30</v>
      </c>
      <c r="M10">
        <v>6.8</v>
      </c>
      <c r="N10">
        <v>8.84</v>
      </c>
      <c r="O10" t="s">
        <v>973</v>
      </c>
      <c r="P10" t="s">
        <v>1012</v>
      </c>
    </row>
    <row r="11" spans="1:16">
      <c r="A11">
        <v>1010</v>
      </c>
      <c r="B11" t="s">
        <v>76</v>
      </c>
      <c r="C11" t="s">
        <v>132</v>
      </c>
      <c r="D11" t="s">
        <v>967</v>
      </c>
      <c r="E11" t="s">
        <v>959</v>
      </c>
      <c r="F11">
        <v>30</v>
      </c>
      <c r="G11">
        <v>6</v>
      </c>
      <c r="H11" t="s">
        <v>584</v>
      </c>
      <c r="I11">
        <v>4</v>
      </c>
      <c r="J11">
        <v>5</v>
      </c>
      <c r="K11" t="s">
        <v>71</v>
      </c>
      <c r="L11">
        <v>30</v>
      </c>
      <c r="M11">
        <v>4.4000000000000004</v>
      </c>
      <c r="N11">
        <v>5.7200000000000006</v>
      </c>
      <c r="O11" t="s">
        <v>973</v>
      </c>
      <c r="P11" t="s">
        <v>1012</v>
      </c>
    </row>
    <row r="12" spans="1:16">
      <c r="A12">
        <v>1011</v>
      </c>
      <c r="B12" t="s">
        <v>971</v>
      </c>
      <c r="C12" t="s">
        <v>132</v>
      </c>
      <c r="D12" t="s">
        <v>966</v>
      </c>
      <c r="E12" t="s">
        <v>959</v>
      </c>
      <c r="F12">
        <v>25</v>
      </c>
      <c r="G12">
        <v>3</v>
      </c>
      <c r="H12" t="s">
        <v>68</v>
      </c>
      <c r="I12">
        <v>4</v>
      </c>
      <c r="J12">
        <v>3</v>
      </c>
      <c r="K12" t="s">
        <v>64</v>
      </c>
      <c r="L12">
        <v>23</v>
      </c>
      <c r="M12">
        <v>3.8</v>
      </c>
      <c r="N12">
        <v>4.9399999999999995</v>
      </c>
      <c r="O12" t="s">
        <v>973</v>
      </c>
      <c r="P12" t="s">
        <v>1011</v>
      </c>
    </row>
    <row r="13" spans="1:16">
      <c r="A13">
        <v>1012</v>
      </c>
      <c r="B13" t="s">
        <v>76</v>
      </c>
      <c r="C13" t="s">
        <v>132</v>
      </c>
      <c r="D13" t="s">
        <v>5</v>
      </c>
      <c r="E13" t="s">
        <v>959</v>
      </c>
      <c r="F13">
        <v>31</v>
      </c>
      <c r="G13">
        <v>4</v>
      </c>
      <c r="H13" t="s">
        <v>581</v>
      </c>
      <c r="I13">
        <v>6</v>
      </c>
      <c r="J13">
        <v>2</v>
      </c>
      <c r="K13" t="s">
        <v>64</v>
      </c>
      <c r="L13">
        <v>17</v>
      </c>
      <c r="M13">
        <v>6.2</v>
      </c>
      <c r="N13">
        <v>8.06</v>
      </c>
      <c r="O13" t="s">
        <v>973</v>
      </c>
      <c r="P13" t="s">
        <v>1011</v>
      </c>
    </row>
    <row r="14" spans="1:16">
      <c r="A14">
        <v>1013</v>
      </c>
      <c r="B14" t="s">
        <v>971</v>
      </c>
      <c r="C14" t="s">
        <v>132</v>
      </c>
      <c r="D14" t="s">
        <v>18</v>
      </c>
      <c r="E14" t="s">
        <v>959</v>
      </c>
      <c r="F14">
        <v>29</v>
      </c>
      <c r="G14">
        <v>2</v>
      </c>
      <c r="H14" t="s">
        <v>579</v>
      </c>
      <c r="I14">
        <v>6</v>
      </c>
      <c r="J14">
        <v>5</v>
      </c>
      <c r="K14" t="s">
        <v>71</v>
      </c>
      <c r="L14">
        <v>25</v>
      </c>
      <c r="M14">
        <v>6.4</v>
      </c>
      <c r="N14">
        <v>8.32</v>
      </c>
      <c r="O14" t="s">
        <v>973</v>
      </c>
      <c r="P14" t="s">
        <v>1011</v>
      </c>
    </row>
    <row r="15" spans="1:16">
      <c r="A15">
        <v>1014</v>
      </c>
      <c r="B15" t="s">
        <v>971</v>
      </c>
      <c r="C15" t="s">
        <v>132</v>
      </c>
      <c r="D15" t="s">
        <v>19</v>
      </c>
      <c r="E15" t="s">
        <v>959</v>
      </c>
      <c r="F15">
        <v>31</v>
      </c>
      <c r="G15">
        <v>3</v>
      </c>
      <c r="H15" t="s">
        <v>580</v>
      </c>
      <c r="I15">
        <v>6</v>
      </c>
      <c r="J15">
        <v>5</v>
      </c>
      <c r="K15" t="s">
        <v>64</v>
      </c>
      <c r="L15">
        <v>19</v>
      </c>
      <c r="M15">
        <v>6.5</v>
      </c>
      <c r="N15">
        <v>8.4500000000000011</v>
      </c>
      <c r="O15" t="s">
        <v>973</v>
      </c>
      <c r="P15" t="s">
        <v>1011</v>
      </c>
    </row>
    <row r="16" spans="1:16">
      <c r="A16">
        <v>1015</v>
      </c>
      <c r="B16" t="s">
        <v>971</v>
      </c>
      <c r="C16" t="s">
        <v>972</v>
      </c>
      <c r="D16" t="s">
        <v>967</v>
      </c>
      <c r="E16" t="s">
        <v>959</v>
      </c>
      <c r="F16">
        <v>27</v>
      </c>
      <c r="G16">
        <v>5</v>
      </c>
      <c r="H16" t="s">
        <v>968</v>
      </c>
      <c r="I16">
        <v>3</v>
      </c>
      <c r="J16">
        <v>1</v>
      </c>
      <c r="K16" t="s">
        <v>64</v>
      </c>
      <c r="L16">
        <v>32</v>
      </c>
      <c r="M16">
        <v>7.1</v>
      </c>
      <c r="N16">
        <v>9.23</v>
      </c>
      <c r="O16" t="s">
        <v>973</v>
      </c>
      <c r="P16" t="s">
        <v>1012</v>
      </c>
    </row>
    <row r="17" spans="1:16">
      <c r="A17">
        <v>1016</v>
      </c>
      <c r="B17" t="s">
        <v>76</v>
      </c>
      <c r="C17" t="s">
        <v>132</v>
      </c>
      <c r="D17" t="s">
        <v>966</v>
      </c>
      <c r="E17" t="s">
        <v>959</v>
      </c>
      <c r="F17">
        <v>29</v>
      </c>
      <c r="G17">
        <v>3</v>
      </c>
      <c r="H17" t="s">
        <v>969</v>
      </c>
      <c r="I17">
        <v>5</v>
      </c>
      <c r="J17">
        <v>1</v>
      </c>
      <c r="K17" t="s">
        <v>64</v>
      </c>
      <c r="L17">
        <v>22</v>
      </c>
      <c r="M17">
        <v>6.4</v>
      </c>
      <c r="N17">
        <v>8.32</v>
      </c>
      <c r="O17" t="s">
        <v>973</v>
      </c>
      <c r="P17" t="s">
        <v>1011</v>
      </c>
    </row>
    <row r="18" spans="1:16">
      <c r="A18">
        <v>1017</v>
      </c>
      <c r="B18" t="s">
        <v>971</v>
      </c>
      <c r="C18" t="s">
        <v>132</v>
      </c>
      <c r="D18" t="s">
        <v>5</v>
      </c>
      <c r="E18" t="s">
        <v>959</v>
      </c>
      <c r="F18">
        <v>27</v>
      </c>
      <c r="G18">
        <v>5</v>
      </c>
      <c r="H18" t="s">
        <v>584</v>
      </c>
      <c r="I18">
        <v>4</v>
      </c>
      <c r="J18">
        <v>5</v>
      </c>
      <c r="K18" t="s">
        <v>71</v>
      </c>
      <c r="L18">
        <v>27</v>
      </c>
      <c r="M18">
        <v>4.5</v>
      </c>
      <c r="N18">
        <v>5.8500000000000005</v>
      </c>
      <c r="O18">
        <v>2</v>
      </c>
      <c r="P18" t="s">
        <v>1012</v>
      </c>
    </row>
    <row r="19" spans="1:16">
      <c r="A19">
        <v>1018</v>
      </c>
      <c r="B19" t="s">
        <v>76</v>
      </c>
      <c r="C19" t="s">
        <v>972</v>
      </c>
      <c r="D19" t="s">
        <v>18</v>
      </c>
      <c r="E19" t="s">
        <v>959</v>
      </c>
      <c r="F19">
        <v>25</v>
      </c>
      <c r="G19">
        <v>3</v>
      </c>
      <c r="H19" t="s">
        <v>68</v>
      </c>
      <c r="I19">
        <v>4</v>
      </c>
      <c r="J19">
        <v>5</v>
      </c>
      <c r="K19" t="s">
        <v>64</v>
      </c>
      <c r="L19">
        <v>30</v>
      </c>
      <c r="M19">
        <v>3.6</v>
      </c>
      <c r="N19">
        <v>4.6800000000000006</v>
      </c>
      <c r="O19" t="s">
        <v>973</v>
      </c>
      <c r="P19" t="s">
        <v>1011</v>
      </c>
    </row>
    <row r="20" spans="1:16">
      <c r="A20">
        <v>1019</v>
      </c>
      <c r="B20" t="s">
        <v>971</v>
      </c>
      <c r="C20" t="s">
        <v>132</v>
      </c>
      <c r="D20" t="s">
        <v>19</v>
      </c>
      <c r="E20" t="s">
        <v>959</v>
      </c>
      <c r="F20">
        <v>30</v>
      </c>
      <c r="G20">
        <v>5</v>
      </c>
      <c r="H20" t="s">
        <v>581</v>
      </c>
      <c r="I20">
        <v>6</v>
      </c>
      <c r="J20">
        <v>3</v>
      </c>
      <c r="K20" t="s">
        <v>64</v>
      </c>
      <c r="L20">
        <v>25</v>
      </c>
      <c r="M20">
        <v>6.4</v>
      </c>
      <c r="N20">
        <v>8.32</v>
      </c>
      <c r="O20" t="s">
        <v>973</v>
      </c>
      <c r="P20" t="s">
        <v>1012</v>
      </c>
    </row>
    <row r="21" spans="1:16">
      <c r="A21">
        <v>1020</v>
      </c>
      <c r="B21" t="s">
        <v>76</v>
      </c>
      <c r="C21" t="s">
        <v>132</v>
      </c>
      <c r="D21" t="s">
        <v>967</v>
      </c>
      <c r="E21" t="s">
        <v>959</v>
      </c>
      <c r="F21">
        <v>27</v>
      </c>
      <c r="G21">
        <v>2</v>
      </c>
      <c r="H21" t="s">
        <v>579</v>
      </c>
      <c r="I21">
        <v>6</v>
      </c>
      <c r="J21">
        <v>4</v>
      </c>
      <c r="K21" t="s">
        <v>64</v>
      </c>
      <c r="L21">
        <v>21</v>
      </c>
      <c r="M21">
        <v>6.4</v>
      </c>
      <c r="N21">
        <v>8.32</v>
      </c>
      <c r="O21" t="s">
        <v>973</v>
      </c>
      <c r="P21" t="s">
        <v>1011</v>
      </c>
    </row>
    <row r="22" spans="1:16">
      <c r="A22">
        <v>1021</v>
      </c>
      <c r="B22" t="s">
        <v>971</v>
      </c>
      <c r="C22" t="s">
        <v>1000</v>
      </c>
      <c r="D22" t="s">
        <v>966</v>
      </c>
      <c r="E22" t="s">
        <v>959</v>
      </c>
      <c r="F22">
        <v>33</v>
      </c>
      <c r="G22">
        <v>4</v>
      </c>
      <c r="H22" t="s">
        <v>580</v>
      </c>
      <c r="I22">
        <v>6</v>
      </c>
      <c r="J22">
        <v>2</v>
      </c>
      <c r="K22" t="s">
        <v>64</v>
      </c>
      <c r="L22">
        <v>24</v>
      </c>
      <c r="M22">
        <v>6.8</v>
      </c>
      <c r="N22">
        <v>8.84</v>
      </c>
      <c r="O22">
        <v>1</v>
      </c>
      <c r="P22" t="s">
        <v>1011</v>
      </c>
    </row>
    <row r="23" spans="1:16">
      <c r="A23">
        <v>1022</v>
      </c>
      <c r="B23" t="s">
        <v>76</v>
      </c>
      <c r="C23" t="s">
        <v>972</v>
      </c>
      <c r="D23" t="s">
        <v>5</v>
      </c>
      <c r="E23" t="s">
        <v>959</v>
      </c>
      <c r="F23">
        <v>24</v>
      </c>
      <c r="G23">
        <v>2</v>
      </c>
      <c r="H23" t="s">
        <v>968</v>
      </c>
      <c r="I23">
        <v>3</v>
      </c>
      <c r="J23">
        <v>4</v>
      </c>
      <c r="K23" t="s">
        <v>64</v>
      </c>
      <c r="L23">
        <v>29</v>
      </c>
      <c r="M23">
        <v>3.8</v>
      </c>
      <c r="N23">
        <v>4.9399999999999995</v>
      </c>
      <c r="O23" t="s">
        <v>973</v>
      </c>
      <c r="P23" t="s">
        <v>1011</v>
      </c>
    </row>
    <row r="24" spans="1:16">
      <c r="A24">
        <v>1023</v>
      </c>
      <c r="B24" t="s">
        <v>971</v>
      </c>
      <c r="C24" t="s">
        <v>132</v>
      </c>
      <c r="D24" t="s">
        <v>18</v>
      </c>
      <c r="E24" t="s">
        <v>959</v>
      </c>
      <c r="F24">
        <v>25</v>
      </c>
      <c r="G24">
        <v>2</v>
      </c>
      <c r="H24" t="s">
        <v>969</v>
      </c>
      <c r="I24">
        <v>5</v>
      </c>
      <c r="J24">
        <v>1</v>
      </c>
      <c r="K24" t="s">
        <v>64</v>
      </c>
      <c r="L24">
        <v>21</v>
      </c>
      <c r="M24">
        <v>7.4</v>
      </c>
      <c r="N24">
        <v>9.620000000000001</v>
      </c>
      <c r="O24" t="s">
        <v>973</v>
      </c>
      <c r="P24" t="s">
        <v>1011</v>
      </c>
    </row>
    <row r="25" spans="1:16">
      <c r="A25">
        <v>1024</v>
      </c>
      <c r="B25" t="s">
        <v>76</v>
      </c>
      <c r="C25" t="s">
        <v>132</v>
      </c>
      <c r="D25" t="s">
        <v>19</v>
      </c>
      <c r="E25" t="s">
        <v>959</v>
      </c>
      <c r="F25">
        <v>30</v>
      </c>
      <c r="G25">
        <v>3</v>
      </c>
      <c r="H25" t="s">
        <v>584</v>
      </c>
      <c r="I25">
        <v>4</v>
      </c>
      <c r="J25">
        <v>5</v>
      </c>
      <c r="K25" t="s">
        <v>71</v>
      </c>
      <c r="L25">
        <v>35</v>
      </c>
      <c r="M25">
        <v>3.9</v>
      </c>
      <c r="N25">
        <v>5.07</v>
      </c>
      <c r="O25" t="s">
        <v>973</v>
      </c>
      <c r="P25" t="s">
        <v>1012</v>
      </c>
    </row>
    <row r="26" spans="1:16">
      <c r="A26">
        <v>1025</v>
      </c>
      <c r="B26" t="s">
        <v>971</v>
      </c>
      <c r="C26" t="s">
        <v>132</v>
      </c>
      <c r="D26" t="s">
        <v>967</v>
      </c>
      <c r="E26" t="s">
        <v>959</v>
      </c>
      <c r="F26">
        <v>27</v>
      </c>
      <c r="G26">
        <v>3</v>
      </c>
      <c r="H26" t="s">
        <v>68</v>
      </c>
      <c r="I26">
        <v>4</v>
      </c>
      <c r="J26">
        <v>5</v>
      </c>
      <c r="K26" t="s">
        <v>64</v>
      </c>
      <c r="L26">
        <v>27</v>
      </c>
      <c r="M26">
        <v>3.7</v>
      </c>
      <c r="N26">
        <v>4.8100000000000005</v>
      </c>
      <c r="O26" t="s">
        <v>973</v>
      </c>
      <c r="P26" t="s">
        <v>1011</v>
      </c>
    </row>
    <row r="27" spans="1:16">
      <c r="A27">
        <v>1026</v>
      </c>
      <c r="B27" t="s">
        <v>76</v>
      </c>
      <c r="C27" t="s">
        <v>132</v>
      </c>
      <c r="D27" t="s">
        <v>966</v>
      </c>
      <c r="E27" t="s">
        <v>959</v>
      </c>
      <c r="F27">
        <v>26</v>
      </c>
      <c r="G27">
        <v>2</v>
      </c>
      <c r="H27" t="s">
        <v>581</v>
      </c>
      <c r="I27">
        <v>6</v>
      </c>
      <c r="J27">
        <v>2</v>
      </c>
      <c r="K27" t="s">
        <v>64</v>
      </c>
      <c r="L27">
        <v>26</v>
      </c>
      <c r="M27">
        <v>6.6</v>
      </c>
      <c r="N27">
        <v>8.58</v>
      </c>
      <c r="O27" t="s">
        <v>973</v>
      </c>
      <c r="P27" t="s">
        <v>1011</v>
      </c>
    </row>
    <row r="28" spans="1:16">
      <c r="A28">
        <v>1027</v>
      </c>
      <c r="B28" t="s">
        <v>971</v>
      </c>
      <c r="C28" t="s">
        <v>972</v>
      </c>
      <c r="D28" t="s">
        <v>5</v>
      </c>
      <c r="E28" t="s">
        <v>959</v>
      </c>
      <c r="F28">
        <v>33</v>
      </c>
      <c r="G28">
        <v>4</v>
      </c>
      <c r="H28" t="s">
        <v>579</v>
      </c>
      <c r="I28">
        <v>6</v>
      </c>
      <c r="J28">
        <v>4</v>
      </c>
      <c r="K28" t="s">
        <v>64</v>
      </c>
      <c r="L28">
        <v>19</v>
      </c>
      <c r="M28">
        <v>5.8</v>
      </c>
      <c r="N28">
        <v>7.54</v>
      </c>
      <c r="O28">
        <v>7</v>
      </c>
      <c r="P28" t="s">
        <v>1011</v>
      </c>
    </row>
    <row r="29" spans="1:16">
      <c r="A29">
        <v>1028</v>
      </c>
      <c r="B29" t="s">
        <v>76</v>
      </c>
      <c r="C29" t="s">
        <v>132</v>
      </c>
      <c r="D29" t="s">
        <v>18</v>
      </c>
      <c r="E29" t="s">
        <v>959</v>
      </c>
      <c r="F29">
        <v>34</v>
      </c>
      <c r="G29">
        <v>7</v>
      </c>
      <c r="H29" t="s">
        <v>580</v>
      </c>
      <c r="I29">
        <v>6</v>
      </c>
      <c r="J29">
        <v>1</v>
      </c>
      <c r="K29" t="s">
        <v>71</v>
      </c>
      <c r="L29">
        <v>16</v>
      </c>
      <c r="M29">
        <v>5.5</v>
      </c>
      <c r="N29">
        <v>7.15</v>
      </c>
      <c r="O29" t="s">
        <v>973</v>
      </c>
      <c r="P29" t="s">
        <v>1011</v>
      </c>
    </row>
    <row r="30" spans="1:16">
      <c r="A30">
        <v>1029</v>
      </c>
      <c r="B30" t="s">
        <v>971</v>
      </c>
      <c r="C30" t="s">
        <v>132</v>
      </c>
      <c r="D30" t="s">
        <v>19</v>
      </c>
      <c r="E30" t="s">
        <v>959</v>
      </c>
      <c r="F30">
        <v>30</v>
      </c>
      <c r="G30">
        <v>4</v>
      </c>
      <c r="H30" t="s">
        <v>968</v>
      </c>
      <c r="I30">
        <v>3</v>
      </c>
      <c r="J30">
        <v>3</v>
      </c>
      <c r="K30" t="s">
        <v>71</v>
      </c>
      <c r="L30">
        <v>36</v>
      </c>
      <c r="M30">
        <v>6.2</v>
      </c>
      <c r="N30">
        <v>8.06</v>
      </c>
      <c r="O30" t="s">
        <v>973</v>
      </c>
      <c r="P30" t="s">
        <v>1012</v>
      </c>
    </row>
    <row r="31" spans="1:16">
      <c r="A31">
        <v>1030</v>
      </c>
      <c r="B31" t="s">
        <v>971</v>
      </c>
      <c r="C31" t="s">
        <v>972</v>
      </c>
      <c r="D31" t="s">
        <v>967</v>
      </c>
      <c r="E31" t="s">
        <v>959</v>
      </c>
      <c r="F31">
        <v>27</v>
      </c>
      <c r="G31">
        <v>4</v>
      </c>
      <c r="H31" t="s">
        <v>969</v>
      </c>
      <c r="I31">
        <v>5</v>
      </c>
      <c r="J31">
        <v>3</v>
      </c>
      <c r="K31" t="s">
        <v>64</v>
      </c>
      <c r="L31">
        <v>21</v>
      </c>
      <c r="M31">
        <v>6.5</v>
      </c>
      <c r="N31">
        <v>8.4500000000000011</v>
      </c>
      <c r="O31" t="s">
        <v>973</v>
      </c>
      <c r="P31" t="s">
        <v>1011</v>
      </c>
    </row>
    <row r="32" spans="1:16">
      <c r="A32">
        <v>1031</v>
      </c>
      <c r="B32" t="s">
        <v>971</v>
      </c>
      <c r="C32" t="s">
        <v>132</v>
      </c>
      <c r="D32" t="s">
        <v>966</v>
      </c>
      <c r="E32" t="s">
        <v>959</v>
      </c>
      <c r="F32">
        <v>29</v>
      </c>
      <c r="G32">
        <v>5</v>
      </c>
      <c r="H32" t="s">
        <v>584</v>
      </c>
      <c r="I32">
        <v>4</v>
      </c>
      <c r="J32">
        <v>5</v>
      </c>
      <c r="K32" t="s">
        <v>64</v>
      </c>
      <c r="L32">
        <v>30</v>
      </c>
      <c r="M32">
        <v>5.4</v>
      </c>
      <c r="N32">
        <v>7.0200000000000005</v>
      </c>
      <c r="O32" t="s">
        <v>973</v>
      </c>
      <c r="P32" t="s">
        <v>1012</v>
      </c>
    </row>
    <row r="33" spans="1:16">
      <c r="A33">
        <v>1032</v>
      </c>
      <c r="B33" t="s">
        <v>76</v>
      </c>
      <c r="C33" t="s">
        <v>132</v>
      </c>
      <c r="D33" t="s">
        <v>5</v>
      </c>
      <c r="E33" t="s">
        <v>959</v>
      </c>
      <c r="F33">
        <v>29</v>
      </c>
      <c r="G33">
        <v>5</v>
      </c>
      <c r="H33" t="s">
        <v>68</v>
      </c>
      <c r="I33">
        <v>4</v>
      </c>
      <c r="J33">
        <v>5</v>
      </c>
      <c r="K33" t="s">
        <v>71</v>
      </c>
      <c r="L33">
        <v>25</v>
      </c>
      <c r="M33">
        <v>7.2</v>
      </c>
      <c r="N33">
        <v>9.3600000000000012</v>
      </c>
      <c r="O33">
        <v>4</v>
      </c>
      <c r="P33" t="s">
        <v>1012</v>
      </c>
    </row>
    <row r="34" spans="1:16">
      <c r="A34">
        <v>1033</v>
      </c>
      <c r="B34" t="s">
        <v>971</v>
      </c>
      <c r="C34" t="s">
        <v>972</v>
      </c>
      <c r="D34" t="s">
        <v>18</v>
      </c>
      <c r="E34" t="s">
        <v>959</v>
      </c>
      <c r="F34">
        <v>30</v>
      </c>
      <c r="G34">
        <v>3</v>
      </c>
      <c r="H34" t="s">
        <v>581</v>
      </c>
      <c r="I34">
        <v>6</v>
      </c>
      <c r="J34">
        <v>1</v>
      </c>
      <c r="K34" t="s">
        <v>71</v>
      </c>
      <c r="L34">
        <v>29</v>
      </c>
      <c r="M34">
        <v>3.89</v>
      </c>
      <c r="N34">
        <v>5.0570000000000004</v>
      </c>
      <c r="O34" t="s">
        <v>973</v>
      </c>
      <c r="P34" t="s">
        <v>1011</v>
      </c>
    </row>
    <row r="35" spans="1:16">
      <c r="A35">
        <v>1034</v>
      </c>
      <c r="B35" t="s">
        <v>76</v>
      </c>
      <c r="C35" t="s">
        <v>132</v>
      </c>
      <c r="D35" t="s">
        <v>19</v>
      </c>
      <c r="E35" t="s">
        <v>959</v>
      </c>
      <c r="F35">
        <v>29</v>
      </c>
      <c r="G35">
        <v>3</v>
      </c>
      <c r="H35" t="s">
        <v>579</v>
      </c>
      <c r="I35">
        <v>6</v>
      </c>
      <c r="J35">
        <v>5</v>
      </c>
      <c r="K35" t="s">
        <v>71</v>
      </c>
      <c r="L35">
        <v>23</v>
      </c>
      <c r="M35">
        <v>3.7</v>
      </c>
      <c r="N35">
        <v>4.8100000000000005</v>
      </c>
      <c r="O35" t="s">
        <v>973</v>
      </c>
      <c r="P35" t="s">
        <v>1011</v>
      </c>
    </row>
    <row r="36" spans="1:16">
      <c r="A36">
        <v>1035</v>
      </c>
      <c r="B36" t="s">
        <v>971</v>
      </c>
      <c r="C36" t="s">
        <v>132</v>
      </c>
      <c r="D36" t="s">
        <v>967</v>
      </c>
      <c r="E36" t="s">
        <v>959</v>
      </c>
      <c r="F36">
        <v>30</v>
      </c>
      <c r="G36">
        <v>3</v>
      </c>
      <c r="H36" t="s">
        <v>580</v>
      </c>
      <c r="I36">
        <v>6</v>
      </c>
      <c r="J36">
        <v>1</v>
      </c>
      <c r="K36" t="s">
        <v>71</v>
      </c>
      <c r="L36">
        <v>26</v>
      </c>
      <c r="M36">
        <v>4.5</v>
      </c>
      <c r="N36">
        <v>5.8500000000000005</v>
      </c>
      <c r="O36" t="s">
        <v>973</v>
      </c>
      <c r="P36" t="s">
        <v>1011</v>
      </c>
    </row>
    <row r="37" spans="1:16">
      <c r="A37">
        <v>1036</v>
      </c>
      <c r="B37" t="s">
        <v>76</v>
      </c>
      <c r="C37" t="s">
        <v>972</v>
      </c>
      <c r="D37" t="s">
        <v>966</v>
      </c>
      <c r="E37" t="s">
        <v>959</v>
      </c>
      <c r="F37">
        <v>25</v>
      </c>
      <c r="G37">
        <v>4</v>
      </c>
      <c r="H37" t="s">
        <v>968</v>
      </c>
      <c r="I37">
        <v>3</v>
      </c>
      <c r="J37">
        <v>5</v>
      </c>
      <c r="K37" t="s">
        <v>71</v>
      </c>
      <c r="L37">
        <v>19</v>
      </c>
      <c r="M37">
        <v>5.2</v>
      </c>
      <c r="N37">
        <v>6.7600000000000007</v>
      </c>
      <c r="O37" t="s">
        <v>973</v>
      </c>
      <c r="P37" t="s">
        <v>1011</v>
      </c>
    </row>
    <row r="38" spans="1:16">
      <c r="A38">
        <v>1037</v>
      </c>
      <c r="B38" t="s">
        <v>971</v>
      </c>
      <c r="C38" t="s">
        <v>132</v>
      </c>
      <c r="D38" t="s">
        <v>5</v>
      </c>
      <c r="E38" t="s">
        <v>959</v>
      </c>
      <c r="F38">
        <v>28</v>
      </c>
      <c r="G38">
        <v>3</v>
      </c>
      <c r="H38" t="s">
        <v>969</v>
      </c>
      <c r="I38">
        <v>5</v>
      </c>
      <c r="J38">
        <v>2</v>
      </c>
      <c r="K38" t="s">
        <v>64</v>
      </c>
      <c r="L38">
        <v>25</v>
      </c>
      <c r="M38">
        <v>5.6</v>
      </c>
      <c r="N38">
        <v>7.2799999999999994</v>
      </c>
      <c r="O38">
        <v>1</v>
      </c>
      <c r="P38" t="s">
        <v>1011</v>
      </c>
    </row>
    <row r="39" spans="1:16">
      <c r="A39">
        <v>1038</v>
      </c>
      <c r="B39" t="s">
        <v>76</v>
      </c>
      <c r="C39" t="s">
        <v>132</v>
      </c>
      <c r="D39" t="s">
        <v>18</v>
      </c>
      <c r="E39" t="s">
        <v>959</v>
      </c>
      <c r="F39">
        <v>25</v>
      </c>
      <c r="G39">
        <v>3</v>
      </c>
      <c r="H39" t="s">
        <v>584</v>
      </c>
      <c r="I39">
        <v>4</v>
      </c>
      <c r="J39">
        <v>3</v>
      </c>
      <c r="K39" t="s">
        <v>64</v>
      </c>
      <c r="L39">
        <v>25</v>
      </c>
      <c r="M39">
        <v>4.7</v>
      </c>
      <c r="N39">
        <v>6.11</v>
      </c>
      <c r="O39" t="s">
        <v>973</v>
      </c>
      <c r="P39" t="s">
        <v>1011</v>
      </c>
    </row>
    <row r="40" spans="1:16">
      <c r="A40">
        <v>1039</v>
      </c>
      <c r="B40" t="s">
        <v>971</v>
      </c>
      <c r="C40" t="s">
        <v>972</v>
      </c>
      <c r="D40" t="s">
        <v>19</v>
      </c>
      <c r="E40" t="s">
        <v>959</v>
      </c>
      <c r="F40">
        <v>27</v>
      </c>
      <c r="G40">
        <v>4</v>
      </c>
      <c r="H40" t="s">
        <v>68</v>
      </c>
      <c r="I40">
        <v>4</v>
      </c>
      <c r="J40">
        <v>2</v>
      </c>
      <c r="K40" t="s">
        <v>64</v>
      </c>
      <c r="L40">
        <v>31</v>
      </c>
      <c r="M40">
        <v>5</v>
      </c>
      <c r="N40">
        <v>6.5</v>
      </c>
      <c r="O40" t="s">
        <v>973</v>
      </c>
      <c r="P40" t="s">
        <v>1011</v>
      </c>
    </row>
    <row r="41" spans="1:16">
      <c r="A41">
        <v>1040</v>
      </c>
      <c r="B41" t="s">
        <v>76</v>
      </c>
      <c r="C41" t="s">
        <v>132</v>
      </c>
      <c r="D41" t="s">
        <v>967</v>
      </c>
      <c r="E41" t="s">
        <v>959</v>
      </c>
      <c r="F41">
        <v>29</v>
      </c>
      <c r="G41">
        <v>5</v>
      </c>
      <c r="H41" t="s">
        <v>581</v>
      </c>
      <c r="I41">
        <v>6</v>
      </c>
      <c r="J41">
        <v>5</v>
      </c>
      <c r="K41" t="s">
        <v>71</v>
      </c>
      <c r="L41">
        <v>30</v>
      </c>
      <c r="M41">
        <v>5.3</v>
      </c>
      <c r="N41">
        <v>6.89</v>
      </c>
      <c r="O41" t="s">
        <v>973</v>
      </c>
      <c r="P41" t="s">
        <v>1012</v>
      </c>
    </row>
    <row r="42" spans="1:16">
      <c r="A42">
        <v>1041</v>
      </c>
      <c r="B42" t="s">
        <v>971</v>
      </c>
      <c r="C42" t="s">
        <v>132</v>
      </c>
      <c r="D42" t="s">
        <v>966</v>
      </c>
      <c r="E42" t="s">
        <v>959</v>
      </c>
      <c r="F42">
        <v>27</v>
      </c>
      <c r="G42">
        <v>3</v>
      </c>
      <c r="H42" t="s">
        <v>579</v>
      </c>
      <c r="I42">
        <v>6</v>
      </c>
      <c r="J42">
        <v>5</v>
      </c>
      <c r="K42" t="s">
        <v>64</v>
      </c>
      <c r="L42">
        <v>19</v>
      </c>
      <c r="M42">
        <v>3.6</v>
      </c>
      <c r="N42">
        <v>4.6800000000000006</v>
      </c>
      <c r="O42" t="s">
        <v>973</v>
      </c>
      <c r="P42" t="s">
        <v>1011</v>
      </c>
    </row>
    <row r="43" spans="1:16">
      <c r="A43">
        <v>1042</v>
      </c>
      <c r="B43" t="s">
        <v>76</v>
      </c>
      <c r="C43" t="s">
        <v>972</v>
      </c>
      <c r="D43" t="s">
        <v>5</v>
      </c>
      <c r="E43" t="s">
        <v>959</v>
      </c>
      <c r="F43">
        <v>28</v>
      </c>
      <c r="G43">
        <v>4</v>
      </c>
      <c r="H43" t="s">
        <v>580</v>
      </c>
      <c r="I43">
        <v>6</v>
      </c>
      <c r="J43">
        <v>5</v>
      </c>
      <c r="K43" t="s">
        <v>64</v>
      </c>
      <c r="L43">
        <v>28</v>
      </c>
      <c r="M43">
        <v>4.3</v>
      </c>
      <c r="N43">
        <v>5.59</v>
      </c>
      <c r="O43">
        <v>3</v>
      </c>
      <c r="P43" t="s">
        <v>1012</v>
      </c>
    </row>
    <row r="44" spans="1:16">
      <c r="A44">
        <v>1043</v>
      </c>
      <c r="B44" t="s">
        <v>971</v>
      </c>
      <c r="C44" t="s">
        <v>132</v>
      </c>
      <c r="D44" t="s">
        <v>18</v>
      </c>
      <c r="E44" t="s">
        <v>959</v>
      </c>
      <c r="F44">
        <v>26</v>
      </c>
      <c r="G44">
        <v>5</v>
      </c>
      <c r="H44" t="s">
        <v>968</v>
      </c>
      <c r="I44">
        <v>3</v>
      </c>
      <c r="J44">
        <v>1</v>
      </c>
      <c r="K44" t="s">
        <v>71</v>
      </c>
      <c r="L44">
        <v>21</v>
      </c>
      <c r="M44">
        <v>6.2</v>
      </c>
      <c r="N44">
        <v>8.06</v>
      </c>
      <c r="O44" t="s">
        <v>973</v>
      </c>
      <c r="P44" t="s">
        <v>1011</v>
      </c>
    </row>
    <row r="45" spans="1:16">
      <c r="A45">
        <v>1044</v>
      </c>
      <c r="B45" t="s">
        <v>76</v>
      </c>
      <c r="C45" t="s">
        <v>132</v>
      </c>
      <c r="D45" t="s">
        <v>19</v>
      </c>
      <c r="E45" t="s">
        <v>959</v>
      </c>
      <c r="F45">
        <v>31</v>
      </c>
      <c r="G45">
        <v>4</v>
      </c>
      <c r="H45" t="s">
        <v>969</v>
      </c>
      <c r="I45">
        <v>5</v>
      </c>
      <c r="J45">
        <v>5</v>
      </c>
      <c r="K45" t="s">
        <v>71</v>
      </c>
      <c r="L45">
        <v>23</v>
      </c>
      <c r="M45">
        <v>4.8</v>
      </c>
      <c r="N45">
        <v>6.24</v>
      </c>
      <c r="O45" t="s">
        <v>973</v>
      </c>
      <c r="P45" t="s">
        <v>1012</v>
      </c>
    </row>
    <row r="46" spans="1:16">
      <c r="A46">
        <v>1045</v>
      </c>
      <c r="B46" t="s">
        <v>971</v>
      </c>
      <c r="C46" t="s">
        <v>972</v>
      </c>
      <c r="D46" t="s">
        <v>967</v>
      </c>
      <c r="E46" t="s">
        <v>959</v>
      </c>
      <c r="F46">
        <v>29</v>
      </c>
      <c r="G46">
        <v>2</v>
      </c>
      <c r="H46" t="s">
        <v>584</v>
      </c>
      <c r="I46">
        <v>4</v>
      </c>
      <c r="J46">
        <v>2</v>
      </c>
      <c r="K46" t="s">
        <v>71</v>
      </c>
      <c r="L46">
        <v>27</v>
      </c>
      <c r="M46">
        <v>5.8</v>
      </c>
      <c r="N46">
        <v>7.54</v>
      </c>
      <c r="O46" t="s">
        <v>973</v>
      </c>
      <c r="P46" t="s">
        <v>1011</v>
      </c>
    </row>
    <row r="47" spans="1:16">
      <c r="A47">
        <v>1046</v>
      </c>
      <c r="B47" t="s">
        <v>76</v>
      </c>
      <c r="C47" t="s">
        <v>132</v>
      </c>
      <c r="D47" t="s">
        <v>966</v>
      </c>
      <c r="E47" t="s">
        <v>959</v>
      </c>
      <c r="F47">
        <v>28</v>
      </c>
      <c r="G47">
        <v>5</v>
      </c>
      <c r="H47" t="s">
        <v>68</v>
      </c>
      <c r="I47">
        <v>4</v>
      </c>
      <c r="J47">
        <v>5</v>
      </c>
      <c r="K47" t="s">
        <v>71</v>
      </c>
      <c r="L47">
        <v>20</v>
      </c>
      <c r="M47">
        <v>3.7</v>
      </c>
      <c r="N47">
        <v>4.8100000000000005</v>
      </c>
      <c r="O47" t="s">
        <v>973</v>
      </c>
      <c r="P47" t="s">
        <v>1012</v>
      </c>
    </row>
    <row r="48" spans="1:16">
      <c r="A48">
        <v>1047</v>
      </c>
      <c r="B48" t="s">
        <v>971</v>
      </c>
      <c r="C48" t="s">
        <v>132</v>
      </c>
      <c r="D48" t="s">
        <v>5</v>
      </c>
      <c r="E48" t="s">
        <v>959</v>
      </c>
      <c r="F48">
        <v>30</v>
      </c>
      <c r="G48">
        <v>4</v>
      </c>
      <c r="H48" t="s">
        <v>581</v>
      </c>
      <c r="I48">
        <v>6</v>
      </c>
      <c r="J48">
        <v>2</v>
      </c>
      <c r="K48" t="s">
        <v>64</v>
      </c>
      <c r="L48">
        <v>22</v>
      </c>
      <c r="M48">
        <v>7.5</v>
      </c>
      <c r="N48">
        <v>9.75</v>
      </c>
      <c r="O48" t="s">
        <v>973</v>
      </c>
      <c r="P48" t="s">
        <v>1011</v>
      </c>
    </row>
    <row r="49" spans="1:16">
      <c r="A49">
        <v>1048</v>
      </c>
      <c r="B49" t="s">
        <v>971</v>
      </c>
      <c r="C49" t="s">
        <v>972</v>
      </c>
      <c r="D49" t="s">
        <v>18</v>
      </c>
      <c r="E49" t="s">
        <v>959</v>
      </c>
      <c r="F49">
        <v>30</v>
      </c>
      <c r="G49">
        <v>6</v>
      </c>
      <c r="H49" t="s">
        <v>579</v>
      </c>
      <c r="I49">
        <v>6</v>
      </c>
      <c r="J49">
        <v>2</v>
      </c>
      <c r="K49" t="s">
        <v>71</v>
      </c>
      <c r="L49">
        <v>30</v>
      </c>
      <c r="M49">
        <v>4.5999999999999996</v>
      </c>
      <c r="N49">
        <v>5.9799999999999995</v>
      </c>
      <c r="O49">
        <v>7</v>
      </c>
      <c r="P49" s="37" t="s">
        <v>1012</v>
      </c>
    </row>
    <row r="50" spans="1:16">
      <c r="A50">
        <v>1049</v>
      </c>
      <c r="B50" t="s">
        <v>971</v>
      </c>
      <c r="C50" t="s">
        <v>132</v>
      </c>
      <c r="D50" t="s">
        <v>19</v>
      </c>
      <c r="E50" t="s">
        <v>959</v>
      </c>
      <c r="F50">
        <v>27</v>
      </c>
      <c r="G50">
        <v>3</v>
      </c>
      <c r="H50" t="s">
        <v>580</v>
      </c>
      <c r="I50">
        <v>6</v>
      </c>
      <c r="J50">
        <v>5</v>
      </c>
      <c r="K50" t="s">
        <v>71</v>
      </c>
      <c r="L50">
        <v>23</v>
      </c>
      <c r="M50">
        <v>3.8</v>
      </c>
      <c r="N50">
        <v>4.9399999999999995</v>
      </c>
      <c r="O50" t="s">
        <v>973</v>
      </c>
      <c r="P50" t="s">
        <v>1011</v>
      </c>
    </row>
    <row r="51" spans="1:16">
      <c r="A51">
        <v>1050</v>
      </c>
      <c r="B51" t="s">
        <v>76</v>
      </c>
      <c r="C51" t="s">
        <v>132</v>
      </c>
      <c r="D51" t="s">
        <v>967</v>
      </c>
      <c r="E51" t="s">
        <v>959</v>
      </c>
      <c r="F51">
        <v>30</v>
      </c>
      <c r="G51">
        <v>4</v>
      </c>
      <c r="H51" t="s">
        <v>968</v>
      </c>
      <c r="I51">
        <v>3</v>
      </c>
      <c r="J51">
        <v>4</v>
      </c>
      <c r="K51" t="s">
        <v>71</v>
      </c>
      <c r="L51">
        <v>32</v>
      </c>
      <c r="M51">
        <v>3.8</v>
      </c>
      <c r="N51">
        <v>4.9399999999999995</v>
      </c>
      <c r="O51">
        <v>2</v>
      </c>
      <c r="P51" t="s">
        <v>1012</v>
      </c>
    </row>
    <row r="52" spans="1:16">
      <c r="A52">
        <v>1051</v>
      </c>
      <c r="B52" t="s">
        <v>971</v>
      </c>
      <c r="C52" t="s">
        <v>972</v>
      </c>
      <c r="D52" t="s">
        <v>966</v>
      </c>
      <c r="E52" t="s">
        <v>959</v>
      </c>
      <c r="F52">
        <v>28</v>
      </c>
      <c r="G52">
        <v>3</v>
      </c>
      <c r="H52" t="s">
        <v>969</v>
      </c>
      <c r="I52">
        <v>5</v>
      </c>
      <c r="J52">
        <v>3</v>
      </c>
      <c r="K52" t="s">
        <v>64</v>
      </c>
      <c r="L52">
        <v>21</v>
      </c>
      <c r="M52">
        <v>3</v>
      </c>
      <c r="N52">
        <v>3.9000000000000004</v>
      </c>
      <c r="O52" s="37" t="s">
        <v>973</v>
      </c>
      <c r="P52" t="s">
        <v>1011</v>
      </c>
    </row>
    <row r="53" spans="1:16">
      <c r="A53">
        <v>1052</v>
      </c>
      <c r="B53" t="s">
        <v>76</v>
      </c>
      <c r="C53" t="s">
        <v>132</v>
      </c>
      <c r="D53" t="s">
        <v>5</v>
      </c>
      <c r="E53" t="s">
        <v>959</v>
      </c>
      <c r="F53">
        <v>24</v>
      </c>
      <c r="G53">
        <v>2</v>
      </c>
      <c r="H53" t="s">
        <v>584</v>
      </c>
      <c r="I53">
        <v>4</v>
      </c>
      <c r="J53">
        <v>5</v>
      </c>
      <c r="K53" t="s">
        <v>64</v>
      </c>
      <c r="L53">
        <v>31</v>
      </c>
      <c r="M53">
        <v>5</v>
      </c>
      <c r="N53">
        <v>6.5</v>
      </c>
      <c r="O53" s="37" t="s">
        <v>973</v>
      </c>
      <c r="P53" t="s">
        <v>1011</v>
      </c>
    </row>
    <row r="54" spans="1:16">
      <c r="A54">
        <v>1053</v>
      </c>
      <c r="B54" t="s">
        <v>971</v>
      </c>
      <c r="C54" t="s">
        <v>132</v>
      </c>
      <c r="D54" t="s">
        <v>18</v>
      </c>
      <c r="E54" t="s">
        <v>959</v>
      </c>
      <c r="F54">
        <v>28</v>
      </c>
      <c r="G54">
        <v>5</v>
      </c>
      <c r="H54" t="s">
        <v>68</v>
      </c>
      <c r="I54">
        <v>4</v>
      </c>
      <c r="J54">
        <v>1</v>
      </c>
      <c r="K54" t="s">
        <v>71</v>
      </c>
      <c r="L54">
        <v>20</v>
      </c>
      <c r="M54">
        <v>6</v>
      </c>
      <c r="N54">
        <v>7.8000000000000007</v>
      </c>
      <c r="O54" s="37" t="s">
        <v>973</v>
      </c>
      <c r="P54" t="s">
        <v>1011</v>
      </c>
    </row>
    <row r="55" spans="1:16">
      <c r="A55">
        <v>1054</v>
      </c>
      <c r="B55" s="27" t="s">
        <v>971</v>
      </c>
      <c r="C55" t="s">
        <v>972</v>
      </c>
      <c r="D55" t="s">
        <v>19</v>
      </c>
      <c r="E55" t="s">
        <v>959</v>
      </c>
      <c r="F55">
        <v>29</v>
      </c>
      <c r="G55">
        <v>2</v>
      </c>
      <c r="H55" t="s">
        <v>581</v>
      </c>
      <c r="I55">
        <v>6</v>
      </c>
      <c r="J55">
        <v>5</v>
      </c>
      <c r="K55" t="s">
        <v>71</v>
      </c>
      <c r="L55">
        <v>24</v>
      </c>
      <c r="M55">
        <v>3</v>
      </c>
      <c r="N55">
        <v>3.9000000000000004</v>
      </c>
      <c r="O55" s="37" t="s">
        <v>973</v>
      </c>
      <c r="P55" t="s">
        <v>1011</v>
      </c>
    </row>
    <row r="56" spans="1:16">
      <c r="A56">
        <v>1055</v>
      </c>
      <c r="B56" t="s">
        <v>971</v>
      </c>
      <c r="C56" t="s">
        <v>132</v>
      </c>
      <c r="D56" t="s">
        <v>967</v>
      </c>
      <c r="E56" t="s">
        <v>959</v>
      </c>
      <c r="F56">
        <v>30</v>
      </c>
      <c r="G56">
        <v>4</v>
      </c>
      <c r="H56" t="s">
        <v>579</v>
      </c>
      <c r="I56">
        <v>6</v>
      </c>
      <c r="J56">
        <v>5</v>
      </c>
      <c r="K56" t="s">
        <v>64</v>
      </c>
      <c r="L56">
        <v>30</v>
      </c>
      <c r="M56">
        <v>4</v>
      </c>
      <c r="N56">
        <v>5.2</v>
      </c>
      <c r="O56" s="37" t="s">
        <v>973</v>
      </c>
      <c r="P56" t="s">
        <v>1012</v>
      </c>
    </row>
    <row r="57" spans="1:16">
      <c r="A57">
        <v>1056</v>
      </c>
      <c r="B57" s="27" t="s">
        <v>971</v>
      </c>
      <c r="C57" t="s">
        <v>132</v>
      </c>
      <c r="D57" t="s">
        <v>966</v>
      </c>
      <c r="E57" t="s">
        <v>959</v>
      </c>
      <c r="F57">
        <v>26</v>
      </c>
      <c r="G57">
        <v>2</v>
      </c>
      <c r="H57" t="s">
        <v>580</v>
      </c>
      <c r="I57">
        <v>6</v>
      </c>
      <c r="J57">
        <v>5</v>
      </c>
      <c r="K57" t="s">
        <v>71</v>
      </c>
      <c r="L57">
        <v>27</v>
      </c>
      <c r="M57">
        <v>3</v>
      </c>
      <c r="N57">
        <v>3.9000000000000004</v>
      </c>
      <c r="O57" s="37" t="s">
        <v>973</v>
      </c>
      <c r="P57" t="s">
        <v>1011</v>
      </c>
    </row>
    <row r="58" spans="1:16">
      <c r="A58">
        <v>1057</v>
      </c>
      <c r="B58" t="s">
        <v>971</v>
      </c>
      <c r="C58" t="s">
        <v>972</v>
      </c>
      <c r="D58" t="s">
        <v>5</v>
      </c>
      <c r="E58" t="s">
        <v>959</v>
      </c>
      <c r="F58">
        <v>28</v>
      </c>
      <c r="G58">
        <v>6</v>
      </c>
      <c r="H58" t="s">
        <v>968</v>
      </c>
      <c r="I58">
        <v>3</v>
      </c>
      <c r="J58">
        <v>3</v>
      </c>
      <c r="K58" t="s">
        <v>64</v>
      </c>
      <c r="L58">
        <v>22</v>
      </c>
      <c r="M58">
        <v>4</v>
      </c>
      <c r="N58">
        <v>5.2</v>
      </c>
      <c r="O58" s="37" t="s">
        <v>973</v>
      </c>
      <c r="P58" t="s">
        <v>1011</v>
      </c>
    </row>
    <row r="59" spans="1:16">
      <c r="A59">
        <v>1058</v>
      </c>
      <c r="B59" t="s">
        <v>76</v>
      </c>
      <c r="C59" t="s">
        <v>132</v>
      </c>
      <c r="D59" t="s">
        <v>18</v>
      </c>
      <c r="E59" t="s">
        <v>959</v>
      </c>
      <c r="F59">
        <v>30</v>
      </c>
      <c r="G59">
        <v>2</v>
      </c>
      <c r="H59" t="s">
        <v>969</v>
      </c>
      <c r="I59">
        <v>5</v>
      </c>
      <c r="J59">
        <v>4</v>
      </c>
      <c r="K59" t="s">
        <v>71</v>
      </c>
      <c r="L59">
        <v>22</v>
      </c>
      <c r="M59">
        <v>4</v>
      </c>
      <c r="N59">
        <v>5.2</v>
      </c>
      <c r="O59" s="37" t="s">
        <v>973</v>
      </c>
      <c r="P59" t="s">
        <v>1011</v>
      </c>
    </row>
    <row r="60" spans="1:16">
      <c r="A60">
        <v>1059</v>
      </c>
      <c r="B60" t="s">
        <v>971</v>
      </c>
      <c r="C60" t="s">
        <v>132</v>
      </c>
      <c r="D60" t="s">
        <v>19</v>
      </c>
      <c r="E60" t="s">
        <v>959</v>
      </c>
      <c r="F60">
        <v>32</v>
      </c>
      <c r="G60">
        <v>5</v>
      </c>
      <c r="H60" t="s">
        <v>584</v>
      </c>
      <c r="I60">
        <v>4</v>
      </c>
      <c r="J60">
        <v>5</v>
      </c>
      <c r="K60" t="s">
        <v>64</v>
      </c>
      <c r="L60">
        <v>15</v>
      </c>
      <c r="M60">
        <v>7</v>
      </c>
      <c r="N60">
        <v>9.1</v>
      </c>
      <c r="O60" s="37" t="s">
        <v>973</v>
      </c>
      <c r="P60" t="s">
        <v>1011</v>
      </c>
    </row>
    <row r="61" spans="1:16">
      <c r="A61">
        <v>1060</v>
      </c>
      <c r="B61" t="s">
        <v>76</v>
      </c>
      <c r="C61" t="s">
        <v>972</v>
      </c>
      <c r="D61" t="s">
        <v>967</v>
      </c>
      <c r="E61" t="s">
        <v>959</v>
      </c>
      <c r="F61">
        <v>28</v>
      </c>
      <c r="G61">
        <v>5</v>
      </c>
      <c r="H61" t="s">
        <v>68</v>
      </c>
      <c r="I61">
        <v>4</v>
      </c>
      <c r="J61">
        <v>4</v>
      </c>
      <c r="K61" t="s">
        <v>71</v>
      </c>
      <c r="L61">
        <v>26</v>
      </c>
      <c r="M61">
        <v>3</v>
      </c>
      <c r="N61">
        <v>3.9000000000000004</v>
      </c>
      <c r="O61" s="37" t="s">
        <v>973</v>
      </c>
      <c r="P61" t="s">
        <v>1012</v>
      </c>
    </row>
    <row r="62" spans="1:16">
      <c r="A62">
        <v>1061</v>
      </c>
      <c r="B62" t="s">
        <v>971</v>
      </c>
      <c r="C62" t="s">
        <v>132</v>
      </c>
      <c r="D62" t="s">
        <v>966</v>
      </c>
      <c r="E62" t="s">
        <v>959</v>
      </c>
      <c r="F62">
        <v>32</v>
      </c>
      <c r="G62">
        <v>5</v>
      </c>
      <c r="H62" t="s">
        <v>581</v>
      </c>
      <c r="I62">
        <v>6</v>
      </c>
      <c r="J62">
        <v>5</v>
      </c>
      <c r="K62" t="s">
        <v>71</v>
      </c>
      <c r="L62">
        <v>34</v>
      </c>
      <c r="M62">
        <v>4</v>
      </c>
      <c r="N62">
        <v>5.2</v>
      </c>
      <c r="O62" s="37" t="s">
        <v>973</v>
      </c>
      <c r="P62" t="s">
        <v>1012</v>
      </c>
    </row>
    <row r="63" spans="1:16">
      <c r="A63">
        <v>1062</v>
      </c>
      <c r="B63" t="s">
        <v>76</v>
      </c>
      <c r="C63" t="s">
        <v>132</v>
      </c>
      <c r="D63" t="s">
        <v>5</v>
      </c>
      <c r="E63" t="s">
        <v>959</v>
      </c>
      <c r="F63">
        <v>31</v>
      </c>
      <c r="G63">
        <v>5</v>
      </c>
      <c r="H63" t="s">
        <v>579</v>
      </c>
      <c r="I63">
        <v>6</v>
      </c>
      <c r="J63">
        <v>2</v>
      </c>
      <c r="K63" t="s">
        <v>71</v>
      </c>
      <c r="L63">
        <v>28</v>
      </c>
      <c r="M63">
        <v>3</v>
      </c>
      <c r="N63">
        <v>3.9000000000000004</v>
      </c>
      <c r="O63" s="37" t="s">
        <v>973</v>
      </c>
      <c r="P63" t="s">
        <v>1012</v>
      </c>
    </row>
    <row r="64" spans="1:16">
      <c r="A64">
        <v>1063</v>
      </c>
      <c r="B64" t="s">
        <v>971</v>
      </c>
      <c r="C64" t="s">
        <v>972</v>
      </c>
      <c r="D64" t="s">
        <v>18</v>
      </c>
      <c r="E64" t="s">
        <v>959</v>
      </c>
      <c r="F64">
        <v>30</v>
      </c>
      <c r="G64">
        <v>4</v>
      </c>
      <c r="H64" t="s">
        <v>580</v>
      </c>
      <c r="I64">
        <v>6</v>
      </c>
      <c r="J64">
        <v>2</v>
      </c>
      <c r="K64" t="s">
        <v>64</v>
      </c>
      <c r="L64">
        <v>24</v>
      </c>
      <c r="M64">
        <v>4</v>
      </c>
      <c r="N64">
        <v>5.2</v>
      </c>
      <c r="O64" s="37" t="s">
        <v>973</v>
      </c>
      <c r="P64" t="s">
        <v>1011</v>
      </c>
    </row>
    <row r="65" spans="1:16">
      <c r="A65">
        <v>1064</v>
      </c>
      <c r="B65" s="27" t="s">
        <v>971</v>
      </c>
      <c r="C65" t="s">
        <v>132</v>
      </c>
      <c r="D65" t="s">
        <v>19</v>
      </c>
      <c r="E65" t="s">
        <v>959</v>
      </c>
      <c r="F65">
        <v>27</v>
      </c>
      <c r="G65">
        <v>5</v>
      </c>
      <c r="H65" t="s">
        <v>968</v>
      </c>
      <c r="I65">
        <v>3</v>
      </c>
      <c r="J65">
        <v>1</v>
      </c>
      <c r="K65" t="s">
        <v>64</v>
      </c>
      <c r="L65">
        <v>22</v>
      </c>
      <c r="M65">
        <v>4</v>
      </c>
      <c r="N65">
        <v>5.2</v>
      </c>
      <c r="O65" s="37" t="s">
        <v>973</v>
      </c>
      <c r="P65" t="s">
        <v>1011</v>
      </c>
    </row>
    <row r="66" spans="1:16">
      <c r="A66">
        <v>1065</v>
      </c>
      <c r="B66" t="s">
        <v>971</v>
      </c>
      <c r="C66" t="s">
        <v>132</v>
      </c>
      <c r="D66" t="s">
        <v>967</v>
      </c>
      <c r="E66" t="s">
        <v>959</v>
      </c>
      <c r="F66">
        <v>27</v>
      </c>
      <c r="G66">
        <v>3</v>
      </c>
      <c r="H66" t="s">
        <v>969</v>
      </c>
      <c r="I66">
        <v>6</v>
      </c>
      <c r="J66">
        <v>5</v>
      </c>
      <c r="K66" t="s">
        <v>64</v>
      </c>
      <c r="L66">
        <v>28</v>
      </c>
      <c r="M66">
        <v>4</v>
      </c>
      <c r="N66">
        <v>5.2</v>
      </c>
      <c r="O66" s="37" t="s">
        <v>973</v>
      </c>
      <c r="P66" t="s">
        <v>1011</v>
      </c>
    </row>
    <row r="67" spans="1:16">
      <c r="A67">
        <v>1066</v>
      </c>
      <c r="B67" t="s">
        <v>76</v>
      </c>
      <c r="C67" t="s">
        <v>972</v>
      </c>
      <c r="D67" t="s">
        <v>966</v>
      </c>
      <c r="E67" t="s">
        <v>959</v>
      </c>
      <c r="F67">
        <v>28</v>
      </c>
      <c r="G67">
        <v>6</v>
      </c>
      <c r="H67" t="s">
        <v>584</v>
      </c>
      <c r="I67">
        <v>4</v>
      </c>
      <c r="J67">
        <v>3</v>
      </c>
      <c r="K67" t="s">
        <v>71</v>
      </c>
      <c r="L67">
        <v>24</v>
      </c>
      <c r="M67">
        <v>3</v>
      </c>
      <c r="N67">
        <v>3.9000000000000004</v>
      </c>
      <c r="O67" s="37" t="s">
        <v>973</v>
      </c>
      <c r="P67" t="s">
        <v>1012</v>
      </c>
    </row>
    <row r="68" spans="1:16">
      <c r="A68">
        <v>1067</v>
      </c>
      <c r="B68" t="s">
        <v>971</v>
      </c>
      <c r="C68" t="s">
        <v>132</v>
      </c>
      <c r="D68" t="s">
        <v>5</v>
      </c>
      <c r="E68" t="s">
        <v>959</v>
      </c>
      <c r="F68">
        <v>30</v>
      </c>
      <c r="G68">
        <v>6</v>
      </c>
      <c r="H68" t="s">
        <v>68</v>
      </c>
      <c r="I68">
        <v>4</v>
      </c>
      <c r="J68">
        <v>5</v>
      </c>
      <c r="K68" t="s">
        <v>71</v>
      </c>
      <c r="L68">
        <v>15</v>
      </c>
      <c r="M68">
        <v>4</v>
      </c>
      <c r="N68">
        <v>5.2</v>
      </c>
      <c r="O68" s="37" t="s">
        <v>973</v>
      </c>
      <c r="P68" t="s">
        <v>1011</v>
      </c>
    </row>
    <row r="69" spans="1:16">
      <c r="A69">
        <v>1068</v>
      </c>
      <c r="B69" t="s">
        <v>76</v>
      </c>
      <c r="C69" t="s">
        <v>132</v>
      </c>
      <c r="D69" t="s">
        <v>18</v>
      </c>
      <c r="E69" t="s">
        <v>959</v>
      </c>
      <c r="F69">
        <v>28</v>
      </c>
      <c r="G69">
        <v>3</v>
      </c>
      <c r="H69" t="s">
        <v>581</v>
      </c>
      <c r="I69">
        <v>6</v>
      </c>
      <c r="J69">
        <v>2</v>
      </c>
      <c r="K69" t="s">
        <v>64</v>
      </c>
      <c r="L69">
        <v>22</v>
      </c>
      <c r="M69">
        <v>6</v>
      </c>
      <c r="N69">
        <v>7.8000000000000007</v>
      </c>
      <c r="O69" s="37" t="s">
        <v>973</v>
      </c>
      <c r="P69" t="s">
        <v>1011</v>
      </c>
    </row>
    <row r="70" spans="1:16">
      <c r="A70">
        <v>1069</v>
      </c>
      <c r="B70" t="s">
        <v>971</v>
      </c>
      <c r="C70" t="s">
        <v>972</v>
      </c>
      <c r="D70" t="s">
        <v>19</v>
      </c>
      <c r="E70" t="s">
        <v>959</v>
      </c>
      <c r="F70">
        <v>28</v>
      </c>
      <c r="G70">
        <v>2</v>
      </c>
      <c r="H70" t="s">
        <v>579</v>
      </c>
      <c r="I70">
        <v>6</v>
      </c>
      <c r="J70">
        <v>1</v>
      </c>
      <c r="K70" t="s">
        <v>64</v>
      </c>
      <c r="L70">
        <v>22</v>
      </c>
      <c r="M70">
        <v>4</v>
      </c>
      <c r="N70">
        <v>5.2</v>
      </c>
      <c r="O70" s="37" t="s">
        <v>973</v>
      </c>
      <c r="P70" t="s">
        <v>1011</v>
      </c>
    </row>
    <row r="71" spans="1:16">
      <c r="A71">
        <v>1070</v>
      </c>
      <c r="B71" t="s">
        <v>76</v>
      </c>
      <c r="C71" t="s">
        <v>132</v>
      </c>
      <c r="D71" t="s">
        <v>967</v>
      </c>
      <c r="E71" t="s">
        <v>959</v>
      </c>
      <c r="F71">
        <v>31</v>
      </c>
      <c r="G71">
        <v>2</v>
      </c>
      <c r="H71" t="s">
        <v>580</v>
      </c>
      <c r="I71">
        <v>6</v>
      </c>
      <c r="J71">
        <v>3</v>
      </c>
      <c r="K71" t="s">
        <v>64</v>
      </c>
      <c r="L71">
        <v>27</v>
      </c>
      <c r="M71">
        <v>7</v>
      </c>
      <c r="N71">
        <v>9.1</v>
      </c>
      <c r="O71" s="37" t="s">
        <v>973</v>
      </c>
      <c r="P71" t="s">
        <v>1011</v>
      </c>
    </row>
    <row r="72" spans="1:16">
      <c r="A72">
        <v>1071</v>
      </c>
      <c r="B72" t="s">
        <v>971</v>
      </c>
      <c r="C72" t="s">
        <v>132</v>
      </c>
      <c r="D72" t="s">
        <v>966</v>
      </c>
      <c r="E72" t="s">
        <v>959</v>
      </c>
      <c r="F72">
        <v>30</v>
      </c>
      <c r="G72">
        <v>6</v>
      </c>
      <c r="H72" t="s">
        <v>968</v>
      </c>
      <c r="I72">
        <v>3</v>
      </c>
      <c r="J72">
        <v>4</v>
      </c>
      <c r="K72" t="s">
        <v>71</v>
      </c>
      <c r="L72">
        <v>24</v>
      </c>
      <c r="M72">
        <v>6</v>
      </c>
      <c r="N72">
        <v>7.8000000000000007</v>
      </c>
      <c r="O72" s="37" t="s">
        <v>973</v>
      </c>
      <c r="P72" t="s">
        <v>1012</v>
      </c>
    </row>
    <row r="73" spans="1:16">
      <c r="A73">
        <v>1072</v>
      </c>
      <c r="B73" t="s">
        <v>76</v>
      </c>
      <c r="C73" t="s">
        <v>972</v>
      </c>
      <c r="D73" t="s">
        <v>5</v>
      </c>
      <c r="E73" t="s">
        <v>959</v>
      </c>
      <c r="F73">
        <v>28</v>
      </c>
      <c r="G73">
        <v>4</v>
      </c>
      <c r="H73" t="s">
        <v>969</v>
      </c>
      <c r="I73">
        <v>5</v>
      </c>
      <c r="J73">
        <v>3</v>
      </c>
      <c r="K73" t="s">
        <v>71</v>
      </c>
      <c r="L73">
        <v>25</v>
      </c>
      <c r="M73">
        <v>5</v>
      </c>
      <c r="N73">
        <v>6.5</v>
      </c>
      <c r="O73" s="37" t="s">
        <v>973</v>
      </c>
      <c r="P73" t="s">
        <v>1012</v>
      </c>
    </row>
    <row r="74" spans="1:16">
      <c r="A74">
        <v>1073</v>
      </c>
      <c r="B74" t="s">
        <v>971</v>
      </c>
      <c r="C74" t="s">
        <v>132</v>
      </c>
      <c r="D74" t="s">
        <v>18</v>
      </c>
      <c r="E74" t="s">
        <v>959</v>
      </c>
      <c r="F74">
        <v>28</v>
      </c>
      <c r="G74">
        <v>3</v>
      </c>
      <c r="H74" t="s">
        <v>584</v>
      </c>
      <c r="I74">
        <v>4</v>
      </c>
      <c r="J74">
        <v>1</v>
      </c>
      <c r="K74" t="s">
        <v>64</v>
      </c>
      <c r="L74">
        <v>19</v>
      </c>
      <c r="M74">
        <v>6</v>
      </c>
      <c r="N74">
        <v>7.8000000000000007</v>
      </c>
      <c r="O74" s="37" t="s">
        <v>973</v>
      </c>
      <c r="P74" t="s">
        <v>1011</v>
      </c>
    </row>
    <row r="75" spans="1:16">
      <c r="A75">
        <v>1074</v>
      </c>
      <c r="B75" t="s">
        <v>76</v>
      </c>
      <c r="C75" t="s">
        <v>132</v>
      </c>
      <c r="D75" t="s">
        <v>19</v>
      </c>
      <c r="E75" t="s">
        <v>959</v>
      </c>
      <c r="F75">
        <v>29</v>
      </c>
      <c r="G75">
        <v>6</v>
      </c>
      <c r="H75" t="s">
        <v>68</v>
      </c>
      <c r="I75">
        <v>4</v>
      </c>
      <c r="J75">
        <v>4</v>
      </c>
      <c r="K75" t="s">
        <v>64</v>
      </c>
      <c r="L75">
        <v>20</v>
      </c>
      <c r="M75">
        <v>3</v>
      </c>
      <c r="N75">
        <v>3.9000000000000004</v>
      </c>
      <c r="O75" s="37" t="s">
        <v>973</v>
      </c>
      <c r="P75" t="s">
        <v>1011</v>
      </c>
    </row>
    <row r="76" spans="1:16">
      <c r="A76">
        <v>1075</v>
      </c>
      <c r="B76" t="s">
        <v>971</v>
      </c>
      <c r="C76" t="s">
        <v>972</v>
      </c>
      <c r="D76" t="s">
        <v>967</v>
      </c>
      <c r="E76" t="s">
        <v>959</v>
      </c>
      <c r="F76">
        <v>30</v>
      </c>
      <c r="G76">
        <v>5</v>
      </c>
      <c r="H76" t="s">
        <v>581</v>
      </c>
      <c r="I76">
        <v>6</v>
      </c>
      <c r="J76">
        <v>2</v>
      </c>
      <c r="K76" t="s">
        <v>71</v>
      </c>
      <c r="L76">
        <v>33</v>
      </c>
      <c r="M76">
        <v>4</v>
      </c>
      <c r="N76">
        <v>5.2</v>
      </c>
      <c r="O76" s="37" t="s">
        <v>973</v>
      </c>
      <c r="P76" t="s">
        <v>1012</v>
      </c>
    </row>
    <row r="77" spans="1:16">
      <c r="A77">
        <v>1076</v>
      </c>
      <c r="B77" t="s">
        <v>76</v>
      </c>
      <c r="C77" t="s">
        <v>132</v>
      </c>
      <c r="D77" t="s">
        <v>966</v>
      </c>
      <c r="E77" t="s">
        <v>959</v>
      </c>
      <c r="F77">
        <v>32</v>
      </c>
      <c r="G77">
        <v>4</v>
      </c>
      <c r="H77" t="s">
        <v>579</v>
      </c>
      <c r="I77">
        <v>6</v>
      </c>
      <c r="J77">
        <v>4</v>
      </c>
      <c r="K77" t="s">
        <v>64</v>
      </c>
      <c r="L77">
        <v>27</v>
      </c>
      <c r="M77">
        <v>7</v>
      </c>
      <c r="N77">
        <v>9.1</v>
      </c>
      <c r="O77" s="37" t="s">
        <v>973</v>
      </c>
      <c r="P77" t="s">
        <v>1012</v>
      </c>
    </row>
    <row r="78" spans="1:16">
      <c r="A78">
        <v>1077</v>
      </c>
      <c r="B78" t="s">
        <v>971</v>
      </c>
      <c r="C78" t="s">
        <v>132</v>
      </c>
      <c r="D78" t="s">
        <v>5</v>
      </c>
      <c r="E78" t="s">
        <v>959</v>
      </c>
      <c r="F78">
        <v>32</v>
      </c>
      <c r="G78">
        <v>5</v>
      </c>
      <c r="H78" t="s">
        <v>580</v>
      </c>
      <c r="I78">
        <v>6</v>
      </c>
      <c r="J78">
        <v>1</v>
      </c>
      <c r="K78" t="s">
        <v>64</v>
      </c>
      <c r="L78">
        <v>23</v>
      </c>
      <c r="M78">
        <v>7</v>
      </c>
      <c r="N78">
        <v>9.1</v>
      </c>
      <c r="O78" s="37" t="s">
        <v>973</v>
      </c>
      <c r="P78" t="s">
        <v>1011</v>
      </c>
    </row>
    <row r="79" spans="1:16">
      <c r="A79">
        <v>1078</v>
      </c>
      <c r="B79" s="37" t="s">
        <v>971</v>
      </c>
      <c r="C79" t="s">
        <v>972</v>
      </c>
      <c r="D79" t="s">
        <v>18</v>
      </c>
      <c r="E79" t="s">
        <v>959</v>
      </c>
      <c r="F79">
        <v>30</v>
      </c>
      <c r="G79">
        <v>6</v>
      </c>
      <c r="H79" t="s">
        <v>968</v>
      </c>
      <c r="I79">
        <v>3</v>
      </c>
      <c r="J79">
        <v>2</v>
      </c>
      <c r="K79" t="s">
        <v>64</v>
      </c>
      <c r="L79">
        <v>32</v>
      </c>
      <c r="M79">
        <v>4</v>
      </c>
      <c r="N79">
        <v>5.2</v>
      </c>
      <c r="O79" s="37" t="s">
        <v>973</v>
      </c>
      <c r="P79" t="s">
        <v>1012</v>
      </c>
    </row>
    <row r="80" spans="1:16">
      <c r="A80">
        <v>1079</v>
      </c>
      <c r="B80" t="s">
        <v>971</v>
      </c>
      <c r="C80" t="s">
        <v>132</v>
      </c>
      <c r="D80" t="s">
        <v>19</v>
      </c>
      <c r="E80" t="s">
        <v>959</v>
      </c>
      <c r="F80">
        <v>26</v>
      </c>
      <c r="G80">
        <v>2</v>
      </c>
      <c r="H80" t="s">
        <v>969</v>
      </c>
      <c r="I80">
        <v>5</v>
      </c>
      <c r="J80">
        <v>3</v>
      </c>
      <c r="K80" t="s">
        <v>64</v>
      </c>
      <c r="L80">
        <v>18</v>
      </c>
      <c r="M80">
        <v>7</v>
      </c>
      <c r="N80">
        <v>9.1</v>
      </c>
      <c r="O80" s="37" t="s">
        <v>973</v>
      </c>
      <c r="P80" t="s">
        <v>1011</v>
      </c>
    </row>
    <row r="81" spans="1:16">
      <c r="A81">
        <v>1080</v>
      </c>
      <c r="B81" s="27" t="s">
        <v>971</v>
      </c>
      <c r="C81" t="s">
        <v>132</v>
      </c>
      <c r="D81" t="s">
        <v>967</v>
      </c>
      <c r="E81" t="s">
        <v>959</v>
      </c>
      <c r="F81">
        <v>26</v>
      </c>
      <c r="G81">
        <v>3</v>
      </c>
      <c r="H81" t="s">
        <v>584</v>
      </c>
      <c r="I81">
        <v>4</v>
      </c>
      <c r="J81">
        <v>2</v>
      </c>
      <c r="K81" t="s">
        <v>64</v>
      </c>
      <c r="L81">
        <v>22</v>
      </c>
      <c r="M81">
        <v>4</v>
      </c>
      <c r="N81">
        <v>5.2</v>
      </c>
      <c r="O81" s="37" t="s">
        <v>973</v>
      </c>
      <c r="P81" t="s">
        <v>1011</v>
      </c>
    </row>
    <row r="82" spans="1:16">
      <c r="A82">
        <v>1081</v>
      </c>
      <c r="B82" t="s">
        <v>971</v>
      </c>
      <c r="C82" t="s">
        <v>972</v>
      </c>
      <c r="D82" t="s">
        <v>966</v>
      </c>
      <c r="E82" t="s">
        <v>959</v>
      </c>
      <c r="F82">
        <v>25</v>
      </c>
      <c r="G82">
        <v>3</v>
      </c>
      <c r="H82" t="s">
        <v>68</v>
      </c>
      <c r="I82">
        <v>4</v>
      </c>
      <c r="J82">
        <v>1</v>
      </c>
      <c r="K82" t="s">
        <v>71</v>
      </c>
      <c r="L82">
        <v>35</v>
      </c>
      <c r="M82">
        <v>4</v>
      </c>
      <c r="N82">
        <v>5.2</v>
      </c>
      <c r="O82" s="37" t="s">
        <v>973</v>
      </c>
      <c r="P82" t="s">
        <v>1012</v>
      </c>
    </row>
    <row r="83" spans="1:16">
      <c r="A83">
        <v>1082</v>
      </c>
      <c r="B83" t="s">
        <v>76</v>
      </c>
      <c r="C83" t="s">
        <v>132</v>
      </c>
      <c r="D83" t="s">
        <v>5</v>
      </c>
      <c r="E83" t="s">
        <v>959</v>
      </c>
      <c r="F83">
        <v>26</v>
      </c>
      <c r="G83">
        <v>2</v>
      </c>
      <c r="H83" t="s">
        <v>581</v>
      </c>
      <c r="I83">
        <v>6</v>
      </c>
      <c r="J83">
        <v>3</v>
      </c>
      <c r="K83" t="s">
        <v>71</v>
      </c>
      <c r="L83">
        <v>28</v>
      </c>
      <c r="M83">
        <v>4</v>
      </c>
      <c r="N83">
        <v>5.2</v>
      </c>
      <c r="O83" s="37" t="s">
        <v>973</v>
      </c>
      <c r="P83" t="s">
        <v>1011</v>
      </c>
    </row>
    <row r="84" spans="1:16">
      <c r="A84">
        <v>1083</v>
      </c>
      <c r="B84" t="s">
        <v>971</v>
      </c>
      <c r="C84" t="s">
        <v>132</v>
      </c>
      <c r="D84" t="s">
        <v>18</v>
      </c>
      <c r="E84" t="s">
        <v>959</v>
      </c>
      <c r="F84">
        <v>31</v>
      </c>
      <c r="G84">
        <v>5</v>
      </c>
      <c r="H84" t="s">
        <v>579</v>
      </c>
      <c r="I84">
        <v>6</v>
      </c>
      <c r="J84">
        <v>3</v>
      </c>
      <c r="K84" t="s">
        <v>64</v>
      </c>
      <c r="L84">
        <v>30</v>
      </c>
      <c r="M84">
        <v>7</v>
      </c>
      <c r="N84">
        <v>9.1</v>
      </c>
      <c r="O84" s="37" t="s">
        <v>973</v>
      </c>
      <c r="P84" t="s">
        <v>1012</v>
      </c>
    </row>
    <row r="85" spans="1:16">
      <c r="A85">
        <v>1084</v>
      </c>
      <c r="B85" t="s">
        <v>76</v>
      </c>
      <c r="C85" s="37" t="s">
        <v>132</v>
      </c>
      <c r="D85" t="s">
        <v>19</v>
      </c>
      <c r="E85" t="s">
        <v>959</v>
      </c>
      <c r="F85">
        <v>33</v>
      </c>
      <c r="G85">
        <v>6</v>
      </c>
      <c r="H85" t="s">
        <v>580</v>
      </c>
      <c r="I85">
        <v>6</v>
      </c>
      <c r="J85">
        <v>1</v>
      </c>
      <c r="K85" t="s">
        <v>64</v>
      </c>
      <c r="L85">
        <v>30</v>
      </c>
      <c r="M85">
        <v>7</v>
      </c>
      <c r="N85">
        <v>9.1</v>
      </c>
      <c r="O85" s="37" t="s">
        <v>973</v>
      </c>
      <c r="P85" t="s">
        <v>1012</v>
      </c>
    </row>
    <row r="86" spans="1:16">
      <c r="A86">
        <v>1085</v>
      </c>
      <c r="B86" t="s">
        <v>971</v>
      </c>
      <c r="C86" t="s">
        <v>132</v>
      </c>
      <c r="D86" t="s">
        <v>967</v>
      </c>
      <c r="E86" t="s">
        <v>959</v>
      </c>
      <c r="F86">
        <v>25</v>
      </c>
      <c r="G86">
        <v>2</v>
      </c>
      <c r="H86" t="s">
        <v>968</v>
      </c>
      <c r="I86">
        <v>3</v>
      </c>
      <c r="J86">
        <v>5</v>
      </c>
      <c r="K86" t="s">
        <v>64</v>
      </c>
      <c r="L86">
        <v>28</v>
      </c>
      <c r="M86">
        <v>5</v>
      </c>
      <c r="N86">
        <v>6.5</v>
      </c>
      <c r="O86" s="37" t="s">
        <v>973</v>
      </c>
      <c r="P86" t="s">
        <v>1011</v>
      </c>
    </row>
    <row r="87" spans="1:16">
      <c r="A87">
        <v>1086</v>
      </c>
      <c r="B87" t="s">
        <v>76</v>
      </c>
      <c r="C87" t="s">
        <v>132</v>
      </c>
      <c r="D87" t="s">
        <v>966</v>
      </c>
      <c r="E87" t="s">
        <v>959</v>
      </c>
      <c r="F87">
        <v>30</v>
      </c>
      <c r="G87">
        <v>6</v>
      </c>
      <c r="H87" t="s">
        <v>969</v>
      </c>
      <c r="I87">
        <v>5</v>
      </c>
      <c r="J87">
        <v>5</v>
      </c>
      <c r="K87" t="s">
        <v>71</v>
      </c>
      <c r="L87">
        <v>28</v>
      </c>
      <c r="M87">
        <v>5</v>
      </c>
      <c r="N87">
        <v>6.5</v>
      </c>
      <c r="O87" s="37" t="s">
        <v>973</v>
      </c>
      <c r="P87" t="s">
        <v>1012</v>
      </c>
    </row>
    <row r="88" spans="1:16">
      <c r="A88">
        <v>1087</v>
      </c>
      <c r="B88" t="s">
        <v>971</v>
      </c>
      <c r="C88" t="s">
        <v>972</v>
      </c>
      <c r="D88" t="s">
        <v>5</v>
      </c>
      <c r="E88" t="s">
        <v>959</v>
      </c>
      <c r="F88">
        <v>29</v>
      </c>
      <c r="G88">
        <v>4</v>
      </c>
      <c r="H88" t="s">
        <v>584</v>
      </c>
      <c r="I88">
        <v>4</v>
      </c>
      <c r="J88">
        <v>2</v>
      </c>
      <c r="K88" t="s">
        <v>64</v>
      </c>
      <c r="L88">
        <v>30</v>
      </c>
      <c r="M88">
        <v>3</v>
      </c>
      <c r="N88">
        <v>3.9000000000000004</v>
      </c>
      <c r="O88" s="37" t="s">
        <v>973</v>
      </c>
      <c r="P88" t="s">
        <v>1011</v>
      </c>
    </row>
    <row r="89" spans="1:16">
      <c r="A89">
        <v>1088</v>
      </c>
      <c r="B89" t="s">
        <v>76</v>
      </c>
      <c r="C89" t="s">
        <v>132</v>
      </c>
      <c r="D89" t="s">
        <v>18</v>
      </c>
      <c r="E89" t="s">
        <v>959</v>
      </c>
      <c r="F89">
        <v>31</v>
      </c>
      <c r="G89">
        <v>6</v>
      </c>
      <c r="H89" t="s">
        <v>68</v>
      </c>
      <c r="I89">
        <v>4</v>
      </c>
      <c r="J89">
        <v>4</v>
      </c>
      <c r="K89" t="s">
        <v>71</v>
      </c>
      <c r="L89">
        <v>35</v>
      </c>
      <c r="M89">
        <v>3</v>
      </c>
      <c r="N89">
        <v>3.9000000000000004</v>
      </c>
      <c r="O89" s="37" t="s">
        <v>973</v>
      </c>
      <c r="P89" t="s">
        <v>1012</v>
      </c>
    </row>
    <row r="90" spans="1:16">
      <c r="A90">
        <v>1089</v>
      </c>
      <c r="B90" t="s">
        <v>971</v>
      </c>
      <c r="C90" t="s">
        <v>132</v>
      </c>
      <c r="D90" t="s">
        <v>19</v>
      </c>
      <c r="E90" t="s">
        <v>959</v>
      </c>
      <c r="F90">
        <v>28</v>
      </c>
      <c r="G90">
        <v>3</v>
      </c>
      <c r="H90" t="s">
        <v>581</v>
      </c>
      <c r="I90">
        <v>6</v>
      </c>
      <c r="J90">
        <v>5</v>
      </c>
      <c r="K90" t="s">
        <v>64</v>
      </c>
      <c r="L90">
        <v>21</v>
      </c>
      <c r="M90">
        <v>6</v>
      </c>
      <c r="N90">
        <v>7.8000000000000007</v>
      </c>
      <c r="O90" s="37" t="s">
        <v>973</v>
      </c>
      <c r="P90" t="s">
        <v>1011</v>
      </c>
    </row>
    <row r="91" spans="1:16">
      <c r="A91">
        <v>1090</v>
      </c>
      <c r="B91" t="s">
        <v>76</v>
      </c>
      <c r="C91" t="s">
        <v>972</v>
      </c>
      <c r="D91" t="s">
        <v>967</v>
      </c>
      <c r="E91" t="s">
        <v>959</v>
      </c>
      <c r="F91">
        <v>29</v>
      </c>
      <c r="G91">
        <v>4</v>
      </c>
      <c r="H91" t="s">
        <v>579</v>
      </c>
      <c r="I91">
        <v>6</v>
      </c>
      <c r="J91">
        <v>3</v>
      </c>
      <c r="K91" t="s">
        <v>64</v>
      </c>
      <c r="L91">
        <v>29</v>
      </c>
      <c r="M91">
        <v>4</v>
      </c>
      <c r="N91">
        <v>5.2</v>
      </c>
      <c r="O91" s="37" t="s">
        <v>973</v>
      </c>
      <c r="P91" t="s">
        <v>1012</v>
      </c>
    </row>
    <row r="92" spans="1:16">
      <c r="A92">
        <v>1091</v>
      </c>
      <c r="B92" t="s">
        <v>971</v>
      </c>
      <c r="C92" t="s">
        <v>132</v>
      </c>
      <c r="D92" t="s">
        <v>966</v>
      </c>
      <c r="E92" t="s">
        <v>959</v>
      </c>
      <c r="F92">
        <v>29</v>
      </c>
      <c r="G92">
        <v>2</v>
      </c>
      <c r="H92" t="s">
        <v>580</v>
      </c>
      <c r="I92">
        <v>6</v>
      </c>
      <c r="J92">
        <v>3</v>
      </c>
      <c r="K92" t="s">
        <v>64</v>
      </c>
      <c r="L92">
        <v>33</v>
      </c>
      <c r="M92">
        <v>6</v>
      </c>
      <c r="N92">
        <v>7.8000000000000007</v>
      </c>
      <c r="O92" s="37" t="s">
        <v>973</v>
      </c>
      <c r="P92" t="s">
        <v>1011</v>
      </c>
    </row>
    <row r="93" spans="1:16">
      <c r="A93">
        <v>1092</v>
      </c>
      <c r="B93" t="s">
        <v>76</v>
      </c>
      <c r="C93" t="s">
        <v>132</v>
      </c>
      <c r="D93" t="s">
        <v>5</v>
      </c>
      <c r="E93" t="s">
        <v>959</v>
      </c>
      <c r="F93">
        <v>30</v>
      </c>
      <c r="G93">
        <v>5</v>
      </c>
      <c r="H93" t="s">
        <v>968</v>
      </c>
      <c r="I93">
        <v>3</v>
      </c>
      <c r="J93">
        <v>2</v>
      </c>
      <c r="K93" t="s">
        <v>64</v>
      </c>
      <c r="L93">
        <v>34</v>
      </c>
      <c r="M93">
        <v>6</v>
      </c>
      <c r="N93">
        <v>7.8000000000000007</v>
      </c>
      <c r="O93" s="37" t="s">
        <v>973</v>
      </c>
      <c r="P93" t="s">
        <v>1012</v>
      </c>
    </row>
    <row r="94" spans="1:16">
      <c r="A94">
        <v>1093</v>
      </c>
      <c r="B94" t="s">
        <v>971</v>
      </c>
      <c r="C94" s="37" t="s">
        <v>1000</v>
      </c>
      <c r="D94" t="s">
        <v>18</v>
      </c>
      <c r="E94" t="s">
        <v>959</v>
      </c>
      <c r="F94">
        <v>32</v>
      </c>
      <c r="G94">
        <v>4</v>
      </c>
      <c r="H94" t="s">
        <v>969</v>
      </c>
      <c r="I94">
        <v>5</v>
      </c>
      <c r="J94">
        <v>5</v>
      </c>
      <c r="K94" t="s">
        <v>71</v>
      </c>
      <c r="L94">
        <v>29</v>
      </c>
      <c r="M94">
        <v>3</v>
      </c>
      <c r="N94">
        <v>3.9000000000000004</v>
      </c>
      <c r="O94" s="37" t="s">
        <v>973</v>
      </c>
      <c r="P94" t="s">
        <v>1012</v>
      </c>
    </row>
    <row r="95" spans="1:16">
      <c r="A95">
        <v>1094</v>
      </c>
      <c r="B95" t="s">
        <v>76</v>
      </c>
      <c r="C95" t="s">
        <v>132</v>
      </c>
      <c r="D95" t="s">
        <v>19</v>
      </c>
      <c r="E95" t="s">
        <v>959</v>
      </c>
      <c r="F95">
        <v>32</v>
      </c>
      <c r="G95">
        <v>5</v>
      </c>
      <c r="H95" t="s">
        <v>584</v>
      </c>
      <c r="I95">
        <v>4</v>
      </c>
      <c r="J95">
        <v>4</v>
      </c>
      <c r="K95" t="s">
        <v>64</v>
      </c>
      <c r="L95">
        <v>33</v>
      </c>
      <c r="M95">
        <v>7</v>
      </c>
      <c r="N95">
        <v>9.1</v>
      </c>
      <c r="O95" s="37" t="s">
        <v>973</v>
      </c>
      <c r="P95" t="s">
        <v>1012</v>
      </c>
    </row>
    <row r="96" spans="1:16">
      <c r="A96">
        <v>1095</v>
      </c>
      <c r="B96" t="s">
        <v>971</v>
      </c>
      <c r="C96" t="s">
        <v>132</v>
      </c>
      <c r="D96" t="s">
        <v>967</v>
      </c>
      <c r="E96" t="s">
        <v>959</v>
      </c>
      <c r="F96">
        <v>30</v>
      </c>
      <c r="G96">
        <v>6</v>
      </c>
      <c r="H96" t="s">
        <v>68</v>
      </c>
      <c r="I96">
        <v>4</v>
      </c>
      <c r="J96">
        <v>2</v>
      </c>
      <c r="K96" t="s">
        <v>71</v>
      </c>
      <c r="L96">
        <v>30</v>
      </c>
      <c r="M96">
        <v>5</v>
      </c>
      <c r="N96">
        <v>6.5</v>
      </c>
      <c r="O96" s="37" t="s">
        <v>973</v>
      </c>
      <c r="P96" t="s">
        <v>1012</v>
      </c>
    </row>
    <row r="97" spans="1:16">
      <c r="A97">
        <v>1096</v>
      </c>
      <c r="B97" t="s">
        <v>76</v>
      </c>
      <c r="C97" t="s">
        <v>972</v>
      </c>
      <c r="D97" t="s">
        <v>966</v>
      </c>
      <c r="E97" t="s">
        <v>959</v>
      </c>
      <c r="F97">
        <v>29</v>
      </c>
      <c r="G97">
        <v>5</v>
      </c>
      <c r="H97" t="s">
        <v>581</v>
      </c>
      <c r="I97">
        <v>6</v>
      </c>
      <c r="J97">
        <v>3</v>
      </c>
      <c r="K97" t="s">
        <v>71</v>
      </c>
      <c r="L97">
        <v>28</v>
      </c>
      <c r="M97">
        <v>6</v>
      </c>
      <c r="N97">
        <v>7.8000000000000007</v>
      </c>
      <c r="O97" s="37" t="s">
        <v>973</v>
      </c>
      <c r="P97" t="s">
        <v>1012</v>
      </c>
    </row>
    <row r="98" spans="1:16">
      <c r="A98">
        <v>1097</v>
      </c>
      <c r="B98" t="s">
        <v>971</v>
      </c>
      <c r="C98" t="s">
        <v>132</v>
      </c>
      <c r="D98" t="s">
        <v>5</v>
      </c>
      <c r="E98" t="s">
        <v>959</v>
      </c>
      <c r="F98">
        <v>29</v>
      </c>
      <c r="G98">
        <v>4</v>
      </c>
      <c r="H98" t="s">
        <v>579</v>
      </c>
      <c r="I98">
        <v>6</v>
      </c>
      <c r="J98">
        <v>4</v>
      </c>
      <c r="K98" t="s">
        <v>64</v>
      </c>
      <c r="L98">
        <v>23</v>
      </c>
      <c r="M98">
        <v>7</v>
      </c>
      <c r="N98">
        <v>9.1</v>
      </c>
      <c r="O98" s="37" t="s">
        <v>973</v>
      </c>
      <c r="P98" t="s">
        <v>1011</v>
      </c>
    </row>
    <row r="99" spans="1:16">
      <c r="A99">
        <v>1098</v>
      </c>
      <c r="B99" s="27" t="s">
        <v>971</v>
      </c>
      <c r="C99" t="s">
        <v>132</v>
      </c>
      <c r="D99" t="s">
        <v>18</v>
      </c>
      <c r="E99" t="s">
        <v>959</v>
      </c>
      <c r="F99">
        <v>33</v>
      </c>
      <c r="G99">
        <v>5</v>
      </c>
      <c r="H99" t="s">
        <v>580</v>
      </c>
      <c r="I99">
        <v>6</v>
      </c>
      <c r="J99">
        <v>1</v>
      </c>
      <c r="K99" t="s">
        <v>64</v>
      </c>
      <c r="L99">
        <v>31</v>
      </c>
      <c r="M99">
        <v>3</v>
      </c>
      <c r="N99">
        <v>3.9000000000000004</v>
      </c>
      <c r="O99" s="37" t="s">
        <v>973</v>
      </c>
      <c r="P99" t="s">
        <v>1012</v>
      </c>
    </row>
    <row r="100" spans="1:16">
      <c r="A100">
        <v>1099</v>
      </c>
      <c r="B100" t="s">
        <v>971</v>
      </c>
      <c r="C100" t="s">
        <v>972</v>
      </c>
      <c r="D100" t="s">
        <v>19</v>
      </c>
      <c r="E100" t="s">
        <v>959</v>
      </c>
      <c r="F100">
        <v>28</v>
      </c>
      <c r="G100">
        <v>2</v>
      </c>
      <c r="H100" t="s">
        <v>968</v>
      </c>
      <c r="I100">
        <v>3</v>
      </c>
      <c r="J100">
        <v>1</v>
      </c>
      <c r="K100" t="s">
        <v>64</v>
      </c>
      <c r="L100">
        <v>16</v>
      </c>
      <c r="M100">
        <v>3</v>
      </c>
      <c r="N100">
        <v>3.9000000000000004</v>
      </c>
      <c r="O100" s="37" t="s">
        <v>973</v>
      </c>
      <c r="P100" t="s">
        <v>1011</v>
      </c>
    </row>
    <row r="101" spans="1:16">
      <c r="A101">
        <v>1100</v>
      </c>
      <c r="B101" t="s">
        <v>76</v>
      </c>
      <c r="C101" t="s">
        <v>132</v>
      </c>
      <c r="D101" t="s">
        <v>967</v>
      </c>
      <c r="E101" t="s">
        <v>959</v>
      </c>
      <c r="F101">
        <v>27</v>
      </c>
      <c r="G101">
        <v>3</v>
      </c>
      <c r="H101" t="s">
        <v>969</v>
      </c>
      <c r="I101">
        <v>5</v>
      </c>
      <c r="J101">
        <v>3</v>
      </c>
      <c r="K101" t="s">
        <v>71</v>
      </c>
      <c r="L101">
        <v>36</v>
      </c>
      <c r="M101">
        <v>6</v>
      </c>
      <c r="N101">
        <v>7.8000000000000007</v>
      </c>
      <c r="O101" s="37" t="s">
        <v>973</v>
      </c>
      <c r="P101" t="s">
        <v>1012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E G A A B Q S w M E F A A C A A g A / V x 5 U h T + Y 9 y k A A A A 9 Q A A A B I A H A B D b 2 5 m a W c v U G F j a 2 F n Z S 5 4 b W w g o h g A K K A U A A A A A A A A A A A A A A A A A A A A A A A A A A A A h Y 8 x D o I w G I W v Q r r T l h o T J D 9 l c D I R Y 2 J i X J t S o R G K o c V y N w e P 5 B X E K O r m + L 7 3 D e / d r z f I h q Y O L q q z u j U p i j B F g T K y L b Q p U 9 S 7 Y x i j j M N W y J M o V T D K x i a D L V J U O X d O C P H e Y z / D b V c S R m l E D v l 6 J y v V C P S R 9 X 8 5 1 M Y 6 Y a R C H P a v M Z z h B c X z m G E K Z G K Q a / P t 2 T j 3 2 f 5 A W P a 1 6 z v F l Q l X G y B T B P K + w B 9 Q S w M E F A A C A A g A / V x 5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1 c e V K / k J 8 F q w M A A K M M A A A T A B w A R m 9 y b X V s Y X M v U 2 V j d G l v b j E u b S C i G A A o o B Q A A A A A A A A A A A A A A A A A A A A A A A A A A A C N V t t u 2 z g Q f Q + Q f y C 8 Q O E A g j d y g k X T I g + p l W x a t N v W d l t g H S O g 5 U n C L U U K J O V G N f z v J S l Z N 1 L 1 5 i X A D D W X c 8 7 M W E K s C G d o V v w P X x 8 f H R / J J y x g j f 4 Y 3 E 4 j r L A E d b 8 J z 9 F w f D J A l 4 i C O j 5 C + m / G M x G D t l w / x 0 B H 3 7 j 4 v u L 8 + / C G U B h N O F P A l B w O J q / u v k g Q 8 u 4 i f H n + 8 i 7 i P x j l e C 3 v n O i j Z y o H J w F i G a U B U i K D k 6 B I 5 S k l N L U U J W w X / + A E L j 3 l L n c L Y 1 p W Y T 4 J n n C l m 7 s F v N Z F m S B z v N I F l 5 7 S P v R m D N C i f H Z F 6 S z G F A t 5 a e p c 1 o V O n j B 7 1 A n m e Q p 1 9 L n A T D 5 w k U w 4 z R J m n C a H U 0 6 w 3 Q 6 u k 5 T y H O D e d K V z K v 0 Y K X h W u w B Z 7 9 t I W 9 8 y 9 d f 5 y A S y 5 g 9 Y C A L r H h d R m M 4 U V p n 0 P f g b m E 7 u 8 + h k / Z 9 F k C q f / R O I h 1 n M B f i c N 7 r j i G x 0 r 0 T l 7 / j q B h N v 5 p k B N 3 f t c x D J 2 p O T 6 3 h a w N 5 6 S p 8 D p W n N B f h f k n p 6 / f j G / R y e H V u J d Q Q y d n w T X c V P Y F 7 f L Z E p Z i R + j x V h 3 H F P c Q z e 7 7 R E g T / c E u H 2 U b g M X o R h b / / G N w U s P a 5 C g 4 m e 4 I J / N z q k W C j z w I M B w 4 8 g v O o t f T 6 a p h C L j N i Q x V g 7 H x t h 6 R H C L A a r L 7 d q 9 q i j 2 w i Z 2 E C + f 8 C y Z A W i U r R G Q z 7 g u M S k K 7 w U Y o K p n s z / 9 E 6 U E 5 7 Z F j u v 3 m O p G u V M Y U P g x 3 3 k 0 1 O E c 6 l p B f P J 2 a k b 6 m o l Q Y e Q b c + u 3 i h T S P h G 7 4 h i d T R W V u E o z c P O 6 g n c R e L Z B M 3 Z r w e 6 M 8 L 9 Q 1 u N Y z V L 5 f h 0 x O 7 q u y l p r 1 T b 6 v Q J s i O 0 l r Y 8 P P c x + 3 s u X f p q w h o c z V J K V M k Q W u U o A k o S o k D U b N k n x Y u h S 6 r J Z H e M f a Y / L N 7 P t Y r e 5 N c 4 f q o i D r e D P w d a O Z 8 z f T l m K j f H V m 7 2 9 7 L Y V a O w D D g a N 6 t s C i Q 8 e J z 6 e z J X a p + l I 3 a b s k / J V + u 1 a T m T i i d 1 e m 2 t Y G l X a H R U P A 4 Q a A x Q e N E c C y 6 0 d P 2 D Y V 3 1 Z L Q S B / U R b Z 3 N z r W r T 1 D 7 u j T v S Y 1 1 V W c F Q X k f O i e h v b H b a 9 S 7 A n 1 b z 1 1 0 P S S P D 5 L s o m j I r b o 5 z G N 4 m M h x D Z A F y 1 K 5 K A x L 9 A I t L G T L J r U p 1 e t h j b 5 i m k G T V 2 u 3 1 m G 3 j M D + b D w N y k e i 9 T r Y / n 4 a z v 4 H U K 2 a 9 i M w d s / 8 H r v a 3 A P d + D B 0 Z w 3 o x l 3 o X n i A a 2 2 V s P 9 W t O s I t j U / u z 4 e w l 4 i n L T B I L w 4 L R n p 4 6 P q a n d y f E R Y X 8 7 X v w B Q S w E C L Q A U A A I A C A D 9 X H l S F P 5 j 3 K Q A A A D 1 A A A A E g A A A A A A A A A A A A A A A A A A A A A A Q 2 9 u Z m l n L 1 B h Y 2 t h Z 2 U u e G 1 s U E s B A i 0 A F A A C A A g A / V x 5 U g / K 6 a u k A A A A 6 Q A A A B M A A A A A A A A A A A A A A A A A 8 A A A A F t D b 2 5 0 Z W 5 0 X 1 R 5 c G V z X S 5 4 b W x Q S w E C L Q A U A A I A C A D 9 X H l S v 5 C f B a s D A A C j D A A A E w A A A A A A A A A A A A A A A A D h A Q A A R m 9 y b X V s Y X M v U 2 V j d G l v b j E u b V B L B Q Y A A A A A A w A D A M I A A A D Z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2 G g A A A A A A A J Q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I U k R h d G F z Z X R f d j E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F J E Y X R h c 2 V 0 X 3 Y x N C A o M i k v Q 2 h h b m d l Z C B U e X B l L n t F b X B J R C w x f S Z x d W 9 0 O y w m c X V v d D t T Z W N 0 a W 9 u M S 9 I U k R h d G F z Z X R f d j E 0 I C g y K S 9 D a G F u Z 2 V k I F R 5 c G U u e 0 1 h c n J p Z W R J R C w y f S Z x d W 9 0 O y w m c X V v d D t T Z W N 0 a W 9 u M S 9 I U k R h d G F z Z X R f d j E 0 I C g y K S 9 D a G F u Z 2 V k I F R 5 c G U u e 0 V t c F N 0 Y X R 1 c 0 l E L D V 9 J n F 1 b 3 Q 7 L C Z x d W 9 0 O 1 N l Y 3 R p b 2 4 x L 0 h S R G F 0 Y X N l d F 9 2 M T Q g K D I p L 0 N o Y W 5 n Z W Q g V H l w Z S 5 7 U 2 F s Y X J 5 L D l 9 J n F 1 b 3 Q 7 L C Z x d W 9 0 O 1 N l Y 3 R p b 2 4 x L 0 h S R G F 0 Y X N l d F 9 2 M T Q g K D I p L 0 N o Y W 5 n Z W Q g V H l w Z S 5 7 U G 9 z a X R p b 2 5 J R C w x M X 0 m c X V v d D s s J n F 1 b 3 Q 7 U 2 V j d G l v b j E v S F J E Y X R h c 2 V 0 X 3 Y x N C A o M i k v Q 2 h h b m d l Z C B U e X B l L n t Q b 3 N p d G l v b i w x M n 0 m c X V v d D s s J n F 1 b 3 Q 7 U 2 V j d G l v b j E v S F J E Y X R h c 2 V 0 X 3 Y x N C A o M i k v Q 2 h h b m d l Z C B U e X B l M S 5 7 R E 9 C L j E s N n 0 m c X V v d D s s J n F 1 b 3 Q 7 U 2 V j d G l v b j E v S F J E Y X R h c 2 V 0 X 3 Y x N C A o M i k v Q 2 h h b m d l Z C B U e X B l M y 5 7 Q 3 V z d G 9 t L D d 9 J n F 1 b 3 Q 7 L C Z x d W 9 0 O 1 N l Y 3 R p b 2 4 x L 0 h S R G F 0 Y X N l d F 9 2 M T Q g K D I p L 0 N o Y W 5 n Z W Q g V H l w Z T M u e 0 R P Q i 4 y L D h 9 J n F 1 b 3 Q 7 L C Z x d W 9 0 O 1 N l Y 3 R p b 2 4 x L 0 h S R G F 0 Y X N l d F 9 2 M T Q g K D I p L 0 N o Y W 5 n Z W Q g V H l w Z S 5 7 U 2 V 4 L D E 2 f S Z x d W 9 0 O y w m c X V v d D t T Z W N 0 a W 9 u M S 9 I U k R h d G F z Z X R f d j E 0 I C g y K S 9 D a G F u Z 2 V k I F R 5 c G U u e 0 1 h c m l 0 Y W x E Z X N j L D E 3 f S Z x d W 9 0 O y w m c X V v d D t T Z W N 0 a W 9 u M S 9 I U k R h d G F z Z X R f d j E 0 I C g y K S 9 D a G F u Z 2 V k I F R 5 c G U u e 0 R h d G V v Z k h p c m U s M j F 9 J n F 1 b 3 Q 7 L C Z x d W 9 0 O 1 N l Y 3 R p b 2 4 x L 0 h S R G F 0 Y X N l d F 9 2 M T Q g K D I p L 0 N o Y W 5 n Z W Q g V H l w Z S 5 7 R G V w Y X J 0 b W V u d C w y N X 0 m c X V v d D s s J n F 1 b 3 Q 7 U 2 V j d G l v b j E v S F J E Y X R h c 2 V 0 X 3 Y x N C A o M i k v Q 2 h h b m d l Z C B U e X B l L n t S Z W N y d W l 0 b W V u d F N v d X J j Z S w y O H 0 m c X V v d D s s J n F 1 b 3 Q 7 U 2 V j d G l v b j E v S F J E Y X R h c 2 V 0 X 3 Y x N C A o M i k v Q 2 h h b m d l Z C B U e X B l L n t Q Z X J m b 3 J t Y W 5 j Z V N j b 3 J l L D I 5 f S Z x d W 9 0 O y w m c X V v d D t T Z W N 0 a W 9 u M S 9 I U k R h d G F z Z X R f d j E 0 I C g y K S 9 D a G F u Z 2 V k I F R 5 c G U u e 0 V u Z 2 F n Z W 1 l b n R T d X J 2 Z X k s M z B 9 J n F 1 b 3 Q 7 L C Z x d W 9 0 O 1 N l Y 3 R p b 2 4 x L 0 h S R G F 0 Y X N l d F 9 2 M T Q g K D I p L 1 J l c G x h Y 2 V k I F Z h b H V l M S 5 7 Q 3 V z d G 9 t L j I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I U k R h d G F z Z X R f d j E 0 I C g y K S 9 D a G F u Z 2 V k I F R 5 c G U u e 0 V t c E l E L D F 9 J n F 1 b 3 Q 7 L C Z x d W 9 0 O 1 N l Y 3 R p b 2 4 x L 0 h S R G F 0 Y X N l d F 9 2 M T Q g K D I p L 0 N o Y W 5 n Z W Q g V H l w Z S 5 7 T W F y c m l l Z E l E L D J 9 J n F 1 b 3 Q 7 L C Z x d W 9 0 O 1 N l Y 3 R p b 2 4 x L 0 h S R G F 0 Y X N l d F 9 2 M T Q g K D I p L 0 N o Y W 5 n Z W Q g V H l w Z S 5 7 R W 1 w U 3 R h d H V z S U Q s N X 0 m c X V v d D s s J n F 1 b 3 Q 7 U 2 V j d G l v b j E v S F J E Y X R h c 2 V 0 X 3 Y x N C A o M i k v Q 2 h h b m d l Z C B U e X B l L n t T Y W x h c n k s O X 0 m c X V v d D s s J n F 1 b 3 Q 7 U 2 V j d G l v b j E v S F J E Y X R h c 2 V 0 X 3 Y x N C A o M i k v Q 2 h h b m d l Z C B U e X B l L n t Q b 3 N p d G l v b k l E L D E x f S Z x d W 9 0 O y w m c X V v d D t T Z W N 0 a W 9 u M S 9 I U k R h d G F z Z X R f d j E 0 I C g y K S 9 D a G F u Z 2 V k I F R 5 c G U u e 1 B v c 2 l 0 a W 9 u L D E y f S Z x d W 9 0 O y w m c X V v d D t T Z W N 0 a W 9 u M S 9 I U k R h d G F z Z X R f d j E 0 I C g y K S 9 D a G F u Z 2 V k I F R 5 c G U x L n t E T 0 I u M S w 2 f S Z x d W 9 0 O y w m c X V v d D t T Z W N 0 a W 9 u M S 9 I U k R h d G F z Z X R f d j E 0 I C g y K S 9 D a G F u Z 2 V k I F R 5 c G U z L n t D d X N 0 b 2 0 s N 3 0 m c X V v d D s s J n F 1 b 3 Q 7 U 2 V j d G l v b j E v S F J E Y X R h c 2 V 0 X 3 Y x N C A o M i k v Q 2 h h b m d l Z C B U e X B l M y 5 7 R E 9 C L j I s O H 0 m c X V v d D s s J n F 1 b 3 Q 7 U 2 V j d G l v b j E v S F J E Y X R h c 2 V 0 X 3 Y x N C A o M i k v Q 2 h h b m d l Z C B U e X B l L n t T Z X g s M T Z 9 J n F 1 b 3 Q 7 L C Z x d W 9 0 O 1 N l Y 3 R p b 2 4 x L 0 h S R G F 0 Y X N l d F 9 2 M T Q g K D I p L 0 N o Y W 5 n Z W Q g V H l w Z S 5 7 T W F y a X R h b E R l c 2 M s M T d 9 J n F 1 b 3 Q 7 L C Z x d W 9 0 O 1 N l Y 3 R p b 2 4 x L 0 h S R G F 0 Y X N l d F 9 2 M T Q g K D I p L 0 N o Y W 5 n Z W Q g V H l w Z S 5 7 R G F 0 Z W 9 m S G l y Z S w y M X 0 m c X V v d D s s J n F 1 b 3 Q 7 U 2 V j d G l v b j E v S F J E Y X R h c 2 V 0 X 3 Y x N C A o M i k v Q 2 h h b m d l Z C B U e X B l L n t E Z X B h c n R t Z W 5 0 L D I 1 f S Z x d W 9 0 O y w m c X V v d D t T Z W N 0 a W 9 u M S 9 I U k R h d G F z Z X R f d j E 0 I C g y K S 9 D a G F u Z 2 V k I F R 5 c G U u e 1 J l Y 3 J 1 a X R t Z W 5 0 U 2 9 1 c m N l L D I 4 f S Z x d W 9 0 O y w m c X V v d D t T Z W N 0 a W 9 u M S 9 I U k R h d G F z Z X R f d j E 0 I C g y K S 9 D a G F u Z 2 V k I F R 5 c G U u e 1 B l c m Z v c m 1 h b m N l U 2 N v c m U s M j l 9 J n F 1 b 3 Q 7 L C Z x d W 9 0 O 1 N l Y 3 R p b 2 4 x L 0 h S R G F 0 Y X N l d F 9 2 M T Q g K D I p L 0 N o Y W 5 n Z W Q g V H l w Z S 5 7 R W 5 n Y W d l b W V u d F N 1 c n Z l e S w z M H 0 m c X V v d D s s J n F 1 b 3 Q 7 U 2 V j d G l v b j E v S F J E Y X R h c 2 V 0 X 3 Y x N C A o M i k v U m V w b G F j Z W Q g V m F s d W U x L n t D d X N 0 b 2 0 u M i w x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V t c E l E J n F 1 b 3 Q 7 L C Z x d W 9 0 O 0 1 h c n J p Z W R J R C Z x d W 9 0 O y w m c X V v d D t F b X B T d G F 0 d X N J R C Z x d W 9 0 O y w m c X V v d D t T Y W x h c n k m c X V v d D s s J n F 1 b 3 Q 7 U G 9 z a X R p b 2 5 J R C Z x d W 9 0 O y w m c X V v d D t Q b 3 N p d G l v b i Z x d W 9 0 O y w m c X V v d D t E T 0 I u M S Z x d W 9 0 O y w m c X V v d D t D d X N 0 b 2 0 m c X V v d D s s J n F 1 b 3 Q 7 R E 9 C L j I m c X V v d D s s J n F 1 b 3 Q 7 U 2 V 4 J n F 1 b 3 Q 7 L C Z x d W 9 0 O 0 1 h c m l 0 Y W x E Z X N j J n F 1 b 3 Q 7 L C Z x d W 9 0 O 0 R h d G V v Z k h p c m U m c X V v d D s s J n F 1 b 3 Q 7 R G V w Y X J 0 b W V u d C Z x d W 9 0 O y w m c X V v d D t S Z W N y d W l 0 b W V u d F N v d X J j Z S Z x d W 9 0 O y w m c X V v d D t Q Z X J m b 3 J t Y W 5 j Z V N j b 3 J l J n F 1 b 3 Q 7 L C Z x d W 9 0 O 0 V u Z 2 F n Z W 1 l b n R T d X J 2 Z X k m c X V v d D s s J n F 1 b 3 Q 7 Q 3 V z d G 9 t L j I m c X V v d D t d I i A v P j x F b n R y e S B U e X B l P S J G a W x s Q 2 9 s d W 1 u V H l w Z X M i I F Z h b H V l P S J z Q X d N R E F 3 T U d C Z 1 l H Q m d Z R 0 J n W U d C U U E 9 I i A v P j x F b n R y e S B U e X B l P S J G a W x s T G F z d F V w Z G F 0 Z W Q i I F Z h b H V l P S J k M j A y M S 0 w M y 0 y N V Q w N j o w O T o 1 O C 4 3 O D g 0 N j Q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E x I i A v P j x F b n R y e S B U e X B l P S J B Z G R l Z F R v R G F 0 Y U 1 v Z G V s I i B W Y W x 1 Z T 0 i b D A i I C 8 + P E V u d H J 5 I F R 5 c G U 9 I k Z p b G x U Y X J n Z X Q i I F Z h b H V l P S J z S F J E Y X R h c 2 V 0 X 3 Y x N F 9 f M i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h S R G F 0 Y X N l d F 9 2 M T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J E Y X R h c 2 V 0 X 3 Y x N C U y M C g y K S 9 I U k R h d G F z Z X R f d j E 0 J T I w K D I p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S R G F 0 Y X N l d F 9 2 M T Q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J E Y X R h c 2 V 0 X 3 Y x N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S R G F 0 Y X N l d F 9 2 M T Q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k R h d G F z Z X R f d j E 0 J T I w K D I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k R h d G F z Z X R f d j E 0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S R G F 0 Y X N l d F 9 2 M T Q l M j A o M i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k R h d G F z Z X R f d j E 0 J T I w K D I p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k R h d G F z Z X R f d j E 0 J T I w K D I p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S R G F 0 Y X N l d F 9 2 M T Q l M j A o M i k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J E Y X R h c 2 V 0 X 3 Y x N C U y M C g y K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J E Y X R h c 2 V 0 X 3 Y x N C U y M C g y K S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k R h d G F z Z X R f d j E 0 J T I w K D I p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S R G F 0 Y X N l d F 9 2 M T Q l M j A o M i k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J E Y X R h c 2 V 0 X 3 Y x N C U y M C g y K S 9 S Z X B s Y W N l Z C U y M F Z h b H V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K E 7 E b V t G 7 S J Y g F E L H N W S J A A A A A A I A A A A A A B B m A A A A A Q A A I A A A A F Y T 4 R / k X P p k O T 0 D K M J Q T a H 8 3 p 5 m R 4 S M J N p w k g x A x r a u A A A A A A 6 A A A A A A g A A I A A A A J t A r O h K W S e e b O A 0 g Y t p b J j L i Y k B n S n k H S u z / 9 + 5 6 2 B D U A A A A C 3 b 5 g H z a K w e 9 R i k B 9 C F w E c 0 l u P 0 3 S b s I M X 5 D w o x X r e k i q w R i V 0 T v a O P e 2 7 D 3 R f z 2 j x b 5 w 8 n V a v W 8 Y v e a U G X + J / x 1 t s S 2 + W 4 z z I W e L r R 8 v b w Q A A A A D 8 u x 0 w F J 1 z c E x o 1 B m T R v 8 F F M F Q e n Q g w / O j A Q B l O A O 4 k H W r K J 8 x h 1 l v V c p I q S w l g 2 c o B X q H O w 3 R i n m 1 w F I r f C 7 E = < / D a t a M a s h u p > 
</file>

<file path=customXml/itemProps1.xml><?xml version="1.0" encoding="utf-8"?>
<ds:datastoreItem xmlns:ds="http://schemas.openxmlformats.org/officeDocument/2006/customXml" ds:itemID="{B9E7E545-866C-4B3B-B114-9E03AC62F59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Problem Statement</vt:lpstr>
      <vt:lpstr>HRDataset_v14 (2)</vt:lpstr>
      <vt:lpstr>Sheet6</vt:lpstr>
      <vt:lpstr>Date format conv</vt:lpstr>
      <vt:lpstr>Score guide</vt:lpstr>
      <vt:lpstr>Job applicants scenario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91848</dc:creator>
  <cp:lastModifiedBy>91848</cp:lastModifiedBy>
  <dcterms:created xsi:type="dcterms:W3CDTF">2021-03-23T18:23:00Z</dcterms:created>
  <dcterms:modified xsi:type="dcterms:W3CDTF">2021-04-07T08:57:13Z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1033-11.2.0.10078</vt:lpwstr>
  </property>
</Properties>
</file>