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firstSheet="2" activeTab="10"/>
  </bookViews>
  <sheets>
    <sheet name="AMSD" sheetId="1" r:id="rId1"/>
    <sheet name="MSD" sheetId="2" r:id="rId2"/>
    <sheet name="CPU Times" sheetId="3" r:id="rId3"/>
    <sheet name="AMSD Results Charts (eD)" sheetId="20" r:id="rId4"/>
    <sheet name="AMSD Results Chart" sheetId="16" r:id="rId5"/>
    <sheet name="MSD Results Chart" sheetId="18" r:id="rId6"/>
    <sheet name="MSD Results Chart (2)" sheetId="19" r:id="rId7"/>
    <sheet name="CPU Times Results" sheetId="21" r:id="rId8"/>
    <sheet name="Score" sheetId="13" r:id="rId9"/>
    <sheet name="Chart19" sheetId="26" r:id="rId10"/>
    <sheet name="Trade Off Numbers" sheetId="25" r:id="rId11"/>
    <sheet name="Trade Off" sheetId="27" r:id="rId12"/>
    <sheet name="Results by Score" sheetId="15" r:id="rId13"/>
    <sheet name="Chart18" sheetId="24" r:id="rId14"/>
    <sheet name="Sheet6" sheetId="23" r:id="rId15"/>
  </sheets>
  <definedNames>
    <definedName name="_xlnm._FilterDatabase" localSheetId="0" hidden="1">AMSD!$A$2:$G$33</definedName>
  </definedNames>
  <calcPr calcId="125725"/>
</workbook>
</file>

<file path=xl/calcChain.xml><?xml version="1.0" encoding="utf-8"?>
<calcChain xmlns="http://schemas.openxmlformats.org/spreadsheetml/2006/main">
  <c r="E66" i="25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E67"/>
  <c r="F67"/>
  <c r="G46"/>
  <c r="G37"/>
  <c r="G51"/>
  <c r="G67"/>
  <c r="G62"/>
  <c r="G66"/>
  <c r="G45"/>
  <c r="G59"/>
  <c r="G57"/>
  <c r="G55"/>
  <c r="G63"/>
  <c r="G49"/>
  <c r="G50"/>
  <c r="G54"/>
  <c r="G65"/>
  <c r="G39"/>
  <c r="G52"/>
  <c r="G53"/>
  <c r="G47"/>
  <c r="G58"/>
  <c r="G44"/>
  <c r="G40"/>
  <c r="G38"/>
  <c r="G56"/>
  <c r="G64"/>
  <c r="G48"/>
  <c r="G43"/>
  <c r="G41"/>
  <c r="G61"/>
  <c r="G60"/>
  <c r="G42"/>
  <c r="C46"/>
  <c r="C37"/>
  <c r="C51"/>
  <c r="C67"/>
  <c r="C62"/>
  <c r="C66"/>
  <c r="C45"/>
  <c r="C59"/>
  <c r="C57"/>
  <c r="C55"/>
  <c r="C63"/>
  <c r="C49"/>
  <c r="C50"/>
  <c r="C54"/>
  <c r="C65"/>
  <c r="C39"/>
  <c r="C52"/>
  <c r="C53"/>
  <c r="C47"/>
  <c r="C58"/>
  <c r="C44"/>
  <c r="C40"/>
  <c r="C38"/>
  <c r="C56"/>
  <c r="C64"/>
  <c r="C48"/>
  <c r="C43"/>
  <c r="C41"/>
  <c r="C61"/>
  <c r="C60"/>
  <c r="C42"/>
  <c r="B46"/>
  <c r="B37"/>
  <c r="B51"/>
  <c r="B67"/>
  <c r="B62"/>
  <c r="B66"/>
  <c r="B45"/>
  <c r="B59"/>
  <c r="B57"/>
  <c r="B55"/>
  <c r="B63"/>
  <c r="B49"/>
  <c r="B50"/>
  <c r="B54"/>
  <c r="B65"/>
  <c r="B39"/>
  <c r="B52"/>
  <c r="B53"/>
  <c r="B47"/>
  <c r="B58"/>
  <c r="B44"/>
  <c r="B40"/>
  <c r="B38"/>
  <c r="B56"/>
  <c r="B64"/>
  <c r="B48"/>
  <c r="B43"/>
  <c r="B41"/>
  <c r="B61"/>
  <c r="B60"/>
  <c r="B42"/>
  <c r="Z4" i="13"/>
  <c r="AA4"/>
  <c r="AB4"/>
  <c r="Z5"/>
  <c r="AA5"/>
  <c r="AB5"/>
  <c r="Z6"/>
  <c r="AA6"/>
  <c r="AB6"/>
  <c r="Z7"/>
  <c r="AA7"/>
  <c r="AB7"/>
  <c r="Z8"/>
  <c r="AA8"/>
  <c r="AB8"/>
  <c r="Z9"/>
  <c r="AA9"/>
  <c r="AB9"/>
  <c r="Z10"/>
  <c r="AA10"/>
  <c r="AB10"/>
  <c r="Z11"/>
  <c r="AA11"/>
  <c r="AB11"/>
  <c r="Z12"/>
  <c r="AA12"/>
  <c r="AB12"/>
  <c r="Z13"/>
  <c r="AA13"/>
  <c r="AB13"/>
  <c r="Z14"/>
  <c r="AA14"/>
  <c r="AB14"/>
  <c r="Z15"/>
  <c r="AA15"/>
  <c r="AB15"/>
  <c r="Z16"/>
  <c r="AA16"/>
  <c r="AB16"/>
  <c r="Z17"/>
  <c r="AA17"/>
  <c r="AB17"/>
  <c r="Z18"/>
  <c r="AA18"/>
  <c r="AB18"/>
  <c r="Z19"/>
  <c r="AA19"/>
  <c r="AB19"/>
  <c r="Z20"/>
  <c r="AA20"/>
  <c r="AB20"/>
  <c r="Z21"/>
  <c r="AA21"/>
  <c r="AB21"/>
  <c r="Z22"/>
  <c r="AA22"/>
  <c r="AB22"/>
  <c r="Z23"/>
  <c r="AA23"/>
  <c r="AB23"/>
  <c r="Z24"/>
  <c r="AA24"/>
  <c r="AB24"/>
  <c r="Z25"/>
  <c r="AA25"/>
  <c r="AB25"/>
  <c r="Z26"/>
  <c r="AA26"/>
  <c r="AB26"/>
  <c r="Z27"/>
  <c r="AA27"/>
  <c r="AB27"/>
  <c r="Z28"/>
  <c r="AA28"/>
  <c r="AB28"/>
  <c r="Z29"/>
  <c r="AA29"/>
  <c r="AB29"/>
  <c r="Z30"/>
  <c r="AA30"/>
  <c r="AB30"/>
  <c r="Z31"/>
  <c r="AA31"/>
  <c r="AB31"/>
  <c r="Z32"/>
  <c r="AA32"/>
  <c r="AB32"/>
  <c r="Z33"/>
  <c r="AA33"/>
  <c r="AB33"/>
  <c r="Z3"/>
  <c r="AA3"/>
  <c r="AB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"/>
  <c r="S31"/>
  <c r="R25"/>
  <c r="S25"/>
  <c r="T25"/>
  <c r="U25"/>
  <c r="V25"/>
  <c r="R26"/>
  <c r="S26"/>
  <c r="T26"/>
  <c r="U26"/>
  <c r="V26"/>
  <c r="R19"/>
  <c r="S19"/>
  <c r="T19"/>
  <c r="U19"/>
  <c r="V19"/>
  <c r="R3"/>
  <c r="S3"/>
  <c r="T3"/>
  <c r="U3"/>
  <c r="V3"/>
  <c r="R30"/>
  <c r="S30"/>
  <c r="T30"/>
  <c r="U30"/>
  <c r="V30"/>
  <c r="R10"/>
  <c r="S10"/>
  <c r="T10"/>
  <c r="U10"/>
  <c r="V10"/>
  <c r="R4"/>
  <c r="S4"/>
  <c r="T4"/>
  <c r="U4"/>
  <c r="V4"/>
  <c r="R22"/>
  <c r="S22"/>
  <c r="T22"/>
  <c r="U22"/>
  <c r="V22"/>
  <c r="R24"/>
  <c r="S24"/>
  <c r="T24"/>
  <c r="U24"/>
  <c r="V24"/>
  <c r="R29"/>
  <c r="S29"/>
  <c r="T29"/>
  <c r="U29"/>
  <c r="V29"/>
  <c r="R15"/>
  <c r="S15"/>
  <c r="T15"/>
  <c r="U15"/>
  <c r="V15"/>
  <c r="R16"/>
  <c r="S16"/>
  <c r="T16"/>
  <c r="U16"/>
  <c r="V16"/>
  <c r="R20"/>
  <c r="S20"/>
  <c r="T20"/>
  <c r="U20"/>
  <c r="V20"/>
  <c r="R17"/>
  <c r="S17"/>
  <c r="T17"/>
  <c r="U17"/>
  <c r="V17"/>
  <c r="R21"/>
  <c r="S21"/>
  <c r="T21"/>
  <c r="U21"/>
  <c r="V21"/>
  <c r="R6"/>
  <c r="S6"/>
  <c r="T6"/>
  <c r="U6"/>
  <c r="V6"/>
  <c r="R12"/>
  <c r="S12"/>
  <c r="T12"/>
  <c r="U12"/>
  <c r="V12"/>
  <c r="R27"/>
  <c r="S27"/>
  <c r="T27"/>
  <c r="U27"/>
  <c r="V27"/>
  <c r="R13"/>
  <c r="S13"/>
  <c r="T13"/>
  <c r="U13"/>
  <c r="V13"/>
  <c r="R23"/>
  <c r="S23"/>
  <c r="T23"/>
  <c r="U23"/>
  <c r="V23"/>
  <c r="R33"/>
  <c r="S33"/>
  <c r="T33"/>
  <c r="U33"/>
  <c r="V33"/>
  <c r="R11"/>
  <c r="S11"/>
  <c r="T11"/>
  <c r="U11"/>
  <c r="V11"/>
  <c r="R8"/>
  <c r="S8"/>
  <c r="T8"/>
  <c r="U8"/>
  <c r="V8"/>
  <c r="R32"/>
  <c r="S32"/>
  <c r="T32"/>
  <c r="U32"/>
  <c r="V32"/>
  <c r="R14"/>
  <c r="S14"/>
  <c r="T14"/>
  <c r="U14"/>
  <c r="V14"/>
  <c r="R28"/>
  <c r="S28"/>
  <c r="T28"/>
  <c r="U28"/>
  <c r="V28"/>
  <c r="R7"/>
  <c r="S7"/>
  <c r="T7"/>
  <c r="U7"/>
  <c r="V7"/>
  <c r="R9"/>
  <c r="S9"/>
  <c r="T9"/>
  <c r="U9"/>
  <c r="V9"/>
  <c r="R18"/>
  <c r="S18"/>
  <c r="T18"/>
  <c r="U18"/>
  <c r="V18"/>
  <c r="R31"/>
  <c r="T31"/>
  <c r="U31"/>
  <c r="V31"/>
  <c r="S5"/>
  <c r="T5"/>
  <c r="U5"/>
  <c r="V5"/>
  <c r="R5"/>
  <c r="G2" i="2"/>
  <c r="G4"/>
  <c r="G8"/>
  <c r="G3"/>
  <c r="G6"/>
  <c r="G5"/>
  <c r="G10"/>
  <c r="G9"/>
  <c r="G12"/>
  <c r="G18"/>
  <c r="G16"/>
  <c r="G19"/>
  <c r="G17"/>
  <c r="G24"/>
  <c r="G11"/>
  <c r="G14"/>
  <c r="G21"/>
  <c r="G23"/>
  <c r="G26"/>
  <c r="G22"/>
  <c r="G28"/>
  <c r="G27"/>
  <c r="G30"/>
  <c r="G29"/>
  <c r="G15"/>
  <c r="G25"/>
  <c r="G13"/>
  <c r="G7"/>
  <c r="G31"/>
  <c r="G20"/>
  <c r="W7" i="13"/>
  <c r="W8"/>
  <c r="W18"/>
  <c r="W9"/>
  <c r="W3"/>
  <c r="W6"/>
  <c r="W14"/>
  <c r="W11"/>
  <c r="W12"/>
  <c r="W17"/>
  <c r="W16"/>
  <c r="W21"/>
  <c r="W23"/>
  <c r="W24"/>
  <c r="W13"/>
  <c r="W10"/>
  <c r="W19"/>
  <c r="W27"/>
  <c r="W26"/>
  <c r="W20"/>
  <c r="W25"/>
  <c r="W32"/>
  <c r="W33"/>
  <c r="W29"/>
  <c r="W28"/>
  <c r="W22"/>
  <c r="W5"/>
  <c r="W4"/>
  <c r="W30"/>
  <c r="W15"/>
  <c r="W31"/>
  <c r="N31"/>
  <c r="O31"/>
  <c r="P31"/>
  <c r="Q31"/>
  <c r="N7"/>
  <c r="O7"/>
  <c r="P7"/>
  <c r="Q7"/>
  <c r="N8"/>
  <c r="O8"/>
  <c r="P8"/>
  <c r="Q8"/>
  <c r="N18"/>
  <c r="O18"/>
  <c r="P18"/>
  <c r="Q18"/>
  <c r="N9"/>
  <c r="O9"/>
  <c r="P9"/>
  <c r="Q9"/>
  <c r="N3"/>
  <c r="O3"/>
  <c r="P3"/>
  <c r="Q3"/>
  <c r="N6"/>
  <c r="O6"/>
  <c r="P6"/>
  <c r="Q6"/>
  <c r="N14"/>
  <c r="O14"/>
  <c r="P14"/>
  <c r="Q14"/>
  <c r="N11"/>
  <c r="O11"/>
  <c r="P11"/>
  <c r="Q11"/>
  <c r="N12"/>
  <c r="O12"/>
  <c r="P12"/>
  <c r="Q12"/>
  <c r="N17"/>
  <c r="O17"/>
  <c r="P17"/>
  <c r="Q17"/>
  <c r="N16"/>
  <c r="O16"/>
  <c r="P16"/>
  <c r="Q16"/>
  <c r="N21"/>
  <c r="O21"/>
  <c r="P21"/>
  <c r="Q21"/>
  <c r="N23"/>
  <c r="O23"/>
  <c r="P23"/>
  <c r="Q23"/>
  <c r="N24"/>
  <c r="O24"/>
  <c r="P24"/>
  <c r="Q24"/>
  <c r="N13"/>
  <c r="O13"/>
  <c r="P13"/>
  <c r="Q13"/>
  <c r="N10"/>
  <c r="O10"/>
  <c r="P10"/>
  <c r="Q10"/>
  <c r="N19"/>
  <c r="O19"/>
  <c r="P19"/>
  <c r="Q19"/>
  <c r="N27"/>
  <c r="O27"/>
  <c r="P27"/>
  <c r="Q27"/>
  <c r="N26"/>
  <c r="O26"/>
  <c r="P26"/>
  <c r="Q26"/>
  <c r="N20"/>
  <c r="O20"/>
  <c r="P20"/>
  <c r="Q20"/>
  <c r="N25"/>
  <c r="O25"/>
  <c r="P25"/>
  <c r="Q25"/>
  <c r="N32"/>
  <c r="O32"/>
  <c r="P32"/>
  <c r="Q32"/>
  <c r="N33"/>
  <c r="O33"/>
  <c r="P33"/>
  <c r="Q33"/>
  <c r="N29"/>
  <c r="O29"/>
  <c r="P29"/>
  <c r="Q29"/>
  <c r="N28"/>
  <c r="O28"/>
  <c r="P28"/>
  <c r="Q28"/>
  <c r="N22"/>
  <c r="O22"/>
  <c r="P22"/>
  <c r="Q22"/>
  <c r="N5"/>
  <c r="O5"/>
  <c r="P5"/>
  <c r="Q5"/>
  <c r="N4"/>
  <c r="O4"/>
  <c r="P4"/>
  <c r="Q4"/>
  <c r="N30"/>
  <c r="O30"/>
  <c r="P30"/>
  <c r="Q30"/>
  <c r="N15"/>
  <c r="O15"/>
  <c r="P15"/>
  <c r="Q15"/>
  <c r="M7"/>
  <c r="M8"/>
  <c r="M18"/>
  <c r="M9"/>
  <c r="M3"/>
  <c r="M6"/>
  <c r="M14"/>
  <c r="M11"/>
  <c r="M12"/>
  <c r="M17"/>
  <c r="M16"/>
  <c r="M21"/>
  <c r="M23"/>
  <c r="M24"/>
  <c r="M13"/>
  <c r="M10"/>
  <c r="M19"/>
  <c r="M27"/>
  <c r="M26"/>
  <c r="M20"/>
  <c r="M25"/>
  <c r="M32"/>
  <c r="M33"/>
  <c r="M29"/>
  <c r="M28"/>
  <c r="M22"/>
  <c r="M5"/>
  <c r="M4"/>
  <c r="M30"/>
  <c r="M15"/>
  <c r="M31"/>
  <c r="G3" i="1"/>
  <c r="G4"/>
  <c r="G9"/>
  <c r="G5"/>
  <c r="G6"/>
  <c r="G8"/>
  <c r="G11"/>
  <c r="G10"/>
  <c r="G12"/>
  <c r="G16"/>
  <c r="G18"/>
  <c r="G19"/>
  <c r="G17"/>
  <c r="G25"/>
  <c r="G13"/>
  <c r="G15"/>
  <c r="G27"/>
  <c r="G23"/>
  <c r="G31"/>
  <c r="G20"/>
  <c r="G28"/>
  <c r="G26"/>
  <c r="G29"/>
  <c r="G30"/>
  <c r="G22"/>
  <c r="G24"/>
  <c r="G14"/>
  <c r="G7"/>
  <c r="G32"/>
  <c r="G21"/>
  <c r="G33"/>
  <c r="E11"/>
</calcChain>
</file>

<file path=xl/sharedStrings.xml><?xml version="1.0" encoding="utf-8"?>
<sst xmlns="http://schemas.openxmlformats.org/spreadsheetml/2006/main" count="306" uniqueCount="65">
  <si>
    <t>Clamond</t>
  </si>
  <si>
    <t>Blasius</t>
  </si>
  <si>
    <t>Altshul</t>
  </si>
  <si>
    <t>Nikuradse</t>
  </si>
  <si>
    <t>Prandtl, Nikuradse</t>
  </si>
  <si>
    <t>Shifrinson</t>
  </si>
  <si>
    <t>Moody</t>
  </si>
  <si>
    <t>Wood</t>
  </si>
  <si>
    <t>Eck</t>
  </si>
  <si>
    <t>Churchill</t>
  </si>
  <si>
    <t>Jain, Swamee</t>
  </si>
  <si>
    <t>Churchill, 1977</t>
  </si>
  <si>
    <t>Chen</t>
  </si>
  <si>
    <t>Round</t>
  </si>
  <si>
    <t>Barr</t>
  </si>
  <si>
    <t>Zigrang, Slyvester</t>
  </si>
  <si>
    <t>Haaland</t>
  </si>
  <si>
    <t>Serghindes</t>
  </si>
  <si>
    <t>Manadilli</t>
  </si>
  <si>
    <t>Monzon, Romeo, Royo</t>
  </si>
  <si>
    <t>Vatankhanh</t>
  </si>
  <si>
    <t>Evangleides et al.</t>
  </si>
  <si>
    <t>Dobromyslov</t>
  </si>
  <si>
    <t>Rao, Kumar</t>
  </si>
  <si>
    <t>Goundar, Sonnad, 2008</t>
  </si>
  <si>
    <r>
      <t>Brki</t>
    </r>
    <r>
      <rPr>
        <sz val="11"/>
        <color theme="1"/>
        <rFont val="Calibri"/>
        <family val="2"/>
      </rPr>
      <t>ć</t>
    </r>
  </si>
  <si>
    <t>Jain</t>
  </si>
  <si>
    <t>Altshul (smooth)</t>
  </si>
  <si>
    <t>Buzelli</t>
  </si>
  <si>
    <t>Avci, Kargoz</t>
  </si>
  <si>
    <t>Goundar, Sonnad</t>
  </si>
  <si>
    <t>Average</t>
  </si>
  <si>
    <t>CPU Time</t>
  </si>
  <si>
    <t>MSD for eD=0.05</t>
  </si>
  <si>
    <t>MSD for eD=0.01</t>
  </si>
  <si>
    <t>MSD for eD=0.001</t>
  </si>
  <si>
    <t>MSD for eD=0.0001</t>
  </si>
  <si>
    <t>MSD for eD=0.000001</t>
  </si>
  <si>
    <t>Brkić</t>
  </si>
  <si>
    <t>AMSD for ED=0.05</t>
  </si>
  <si>
    <t>AMSD for ED=0.01</t>
  </si>
  <si>
    <t>AMSD for ED=0.001</t>
  </si>
  <si>
    <t>AMSD for ED=0.0001</t>
  </si>
  <si>
    <t>AMSD for ED=0.00001</t>
  </si>
  <si>
    <t>Average AMSD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</si>
  <si>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</si>
  <si>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</si>
  <si>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</si>
  <si>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</si>
  <si>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</si>
  <si>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</si>
  <si>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</si>
  <si>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</si>
  <si>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</si>
  <si>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</si>
  <si>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</si>
  <si>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Score</t>
  </si>
  <si>
    <t>AMSD</t>
  </si>
  <si>
    <t>MSD</t>
  </si>
  <si>
    <t>Method</t>
  </si>
  <si>
    <t>AMS Ave.</t>
  </si>
  <si>
    <t>MSD Ave.</t>
  </si>
  <si>
    <t>AMS Ave (Rank)</t>
  </si>
  <si>
    <t>MSD Ave. (Rank)</t>
  </si>
  <si>
    <t>CPU Time(Rank)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</si>
</sst>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6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4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AMSD!$B$2</c:f>
              <c:strCache>
                <c:ptCount val="1"/>
                <c:pt idx="0">
                  <c:v>AMSD for ED=0.05</c:v>
                </c:pt>
              </c:strCache>
            </c:strRef>
          </c:tx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AMSD!$B$3:$B$33</c:f>
              <c:numCache>
                <c:formatCode>General</c:formatCode>
                <c:ptCount val="31"/>
                <c:pt idx="0">
                  <c:v>3.63</c:v>
                </c:pt>
                <c:pt idx="1">
                  <c:v>2.29</c:v>
                </c:pt>
                <c:pt idx="2">
                  <c:v>2.2000000000000002</c:v>
                </c:pt>
                <c:pt idx="3" formatCode="0.00E+00">
                  <c:v>2.9000000000000001E-2</c:v>
                </c:pt>
                <c:pt idx="4" formatCode="0.00E+00">
                  <c:v>2.8799999999999999E-2</c:v>
                </c:pt>
                <c:pt idx="5" formatCode="0.00E+00">
                  <c:v>2.9000000000000001E-2</c:v>
                </c:pt>
                <c:pt idx="6" formatCode="0.00E+00">
                  <c:v>1.0300000000000001E-3</c:v>
                </c:pt>
                <c:pt idx="7" formatCode="0.00E+00">
                  <c:v>1.41E-2</c:v>
                </c:pt>
                <c:pt idx="8" formatCode="0.00E+00">
                  <c:v>3.3599999999999998E-2</c:v>
                </c:pt>
                <c:pt idx="9" formatCode="0.00E+00">
                  <c:v>1.52E-2</c:v>
                </c:pt>
                <c:pt idx="10" formatCode="0.00E+00">
                  <c:v>6.0899999999999999E-3</c:v>
                </c:pt>
                <c:pt idx="11" formatCode="0.00E+00">
                  <c:v>1.38E-2</c:v>
                </c:pt>
                <c:pt idx="12" formatCode="0.00E+00">
                  <c:v>5.0099999999999997E-3</c:v>
                </c:pt>
                <c:pt idx="13" formatCode="0.00E+00">
                  <c:v>1.24E-2</c:v>
                </c:pt>
                <c:pt idx="14" formatCode="0.00E+00">
                  <c:v>1.17E-2</c:v>
                </c:pt>
                <c:pt idx="15" formatCode="0.00E+00">
                  <c:v>1.3299999999999999E-2</c:v>
                </c:pt>
                <c:pt idx="16" formatCode="0.00E+00">
                  <c:v>1.15E-2</c:v>
                </c:pt>
                <c:pt idx="17" formatCode="0.00E+00">
                  <c:v>1.24E-2</c:v>
                </c:pt>
                <c:pt idx="18" formatCode="0.00E+00">
                  <c:v>1.1900000000000001E-2</c:v>
                </c:pt>
                <c:pt idx="19" formatCode="0.00E+00">
                  <c:v>7.5300000000000002E-3</c:v>
                </c:pt>
                <c:pt idx="20" formatCode="0.00E+00">
                  <c:v>2.31E-3</c:v>
                </c:pt>
                <c:pt idx="21" formatCode="0.00E+00">
                  <c:v>3.8600000000000001E-3</c:v>
                </c:pt>
                <c:pt idx="22" formatCode="0.00E+00">
                  <c:v>1.7799999999999999E-4</c:v>
                </c:pt>
                <c:pt idx="23" formatCode="0.00E+00">
                  <c:v>8.1939999999999997E-4</c:v>
                </c:pt>
                <c:pt idx="24" formatCode="0.00E+00">
                  <c:v>9.0599999999999997E-6</c:v>
                </c:pt>
                <c:pt idx="25" formatCode="0.00E+00">
                  <c:v>2.2800000000000001E-4</c:v>
                </c:pt>
                <c:pt idx="26" formatCode="0.00E+00">
                  <c:v>4.18E-5</c:v>
                </c:pt>
                <c:pt idx="27" formatCode="0.00E+00">
                  <c:v>1.1199999999999999E-5</c:v>
                </c:pt>
                <c:pt idx="28" formatCode="0.00E+00">
                  <c:v>4.2800000000000001E-9</c:v>
                </c:pt>
                <c:pt idx="29" formatCode="0.00E+00">
                  <c:v>3.8399999999999998E-16</c:v>
                </c:pt>
                <c:pt idx="30" formatCode="0.00E+00">
                  <c:v>6.5700000000000003E-16</c:v>
                </c:pt>
              </c:numCache>
            </c:numRef>
          </c:val>
        </c:ser>
        <c:ser>
          <c:idx val="1"/>
          <c:order val="1"/>
          <c:tx>
            <c:strRef>
              <c:f>AMSD!$C$2</c:f>
              <c:strCache>
                <c:ptCount val="1"/>
                <c:pt idx="0">
                  <c:v>AMSD for ED=0.01</c:v>
                </c:pt>
              </c:strCache>
            </c:strRef>
          </c:tx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AMSD!$C$3:$C$33</c:f>
              <c:numCache>
                <c:formatCode>General</c:formatCode>
                <c:ptCount val="31"/>
                <c:pt idx="0">
                  <c:v>3.55</c:v>
                </c:pt>
                <c:pt idx="1">
                  <c:v>2.2000000000000002</c:v>
                </c:pt>
                <c:pt idx="2">
                  <c:v>2.11</c:v>
                </c:pt>
                <c:pt idx="3" formatCode="0.00E+00">
                  <c:v>0.154</c:v>
                </c:pt>
                <c:pt idx="4" formatCode="0.00E+00">
                  <c:v>0.154</c:v>
                </c:pt>
                <c:pt idx="5" formatCode="0.00E+00">
                  <c:v>0.159</c:v>
                </c:pt>
                <c:pt idx="6" formatCode="0.00E+00">
                  <c:v>3.15E-3</c:v>
                </c:pt>
                <c:pt idx="7" formatCode="0.00E+00">
                  <c:v>1.7500000000000002E-2</c:v>
                </c:pt>
                <c:pt idx="8" formatCode="0.00E+00">
                  <c:v>1.37E-2</c:v>
                </c:pt>
                <c:pt idx="9" formatCode="0.00E+00">
                  <c:v>3.0300000000000001E-2</c:v>
                </c:pt>
                <c:pt idx="10" formatCode="0.00E+00">
                  <c:v>5.4200000000000003E-3</c:v>
                </c:pt>
                <c:pt idx="11" formatCode="0.00E+00">
                  <c:v>0.05</c:v>
                </c:pt>
                <c:pt idx="12" formatCode="0.00E+00">
                  <c:v>1.7299999999999999E-2</c:v>
                </c:pt>
                <c:pt idx="13" formatCode="0.00E+00">
                  <c:v>2.0500000000000001E-2</c:v>
                </c:pt>
                <c:pt idx="14" formatCode="0.00E+00">
                  <c:v>2.0799999999999999E-2</c:v>
                </c:pt>
                <c:pt idx="15" formatCode="0.00E+00">
                  <c:v>2.07E-2</c:v>
                </c:pt>
                <c:pt idx="16" formatCode="0.00E+00">
                  <c:v>1.9099999999999999E-2</c:v>
                </c:pt>
                <c:pt idx="17" formatCode="0.00E+00">
                  <c:v>1.84E-2</c:v>
                </c:pt>
                <c:pt idx="18" formatCode="0.00E+00">
                  <c:v>1.9599999999999999E-2</c:v>
                </c:pt>
                <c:pt idx="19" formatCode="0.00E+00">
                  <c:v>1.21E-2</c:v>
                </c:pt>
                <c:pt idx="20" formatCode="0.00E+00">
                  <c:v>1.4499999999999999E-3</c:v>
                </c:pt>
                <c:pt idx="21" formatCode="0.00E+00">
                  <c:v>1.92E-3</c:v>
                </c:pt>
                <c:pt idx="22" formatCode="0.00E+00">
                  <c:v>9.8299999999999993E-4</c:v>
                </c:pt>
                <c:pt idx="23" formatCode="0.00E+00">
                  <c:v>1.4599999999999999E-3</c:v>
                </c:pt>
                <c:pt idx="24" formatCode="0.00E+00">
                  <c:v>9.9199999999999999E-5</c:v>
                </c:pt>
                <c:pt idx="25" formatCode="0.00E+00">
                  <c:v>4.7600000000000002E-4</c:v>
                </c:pt>
                <c:pt idx="26" formatCode="0.00E+00">
                  <c:v>2.8400000000000002E-4</c:v>
                </c:pt>
                <c:pt idx="27" formatCode="0.00E+00">
                  <c:v>7.2899999999999997E-5</c:v>
                </c:pt>
                <c:pt idx="28" formatCode="0.00E+00">
                  <c:v>3.8000000000000003E-8</c:v>
                </c:pt>
                <c:pt idx="29" formatCode="0.00E+00">
                  <c:v>1.5299999999999999E-14</c:v>
                </c:pt>
                <c:pt idx="30" formatCode="0.00E+00">
                  <c:v>7.4900000000000004E-16</c:v>
                </c:pt>
              </c:numCache>
            </c:numRef>
          </c:val>
        </c:ser>
        <c:ser>
          <c:idx val="2"/>
          <c:order val="2"/>
          <c:tx>
            <c:strRef>
              <c:f>AMSD!$D$2</c:f>
              <c:strCache>
                <c:ptCount val="1"/>
                <c:pt idx="0">
                  <c:v>AMSD for ED=0.001</c:v>
                </c:pt>
              </c:strCache>
            </c:strRef>
          </c:tx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AMSD!$D$3:$D$33</c:f>
              <c:numCache>
                <c:formatCode>General</c:formatCode>
                <c:ptCount val="31"/>
                <c:pt idx="0">
                  <c:v>3.21</c:v>
                </c:pt>
                <c:pt idx="1">
                  <c:v>1.82</c:v>
                </c:pt>
                <c:pt idx="2">
                  <c:v>1.73</c:v>
                </c:pt>
                <c:pt idx="3" formatCode="0.00E+00">
                  <c:v>0.69199999999999995</c:v>
                </c:pt>
                <c:pt idx="4" formatCode="0.00E+00">
                  <c:v>0.69199999999999995</c:v>
                </c:pt>
                <c:pt idx="5" formatCode="0.00E+00">
                  <c:v>4.7600000000000003E-2</c:v>
                </c:pt>
                <c:pt idx="6" formatCode="0.00E+00">
                  <c:v>1.34E-2</c:v>
                </c:pt>
                <c:pt idx="7" formatCode="0.00E+00">
                  <c:v>5.62E-2</c:v>
                </c:pt>
                <c:pt idx="8" formatCode="0.00E+00">
                  <c:v>4.7600000000000003E-2</c:v>
                </c:pt>
                <c:pt idx="9" formatCode="0.00E+00">
                  <c:v>3.39E-2</c:v>
                </c:pt>
                <c:pt idx="10" formatCode="0.00E+00">
                  <c:v>6.25E-2</c:v>
                </c:pt>
                <c:pt idx="11" formatCode="0.00E+00">
                  <c:v>6.6799999999999998E-2</c:v>
                </c:pt>
                <c:pt idx="12" formatCode="0.00E+00">
                  <c:v>3.9199999999999999E-2</c:v>
                </c:pt>
                <c:pt idx="13" formatCode="0.00E+00">
                  <c:v>1.3299999999999999E-2</c:v>
                </c:pt>
                <c:pt idx="14" formatCode="0.00E+00">
                  <c:v>1.32E-2</c:v>
                </c:pt>
                <c:pt idx="15" formatCode="0.00E+00">
                  <c:v>1.21E-2</c:v>
                </c:pt>
                <c:pt idx="16" formatCode="0.00E+00">
                  <c:v>1.11E-2</c:v>
                </c:pt>
                <c:pt idx="17" formatCode="0.00E+00">
                  <c:v>1.2999999999999999E-2</c:v>
                </c:pt>
                <c:pt idx="18" formatCode="0.00E+00">
                  <c:v>1.6E-2</c:v>
                </c:pt>
                <c:pt idx="19" formatCode="0.00E+00">
                  <c:v>1.47E-2</c:v>
                </c:pt>
                <c:pt idx="20" formatCode="0.00E+00">
                  <c:v>1.3899999999999999E-2</c:v>
                </c:pt>
                <c:pt idx="21" formatCode="0.00E+00">
                  <c:v>5.5300000000000002E-3</c:v>
                </c:pt>
                <c:pt idx="22" formatCode="0.00E+00">
                  <c:v>3.7699999999999999E-3</c:v>
                </c:pt>
                <c:pt idx="23" formatCode="0.00E+00">
                  <c:v>2.3500000000000001E-3</c:v>
                </c:pt>
                <c:pt idx="24" formatCode="0.00E+00">
                  <c:v>3.8699999999999997E-4</c:v>
                </c:pt>
                <c:pt idx="25" formatCode="0.00E+00">
                  <c:v>4.0700000000000003E-4</c:v>
                </c:pt>
                <c:pt idx="26" formatCode="0.00E+00">
                  <c:v>3.77E-4</c:v>
                </c:pt>
                <c:pt idx="27" formatCode="0.00E+00">
                  <c:v>5.2099999999999998E-4</c:v>
                </c:pt>
                <c:pt idx="28" formatCode="0.00E+00">
                  <c:v>4.8899999999999998E-6</c:v>
                </c:pt>
                <c:pt idx="29" formatCode="0.00E+00">
                  <c:v>4.5599999999999998E-13</c:v>
                </c:pt>
                <c:pt idx="30" formatCode="0.00E+00">
                  <c:v>8.8399999999999997E-16</c:v>
                </c:pt>
              </c:numCache>
            </c:numRef>
          </c:val>
        </c:ser>
        <c:ser>
          <c:idx val="3"/>
          <c:order val="3"/>
          <c:tx>
            <c:strRef>
              <c:f>AMSD!$E$2</c:f>
              <c:strCache>
                <c:ptCount val="1"/>
                <c:pt idx="0">
                  <c:v>AMSD for ED=0.0001</c:v>
                </c:pt>
              </c:strCache>
            </c:strRef>
          </c:tx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AMSD!$E$3:$E$33</c:f>
              <c:numCache>
                <c:formatCode>0.00</c:formatCode>
                <c:ptCount val="31"/>
                <c:pt idx="0">
                  <c:v>2.57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1.46</c:v>
                </c:pt>
                <c:pt idx="4" formatCode="0.00E+00">
                  <c:v>1.46</c:v>
                </c:pt>
                <c:pt idx="5">
                  <c:v>1.47</c:v>
                </c:pt>
                <c:pt idx="6">
                  <c:v>0.152</c:v>
                </c:pt>
                <c:pt idx="7" formatCode="0.00E+00">
                  <c:v>0.08</c:v>
                </c:pt>
                <c:pt idx="8" formatCode="0.00E+00">
                  <c:v>5.2999999999999999E-2</c:v>
                </c:pt>
                <c:pt idx="9" formatCode="0.00E+00">
                  <c:v>6.5699999999999995E-2</c:v>
                </c:pt>
                <c:pt idx="10" formatCode="0.00E+00">
                  <c:v>0.13700000000000001</c:v>
                </c:pt>
                <c:pt idx="11" formatCode="0.00E+00">
                  <c:v>4.6399999999999997E-2</c:v>
                </c:pt>
                <c:pt idx="12" formatCode="0.00E+00">
                  <c:v>4.8599999999999997E-2</c:v>
                </c:pt>
                <c:pt idx="13" formatCode="0.00E+00">
                  <c:v>9.9799999999999993E-3</c:v>
                </c:pt>
                <c:pt idx="14" formatCode="0.00E+00">
                  <c:v>9.7699999999999992E-3</c:v>
                </c:pt>
                <c:pt idx="15" formatCode="0.00E+00">
                  <c:v>9.0500000000000008E-3</c:v>
                </c:pt>
                <c:pt idx="16" formatCode="0.00E+00">
                  <c:v>8.3300000000000006E-3</c:v>
                </c:pt>
                <c:pt idx="17" formatCode="0.00E+00">
                  <c:v>9.9900000000000006E-3</c:v>
                </c:pt>
                <c:pt idx="18" formatCode="0.00E+00">
                  <c:v>9.2499999999999995E-3</c:v>
                </c:pt>
                <c:pt idx="19" formatCode="0.00E+00">
                  <c:v>6.5100000000000002E-3</c:v>
                </c:pt>
                <c:pt idx="20" formatCode="0.00E+00">
                  <c:v>2.0299999999999999E-2</c:v>
                </c:pt>
                <c:pt idx="21" formatCode="0.00E+00">
                  <c:v>5.5599999999999998E-3</c:v>
                </c:pt>
                <c:pt idx="22" formatCode="0.00E+00">
                  <c:v>4.3299999999999996E-3</c:v>
                </c:pt>
                <c:pt idx="23" formatCode="0.00E+00">
                  <c:v>2.4199999999999998E-3</c:v>
                </c:pt>
                <c:pt idx="24" formatCode="0.00E+00">
                  <c:v>1.2899999999999999E-3</c:v>
                </c:pt>
                <c:pt idx="25" formatCode="0.00E+00">
                  <c:v>4.9600000000000002E-4</c:v>
                </c:pt>
                <c:pt idx="26" formatCode="0.00E+00">
                  <c:v>4.0099999999999999E-4</c:v>
                </c:pt>
                <c:pt idx="27" formatCode="0.00E+00">
                  <c:v>5.0199999999999995E-4</c:v>
                </c:pt>
                <c:pt idx="28" formatCode="0.00E+00">
                  <c:v>2.73E-5</c:v>
                </c:pt>
                <c:pt idx="29" formatCode="0.00E+00">
                  <c:v>7.0900000000000001E-13</c:v>
                </c:pt>
                <c:pt idx="30" formatCode="0.00E+00">
                  <c:v>9.4700000000000001E-16</c:v>
                </c:pt>
              </c:numCache>
            </c:numRef>
          </c:val>
        </c:ser>
        <c:ser>
          <c:idx val="4"/>
          <c:order val="4"/>
          <c:tx>
            <c:strRef>
              <c:f>AMSD!$F$2</c:f>
              <c:strCache>
                <c:ptCount val="1"/>
                <c:pt idx="0">
                  <c:v>AMSD for ED=0.00001</c:v>
                </c:pt>
              </c:strCache>
            </c:strRef>
          </c:tx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AMSD!$F$3:$F$33</c:f>
              <c:numCache>
                <c:formatCode>0.00E+00</c:formatCode>
                <c:ptCount val="31"/>
                <c:pt idx="0" formatCode="General">
                  <c:v>1.55</c:v>
                </c:pt>
                <c:pt idx="1">
                  <c:v>9.74E-2</c:v>
                </c:pt>
                <c:pt idx="2">
                  <c:v>0.121</c:v>
                </c:pt>
                <c:pt idx="3">
                  <c:v>2.4700000000000002</c:v>
                </c:pt>
                <c:pt idx="4">
                  <c:v>2.4700000000000002</c:v>
                </c:pt>
                <c:pt idx="5">
                  <c:v>2.4900000000000002</c:v>
                </c:pt>
                <c:pt idx="6">
                  <c:v>1.17</c:v>
                </c:pt>
                <c:pt idx="7">
                  <c:v>0.186</c:v>
                </c:pt>
                <c:pt idx="8">
                  <c:v>0.16200000000000001</c:v>
                </c:pt>
                <c:pt idx="9">
                  <c:v>0.161</c:v>
                </c:pt>
                <c:pt idx="10">
                  <c:v>8.7900000000000006E-2</c:v>
                </c:pt>
                <c:pt idx="11">
                  <c:v>0.107</c:v>
                </c:pt>
                <c:pt idx="12">
                  <c:v>1.7000000000000001E-2</c:v>
                </c:pt>
                <c:pt idx="13">
                  <c:v>2.0400000000000001E-2</c:v>
                </c:pt>
                <c:pt idx="14">
                  <c:v>1.9900000000000001E-2</c:v>
                </c:pt>
                <c:pt idx="15">
                  <c:v>1.9300000000000001E-2</c:v>
                </c:pt>
                <c:pt idx="16">
                  <c:v>1.7899999999999999E-2</c:v>
                </c:pt>
                <c:pt idx="17">
                  <c:v>8.5400000000000007E-3</c:v>
                </c:pt>
                <c:pt idx="18">
                  <c:v>2.8700000000000002E-3</c:v>
                </c:pt>
                <c:pt idx="19">
                  <c:v>1.5049999999999999E-2</c:v>
                </c:pt>
                <c:pt idx="20">
                  <c:v>1.2999999999999999E-2</c:v>
                </c:pt>
                <c:pt idx="21">
                  <c:v>4.9500000000000004E-3</c:v>
                </c:pt>
                <c:pt idx="22">
                  <c:v>2.0500000000000002E-3</c:v>
                </c:pt>
                <c:pt idx="23">
                  <c:v>1.2800000000000001E-3</c:v>
                </c:pt>
                <c:pt idx="24">
                  <c:v>1.4300000000000001E-3</c:v>
                </c:pt>
                <c:pt idx="25">
                  <c:v>4.9399999999999997E-4</c:v>
                </c:pt>
                <c:pt idx="26">
                  <c:v>3.28E-4</c:v>
                </c:pt>
                <c:pt idx="27">
                  <c:v>2.4399999999999999E-4</c:v>
                </c:pt>
                <c:pt idx="28">
                  <c:v>4.6199999999999998E-5</c:v>
                </c:pt>
                <c:pt idx="29">
                  <c:v>7.3300000000000001E-13</c:v>
                </c:pt>
                <c:pt idx="30">
                  <c:v>8.9299999999999992E-16</c:v>
                </c:pt>
              </c:numCache>
            </c:numRef>
          </c:val>
        </c:ser>
        <c:axId val="156906240"/>
        <c:axId val="156907776"/>
      </c:barChart>
      <c:catAx>
        <c:axId val="156906240"/>
        <c:scaling>
          <c:orientation val="minMax"/>
        </c:scaling>
        <c:axPos val="b"/>
        <c:tickLblPos val="nextTo"/>
        <c:crossAx val="156907776"/>
        <c:crosses val="autoZero"/>
        <c:auto val="1"/>
        <c:lblAlgn val="ctr"/>
        <c:lblOffset val="100"/>
      </c:catAx>
      <c:valAx>
        <c:axId val="156907776"/>
        <c:scaling>
          <c:orientation val="minMax"/>
        </c:scaling>
        <c:axPos val="l"/>
        <c:majorGridlines/>
        <c:numFmt formatCode="General" sourceLinked="1"/>
        <c:tickLblPos val="nextTo"/>
        <c:crossAx val="1569062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5"/>
          <c:order val="0"/>
          <c:tx>
            <c:strRef>
              <c:f>AMSD!$G$2</c:f>
              <c:strCache>
                <c:ptCount val="1"/>
                <c:pt idx="0">
                  <c:v>Average AMSD</c:v>
                </c:pt>
              </c:strCache>
            </c:strRef>
          </c:tx>
          <c:dLbls>
            <c:numFmt formatCode="General" sourceLinked="0"/>
            <c:txPr>
              <a:bodyPr rot="-2640000"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AMSD!$A$3:$A$33</c:f>
              <c:strCache>
                <c:ptCount val="31"/>
                <c:pt idx="0">
                  <c:v>Blasius</c:v>
                </c:pt>
                <c:pt idx="1">
                  <c:v>Altshul (smooth)</c:v>
                </c:pt>
                <c:pt idx="2">
                  <c:v>Nikuradse</c:v>
                </c:pt>
                <c:pt idx="3">
                  <c:v>Prandtl, Nikuradse</c:v>
                </c:pt>
                <c:pt idx="4">
                  <c:v>Rao, Kumar</c:v>
                </c:pt>
                <c:pt idx="5">
                  <c:v>Shifrinson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Eck</c:v>
                </c:pt>
                <c:pt idx="10">
                  <c:v>Round</c:v>
                </c:pt>
                <c:pt idx="11">
                  <c:v>Dobromyslov</c:v>
                </c:pt>
                <c:pt idx="12">
                  <c:v>Barr</c:v>
                </c:pt>
                <c:pt idx="13">
                  <c:v>Churchill</c:v>
                </c:pt>
                <c:pt idx="14">
                  <c:v>Churchill, 1977</c:v>
                </c:pt>
                <c:pt idx="15">
                  <c:v>Jain, Swamee</c:v>
                </c:pt>
                <c:pt idx="16">
                  <c:v>Jain</c:v>
                </c:pt>
                <c:pt idx="17">
                  <c:v>Manadilli</c:v>
                </c:pt>
                <c:pt idx="18">
                  <c:v>Brkić</c:v>
                </c:pt>
                <c:pt idx="19">
                  <c:v>Avci, Kargoz</c:v>
                </c:pt>
                <c:pt idx="20">
                  <c:v>Haaland</c:v>
                </c:pt>
                <c:pt idx="21">
                  <c:v>Evangleides et al.</c:v>
                </c:pt>
                <c:pt idx="22">
                  <c:v>Chen</c:v>
                </c:pt>
                <c:pt idx="23">
                  <c:v>Goundar, Sonnad</c:v>
                </c:pt>
                <c:pt idx="24">
                  <c:v>Zigrang, Slyvester</c:v>
                </c:pt>
                <c:pt idx="25">
                  <c:v>Monzon, Romeo, Royo</c:v>
                </c:pt>
                <c:pt idx="26">
                  <c:v>Vatankhanh</c:v>
                </c:pt>
                <c:pt idx="27">
                  <c:v>Buzelli</c:v>
                </c:pt>
                <c:pt idx="28">
                  <c:v>Serghindes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AMSD!$G$3:$G$33</c:f>
              <c:numCache>
                <c:formatCode>General</c:formatCode>
                <c:ptCount val="31"/>
                <c:pt idx="0">
                  <c:v>2.9020000000000001</c:v>
                </c:pt>
                <c:pt idx="1">
                  <c:v>1.5134800000000002</c:v>
                </c:pt>
                <c:pt idx="2">
                  <c:v>1.4542000000000002</c:v>
                </c:pt>
                <c:pt idx="3">
                  <c:v>0.96099999999999997</c:v>
                </c:pt>
                <c:pt idx="4">
                  <c:v>0.96096000000000004</c:v>
                </c:pt>
                <c:pt idx="5">
                  <c:v>0.83912000000000009</c:v>
                </c:pt>
                <c:pt idx="6">
                  <c:v>0.26791599999999999</c:v>
                </c:pt>
                <c:pt idx="7">
                  <c:v>7.0760000000000003E-2</c:v>
                </c:pt>
                <c:pt idx="8">
                  <c:v>6.198E-2</c:v>
                </c:pt>
                <c:pt idx="9">
                  <c:v>6.1220000000000011E-2</c:v>
                </c:pt>
                <c:pt idx="10">
                  <c:v>5.9782000000000002E-2</c:v>
                </c:pt>
                <c:pt idx="11">
                  <c:v>5.6799999999999996E-2</c:v>
                </c:pt>
                <c:pt idx="12">
                  <c:v>2.5422E-2</c:v>
                </c:pt>
                <c:pt idx="13">
                  <c:v>1.5316E-2</c:v>
                </c:pt>
                <c:pt idx="14">
                  <c:v>1.5074000000000001E-2</c:v>
                </c:pt>
                <c:pt idx="15">
                  <c:v>1.489E-2</c:v>
                </c:pt>
                <c:pt idx="16">
                  <c:v>1.3586000000000001E-2</c:v>
                </c:pt>
                <c:pt idx="17">
                  <c:v>1.2466E-2</c:v>
                </c:pt>
                <c:pt idx="18">
                  <c:v>1.1924000000000001E-2</c:v>
                </c:pt>
                <c:pt idx="19">
                  <c:v>1.1178E-2</c:v>
                </c:pt>
                <c:pt idx="20">
                  <c:v>1.0191999999999998E-2</c:v>
                </c:pt>
                <c:pt idx="21">
                  <c:v>4.3639999999999998E-3</c:v>
                </c:pt>
                <c:pt idx="22">
                  <c:v>2.2621999999999998E-3</c:v>
                </c:pt>
                <c:pt idx="23">
                  <c:v>1.6658800000000002E-3</c:v>
                </c:pt>
                <c:pt idx="24">
                  <c:v>6.4305200000000008E-4</c:v>
                </c:pt>
                <c:pt idx="25">
                  <c:v>4.2020000000000002E-4</c:v>
                </c:pt>
                <c:pt idx="26">
                  <c:v>2.8635999999999993E-4</c:v>
                </c:pt>
                <c:pt idx="27">
                  <c:v>2.7022E-4</c:v>
                </c:pt>
                <c:pt idx="28">
                  <c:v>1.5686455999999999E-5</c:v>
                </c:pt>
                <c:pt idx="29">
                  <c:v>3.8273680000000006E-13</c:v>
                </c:pt>
                <c:pt idx="30">
                  <c:v>8.2599999999999991E-16</c:v>
                </c:pt>
              </c:numCache>
            </c:numRef>
          </c:val>
        </c:ser>
        <c:axId val="104759296"/>
        <c:axId val="104760832"/>
      </c:barChart>
      <c:catAx>
        <c:axId val="104759296"/>
        <c:scaling>
          <c:orientation val="minMax"/>
        </c:scaling>
        <c:axPos val="b"/>
        <c:tickLblPos val="nextTo"/>
        <c:crossAx val="104760832"/>
        <c:crosses val="autoZero"/>
        <c:auto val="1"/>
        <c:lblAlgn val="ctr"/>
        <c:lblOffset val="100"/>
      </c:catAx>
      <c:valAx>
        <c:axId val="104760832"/>
        <c:scaling>
          <c:orientation val="minMax"/>
        </c:scaling>
        <c:axPos val="l"/>
        <c:numFmt formatCode="#,##0.00" sourceLinked="0"/>
        <c:tickLblPos val="nextTo"/>
        <c:crossAx val="10475929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MSD!$B$1</c:f>
              <c:strCache>
                <c:ptCount val="1"/>
                <c:pt idx="0">
                  <c:v>MSD for eD=0.05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MSD!$B$2:$B$32</c:f>
              <c:numCache>
                <c:formatCode>General</c:formatCode>
                <c:ptCount val="31"/>
                <c:pt idx="0">
                  <c:v>81.2</c:v>
                </c:pt>
                <c:pt idx="1">
                  <c:v>80.099999999999994</c:v>
                </c:pt>
                <c:pt idx="2">
                  <c:v>79.3</c:v>
                </c:pt>
                <c:pt idx="3">
                  <c:v>27.9</c:v>
                </c:pt>
                <c:pt idx="4">
                  <c:v>1.8</c:v>
                </c:pt>
                <c:pt idx="5" formatCode="0.00E+00">
                  <c:v>1.7</c:v>
                </c:pt>
                <c:pt idx="6">
                  <c:v>27.3</c:v>
                </c:pt>
                <c:pt idx="7">
                  <c:v>3.7</c:v>
                </c:pt>
                <c:pt idx="8">
                  <c:v>15.5</c:v>
                </c:pt>
                <c:pt idx="9">
                  <c:v>8.3000000000000007</c:v>
                </c:pt>
                <c:pt idx="10">
                  <c:v>1</c:v>
                </c:pt>
                <c:pt idx="11" formatCode="0.00E+00">
                  <c:v>0.8</c:v>
                </c:pt>
                <c:pt idx="12">
                  <c:v>0.3</c:v>
                </c:pt>
                <c:pt idx="13" formatCode="0.00E+00">
                  <c:v>2.7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 formatCode="0.00E+00">
                  <c:v>5.04E-4</c:v>
                </c:pt>
                <c:pt idx="20">
                  <c:v>0.8</c:v>
                </c:pt>
                <c:pt idx="21">
                  <c:v>0.3</c:v>
                </c:pt>
                <c:pt idx="22">
                  <c:v>0.1</c:v>
                </c:pt>
                <c:pt idx="23" formatCode="0.00E+00">
                  <c:v>0.4</c:v>
                </c:pt>
                <c:pt idx="24" formatCode="0.00E+00">
                  <c:v>2.5499999999999999E-7</c:v>
                </c:pt>
                <c:pt idx="25">
                  <c:v>0.1</c:v>
                </c:pt>
                <c:pt idx="26" formatCode="0.00E+00">
                  <c:v>0.1</c:v>
                </c:pt>
                <c:pt idx="27" formatCode="0.00E+00">
                  <c:v>3.0899999999999998E-4</c:v>
                </c:pt>
                <c:pt idx="28" formatCode="0.00E+00">
                  <c:v>7.1300000000000001E-3</c:v>
                </c:pt>
                <c:pt idx="29" formatCode="0.00E+00">
                  <c:v>5.44E-14</c:v>
                </c:pt>
                <c:pt idx="30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MSD!$C$1</c:f>
              <c:strCache>
                <c:ptCount val="1"/>
                <c:pt idx="0">
                  <c:v>MSD for eD=0.01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MSD!$C$2:$C$32</c:f>
              <c:numCache>
                <c:formatCode>General</c:formatCode>
                <c:ptCount val="31"/>
                <c:pt idx="0">
                  <c:v>68</c:v>
                </c:pt>
                <c:pt idx="1">
                  <c:v>65</c:v>
                </c:pt>
                <c:pt idx="2">
                  <c:v>64</c:v>
                </c:pt>
                <c:pt idx="3">
                  <c:v>12</c:v>
                </c:pt>
                <c:pt idx="4">
                  <c:v>6.2</c:v>
                </c:pt>
                <c:pt idx="5">
                  <c:v>6.1</c:v>
                </c:pt>
                <c:pt idx="6">
                  <c:v>8.1999999999999993</c:v>
                </c:pt>
                <c:pt idx="7">
                  <c:v>2</c:v>
                </c:pt>
                <c:pt idx="8">
                  <c:v>1.1000000000000001</c:v>
                </c:pt>
                <c:pt idx="9">
                  <c:v>1.3</c:v>
                </c:pt>
                <c:pt idx="10">
                  <c:v>1.4</c:v>
                </c:pt>
                <c:pt idx="11">
                  <c:v>2.4</c:v>
                </c:pt>
                <c:pt idx="12">
                  <c:v>0.8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 formatCode="0.00E+00">
                  <c:v>4.1399999999999996E-3</c:v>
                </c:pt>
                <c:pt idx="20">
                  <c:v>0.9</c:v>
                </c:pt>
                <c:pt idx="21">
                  <c:v>0.2</c:v>
                </c:pt>
                <c:pt idx="22">
                  <c:v>0.1</c:v>
                </c:pt>
                <c:pt idx="23" formatCode="0.00E+00">
                  <c:v>3.2100000000000002E-3</c:v>
                </c:pt>
                <c:pt idx="24" formatCode="0.00E+00">
                  <c:v>1.55E-6</c:v>
                </c:pt>
                <c:pt idx="25">
                  <c:v>0.1</c:v>
                </c:pt>
                <c:pt idx="26" formatCode="0.00E+00">
                  <c:v>0</c:v>
                </c:pt>
                <c:pt idx="27">
                  <c:v>0.1</c:v>
                </c:pt>
                <c:pt idx="28">
                  <c:v>0</c:v>
                </c:pt>
                <c:pt idx="29" formatCode="0.00E+00">
                  <c:v>6.3100000000000004E-13</c:v>
                </c:pt>
                <c:pt idx="30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MSD!$D$1</c:f>
              <c:strCache>
                <c:ptCount val="1"/>
                <c:pt idx="0">
                  <c:v>MSD for eD=0.001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MSD!$D$2:$D$32</c:f>
              <c:numCache>
                <c:formatCode>General</c:formatCode>
                <c:ptCount val="31"/>
                <c:pt idx="0">
                  <c:v>50.9</c:v>
                </c:pt>
                <c:pt idx="1">
                  <c:v>43.1</c:v>
                </c:pt>
                <c:pt idx="2">
                  <c:v>42.4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18.8</c:v>
                </c:pt>
                <c:pt idx="6">
                  <c:v>0.6</c:v>
                </c:pt>
                <c:pt idx="7">
                  <c:v>4</c:v>
                </c:pt>
                <c:pt idx="8">
                  <c:v>3.1</c:v>
                </c:pt>
                <c:pt idx="9">
                  <c:v>3.7</c:v>
                </c:pt>
                <c:pt idx="10">
                  <c:v>1.4</c:v>
                </c:pt>
                <c:pt idx="11">
                  <c:v>3</c:v>
                </c:pt>
                <c:pt idx="12">
                  <c:v>1.6</c:v>
                </c:pt>
                <c:pt idx="13">
                  <c:v>1.7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0.8</c:v>
                </c:pt>
                <c:pt idx="19" formatCode="0.00E+00">
                  <c:v>1.75E-4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0.3</c:v>
                </c:pt>
                <c:pt idx="24" formatCode="0.00E+00">
                  <c:v>1.7500000000000002E-2</c:v>
                </c:pt>
                <c:pt idx="25">
                  <c:v>0.1</c:v>
                </c:pt>
                <c:pt idx="26" formatCode="0.00E+00">
                  <c:v>3.5099999999999999E-2</c:v>
                </c:pt>
                <c:pt idx="27" formatCode="0.00E+00">
                  <c:v>1.9400000000000001E-2</c:v>
                </c:pt>
                <c:pt idx="28" formatCode="0.00E+00">
                  <c:v>1.5100000000000001E-2</c:v>
                </c:pt>
                <c:pt idx="29" formatCode="0.00E+00">
                  <c:v>1.64E-11</c:v>
                </c:pt>
                <c:pt idx="30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MSD!$E$1</c:f>
              <c:strCache>
                <c:ptCount val="1"/>
                <c:pt idx="0">
                  <c:v>MSD for eD=0.0001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MSD!$E$2:$E$32</c:f>
              <c:numCache>
                <c:formatCode>General</c:formatCode>
                <c:ptCount val="31"/>
                <c:pt idx="0">
                  <c:v>37.299999999999997</c:v>
                </c:pt>
                <c:pt idx="1">
                  <c:v>24.4</c:v>
                </c:pt>
                <c:pt idx="2">
                  <c:v>23.4</c:v>
                </c:pt>
                <c:pt idx="3">
                  <c:v>36.5</c:v>
                </c:pt>
                <c:pt idx="4">
                  <c:v>33</c:v>
                </c:pt>
                <c:pt idx="5">
                  <c:v>32.9</c:v>
                </c:pt>
                <c:pt idx="6">
                  <c:v>5.8</c:v>
                </c:pt>
                <c:pt idx="7">
                  <c:v>3.5</c:v>
                </c:pt>
                <c:pt idx="8">
                  <c:v>2.2000000000000002</c:v>
                </c:pt>
                <c:pt idx="9">
                  <c:v>5.2</c:v>
                </c:pt>
                <c:pt idx="10">
                  <c:v>2.7</c:v>
                </c:pt>
                <c:pt idx="11">
                  <c:v>1.7</c:v>
                </c:pt>
                <c:pt idx="12">
                  <c:v>2.2999999999999998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0.00E+00">
                  <c:v>4.6199999999999998E-2</c:v>
                </c:pt>
                <c:pt idx="20">
                  <c:v>0.4</c:v>
                </c:pt>
                <c:pt idx="21">
                  <c:v>0.8</c:v>
                </c:pt>
                <c:pt idx="22">
                  <c:v>0.2</c:v>
                </c:pt>
                <c:pt idx="23">
                  <c:v>0.2</c:v>
                </c:pt>
                <c:pt idx="24" formatCode="0.00E+00">
                  <c:v>9.4499999999999998E-4</c:v>
                </c:pt>
                <c:pt idx="25">
                  <c:v>0.1</c:v>
                </c:pt>
                <c:pt idx="26" formatCode="0.00E+00">
                  <c:v>3.4500000000000003E-2</c:v>
                </c:pt>
                <c:pt idx="27" formatCode="0.00E+00">
                  <c:v>1.95E-2</c:v>
                </c:pt>
                <c:pt idx="28" formatCode="0.00E+00">
                  <c:v>1.6E-2</c:v>
                </c:pt>
                <c:pt idx="29" formatCode="0.00E+00">
                  <c:v>2.5699999999999999E-11</c:v>
                </c:pt>
                <c:pt idx="30" formatCode="0.00">
                  <c:v>0</c:v>
                </c:pt>
              </c:numCache>
            </c:numRef>
          </c:val>
        </c:ser>
        <c:ser>
          <c:idx val="4"/>
          <c:order val="4"/>
          <c:tx>
            <c:strRef>
              <c:f>MSD!$F$1</c:f>
              <c:strCache>
                <c:ptCount val="1"/>
                <c:pt idx="0">
                  <c:v>MSD for eD=0.000001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MSD!$F$2:$F$32</c:f>
              <c:numCache>
                <c:formatCode>General</c:formatCode>
                <c:ptCount val="31"/>
                <c:pt idx="0">
                  <c:v>23.1</c:v>
                </c:pt>
                <c:pt idx="1">
                  <c:v>4.8</c:v>
                </c:pt>
                <c:pt idx="2">
                  <c:v>2.1</c:v>
                </c:pt>
                <c:pt idx="3">
                  <c:v>72.2</c:v>
                </c:pt>
                <c:pt idx="4">
                  <c:v>56.4</c:v>
                </c:pt>
                <c:pt idx="5">
                  <c:v>56.4</c:v>
                </c:pt>
                <c:pt idx="6">
                  <c:v>20.100000000000001</c:v>
                </c:pt>
                <c:pt idx="7">
                  <c:v>15.4</c:v>
                </c:pt>
                <c:pt idx="8">
                  <c:v>4.5</c:v>
                </c:pt>
                <c:pt idx="9" formatCode="0.00E+00">
                  <c:v>9.2100000000000001E-2</c:v>
                </c:pt>
                <c:pt idx="10">
                  <c:v>6.2</c:v>
                </c:pt>
                <c:pt idx="11">
                  <c:v>4.3</c:v>
                </c:pt>
                <c:pt idx="12">
                  <c:v>2.4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0.3</c:v>
                </c:pt>
                <c:pt idx="19">
                  <c:v>2.9</c:v>
                </c:pt>
                <c:pt idx="20">
                  <c:v>0.2</c:v>
                </c:pt>
                <c:pt idx="21" formatCode="0.00E+00">
                  <c:v>7.9799999999999996E-2</c:v>
                </c:pt>
                <c:pt idx="22">
                  <c:v>0.7</c:v>
                </c:pt>
                <c:pt idx="23">
                  <c:v>0.2</c:v>
                </c:pt>
                <c:pt idx="24">
                  <c:v>0.6</c:v>
                </c:pt>
                <c:pt idx="25">
                  <c:v>0.1</c:v>
                </c:pt>
                <c:pt idx="26">
                  <c:v>0</c:v>
                </c:pt>
                <c:pt idx="27" formatCode="0.00E+00">
                  <c:v>1.8499999999999999E-2</c:v>
                </c:pt>
                <c:pt idx="28" formatCode="0.00E+00">
                  <c:v>1.8200000000000001E-2</c:v>
                </c:pt>
                <c:pt idx="29" formatCode="0.00E+00">
                  <c:v>2.7499999999999999E-11</c:v>
                </c:pt>
                <c:pt idx="30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MSD!$G$1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MSD!$G$2:$G$32</c:f>
              <c:numCache>
                <c:formatCode>General</c:formatCode>
                <c:ptCount val="31"/>
                <c:pt idx="0">
                  <c:v>52.1</c:v>
                </c:pt>
                <c:pt idx="1">
                  <c:v>43.480000000000004</c:v>
                </c:pt>
                <c:pt idx="2">
                  <c:v>42.24</c:v>
                </c:pt>
                <c:pt idx="3">
                  <c:v>33.5</c:v>
                </c:pt>
                <c:pt idx="4">
                  <c:v>23.24</c:v>
                </c:pt>
                <c:pt idx="5">
                  <c:v>23.18</c:v>
                </c:pt>
                <c:pt idx="6">
                  <c:v>12.4</c:v>
                </c:pt>
                <c:pt idx="7">
                  <c:v>5.7200000000000006</c:v>
                </c:pt>
                <c:pt idx="8">
                  <c:v>5.28</c:v>
                </c:pt>
                <c:pt idx="9">
                  <c:v>3.7184199999999996</c:v>
                </c:pt>
                <c:pt idx="10">
                  <c:v>2.54</c:v>
                </c:pt>
                <c:pt idx="11">
                  <c:v>2.44</c:v>
                </c:pt>
                <c:pt idx="12">
                  <c:v>1.48</c:v>
                </c:pt>
                <c:pt idx="13">
                  <c:v>1.08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0.67999999999999994</c:v>
                </c:pt>
                <c:pt idx="18">
                  <c:v>0.65999999999999992</c:v>
                </c:pt>
                <c:pt idx="19">
                  <c:v>0.59020380000000006</c:v>
                </c:pt>
                <c:pt idx="20">
                  <c:v>0.58000000000000007</c:v>
                </c:pt>
                <c:pt idx="21">
                  <c:v>0.39596000000000003</c:v>
                </c:pt>
                <c:pt idx="22">
                  <c:v>0.26</c:v>
                </c:pt>
                <c:pt idx="23">
                  <c:v>0.220642</c:v>
                </c:pt>
                <c:pt idx="24">
                  <c:v>0.12368936099999998</c:v>
                </c:pt>
                <c:pt idx="25">
                  <c:v>0.1</c:v>
                </c:pt>
                <c:pt idx="26">
                  <c:v>3.3919999999999999E-2</c:v>
                </c:pt>
                <c:pt idx="27">
                  <c:v>3.1541799999999995E-2</c:v>
                </c:pt>
                <c:pt idx="28">
                  <c:v>1.1286000000000001E-2</c:v>
                </c:pt>
                <c:pt idx="29">
                  <c:v>1.4057079999999999E-11</c:v>
                </c:pt>
                <c:pt idx="30" formatCode="0.00">
                  <c:v>0</c:v>
                </c:pt>
              </c:numCache>
            </c:numRef>
          </c:val>
        </c:ser>
        <c:axId val="158450816"/>
        <c:axId val="158454144"/>
      </c:barChart>
      <c:catAx>
        <c:axId val="158450816"/>
        <c:scaling>
          <c:orientation val="minMax"/>
        </c:scaling>
        <c:axPos val="b"/>
        <c:tickLblPos val="nextTo"/>
        <c:crossAx val="158454144"/>
        <c:crosses val="autoZero"/>
        <c:auto val="1"/>
        <c:lblAlgn val="ctr"/>
        <c:lblOffset val="100"/>
      </c:catAx>
      <c:valAx>
        <c:axId val="158454144"/>
        <c:scaling>
          <c:orientation val="minMax"/>
        </c:scaling>
        <c:axPos val="l"/>
        <c:majorGridlines/>
        <c:numFmt formatCode="General" sourceLinked="1"/>
        <c:tickLblPos val="nextTo"/>
        <c:crossAx val="1584508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5"/>
          <c:order val="0"/>
          <c:tx>
            <c:strRef>
              <c:f>MSD!$G$1</c:f>
              <c:strCache>
                <c:ptCount val="1"/>
                <c:pt idx="0">
                  <c:v>Average</c:v>
                </c:pt>
              </c:strCache>
            </c:strRef>
          </c:tx>
          <c:dLbls>
            <c:numFmt formatCode="General" sourceLinked="0"/>
            <c:txPr>
              <a:bodyPr rot="-2700000"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MSD!$A$2:$A$32</c:f>
              <c:strCache>
                <c:ptCount val="31"/>
                <c:pt idx="0">
                  <c:v>Blasius</c:v>
                </c:pt>
                <c:pt idx="1">
                  <c:v>Nikuradse</c:v>
                </c:pt>
                <c:pt idx="2">
                  <c:v>Altshul (smooth)</c:v>
                </c:pt>
                <c:pt idx="3">
                  <c:v>Shifrinson</c:v>
                </c:pt>
                <c:pt idx="4">
                  <c:v>Prandtl, Nikuradse</c:v>
                </c:pt>
                <c:pt idx="5">
                  <c:v>Rao, Kumar</c:v>
                </c:pt>
                <c:pt idx="6">
                  <c:v>Altshul</c:v>
                </c:pt>
                <c:pt idx="7">
                  <c:v>Wood</c:v>
                </c:pt>
                <c:pt idx="8">
                  <c:v>Moody</c:v>
                </c:pt>
                <c:pt idx="9">
                  <c:v>Round</c:v>
                </c:pt>
                <c:pt idx="10">
                  <c:v>Eck</c:v>
                </c:pt>
                <c:pt idx="11">
                  <c:v>Dobromyslov</c:v>
                </c:pt>
                <c:pt idx="12">
                  <c:v>Barr</c:v>
                </c:pt>
                <c:pt idx="13">
                  <c:v>Avci, Kargoz</c:v>
                </c:pt>
                <c:pt idx="14">
                  <c:v>Jain, Swamee</c:v>
                </c:pt>
                <c:pt idx="15">
                  <c:v>Churchill, 1977</c:v>
                </c:pt>
                <c:pt idx="16">
                  <c:v>Churchill</c:v>
                </c:pt>
                <c:pt idx="17">
                  <c:v>Jain</c:v>
                </c:pt>
                <c:pt idx="18">
                  <c:v>Brkić</c:v>
                </c:pt>
                <c:pt idx="19">
                  <c:v>Zigrang, Slyvester</c:v>
                </c:pt>
                <c:pt idx="20">
                  <c:v>Manadilli</c:v>
                </c:pt>
                <c:pt idx="21">
                  <c:v>Haaland</c:v>
                </c:pt>
                <c:pt idx="22">
                  <c:v>Chen</c:v>
                </c:pt>
                <c:pt idx="23">
                  <c:v>Evangleides et al.</c:v>
                </c:pt>
                <c:pt idx="24">
                  <c:v>Serghindes</c:v>
                </c:pt>
                <c:pt idx="25">
                  <c:v>Goundar, Sonnad</c:v>
                </c:pt>
                <c:pt idx="26">
                  <c:v>Monzon, Romeo, Royo</c:v>
                </c:pt>
                <c:pt idx="27">
                  <c:v>Buzelli</c:v>
                </c:pt>
                <c:pt idx="28">
                  <c:v>Vatankhanh</c:v>
                </c:pt>
                <c:pt idx="29">
                  <c:v>Goundar, Sonnad, 2008</c:v>
                </c:pt>
                <c:pt idx="30">
                  <c:v>Clamond</c:v>
                </c:pt>
              </c:strCache>
            </c:strRef>
          </c:cat>
          <c:val>
            <c:numRef>
              <c:f>MSD!$G$2:$G$32</c:f>
              <c:numCache>
                <c:formatCode>General</c:formatCode>
                <c:ptCount val="31"/>
                <c:pt idx="0">
                  <c:v>52.1</c:v>
                </c:pt>
                <c:pt idx="1">
                  <c:v>43.480000000000004</c:v>
                </c:pt>
                <c:pt idx="2">
                  <c:v>42.24</c:v>
                </c:pt>
                <c:pt idx="3">
                  <c:v>33.5</c:v>
                </c:pt>
                <c:pt idx="4">
                  <c:v>23.24</c:v>
                </c:pt>
                <c:pt idx="5">
                  <c:v>23.18</c:v>
                </c:pt>
                <c:pt idx="6">
                  <c:v>12.4</c:v>
                </c:pt>
                <c:pt idx="7">
                  <c:v>5.7200000000000006</c:v>
                </c:pt>
                <c:pt idx="8">
                  <c:v>5.28</c:v>
                </c:pt>
                <c:pt idx="9">
                  <c:v>3.7184199999999996</c:v>
                </c:pt>
                <c:pt idx="10">
                  <c:v>2.54</c:v>
                </c:pt>
                <c:pt idx="11">
                  <c:v>2.44</c:v>
                </c:pt>
                <c:pt idx="12">
                  <c:v>1.48</c:v>
                </c:pt>
                <c:pt idx="13">
                  <c:v>1.08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0.67999999999999994</c:v>
                </c:pt>
                <c:pt idx="18">
                  <c:v>0.65999999999999992</c:v>
                </c:pt>
                <c:pt idx="19">
                  <c:v>0.59020380000000006</c:v>
                </c:pt>
                <c:pt idx="20">
                  <c:v>0.58000000000000007</c:v>
                </c:pt>
                <c:pt idx="21">
                  <c:v>0.39596000000000003</c:v>
                </c:pt>
                <c:pt idx="22">
                  <c:v>0.26</c:v>
                </c:pt>
                <c:pt idx="23">
                  <c:v>0.220642</c:v>
                </c:pt>
                <c:pt idx="24">
                  <c:v>0.12368936099999998</c:v>
                </c:pt>
                <c:pt idx="25">
                  <c:v>0.1</c:v>
                </c:pt>
                <c:pt idx="26">
                  <c:v>3.3919999999999999E-2</c:v>
                </c:pt>
                <c:pt idx="27">
                  <c:v>3.1541799999999995E-2</c:v>
                </c:pt>
                <c:pt idx="28">
                  <c:v>1.1286000000000001E-2</c:v>
                </c:pt>
                <c:pt idx="29">
                  <c:v>1.4057079999999999E-11</c:v>
                </c:pt>
                <c:pt idx="30" formatCode="0.00">
                  <c:v>0</c:v>
                </c:pt>
              </c:numCache>
            </c:numRef>
          </c:val>
        </c:ser>
        <c:axId val="110099840"/>
        <c:axId val="111744128"/>
      </c:barChart>
      <c:catAx>
        <c:axId val="110099840"/>
        <c:scaling>
          <c:orientation val="minMax"/>
        </c:scaling>
        <c:axPos val="b"/>
        <c:tickLblPos val="nextTo"/>
        <c:crossAx val="111744128"/>
        <c:crosses val="autoZero"/>
        <c:auto val="1"/>
        <c:lblAlgn val="ctr"/>
        <c:lblOffset val="100"/>
      </c:catAx>
      <c:valAx>
        <c:axId val="111744128"/>
        <c:scaling>
          <c:orientation val="minMax"/>
        </c:scaling>
        <c:axPos val="l"/>
        <c:numFmt formatCode="General" sourceLinked="1"/>
        <c:tickLblPos val="nextTo"/>
        <c:crossAx val="1100998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'CPU Times'!$B$2</c:f>
              <c:strCache>
                <c:ptCount val="1"/>
                <c:pt idx="0">
                  <c:v>CPU Time</c:v>
                </c:pt>
              </c:strCache>
            </c:strRef>
          </c:tx>
          <c:dLbls>
            <c:showVal val="1"/>
          </c:dLbls>
          <c:cat>
            <c:strRef>
              <c:f>'CPU Times'!$A$3:$A$33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Churchill</c:v>
                </c:pt>
                <c:pt idx="16">
                  <c:v>Jain</c:v>
                </c:pt>
                <c:pt idx="17">
                  <c:v>Manadilli</c:v>
                </c:pt>
                <c:pt idx="18">
                  <c:v>Eck</c:v>
                </c:pt>
                <c:pt idx="19">
                  <c:v>Round</c:v>
                </c:pt>
                <c:pt idx="20">
                  <c:v>Haaland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Altshul (smooth)</c:v>
                </c:pt>
                <c:pt idx="25">
                  <c:v>Goundar, Sonnad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'CPU Times'!$B$3:$B$33</c:f>
              <c:numCache>
                <c:formatCode>General</c:formatCode>
                <c:ptCount val="31"/>
                <c:pt idx="0">
                  <c:v>100</c:v>
                </c:pt>
                <c:pt idx="1">
                  <c:v>82</c:v>
                </c:pt>
                <c:pt idx="2">
                  <c:v>75</c:v>
                </c:pt>
                <c:pt idx="3">
                  <c:v>73</c:v>
                </c:pt>
                <c:pt idx="4">
                  <c:v>62</c:v>
                </c:pt>
                <c:pt idx="5">
                  <c:v>57</c:v>
                </c:pt>
                <c:pt idx="6">
                  <c:v>57</c:v>
                </c:pt>
                <c:pt idx="7">
                  <c:v>56</c:v>
                </c:pt>
                <c:pt idx="8">
                  <c:v>56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45</c:v>
                </c:pt>
                <c:pt idx="13">
                  <c:v>41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28</c:v>
                </c:pt>
                <c:pt idx="28">
                  <c:v>25</c:v>
                </c:pt>
                <c:pt idx="29">
                  <c:v>18</c:v>
                </c:pt>
                <c:pt idx="30">
                  <c:v>16</c:v>
                </c:pt>
              </c:numCache>
            </c:numRef>
          </c:val>
        </c:ser>
        <c:axId val="177840512"/>
        <c:axId val="177881088"/>
      </c:barChart>
      <c:catAx>
        <c:axId val="177840512"/>
        <c:scaling>
          <c:orientation val="minMax"/>
        </c:scaling>
        <c:axPos val="b"/>
        <c:tickLblPos val="nextTo"/>
        <c:crossAx val="177881088"/>
        <c:crosses val="autoZero"/>
        <c:auto val="1"/>
        <c:lblAlgn val="ctr"/>
        <c:lblOffset val="100"/>
      </c:catAx>
      <c:valAx>
        <c:axId val="177881088"/>
        <c:scaling>
          <c:orientation val="minMax"/>
        </c:scaling>
        <c:axPos val="l"/>
        <c:numFmt formatCode="General" sourceLinked="1"/>
        <c:tickLblPos val="nextTo"/>
        <c:crossAx val="1778405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'Trade Off Numbers'!$E$36</c:f>
              <c:strCache>
                <c:ptCount val="1"/>
                <c:pt idx="0">
                  <c:v>AMS Ave (Rank)</c:v>
                </c:pt>
              </c:strCache>
            </c:strRef>
          </c:tx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Numbers'!$E$37:$E$67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7</c:v>
                </c:pt>
                <c:pt idx="16">
                  <c:v>25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15</c:v>
                </c:pt>
                <c:pt idx="21">
                  <c:v>23</c:v>
                </c:pt>
                <c:pt idx="22">
                  <c:v>26</c:v>
                </c:pt>
                <c:pt idx="23">
                  <c:v>29</c:v>
                </c:pt>
                <c:pt idx="24">
                  <c:v>21</c:v>
                </c:pt>
                <c:pt idx="25">
                  <c:v>20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24</c:v>
                </c:pt>
                <c:pt idx="30">
                  <c:v>27</c:v>
                </c:pt>
              </c:numCache>
            </c:numRef>
          </c:val>
        </c:ser>
        <c:ser>
          <c:idx val="1"/>
          <c:order val="1"/>
          <c:tx>
            <c:strRef>
              <c:f>'Trade Off Numbers'!$F$36</c:f>
              <c:strCache>
                <c:ptCount val="1"/>
                <c:pt idx="0">
                  <c:v>MSD Ave. (Rank)</c:v>
                </c:pt>
              </c:strCache>
            </c:strRef>
          </c:tx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Numbers'!$F$37:$F$67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19</c:v>
                </c:pt>
                <c:pt idx="13">
                  <c:v>15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18</c:v>
                </c:pt>
                <c:pt idx="19">
                  <c:v>24</c:v>
                </c:pt>
                <c:pt idx="20">
                  <c:v>15</c:v>
                </c:pt>
                <c:pt idx="21">
                  <c:v>23</c:v>
                </c:pt>
                <c:pt idx="22">
                  <c:v>27</c:v>
                </c:pt>
                <c:pt idx="23">
                  <c:v>25</c:v>
                </c:pt>
                <c:pt idx="24">
                  <c:v>22</c:v>
                </c:pt>
                <c:pt idx="25">
                  <c:v>14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26</c:v>
                </c:pt>
                <c:pt idx="30">
                  <c:v>29</c:v>
                </c:pt>
              </c:numCache>
            </c:numRef>
          </c:val>
        </c:ser>
        <c:ser>
          <c:idx val="2"/>
          <c:order val="2"/>
          <c:tx>
            <c:strRef>
              <c:f>'Trade Off Numbers'!$G$36</c:f>
              <c:strCache>
                <c:ptCount val="1"/>
                <c:pt idx="0">
                  <c:v>CPU Time(Rank)</c:v>
                </c:pt>
              </c:strCache>
            </c:strRef>
          </c:tx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Numbers'!$G$37:$G$67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</c:ser>
        <c:axId val="233974400"/>
        <c:axId val="234021248"/>
      </c:barChart>
      <c:catAx>
        <c:axId val="233974400"/>
        <c:scaling>
          <c:orientation val="minMax"/>
        </c:scaling>
        <c:axPos val="b"/>
        <c:tickLblPos val="nextTo"/>
        <c:crossAx val="234021248"/>
        <c:crosses val="autoZero"/>
        <c:auto val="1"/>
        <c:lblAlgn val="ctr"/>
        <c:lblOffset val="100"/>
      </c:catAx>
      <c:valAx>
        <c:axId val="234021248"/>
        <c:scaling>
          <c:orientation val="minMax"/>
        </c:scaling>
        <c:axPos val="l"/>
        <c:majorGridlines/>
        <c:numFmt formatCode="General" sourceLinked="1"/>
        <c:tickLblPos val="nextTo"/>
        <c:crossAx val="2339744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plotArea>
      <c:layout/>
      <c:barChart>
        <c:barDir val="col"/>
        <c:grouping val="clustered"/>
        <c:ser>
          <c:idx val="3"/>
          <c:order val="0"/>
          <c:tx>
            <c:strRef>
              <c:f>'Trade Off Numbers'!$E$36</c:f>
              <c:strCache>
                <c:ptCount val="1"/>
                <c:pt idx="0">
                  <c:v>AMS Ave (Rank)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2"/>
              </a:solidFill>
            </a:ln>
          </c:spPr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Numbers'!$E$37:$E$67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7</c:v>
                </c:pt>
                <c:pt idx="16">
                  <c:v>25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15</c:v>
                </c:pt>
                <c:pt idx="21">
                  <c:v>23</c:v>
                </c:pt>
                <c:pt idx="22">
                  <c:v>26</c:v>
                </c:pt>
                <c:pt idx="23">
                  <c:v>29</c:v>
                </c:pt>
                <c:pt idx="24">
                  <c:v>21</c:v>
                </c:pt>
                <c:pt idx="25">
                  <c:v>20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24</c:v>
                </c:pt>
                <c:pt idx="30">
                  <c:v>27</c:v>
                </c:pt>
              </c:numCache>
            </c:numRef>
          </c:val>
        </c:ser>
        <c:ser>
          <c:idx val="4"/>
          <c:order val="1"/>
          <c:tx>
            <c:strRef>
              <c:f>'Trade Off Numbers'!$F$36</c:f>
              <c:strCache>
                <c:ptCount val="1"/>
                <c:pt idx="0">
                  <c:v>MSD Ave. (Rank)</c:v>
                </c:pt>
              </c:strCache>
            </c:strRef>
          </c:tx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Numbers'!$F$37:$F$67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19</c:v>
                </c:pt>
                <c:pt idx="13">
                  <c:v>15</c:v>
                </c:pt>
                <c:pt idx="14">
                  <c:v>15</c:v>
                </c:pt>
                <c:pt idx="15">
                  <c:v>7</c:v>
                </c:pt>
                <c:pt idx="16">
                  <c:v>20</c:v>
                </c:pt>
                <c:pt idx="17">
                  <c:v>21</c:v>
                </c:pt>
                <c:pt idx="18">
                  <c:v>18</c:v>
                </c:pt>
                <c:pt idx="19">
                  <c:v>24</c:v>
                </c:pt>
                <c:pt idx="20">
                  <c:v>15</c:v>
                </c:pt>
                <c:pt idx="21">
                  <c:v>23</c:v>
                </c:pt>
                <c:pt idx="22">
                  <c:v>27</c:v>
                </c:pt>
                <c:pt idx="23">
                  <c:v>25</c:v>
                </c:pt>
                <c:pt idx="24">
                  <c:v>22</c:v>
                </c:pt>
                <c:pt idx="25">
                  <c:v>14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26</c:v>
                </c:pt>
                <c:pt idx="30">
                  <c:v>29</c:v>
                </c:pt>
              </c:numCache>
            </c:numRef>
          </c:val>
        </c:ser>
        <c:ser>
          <c:idx val="5"/>
          <c:order val="2"/>
          <c:tx>
            <c:strRef>
              <c:f>'Trade Off Numbers'!$G$36</c:f>
              <c:strCache>
                <c:ptCount val="1"/>
                <c:pt idx="0">
                  <c:v>CPU Time(Rank)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'Trade Off Numbers'!$A$37:$A$67</c:f>
              <c:strCache>
                <c:ptCount val="31"/>
                <c:pt idx="0">
                  <c:v>Dobromyslov</c:v>
                </c:pt>
                <c:pt idx="1">
                  <c:v>Serghindes</c:v>
                </c:pt>
                <c:pt idx="2">
                  <c:v>Zigrang, Slyvester</c:v>
                </c:pt>
                <c:pt idx="3">
                  <c:v>Monzon, Romeo, Royo</c:v>
                </c:pt>
                <c:pt idx="4">
                  <c:v>Clamond</c:v>
                </c:pt>
                <c:pt idx="5">
                  <c:v>Prandtl, Nikuradse</c:v>
                </c:pt>
                <c:pt idx="6">
                  <c:v>Goundar, Sonnad, 2008</c:v>
                </c:pt>
                <c:pt idx="7">
                  <c:v>Chen</c:v>
                </c:pt>
                <c:pt idx="8">
                  <c:v>Barr</c:v>
                </c:pt>
                <c:pt idx="9">
                  <c:v>Rao, Kumar</c:v>
                </c:pt>
                <c:pt idx="10">
                  <c:v>Evangleides et al.</c:v>
                </c:pt>
                <c:pt idx="11">
                  <c:v>Buzelli</c:v>
                </c:pt>
                <c:pt idx="12">
                  <c:v>Brkić</c:v>
                </c:pt>
                <c:pt idx="13">
                  <c:v>Jain, Swamee</c:v>
                </c:pt>
                <c:pt idx="14">
                  <c:v>Shifrinson</c:v>
                </c:pt>
                <c:pt idx="15">
                  <c:v>Manadilli</c:v>
                </c:pt>
                <c:pt idx="16">
                  <c:v>Jain</c:v>
                </c:pt>
                <c:pt idx="17">
                  <c:v>Churchill</c:v>
                </c:pt>
                <c:pt idx="18">
                  <c:v>Round</c:v>
                </c:pt>
                <c:pt idx="19">
                  <c:v>Haaland</c:v>
                </c:pt>
                <c:pt idx="20">
                  <c:v>Eck</c:v>
                </c:pt>
                <c:pt idx="21">
                  <c:v>Churchill, 1977</c:v>
                </c:pt>
                <c:pt idx="22">
                  <c:v>Wood</c:v>
                </c:pt>
                <c:pt idx="23">
                  <c:v>Vatankhanh</c:v>
                </c:pt>
                <c:pt idx="24">
                  <c:v>Goundar, Sonnad</c:v>
                </c:pt>
                <c:pt idx="25">
                  <c:v>Altshul (smooth)</c:v>
                </c:pt>
                <c:pt idx="26">
                  <c:v>Moody</c:v>
                </c:pt>
                <c:pt idx="27">
                  <c:v>Avci, Kargoz</c:v>
                </c:pt>
                <c:pt idx="28">
                  <c:v>Altshul</c:v>
                </c:pt>
                <c:pt idx="29">
                  <c:v>Nikuradse</c:v>
                </c:pt>
                <c:pt idx="30">
                  <c:v>Blasius</c:v>
                </c:pt>
              </c:strCache>
            </c:strRef>
          </c:cat>
          <c:val>
            <c:numRef>
              <c:f>'Trade Off Numbers'!$G$37:$G$67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</c:ser>
        <c:axId val="180851840"/>
        <c:axId val="180853376"/>
      </c:barChart>
      <c:catAx>
        <c:axId val="180851840"/>
        <c:scaling>
          <c:orientation val="minMax"/>
        </c:scaling>
        <c:axPos val="b"/>
        <c:tickLblPos val="nextTo"/>
        <c:crossAx val="180853376"/>
        <c:crosses val="autoZero"/>
        <c:auto val="1"/>
        <c:lblAlgn val="ctr"/>
        <c:lblOffset val="100"/>
      </c:catAx>
      <c:valAx>
        <c:axId val="180853376"/>
        <c:scaling>
          <c:orientation val="minMax"/>
        </c:scaling>
        <c:axPos val="l"/>
        <c:majorGridlines/>
        <c:numFmt formatCode="General" sourceLinked="1"/>
        <c:tickLblPos val="nextTo"/>
        <c:crossAx val="1808518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22"/>
          <c:order val="0"/>
          <c:tx>
            <c:strRef>
              <c:f>Score!$X$2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Score!$A$3:$A$33</c:f>
              <c:strCache>
                <c:ptCount val="31"/>
                <c:pt idx="0">
                  <c:v>Prandtl, Nikuradse</c:v>
                </c:pt>
                <c:pt idx="1">
                  <c:v>Rao, Kumar</c:v>
                </c:pt>
                <c:pt idx="2">
                  <c:v>Dobromyslov</c:v>
                </c:pt>
                <c:pt idx="3">
                  <c:v>Shifrinson</c:v>
                </c:pt>
                <c:pt idx="4">
                  <c:v>Blasius</c:v>
                </c:pt>
                <c:pt idx="5">
                  <c:v>Altshul (smooth)</c:v>
                </c:pt>
                <c:pt idx="6">
                  <c:v>Nikuradse</c:v>
                </c:pt>
                <c:pt idx="7">
                  <c:v>Barr</c:v>
                </c:pt>
                <c:pt idx="8">
                  <c:v>Wood</c:v>
                </c:pt>
                <c:pt idx="9">
                  <c:v>Eck</c:v>
                </c:pt>
                <c:pt idx="10">
                  <c:v>Round</c:v>
                </c:pt>
                <c:pt idx="11">
                  <c:v>Moody</c:v>
                </c:pt>
                <c:pt idx="12">
                  <c:v>Brkić</c:v>
                </c:pt>
                <c:pt idx="13">
                  <c:v>Jain, Swamee</c:v>
                </c:pt>
                <c:pt idx="14">
                  <c:v>Churchill</c:v>
                </c:pt>
                <c:pt idx="15">
                  <c:v>Altshul</c:v>
                </c:pt>
                <c:pt idx="16">
                  <c:v>Zigrang, Slyvester</c:v>
                </c:pt>
                <c:pt idx="17">
                  <c:v>Manadilli</c:v>
                </c:pt>
                <c:pt idx="18">
                  <c:v>Jain</c:v>
                </c:pt>
                <c:pt idx="19">
                  <c:v>Evangleides et al.</c:v>
                </c:pt>
                <c:pt idx="20">
                  <c:v>Churchill, 1977</c:v>
                </c:pt>
                <c:pt idx="21">
                  <c:v>Chen</c:v>
                </c:pt>
                <c:pt idx="22">
                  <c:v>Monzon, Romeo, Royo</c:v>
                </c:pt>
                <c:pt idx="23">
                  <c:v>Serghindes</c:v>
                </c:pt>
                <c:pt idx="24">
                  <c:v>Haaland</c:v>
                </c:pt>
                <c:pt idx="25">
                  <c:v>Avci, Kargoz</c:v>
                </c:pt>
                <c:pt idx="26">
                  <c:v>Buzelli</c:v>
                </c:pt>
                <c:pt idx="27">
                  <c:v>Goundar, Sonnad, 2008</c:v>
                </c:pt>
                <c:pt idx="28">
                  <c:v>Clamond</c:v>
                </c:pt>
                <c:pt idx="29">
                  <c:v>Goundar, Sonnad</c:v>
                </c:pt>
                <c:pt idx="30">
                  <c:v>Vatankhanh</c:v>
                </c:pt>
              </c:strCache>
            </c:strRef>
          </c:cat>
          <c:val>
            <c:numRef>
              <c:f>Score!$X$3:$X$33</c:f>
              <c:numCache>
                <c:formatCode>General</c:formatCode>
                <c:ptCount val="31"/>
                <c:pt idx="0">
                  <c:v>78.599999999999994</c:v>
                </c:pt>
                <c:pt idx="1">
                  <c:v>74.8</c:v>
                </c:pt>
                <c:pt idx="2">
                  <c:v>73.8</c:v>
                </c:pt>
                <c:pt idx="3">
                  <c:v>70.400000000000006</c:v>
                </c:pt>
                <c:pt idx="4">
                  <c:v>61.8</c:v>
                </c:pt>
                <c:pt idx="5">
                  <c:v>60</c:v>
                </c:pt>
                <c:pt idx="6">
                  <c:v>57.4</c:v>
                </c:pt>
                <c:pt idx="7">
                  <c:v>56.8</c:v>
                </c:pt>
                <c:pt idx="8">
                  <c:v>55.8</c:v>
                </c:pt>
                <c:pt idx="9">
                  <c:v>55.4</c:v>
                </c:pt>
                <c:pt idx="10">
                  <c:v>50.4</c:v>
                </c:pt>
                <c:pt idx="11">
                  <c:v>49.6</c:v>
                </c:pt>
                <c:pt idx="12">
                  <c:v>48.8</c:v>
                </c:pt>
                <c:pt idx="13">
                  <c:v>48.8</c:v>
                </c:pt>
                <c:pt idx="14">
                  <c:v>45.8</c:v>
                </c:pt>
                <c:pt idx="15">
                  <c:v>44.6</c:v>
                </c:pt>
                <c:pt idx="16">
                  <c:v>43.6</c:v>
                </c:pt>
                <c:pt idx="17">
                  <c:v>41.6</c:v>
                </c:pt>
                <c:pt idx="18">
                  <c:v>41.6</c:v>
                </c:pt>
                <c:pt idx="19">
                  <c:v>41.2</c:v>
                </c:pt>
                <c:pt idx="20">
                  <c:v>41.2</c:v>
                </c:pt>
                <c:pt idx="21">
                  <c:v>41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36.200000000000003</c:v>
                </c:pt>
                <c:pt idx="25">
                  <c:v>32</c:v>
                </c:pt>
                <c:pt idx="26">
                  <c:v>31</c:v>
                </c:pt>
                <c:pt idx="27">
                  <c:v>29.6</c:v>
                </c:pt>
                <c:pt idx="28">
                  <c:v>29.2</c:v>
                </c:pt>
                <c:pt idx="29">
                  <c:v>22.4</c:v>
                </c:pt>
                <c:pt idx="30">
                  <c:v>16.8</c:v>
                </c:pt>
              </c:numCache>
            </c:numRef>
          </c:val>
        </c:ser>
        <c:axId val="104445056"/>
        <c:axId val="104446592"/>
      </c:barChart>
      <c:catAx>
        <c:axId val="104445056"/>
        <c:scaling>
          <c:orientation val="minMax"/>
        </c:scaling>
        <c:axPos val="b"/>
        <c:tickLblPos val="nextTo"/>
        <c:crossAx val="104446592"/>
        <c:crosses val="autoZero"/>
        <c:auto val="1"/>
        <c:lblAlgn val="ctr"/>
        <c:lblOffset val="100"/>
      </c:catAx>
      <c:valAx>
        <c:axId val="104446592"/>
        <c:scaling>
          <c:orientation val="minMax"/>
        </c:scaling>
        <c:axPos val="l"/>
        <c:numFmt formatCode="General" sourceLinked="1"/>
        <c:tickLblPos val="nextTo"/>
        <c:crossAx val="1044450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Sheet6!$B$2</c:f>
              <c:strCache>
                <c:ptCount val="1"/>
                <c:pt idx="0">
                  <c:v>AMSD</c:v>
                </c:pt>
              </c:strCache>
            </c:strRef>
          </c:tx>
          <c:cat>
            <c:strRef>
              <c:f>Sheet6!$A$3:$A$33</c:f>
              <c:strCache>
                <c:ptCount val="31"/>
                <c:pt idx="0">
                  <c:v>Prandtl, Nikuradse</c:v>
                </c:pt>
                <c:pt idx="1">
                  <c:v>Rao, Kumar</c:v>
                </c:pt>
                <c:pt idx="2">
                  <c:v>Dobromyslov</c:v>
                </c:pt>
                <c:pt idx="3">
                  <c:v>Shifrinson</c:v>
                </c:pt>
                <c:pt idx="4">
                  <c:v>Blasius</c:v>
                </c:pt>
                <c:pt idx="5">
                  <c:v>Altshul (smooth)</c:v>
                </c:pt>
                <c:pt idx="6">
                  <c:v>Nikuradse</c:v>
                </c:pt>
                <c:pt idx="7">
                  <c:v>Barr</c:v>
                </c:pt>
                <c:pt idx="8">
                  <c:v>Wood</c:v>
                </c:pt>
                <c:pt idx="9">
                  <c:v>Eck</c:v>
                </c:pt>
                <c:pt idx="10">
                  <c:v>Round</c:v>
                </c:pt>
                <c:pt idx="11">
                  <c:v>Moody</c:v>
                </c:pt>
                <c:pt idx="12">
                  <c:v>Brkić</c:v>
                </c:pt>
                <c:pt idx="13">
                  <c:v>Jain, Swamee</c:v>
                </c:pt>
                <c:pt idx="14">
                  <c:v>Churchill</c:v>
                </c:pt>
                <c:pt idx="15">
                  <c:v>Altshul</c:v>
                </c:pt>
                <c:pt idx="16">
                  <c:v>Zigrang, Slyvester</c:v>
                </c:pt>
                <c:pt idx="17">
                  <c:v>Manadilli</c:v>
                </c:pt>
                <c:pt idx="18">
                  <c:v>Jain</c:v>
                </c:pt>
                <c:pt idx="19">
                  <c:v>Evangleides et al.</c:v>
                </c:pt>
                <c:pt idx="20">
                  <c:v>Churchill, 1977</c:v>
                </c:pt>
                <c:pt idx="21">
                  <c:v>Chen</c:v>
                </c:pt>
                <c:pt idx="22">
                  <c:v>Monzon, Romeo, Royo</c:v>
                </c:pt>
                <c:pt idx="23">
                  <c:v>Serghindes</c:v>
                </c:pt>
                <c:pt idx="24">
                  <c:v>Haaland</c:v>
                </c:pt>
                <c:pt idx="25">
                  <c:v>Avci, Kargoz</c:v>
                </c:pt>
                <c:pt idx="26">
                  <c:v>Buzelli</c:v>
                </c:pt>
                <c:pt idx="27">
                  <c:v>Goundar, Sonnad, 2008</c:v>
                </c:pt>
                <c:pt idx="28">
                  <c:v>Clamond</c:v>
                </c:pt>
                <c:pt idx="29">
                  <c:v>Goundar, Sonnad</c:v>
                </c:pt>
                <c:pt idx="30">
                  <c:v>Vatankhanh</c:v>
                </c:pt>
              </c:strCache>
            </c:strRef>
          </c:cat>
          <c:val>
            <c:numRef>
              <c:f>Sheet6!$B$3:$B$33</c:f>
              <c:numCache>
                <c:formatCode>General</c:formatCode>
                <c:ptCount val="31"/>
                <c:pt idx="0">
                  <c:v>0.34605597964376594</c:v>
                </c:pt>
                <c:pt idx="1">
                  <c:v>0.36096256684491979</c:v>
                </c:pt>
                <c:pt idx="2">
                  <c:v>0.30894308943089432</c:v>
                </c:pt>
                <c:pt idx="3">
                  <c:v>0.38920454545454541</c:v>
                </c:pt>
                <c:pt idx="4">
                  <c:v>0.49190938511326859</c:v>
                </c:pt>
                <c:pt idx="5">
                  <c:v>0.46</c:v>
                </c:pt>
                <c:pt idx="6">
                  <c:v>0.47386759581881532</c:v>
                </c:pt>
                <c:pt idx="7">
                  <c:v>0.29929577464788731</c:v>
                </c:pt>
                <c:pt idx="8">
                  <c:v>0.40501792114695345</c:v>
                </c:pt>
                <c:pt idx="9">
                  <c:v>0.41155234657039713</c:v>
                </c:pt>
                <c:pt idx="10">
                  <c:v>0.38095238095238093</c:v>
                </c:pt>
                <c:pt idx="11">
                  <c:v>0.44758064516129031</c:v>
                </c:pt>
                <c:pt idx="12">
                  <c:v>0.33196721311475408</c:v>
                </c:pt>
                <c:pt idx="13">
                  <c:v>0.34836065573770492</c:v>
                </c:pt>
                <c:pt idx="14">
                  <c:v>0.39301310043668125</c:v>
                </c:pt>
                <c:pt idx="15">
                  <c:v>0.40358744394618834</c:v>
                </c:pt>
                <c:pt idx="16">
                  <c:v>0.1330275229357798</c:v>
                </c:pt>
                <c:pt idx="17">
                  <c:v>0.37980769230769229</c:v>
                </c:pt>
                <c:pt idx="18">
                  <c:v>0.35576923076923078</c:v>
                </c:pt>
                <c:pt idx="19">
                  <c:v>0.26213592233009708</c:v>
                </c:pt>
                <c:pt idx="20">
                  <c:v>0.42233009708737856</c:v>
                </c:pt>
                <c:pt idx="21">
                  <c:v>0.20487804878048782</c:v>
                </c:pt>
                <c:pt idx="22">
                  <c:v>0.16494845360824745</c:v>
                </c:pt>
                <c:pt idx="23">
                  <c:v>7.7319587628865982E-2</c:v>
                </c:pt>
                <c:pt idx="24">
                  <c:v>0.37569060773480661</c:v>
                </c:pt>
                <c:pt idx="25">
                  <c:v>0.45</c:v>
                </c:pt>
                <c:pt idx="26">
                  <c:v>0.16774193548387098</c:v>
                </c:pt>
                <c:pt idx="27">
                  <c:v>6.0810810810810807E-2</c:v>
                </c:pt>
                <c:pt idx="28">
                  <c:v>4.1095890410958902E-2</c:v>
                </c:pt>
                <c:pt idx="29">
                  <c:v>0.37500000000000006</c:v>
                </c:pt>
                <c:pt idx="30">
                  <c:v>0.29761904761904762</c:v>
                </c:pt>
              </c:numCache>
            </c:numRef>
          </c:val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MSD</c:v>
                </c:pt>
              </c:strCache>
            </c:strRef>
          </c:tx>
          <c:cat>
            <c:strRef>
              <c:f>Sheet6!$A$3:$A$33</c:f>
              <c:strCache>
                <c:ptCount val="31"/>
                <c:pt idx="0">
                  <c:v>Prandtl, Nikuradse</c:v>
                </c:pt>
                <c:pt idx="1">
                  <c:v>Rao, Kumar</c:v>
                </c:pt>
                <c:pt idx="2">
                  <c:v>Dobromyslov</c:v>
                </c:pt>
                <c:pt idx="3">
                  <c:v>Shifrinson</c:v>
                </c:pt>
                <c:pt idx="4">
                  <c:v>Blasius</c:v>
                </c:pt>
                <c:pt idx="5">
                  <c:v>Altshul (smooth)</c:v>
                </c:pt>
                <c:pt idx="6">
                  <c:v>Nikuradse</c:v>
                </c:pt>
                <c:pt idx="7">
                  <c:v>Barr</c:v>
                </c:pt>
                <c:pt idx="8">
                  <c:v>Wood</c:v>
                </c:pt>
                <c:pt idx="9">
                  <c:v>Eck</c:v>
                </c:pt>
                <c:pt idx="10">
                  <c:v>Round</c:v>
                </c:pt>
                <c:pt idx="11">
                  <c:v>Moody</c:v>
                </c:pt>
                <c:pt idx="12">
                  <c:v>Brkić</c:v>
                </c:pt>
                <c:pt idx="13">
                  <c:v>Jain, Swamee</c:v>
                </c:pt>
                <c:pt idx="14">
                  <c:v>Churchill</c:v>
                </c:pt>
                <c:pt idx="15">
                  <c:v>Altshul</c:v>
                </c:pt>
                <c:pt idx="16">
                  <c:v>Zigrang, Slyvester</c:v>
                </c:pt>
                <c:pt idx="17">
                  <c:v>Manadilli</c:v>
                </c:pt>
                <c:pt idx="18">
                  <c:v>Jain</c:v>
                </c:pt>
                <c:pt idx="19">
                  <c:v>Evangleides et al.</c:v>
                </c:pt>
                <c:pt idx="20">
                  <c:v>Churchill, 1977</c:v>
                </c:pt>
                <c:pt idx="21">
                  <c:v>Chen</c:v>
                </c:pt>
                <c:pt idx="22">
                  <c:v>Monzon, Romeo, Royo</c:v>
                </c:pt>
                <c:pt idx="23">
                  <c:v>Serghindes</c:v>
                </c:pt>
                <c:pt idx="24">
                  <c:v>Haaland</c:v>
                </c:pt>
                <c:pt idx="25">
                  <c:v>Avci, Kargoz</c:v>
                </c:pt>
                <c:pt idx="26">
                  <c:v>Buzelli</c:v>
                </c:pt>
                <c:pt idx="27">
                  <c:v>Goundar, Sonnad, 2008</c:v>
                </c:pt>
                <c:pt idx="28">
                  <c:v>Clamond</c:v>
                </c:pt>
                <c:pt idx="29">
                  <c:v>Goundar, Sonnad</c:v>
                </c:pt>
                <c:pt idx="30">
                  <c:v>Vatankhanh</c:v>
                </c:pt>
              </c:strCache>
            </c:strRef>
          </c:cat>
          <c:val>
            <c:numRef>
              <c:f>Sheet6!$C$3:$C$33</c:f>
              <c:numCache>
                <c:formatCode>General</c:formatCode>
                <c:ptCount val="31"/>
                <c:pt idx="0">
                  <c:v>0.33587786259541985</c:v>
                </c:pt>
                <c:pt idx="1">
                  <c:v>0.34491978609625673</c:v>
                </c:pt>
                <c:pt idx="2">
                  <c:v>0.2710027100271003</c:v>
                </c:pt>
                <c:pt idx="3">
                  <c:v>0.41193181818181812</c:v>
                </c:pt>
                <c:pt idx="4">
                  <c:v>0.49190938511326859</c:v>
                </c:pt>
                <c:pt idx="5">
                  <c:v>0.44</c:v>
                </c:pt>
                <c:pt idx="6">
                  <c:v>0.49128919860627179</c:v>
                </c:pt>
                <c:pt idx="7">
                  <c:v>0.29577464788732399</c:v>
                </c:pt>
                <c:pt idx="8">
                  <c:v>0.43369175627240142</c:v>
                </c:pt>
                <c:pt idx="9">
                  <c:v>0.38989169675090257</c:v>
                </c:pt>
                <c:pt idx="10">
                  <c:v>0.40079365079365081</c:v>
                </c:pt>
                <c:pt idx="11">
                  <c:v>0.45161290322580638</c:v>
                </c:pt>
                <c:pt idx="12">
                  <c:v>0.27868852459016397</c:v>
                </c:pt>
                <c:pt idx="13">
                  <c:v>0.28278688524590168</c:v>
                </c:pt>
                <c:pt idx="14">
                  <c:v>0.30131004366812231</c:v>
                </c:pt>
                <c:pt idx="15">
                  <c:v>0.52914798206278024</c:v>
                </c:pt>
                <c:pt idx="16">
                  <c:v>0.20183486238532111</c:v>
                </c:pt>
                <c:pt idx="17">
                  <c:v>0.28365384615384615</c:v>
                </c:pt>
                <c:pt idx="18">
                  <c:v>0.30769230769230771</c:v>
                </c:pt>
                <c:pt idx="19">
                  <c:v>0.22815533980582522</c:v>
                </c:pt>
                <c:pt idx="20">
                  <c:v>0.33495145631067963</c:v>
                </c:pt>
                <c:pt idx="21">
                  <c:v>0.23414634146341462</c:v>
                </c:pt>
                <c:pt idx="22">
                  <c:v>0.11340206185567012</c:v>
                </c:pt>
                <c:pt idx="23">
                  <c:v>0.14948453608247422</c:v>
                </c:pt>
                <c:pt idx="24">
                  <c:v>0.3204419889502762</c:v>
                </c:pt>
                <c:pt idx="25">
                  <c:v>0.42499999999999999</c:v>
                </c:pt>
                <c:pt idx="26">
                  <c:v>0.18709677419354839</c:v>
                </c:pt>
                <c:pt idx="27">
                  <c:v>9.4594594594594586E-2</c:v>
                </c:pt>
                <c:pt idx="28">
                  <c:v>3.4246575342465752E-2</c:v>
                </c:pt>
                <c:pt idx="29">
                  <c:v>0.35714285714285715</c:v>
                </c:pt>
                <c:pt idx="30">
                  <c:v>0.22619047619047616</c:v>
                </c:pt>
              </c:numCache>
            </c:numRef>
          </c:val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CPU Time</c:v>
                </c:pt>
              </c:strCache>
            </c:strRef>
          </c:tx>
          <c:cat>
            <c:strRef>
              <c:f>Sheet6!$A$3:$A$33</c:f>
              <c:strCache>
                <c:ptCount val="31"/>
                <c:pt idx="0">
                  <c:v>Prandtl, Nikuradse</c:v>
                </c:pt>
                <c:pt idx="1">
                  <c:v>Rao, Kumar</c:v>
                </c:pt>
                <c:pt idx="2">
                  <c:v>Dobromyslov</c:v>
                </c:pt>
                <c:pt idx="3">
                  <c:v>Shifrinson</c:v>
                </c:pt>
                <c:pt idx="4">
                  <c:v>Blasius</c:v>
                </c:pt>
                <c:pt idx="5">
                  <c:v>Altshul (smooth)</c:v>
                </c:pt>
                <c:pt idx="6">
                  <c:v>Nikuradse</c:v>
                </c:pt>
                <c:pt idx="7">
                  <c:v>Barr</c:v>
                </c:pt>
                <c:pt idx="8">
                  <c:v>Wood</c:v>
                </c:pt>
                <c:pt idx="9">
                  <c:v>Eck</c:v>
                </c:pt>
                <c:pt idx="10">
                  <c:v>Round</c:v>
                </c:pt>
                <c:pt idx="11">
                  <c:v>Moody</c:v>
                </c:pt>
                <c:pt idx="12">
                  <c:v>Brkić</c:v>
                </c:pt>
                <c:pt idx="13">
                  <c:v>Jain, Swamee</c:v>
                </c:pt>
                <c:pt idx="14">
                  <c:v>Churchill</c:v>
                </c:pt>
                <c:pt idx="15">
                  <c:v>Altshul</c:v>
                </c:pt>
                <c:pt idx="16">
                  <c:v>Zigrang, Slyvester</c:v>
                </c:pt>
                <c:pt idx="17">
                  <c:v>Manadilli</c:v>
                </c:pt>
                <c:pt idx="18">
                  <c:v>Jain</c:v>
                </c:pt>
                <c:pt idx="19">
                  <c:v>Evangleides et al.</c:v>
                </c:pt>
                <c:pt idx="20">
                  <c:v>Churchill, 1977</c:v>
                </c:pt>
                <c:pt idx="21">
                  <c:v>Chen</c:v>
                </c:pt>
                <c:pt idx="22">
                  <c:v>Monzon, Romeo, Royo</c:v>
                </c:pt>
                <c:pt idx="23">
                  <c:v>Serghindes</c:v>
                </c:pt>
                <c:pt idx="24">
                  <c:v>Haaland</c:v>
                </c:pt>
                <c:pt idx="25">
                  <c:v>Avci, Kargoz</c:v>
                </c:pt>
                <c:pt idx="26">
                  <c:v>Buzelli</c:v>
                </c:pt>
                <c:pt idx="27">
                  <c:v>Goundar, Sonnad, 2008</c:v>
                </c:pt>
                <c:pt idx="28">
                  <c:v>Clamond</c:v>
                </c:pt>
                <c:pt idx="29">
                  <c:v>Goundar, Sonnad</c:v>
                </c:pt>
                <c:pt idx="30">
                  <c:v>Vatankhanh</c:v>
                </c:pt>
              </c:strCache>
            </c:strRef>
          </c:cat>
          <c:val>
            <c:numRef>
              <c:f>Sheet6!$D$3:$D$33</c:f>
              <c:numCache>
                <c:formatCode>General</c:formatCode>
                <c:ptCount val="31"/>
                <c:pt idx="0">
                  <c:v>0.31806615776081426</c:v>
                </c:pt>
                <c:pt idx="1">
                  <c:v>0.29411764705882354</c:v>
                </c:pt>
                <c:pt idx="2">
                  <c:v>0.42005420054200543</c:v>
                </c:pt>
                <c:pt idx="3">
                  <c:v>0.19886363636363635</c:v>
                </c:pt>
                <c:pt idx="4">
                  <c:v>1.6181229773462785E-2</c:v>
                </c:pt>
                <c:pt idx="5">
                  <c:v>0.1</c:v>
                </c:pt>
                <c:pt idx="6">
                  <c:v>3.484320557491289E-2</c:v>
                </c:pt>
                <c:pt idx="7">
                  <c:v>0.40492957746478875</c:v>
                </c:pt>
                <c:pt idx="8">
                  <c:v>0.16129032258064516</c:v>
                </c:pt>
                <c:pt idx="9">
                  <c:v>0.19855595667870038</c:v>
                </c:pt>
                <c:pt idx="10">
                  <c:v>0.21825396825396826</c:v>
                </c:pt>
                <c:pt idx="11">
                  <c:v>0.10080645161290322</c:v>
                </c:pt>
                <c:pt idx="12">
                  <c:v>0.38934426229508201</c:v>
                </c:pt>
                <c:pt idx="13">
                  <c:v>0.36885245901639346</c:v>
                </c:pt>
                <c:pt idx="14">
                  <c:v>0.30567685589519655</c:v>
                </c:pt>
                <c:pt idx="15">
                  <c:v>6.726457399103139E-2</c:v>
                </c:pt>
                <c:pt idx="16">
                  <c:v>0.66513761467889909</c:v>
                </c:pt>
                <c:pt idx="17">
                  <c:v>0.33653846153846151</c:v>
                </c:pt>
                <c:pt idx="18">
                  <c:v>0.33653846153846151</c:v>
                </c:pt>
                <c:pt idx="19">
                  <c:v>0.50970873786407767</c:v>
                </c:pt>
                <c:pt idx="20">
                  <c:v>0.24271844660194172</c:v>
                </c:pt>
                <c:pt idx="21">
                  <c:v>0.56097560975609762</c:v>
                </c:pt>
                <c:pt idx="22">
                  <c:v>0.72164948453608257</c:v>
                </c:pt>
                <c:pt idx="23">
                  <c:v>0.77319587628865982</c:v>
                </c:pt>
                <c:pt idx="24">
                  <c:v>0.30386740331491713</c:v>
                </c:pt>
                <c:pt idx="25">
                  <c:v>0.125</c:v>
                </c:pt>
                <c:pt idx="26">
                  <c:v>0.64516129032258063</c:v>
                </c:pt>
                <c:pt idx="27">
                  <c:v>0.84459459459459452</c:v>
                </c:pt>
                <c:pt idx="28">
                  <c:v>0.92465753424657537</c:v>
                </c:pt>
                <c:pt idx="29">
                  <c:v>0.26785714285714285</c:v>
                </c:pt>
                <c:pt idx="30">
                  <c:v>0.47619047619047616</c:v>
                </c:pt>
              </c:numCache>
            </c:numRef>
          </c:val>
        </c:ser>
        <c:overlap val="100"/>
        <c:axId val="183878400"/>
        <c:axId val="183879936"/>
      </c:barChart>
      <c:catAx>
        <c:axId val="183878400"/>
        <c:scaling>
          <c:orientation val="minMax"/>
        </c:scaling>
        <c:axPos val="b"/>
        <c:tickLblPos val="nextTo"/>
        <c:crossAx val="183879936"/>
        <c:crosses val="autoZero"/>
        <c:auto val="1"/>
        <c:lblAlgn val="ctr"/>
        <c:lblOffset val="100"/>
      </c:catAx>
      <c:valAx>
        <c:axId val="183879936"/>
        <c:scaling>
          <c:orientation val="minMax"/>
        </c:scaling>
        <c:axPos val="l"/>
        <c:majorGridlines/>
        <c:numFmt formatCode="0%" sourceLinked="1"/>
        <c:tickLblPos val="nextTo"/>
        <c:crossAx val="1838784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workbookViewId="0">
      <selection activeCell="A2" sqref="A2:F33"/>
    </sheetView>
  </sheetViews>
  <sheetFormatPr defaultRowHeight="15"/>
  <cols>
    <col min="1" max="1" width="21.140625" bestFit="1" customWidth="1"/>
    <col min="2" max="2" width="15.42578125" bestFit="1" customWidth="1"/>
    <col min="3" max="3" width="20" bestFit="1" customWidth="1"/>
    <col min="4" max="4" width="16.42578125" bestFit="1" customWidth="1"/>
    <col min="5" max="5" width="22.140625" bestFit="1" customWidth="1"/>
    <col min="6" max="6" width="23.140625" bestFit="1" customWidth="1"/>
    <col min="7" max="7" width="14.140625" bestFit="1" customWidth="1"/>
  </cols>
  <sheetData>
    <row r="2" spans="1:7">
      <c r="A2" t="s">
        <v>59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 spans="1:7">
      <c r="A3" t="s">
        <v>1</v>
      </c>
      <c r="B3">
        <v>3.63</v>
      </c>
      <c r="C3">
        <v>3.55</v>
      </c>
      <c r="D3">
        <v>3.21</v>
      </c>
      <c r="E3" s="2">
        <v>2.57</v>
      </c>
      <c r="F3">
        <v>1.55</v>
      </c>
      <c r="G3" s="17">
        <f>AVERAGE(B3:F3)</f>
        <v>2.9020000000000001</v>
      </c>
    </row>
    <row r="4" spans="1:7">
      <c r="A4" t="s">
        <v>27</v>
      </c>
      <c r="B4">
        <v>2.29</v>
      </c>
      <c r="C4">
        <v>2.2000000000000002</v>
      </c>
      <c r="D4">
        <v>1.82</v>
      </c>
      <c r="E4" s="2">
        <v>1.1599999999999999</v>
      </c>
      <c r="F4" s="1">
        <v>9.74E-2</v>
      </c>
      <c r="G4" s="17">
        <f>AVERAGE(B4:F4)</f>
        <v>1.5134800000000002</v>
      </c>
    </row>
    <row r="5" spans="1:7">
      <c r="A5" t="s">
        <v>3</v>
      </c>
      <c r="B5">
        <v>2.2000000000000002</v>
      </c>
      <c r="C5">
        <v>2.11</v>
      </c>
      <c r="D5">
        <v>1.73</v>
      </c>
      <c r="E5" s="2">
        <v>1.1100000000000001</v>
      </c>
      <c r="F5" s="1">
        <v>0.121</v>
      </c>
      <c r="G5" s="17">
        <f>AVERAGE(B5:F5)</f>
        <v>1.4542000000000002</v>
      </c>
    </row>
    <row r="6" spans="1:7">
      <c r="A6" t="s">
        <v>4</v>
      </c>
      <c r="B6" s="1">
        <v>2.9000000000000001E-2</v>
      </c>
      <c r="C6" s="1">
        <v>0.154</v>
      </c>
      <c r="D6" s="1">
        <v>0.69199999999999995</v>
      </c>
      <c r="E6" s="2">
        <v>1.46</v>
      </c>
      <c r="F6" s="1">
        <v>2.4700000000000002</v>
      </c>
      <c r="G6" s="17">
        <f>AVERAGE(B6:F6)</f>
        <v>0.96099999999999997</v>
      </c>
    </row>
    <row r="7" spans="1:7">
      <c r="A7" t="s">
        <v>23</v>
      </c>
      <c r="B7" s="1">
        <v>2.8799999999999999E-2</v>
      </c>
      <c r="C7" s="1">
        <v>0.154</v>
      </c>
      <c r="D7" s="1">
        <v>0.69199999999999995</v>
      </c>
      <c r="E7" s="1">
        <v>1.46</v>
      </c>
      <c r="F7" s="1">
        <v>2.4700000000000002</v>
      </c>
      <c r="G7" s="17">
        <f>AVERAGE(B7:F7)</f>
        <v>0.96096000000000004</v>
      </c>
    </row>
    <row r="8" spans="1:7">
      <c r="A8" t="s">
        <v>5</v>
      </c>
      <c r="B8" s="1">
        <v>2.9000000000000001E-2</v>
      </c>
      <c r="C8" s="1">
        <v>0.159</v>
      </c>
      <c r="D8" s="1">
        <v>4.7600000000000003E-2</v>
      </c>
      <c r="E8" s="2">
        <v>1.47</v>
      </c>
      <c r="F8" s="1">
        <v>2.4900000000000002</v>
      </c>
      <c r="G8" s="17">
        <f>AVERAGE(B8:F8)</f>
        <v>0.83912000000000009</v>
      </c>
    </row>
    <row r="9" spans="1:7">
      <c r="A9" t="s">
        <v>2</v>
      </c>
      <c r="B9" s="1">
        <v>1.0300000000000001E-3</v>
      </c>
      <c r="C9" s="1">
        <v>3.15E-3</v>
      </c>
      <c r="D9" s="1">
        <v>1.34E-2</v>
      </c>
      <c r="E9" s="2">
        <v>0.152</v>
      </c>
      <c r="F9" s="1">
        <v>1.17</v>
      </c>
      <c r="G9" s="17">
        <f>AVERAGE(B9:F9)</f>
        <v>0.26791599999999999</v>
      </c>
    </row>
    <row r="10" spans="1:7">
      <c r="A10" t="s">
        <v>7</v>
      </c>
      <c r="B10" s="1">
        <v>1.41E-2</v>
      </c>
      <c r="C10" s="1">
        <v>1.7500000000000002E-2</v>
      </c>
      <c r="D10" s="1">
        <v>5.62E-2</v>
      </c>
      <c r="E10" s="1">
        <v>0.08</v>
      </c>
      <c r="F10" s="1">
        <v>0.186</v>
      </c>
      <c r="G10" s="17">
        <f>AVERAGE(B10:F10)</f>
        <v>7.0760000000000003E-2</v>
      </c>
    </row>
    <row r="11" spans="1:7">
      <c r="A11" t="s">
        <v>6</v>
      </c>
      <c r="B11" s="1">
        <v>3.3599999999999998E-2</v>
      </c>
      <c r="C11" s="1">
        <v>1.37E-2</v>
      </c>
      <c r="D11" s="1">
        <v>4.7600000000000003E-2</v>
      </c>
      <c r="E11" s="1">
        <f>5.3/100</f>
        <v>5.2999999999999999E-2</v>
      </c>
      <c r="F11" s="1">
        <v>0.16200000000000001</v>
      </c>
      <c r="G11" s="17">
        <f>AVERAGE(B11:F11)</f>
        <v>6.198E-2</v>
      </c>
    </row>
    <row r="12" spans="1:7">
      <c r="A12" t="s">
        <v>8</v>
      </c>
      <c r="B12" s="1">
        <v>1.52E-2</v>
      </c>
      <c r="C12" s="1">
        <v>3.0300000000000001E-2</v>
      </c>
      <c r="D12" s="1">
        <v>3.39E-2</v>
      </c>
      <c r="E12" s="1">
        <v>6.5699999999999995E-2</v>
      </c>
      <c r="F12" s="1">
        <v>0.161</v>
      </c>
      <c r="G12" s="17">
        <f>AVERAGE(B12:F12)</f>
        <v>6.1220000000000011E-2</v>
      </c>
    </row>
    <row r="13" spans="1:7">
      <c r="A13" t="s">
        <v>13</v>
      </c>
      <c r="B13" s="1">
        <v>6.0899999999999999E-3</v>
      </c>
      <c r="C13" s="1">
        <v>5.4200000000000003E-3</v>
      </c>
      <c r="D13" s="1">
        <v>6.25E-2</v>
      </c>
      <c r="E13" s="1">
        <v>0.13700000000000001</v>
      </c>
      <c r="F13" s="1">
        <v>8.7900000000000006E-2</v>
      </c>
      <c r="G13" s="17">
        <f>AVERAGE(B13:F13)</f>
        <v>5.9782000000000002E-2</v>
      </c>
    </row>
    <row r="14" spans="1:7">
      <c r="A14" t="s">
        <v>22</v>
      </c>
      <c r="B14" s="1">
        <v>1.38E-2</v>
      </c>
      <c r="C14" s="1">
        <v>0.05</v>
      </c>
      <c r="D14" s="1">
        <v>6.6799999999999998E-2</v>
      </c>
      <c r="E14" s="1">
        <v>4.6399999999999997E-2</v>
      </c>
      <c r="F14" s="1">
        <v>0.107</v>
      </c>
      <c r="G14" s="17">
        <f>AVERAGE(B14:F14)</f>
        <v>5.6799999999999996E-2</v>
      </c>
    </row>
    <row r="15" spans="1:7">
      <c r="A15" t="s">
        <v>14</v>
      </c>
      <c r="B15" s="1">
        <v>5.0099999999999997E-3</v>
      </c>
      <c r="C15" s="1">
        <v>1.7299999999999999E-2</v>
      </c>
      <c r="D15" s="1">
        <v>3.9199999999999999E-2</v>
      </c>
      <c r="E15" s="1">
        <v>4.8599999999999997E-2</v>
      </c>
      <c r="F15" s="1">
        <v>1.7000000000000001E-2</v>
      </c>
      <c r="G15" s="17">
        <f>AVERAGE(B15:F15)</f>
        <v>2.5422E-2</v>
      </c>
    </row>
    <row r="16" spans="1:7">
      <c r="A16" t="s">
        <v>9</v>
      </c>
      <c r="B16" s="1">
        <v>1.24E-2</v>
      </c>
      <c r="C16" s="1">
        <v>2.0500000000000001E-2</v>
      </c>
      <c r="D16" s="1">
        <v>1.3299999999999999E-2</v>
      </c>
      <c r="E16" s="1">
        <v>9.9799999999999993E-3</v>
      </c>
      <c r="F16" s="1">
        <v>2.0400000000000001E-2</v>
      </c>
      <c r="G16" s="17">
        <f>AVERAGE(B16:F16)</f>
        <v>1.5316E-2</v>
      </c>
    </row>
    <row r="17" spans="1:7">
      <c r="A17" t="s">
        <v>11</v>
      </c>
      <c r="B17" s="1">
        <v>1.17E-2</v>
      </c>
      <c r="C17" s="1">
        <v>2.0799999999999999E-2</v>
      </c>
      <c r="D17" s="1">
        <v>1.32E-2</v>
      </c>
      <c r="E17" s="1">
        <v>9.7699999999999992E-3</v>
      </c>
      <c r="F17" s="1">
        <v>1.9900000000000001E-2</v>
      </c>
      <c r="G17" s="17">
        <f>AVERAGE(B17:F17)</f>
        <v>1.5074000000000001E-2</v>
      </c>
    </row>
    <row r="18" spans="1:7">
      <c r="A18" t="s">
        <v>10</v>
      </c>
      <c r="B18" s="1">
        <v>1.3299999999999999E-2</v>
      </c>
      <c r="C18" s="1">
        <v>2.07E-2</v>
      </c>
      <c r="D18" s="1">
        <v>1.21E-2</v>
      </c>
      <c r="E18" s="1">
        <v>9.0500000000000008E-3</v>
      </c>
      <c r="F18" s="1">
        <v>1.9300000000000001E-2</v>
      </c>
      <c r="G18" s="17">
        <f>AVERAGE(B18:F18)</f>
        <v>1.489E-2</v>
      </c>
    </row>
    <row r="19" spans="1:7">
      <c r="A19" t="s">
        <v>26</v>
      </c>
      <c r="B19" s="1">
        <v>1.15E-2</v>
      </c>
      <c r="C19" s="1">
        <v>1.9099999999999999E-2</v>
      </c>
      <c r="D19" s="1">
        <v>1.11E-2</v>
      </c>
      <c r="E19" s="1">
        <v>8.3300000000000006E-3</v>
      </c>
      <c r="F19" s="1">
        <v>1.7899999999999999E-2</v>
      </c>
      <c r="G19" s="17">
        <f>AVERAGE(B19:F19)</f>
        <v>1.3586000000000001E-2</v>
      </c>
    </row>
    <row r="20" spans="1:7">
      <c r="A20" t="s">
        <v>18</v>
      </c>
      <c r="B20" s="1">
        <v>1.24E-2</v>
      </c>
      <c r="C20" s="1">
        <v>1.84E-2</v>
      </c>
      <c r="D20" s="1">
        <v>1.2999999999999999E-2</v>
      </c>
      <c r="E20" s="1">
        <v>9.9900000000000006E-3</v>
      </c>
      <c r="F20" s="1">
        <v>8.5400000000000007E-3</v>
      </c>
      <c r="G20" s="17">
        <f>AVERAGE(B20:F20)</f>
        <v>1.2466E-2</v>
      </c>
    </row>
    <row r="21" spans="1:7">
      <c r="A21" t="s">
        <v>25</v>
      </c>
      <c r="B21" s="1">
        <v>1.1900000000000001E-2</v>
      </c>
      <c r="C21" s="1">
        <v>1.9599999999999999E-2</v>
      </c>
      <c r="D21" s="1">
        <v>1.6E-2</v>
      </c>
      <c r="E21" s="1">
        <v>9.2499999999999995E-3</v>
      </c>
      <c r="F21" s="1">
        <v>2.8700000000000002E-3</v>
      </c>
      <c r="G21" s="17">
        <f>AVERAGE(B21:F21)</f>
        <v>1.1924000000000001E-2</v>
      </c>
    </row>
    <row r="22" spans="1:7">
      <c r="A22" t="s">
        <v>29</v>
      </c>
      <c r="B22" s="1">
        <v>7.5300000000000002E-3</v>
      </c>
      <c r="C22" s="1">
        <v>1.21E-2</v>
      </c>
      <c r="D22" s="1">
        <v>1.47E-2</v>
      </c>
      <c r="E22" s="1">
        <v>6.5100000000000002E-3</v>
      </c>
      <c r="F22" s="1">
        <v>1.5049999999999999E-2</v>
      </c>
      <c r="G22" s="17">
        <f>AVERAGE(B22:F22)</f>
        <v>1.1178E-2</v>
      </c>
    </row>
    <row r="23" spans="1:7">
      <c r="A23" t="s">
        <v>16</v>
      </c>
      <c r="B23" s="1">
        <v>2.31E-3</v>
      </c>
      <c r="C23" s="1">
        <v>1.4499999999999999E-3</v>
      </c>
      <c r="D23" s="1">
        <v>1.3899999999999999E-2</v>
      </c>
      <c r="E23" s="1">
        <v>2.0299999999999999E-2</v>
      </c>
      <c r="F23" s="1">
        <v>1.2999999999999999E-2</v>
      </c>
      <c r="G23" s="17">
        <f>AVERAGE(B23:F23)</f>
        <v>1.0191999999999998E-2</v>
      </c>
    </row>
    <row r="24" spans="1:7">
      <c r="A24" t="s">
        <v>21</v>
      </c>
      <c r="B24" s="1">
        <v>3.8600000000000001E-3</v>
      </c>
      <c r="C24" s="1">
        <v>1.92E-3</v>
      </c>
      <c r="D24" s="1">
        <v>5.5300000000000002E-3</v>
      </c>
      <c r="E24" s="1">
        <v>5.5599999999999998E-3</v>
      </c>
      <c r="F24" s="1">
        <v>4.9500000000000004E-3</v>
      </c>
      <c r="G24" s="17">
        <f>AVERAGE(B24:F24)</f>
        <v>4.3639999999999998E-3</v>
      </c>
    </row>
    <row r="25" spans="1:7">
      <c r="A25" t="s">
        <v>12</v>
      </c>
      <c r="B25" s="1">
        <v>1.7799999999999999E-4</v>
      </c>
      <c r="C25" s="1">
        <v>9.8299999999999993E-4</v>
      </c>
      <c r="D25" s="1">
        <v>3.7699999999999999E-3</v>
      </c>
      <c r="E25" s="1">
        <v>4.3299999999999996E-3</v>
      </c>
      <c r="F25" s="1">
        <v>2.0500000000000002E-3</v>
      </c>
      <c r="G25" s="17">
        <f>AVERAGE(B25:F25)</f>
        <v>2.2621999999999998E-3</v>
      </c>
    </row>
    <row r="26" spans="1:7">
      <c r="A26" t="s">
        <v>30</v>
      </c>
      <c r="B26" s="1">
        <v>8.1939999999999997E-4</v>
      </c>
      <c r="C26" s="1">
        <v>1.4599999999999999E-3</v>
      </c>
      <c r="D26" s="1">
        <v>2.3500000000000001E-3</v>
      </c>
      <c r="E26" s="3">
        <v>2.4199999999999998E-3</v>
      </c>
      <c r="F26" s="3">
        <v>1.2800000000000001E-3</v>
      </c>
      <c r="G26" s="17">
        <f>AVERAGE(B26:F26)</f>
        <v>1.6658800000000002E-3</v>
      </c>
    </row>
    <row r="27" spans="1:7">
      <c r="A27" t="s">
        <v>15</v>
      </c>
      <c r="B27" s="1">
        <v>9.0599999999999997E-6</v>
      </c>
      <c r="C27" s="1">
        <v>9.9199999999999999E-5</v>
      </c>
      <c r="D27" s="1">
        <v>3.8699999999999997E-4</v>
      </c>
      <c r="E27" s="1">
        <v>1.2899999999999999E-3</v>
      </c>
      <c r="F27" s="1">
        <v>1.4300000000000001E-3</v>
      </c>
      <c r="G27" s="17">
        <f>AVERAGE(B27:F27)</f>
        <v>6.4305200000000008E-4</v>
      </c>
    </row>
    <row r="28" spans="1:7">
      <c r="A28" t="s">
        <v>19</v>
      </c>
      <c r="B28" s="1">
        <v>2.2800000000000001E-4</v>
      </c>
      <c r="C28" s="1">
        <v>4.7600000000000002E-4</v>
      </c>
      <c r="D28" s="1">
        <v>4.0700000000000003E-4</v>
      </c>
      <c r="E28" s="1">
        <v>4.9600000000000002E-4</v>
      </c>
      <c r="F28" s="1">
        <v>4.9399999999999997E-4</v>
      </c>
      <c r="G28" s="17">
        <f>AVERAGE(B28:F28)</f>
        <v>4.2020000000000002E-4</v>
      </c>
    </row>
    <row r="29" spans="1:7">
      <c r="A29" t="s">
        <v>20</v>
      </c>
      <c r="B29" s="1">
        <v>4.18E-5</v>
      </c>
      <c r="C29" s="1">
        <v>2.8400000000000002E-4</v>
      </c>
      <c r="D29" s="1">
        <v>3.77E-4</v>
      </c>
      <c r="E29" s="1">
        <v>4.0099999999999999E-4</v>
      </c>
      <c r="F29" s="1">
        <v>3.28E-4</v>
      </c>
      <c r="G29" s="17">
        <f>AVERAGE(B29:F29)</f>
        <v>2.8635999999999993E-4</v>
      </c>
    </row>
    <row r="30" spans="1:7">
      <c r="A30" t="s">
        <v>28</v>
      </c>
      <c r="B30" s="1">
        <v>1.1199999999999999E-5</v>
      </c>
      <c r="C30" s="1">
        <v>7.2899999999999997E-5</v>
      </c>
      <c r="D30" s="1">
        <v>5.2099999999999998E-4</v>
      </c>
      <c r="E30" s="1">
        <v>5.0199999999999995E-4</v>
      </c>
      <c r="F30" s="1">
        <v>2.4399999999999999E-4</v>
      </c>
      <c r="G30" s="17">
        <f>AVERAGE(B30:F30)</f>
        <v>2.7022E-4</v>
      </c>
    </row>
    <row r="31" spans="1:7">
      <c r="A31" t="s">
        <v>17</v>
      </c>
      <c r="B31" s="1">
        <v>4.2800000000000001E-9</v>
      </c>
      <c r="C31" s="1">
        <v>3.8000000000000003E-8</v>
      </c>
      <c r="D31" s="1">
        <v>4.8899999999999998E-6</v>
      </c>
      <c r="E31" s="1">
        <v>2.73E-5</v>
      </c>
      <c r="F31" s="1">
        <v>4.6199999999999998E-5</v>
      </c>
      <c r="G31" s="17">
        <f>AVERAGE(B31:F31)</f>
        <v>1.5686455999999999E-5</v>
      </c>
    </row>
    <row r="32" spans="1:7">
      <c r="A32" t="s">
        <v>24</v>
      </c>
      <c r="B32" s="1">
        <v>3.8399999999999998E-16</v>
      </c>
      <c r="C32" s="1">
        <v>1.5299999999999999E-14</v>
      </c>
      <c r="D32" s="1">
        <v>4.5599999999999998E-13</v>
      </c>
      <c r="E32" s="1">
        <v>7.0900000000000001E-13</v>
      </c>
      <c r="F32" s="1">
        <v>7.3300000000000001E-13</v>
      </c>
      <c r="G32" s="17">
        <f>AVERAGE(B32:F32)</f>
        <v>3.8273680000000006E-13</v>
      </c>
    </row>
    <row r="33" spans="1:7">
      <c r="A33" t="s">
        <v>0</v>
      </c>
      <c r="B33" s="1">
        <v>6.5700000000000003E-16</v>
      </c>
      <c r="C33" s="1">
        <v>7.4900000000000004E-16</v>
      </c>
      <c r="D33" s="1">
        <v>8.8399999999999997E-16</v>
      </c>
      <c r="E33" s="1">
        <v>9.4700000000000001E-16</v>
      </c>
      <c r="F33" s="1">
        <v>8.9299999999999992E-16</v>
      </c>
      <c r="G33" s="17">
        <f>AVERAGE(B33:F33)</f>
        <v>8.2599999999999991E-16</v>
      </c>
    </row>
    <row r="37" spans="1:7">
      <c r="B37" s="2"/>
      <c r="C37" s="2"/>
      <c r="D37" s="2"/>
      <c r="E37" s="2"/>
      <c r="F37" s="2"/>
      <c r="G37" s="2"/>
    </row>
    <row r="38" spans="1:7">
      <c r="B38" s="2"/>
      <c r="C38" s="2"/>
      <c r="D38" s="2"/>
      <c r="E38" s="2"/>
      <c r="F38" s="2"/>
      <c r="G38" s="2"/>
    </row>
    <row r="39" spans="1:7">
      <c r="B39" s="2"/>
      <c r="C39" s="2"/>
      <c r="D39" s="2"/>
      <c r="E39" s="2"/>
      <c r="F39" s="2"/>
      <c r="G39" s="2"/>
    </row>
    <row r="40" spans="1:7">
      <c r="B40" s="2"/>
      <c r="C40" s="2"/>
      <c r="D40" s="2"/>
      <c r="E40" s="2"/>
      <c r="F40" s="2"/>
      <c r="G40" s="2"/>
    </row>
    <row r="41" spans="1:7">
      <c r="B41" s="2"/>
      <c r="C41" s="2"/>
      <c r="D41" s="2"/>
      <c r="E41" s="2"/>
      <c r="F41" s="2"/>
      <c r="G41" s="2"/>
    </row>
    <row r="42" spans="1:7">
      <c r="B42" s="2"/>
      <c r="C42" s="2"/>
      <c r="D42" s="2"/>
      <c r="E42" s="2"/>
      <c r="F42" s="2"/>
      <c r="G42" s="2"/>
    </row>
    <row r="43" spans="1:7">
      <c r="B43" s="2"/>
      <c r="C43" s="2"/>
      <c r="D43" s="2"/>
      <c r="E43" s="2"/>
      <c r="F43" s="2"/>
      <c r="G43" s="2"/>
    </row>
    <row r="44" spans="1:7">
      <c r="B44" s="2"/>
      <c r="C44" s="2"/>
      <c r="D44" s="2"/>
      <c r="E44" s="2"/>
      <c r="F44" s="2"/>
      <c r="G44" s="2"/>
    </row>
    <row r="45" spans="1:7">
      <c r="B45" s="2"/>
      <c r="C45" s="2"/>
      <c r="D45" s="2"/>
      <c r="E45" s="2"/>
      <c r="F45" s="2"/>
      <c r="G45" s="2"/>
    </row>
    <row r="46" spans="1:7">
      <c r="B46" s="2"/>
      <c r="C46" s="2"/>
      <c r="D46" s="2"/>
      <c r="E46" s="2"/>
      <c r="F46" s="2"/>
      <c r="G46" s="2"/>
    </row>
    <row r="47" spans="1:7">
      <c r="B47" s="2"/>
      <c r="C47" s="2"/>
      <c r="D47" s="2"/>
      <c r="E47" s="2"/>
      <c r="F47" s="2"/>
      <c r="G47" s="2"/>
    </row>
    <row r="48" spans="1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E53" s="2"/>
      <c r="F53" s="2"/>
      <c r="G53" s="2"/>
    </row>
    <row r="54" spans="2:7">
      <c r="B54" s="2"/>
      <c r="C54" s="2"/>
      <c r="D54" s="2"/>
      <c r="E54" s="2"/>
      <c r="F54" s="2"/>
      <c r="G54" s="2"/>
    </row>
    <row r="55" spans="2:7">
      <c r="B55" s="2"/>
      <c r="C55" s="2"/>
      <c r="D55" s="2"/>
      <c r="E55" s="2"/>
      <c r="F55" s="2"/>
      <c r="G55" s="2"/>
    </row>
    <row r="56" spans="2:7">
      <c r="B56" s="2"/>
      <c r="C56" s="2"/>
      <c r="D56" s="2"/>
      <c r="E56" s="2"/>
      <c r="F56" s="2"/>
      <c r="G56" s="2"/>
    </row>
    <row r="57" spans="2:7">
      <c r="B57" s="2"/>
      <c r="C57" s="2"/>
      <c r="D57" s="2"/>
      <c r="E57" s="2"/>
      <c r="F57" s="2"/>
      <c r="G57" s="2"/>
    </row>
    <row r="58" spans="2:7">
      <c r="B58" s="2"/>
      <c r="C58" s="2"/>
      <c r="D58" s="2"/>
      <c r="E58" s="2"/>
      <c r="F58" s="2"/>
      <c r="G58" s="2"/>
    </row>
    <row r="59" spans="2:7">
      <c r="B59" s="2"/>
      <c r="C59" s="2"/>
      <c r="D59" s="2"/>
      <c r="E59" s="2"/>
      <c r="F59" s="2"/>
      <c r="G59" s="2"/>
    </row>
    <row r="60" spans="2:7">
      <c r="B60" s="2"/>
      <c r="C60" s="2"/>
      <c r="D60" s="2"/>
      <c r="E60" s="2"/>
      <c r="F60" s="2"/>
      <c r="G60" s="2"/>
    </row>
    <row r="61" spans="2:7">
      <c r="B61" s="2"/>
      <c r="C61" s="2"/>
      <c r="D61" s="2"/>
      <c r="E61" s="2"/>
      <c r="F61" s="2"/>
      <c r="G61" s="2"/>
    </row>
    <row r="62" spans="2:7">
      <c r="B62" s="2"/>
      <c r="C62" s="2"/>
      <c r="D62" s="2"/>
      <c r="E62" s="2"/>
      <c r="F62" s="2"/>
      <c r="G62" s="2"/>
    </row>
    <row r="63" spans="2:7">
      <c r="B63" s="2"/>
      <c r="C63" s="2"/>
      <c r="D63" s="2"/>
      <c r="E63" s="2"/>
      <c r="F63" s="2"/>
      <c r="G63" s="2"/>
    </row>
    <row r="64" spans="2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  <row r="66" spans="2:7">
      <c r="B66" s="2"/>
      <c r="C66" s="2"/>
      <c r="D66" s="2"/>
      <c r="E66" s="2"/>
      <c r="F66" s="2"/>
      <c r="G66" s="2"/>
    </row>
    <row r="67" spans="2:7">
      <c r="B67" s="2"/>
      <c r="C67" s="2"/>
      <c r="D67" s="2"/>
      <c r="E67" s="2"/>
      <c r="F67" s="2"/>
      <c r="G67" s="2"/>
    </row>
    <row r="69" spans="2:7">
      <c r="B69" t="s">
        <v>32</v>
      </c>
    </row>
    <row r="70" spans="2:7">
      <c r="B70">
        <v>62</v>
      </c>
    </row>
    <row r="71" spans="2:7">
      <c r="B71">
        <v>16</v>
      </c>
    </row>
    <row r="72" spans="2:7">
      <c r="B72">
        <v>32</v>
      </c>
    </row>
    <row r="73" spans="2:7">
      <c r="B73">
        <v>25</v>
      </c>
    </row>
    <row r="74" spans="2:7">
      <c r="B74">
        <v>18</v>
      </c>
    </row>
    <row r="75" spans="2:7">
      <c r="B75">
        <v>57</v>
      </c>
    </row>
    <row r="76" spans="2:7">
      <c r="B76">
        <v>40</v>
      </c>
    </row>
    <row r="77" spans="2:7">
      <c r="B77">
        <v>31</v>
      </c>
    </row>
    <row r="78" spans="2:7">
      <c r="B78">
        <v>35</v>
      </c>
    </row>
    <row r="79" spans="2:7">
      <c r="B79">
        <v>39</v>
      </c>
    </row>
    <row r="80" spans="2:7">
      <c r="B80">
        <v>40</v>
      </c>
    </row>
    <row r="81" spans="2:2">
      <c r="B81">
        <v>41</v>
      </c>
    </row>
    <row r="82" spans="2:2">
      <c r="B82">
        <v>40</v>
      </c>
    </row>
    <row r="83" spans="2:2">
      <c r="B83">
        <v>38</v>
      </c>
    </row>
    <row r="84" spans="2:2">
      <c r="B84">
        <v>56</v>
      </c>
    </row>
    <row r="85" spans="2:2">
      <c r="B85">
        <v>39</v>
      </c>
    </row>
    <row r="86" spans="2:2">
      <c r="B86">
        <v>56</v>
      </c>
    </row>
    <row r="87" spans="2:2">
      <c r="B87">
        <v>75</v>
      </c>
    </row>
    <row r="88" spans="2:2">
      <c r="B88">
        <v>39</v>
      </c>
    </row>
    <row r="89" spans="2:2">
      <c r="B89">
        <v>82</v>
      </c>
    </row>
    <row r="90" spans="2:2">
      <c r="B90">
        <v>40</v>
      </c>
    </row>
    <row r="91" spans="2:2">
      <c r="B91">
        <v>73</v>
      </c>
    </row>
    <row r="92" spans="2:2">
      <c r="B92">
        <v>32</v>
      </c>
    </row>
    <row r="93" spans="2:2">
      <c r="B93">
        <v>33</v>
      </c>
    </row>
    <row r="94" spans="2:2">
      <c r="B94">
        <v>50</v>
      </c>
    </row>
    <row r="95" spans="2:2">
      <c r="B95">
        <v>28</v>
      </c>
    </row>
    <row r="96" spans="2:2">
      <c r="B96">
        <v>53</v>
      </c>
    </row>
    <row r="97" spans="2:2">
      <c r="B97">
        <v>100</v>
      </c>
    </row>
    <row r="98" spans="2:2">
      <c r="B98">
        <v>54</v>
      </c>
    </row>
    <row r="99" spans="2:2">
      <c r="B99">
        <v>57</v>
      </c>
    </row>
    <row r="100" spans="2:2">
      <c r="B100">
        <v>45</v>
      </c>
    </row>
  </sheetData>
  <sortState ref="A3:G33">
    <sortCondition descending="1" ref="G3:G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opLeftCell="A3" workbookViewId="0">
      <selection activeCell="C41" sqref="C41"/>
    </sheetView>
  </sheetViews>
  <sheetFormatPr defaultRowHeight="15"/>
  <cols>
    <col min="1" max="1" width="21.5703125" bestFit="1" customWidth="1"/>
    <col min="2" max="3" width="15.5703125" bestFit="1" customWidth="1"/>
    <col min="4" max="4" width="16.5703125" bestFit="1" customWidth="1"/>
    <col min="5" max="5" width="17.7109375" bestFit="1" customWidth="1"/>
    <col min="6" max="6" width="19.7109375" bestFit="1" customWidth="1"/>
  </cols>
  <sheetData>
    <row r="1" spans="1:7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31</v>
      </c>
    </row>
    <row r="2" spans="1:7">
      <c r="A2" t="s">
        <v>1</v>
      </c>
      <c r="B2">
        <v>81.2</v>
      </c>
      <c r="C2">
        <v>68</v>
      </c>
      <c r="D2">
        <v>50.9</v>
      </c>
      <c r="E2">
        <v>37.299999999999997</v>
      </c>
      <c r="F2">
        <v>23.1</v>
      </c>
      <c r="G2">
        <f>AVERAGE(B2:F2)</f>
        <v>52.1</v>
      </c>
    </row>
    <row r="3" spans="1:7">
      <c r="A3" t="s">
        <v>3</v>
      </c>
      <c r="B3">
        <v>80.099999999999994</v>
      </c>
      <c r="C3">
        <v>65</v>
      </c>
      <c r="D3">
        <v>43.1</v>
      </c>
      <c r="E3">
        <v>24.4</v>
      </c>
      <c r="F3">
        <v>4.8</v>
      </c>
      <c r="G3">
        <f>AVERAGE(B3:F3)</f>
        <v>43.480000000000004</v>
      </c>
    </row>
    <row r="4" spans="1:7">
      <c r="A4" t="s">
        <v>27</v>
      </c>
      <c r="B4">
        <v>79.3</v>
      </c>
      <c r="C4">
        <v>64</v>
      </c>
      <c r="D4">
        <v>42.4</v>
      </c>
      <c r="E4">
        <v>23.4</v>
      </c>
      <c r="F4">
        <v>2.1</v>
      </c>
      <c r="G4">
        <f>AVERAGE(B4:F4)</f>
        <v>42.24</v>
      </c>
    </row>
    <row r="5" spans="1:7">
      <c r="A5" t="s">
        <v>5</v>
      </c>
      <c r="B5">
        <v>27.9</v>
      </c>
      <c r="C5">
        <v>12</v>
      </c>
      <c r="D5">
        <v>18.899999999999999</v>
      </c>
      <c r="E5">
        <v>36.5</v>
      </c>
      <c r="F5">
        <v>72.2</v>
      </c>
      <c r="G5">
        <f>AVERAGE(B5:F5)</f>
        <v>33.5</v>
      </c>
    </row>
    <row r="6" spans="1:7">
      <c r="A6" t="s">
        <v>4</v>
      </c>
      <c r="B6">
        <v>1.8</v>
      </c>
      <c r="C6">
        <v>6.2</v>
      </c>
      <c r="D6">
        <v>18.8</v>
      </c>
      <c r="E6">
        <v>33</v>
      </c>
      <c r="F6">
        <v>56.4</v>
      </c>
      <c r="G6">
        <f>AVERAGE(B6:F6)</f>
        <v>23.24</v>
      </c>
    </row>
    <row r="7" spans="1:7">
      <c r="A7" t="s">
        <v>23</v>
      </c>
      <c r="B7" s="1">
        <v>1.7</v>
      </c>
      <c r="C7">
        <v>6.1</v>
      </c>
      <c r="D7">
        <v>18.8</v>
      </c>
      <c r="E7">
        <v>32.9</v>
      </c>
      <c r="F7">
        <v>56.4</v>
      </c>
      <c r="G7">
        <f>AVERAGE(B7:F7)</f>
        <v>23.18</v>
      </c>
    </row>
    <row r="8" spans="1:7">
      <c r="A8" t="s">
        <v>2</v>
      </c>
      <c r="B8">
        <v>27.3</v>
      </c>
      <c r="C8">
        <v>8.1999999999999993</v>
      </c>
      <c r="D8">
        <v>0.6</v>
      </c>
      <c r="E8">
        <v>5.8</v>
      </c>
      <c r="F8">
        <v>20.100000000000001</v>
      </c>
      <c r="G8">
        <f>AVERAGE(B8:F8)</f>
        <v>12.4</v>
      </c>
    </row>
    <row r="9" spans="1:7">
      <c r="A9" t="s">
        <v>7</v>
      </c>
      <c r="B9">
        <v>3.7</v>
      </c>
      <c r="C9">
        <v>2</v>
      </c>
      <c r="D9">
        <v>4</v>
      </c>
      <c r="E9">
        <v>3.5</v>
      </c>
      <c r="F9">
        <v>15.4</v>
      </c>
      <c r="G9">
        <f>AVERAGE(B9:F9)</f>
        <v>5.7200000000000006</v>
      </c>
    </row>
    <row r="10" spans="1:7">
      <c r="A10" t="s">
        <v>6</v>
      </c>
      <c r="B10">
        <v>15.5</v>
      </c>
      <c r="C10">
        <v>1.1000000000000001</v>
      </c>
      <c r="D10">
        <v>3.1</v>
      </c>
      <c r="E10">
        <v>2.2000000000000002</v>
      </c>
      <c r="F10">
        <v>4.5</v>
      </c>
      <c r="G10">
        <f>AVERAGE(B10:F10)</f>
        <v>5.28</v>
      </c>
    </row>
    <row r="11" spans="1:7">
      <c r="A11" t="s">
        <v>13</v>
      </c>
      <c r="B11">
        <v>8.3000000000000007</v>
      </c>
      <c r="C11">
        <v>1.3</v>
      </c>
      <c r="D11">
        <v>3.7</v>
      </c>
      <c r="E11">
        <v>5.2</v>
      </c>
      <c r="F11" s="1">
        <v>9.2100000000000001E-2</v>
      </c>
      <c r="G11">
        <f>AVERAGE(B11:F11)</f>
        <v>3.7184199999999996</v>
      </c>
    </row>
    <row r="12" spans="1:7">
      <c r="A12" t="s">
        <v>8</v>
      </c>
      <c r="B12">
        <v>1</v>
      </c>
      <c r="C12">
        <v>1.4</v>
      </c>
      <c r="D12">
        <v>1.4</v>
      </c>
      <c r="E12">
        <v>2.7</v>
      </c>
      <c r="F12">
        <v>6.2</v>
      </c>
      <c r="G12">
        <f>AVERAGE(B12:F12)</f>
        <v>2.54</v>
      </c>
    </row>
    <row r="13" spans="1:7">
      <c r="A13" t="s">
        <v>22</v>
      </c>
      <c r="B13" s="1">
        <v>0.8</v>
      </c>
      <c r="C13">
        <v>2.4</v>
      </c>
      <c r="D13">
        <v>3</v>
      </c>
      <c r="E13">
        <v>1.7</v>
      </c>
      <c r="F13">
        <v>4.3</v>
      </c>
      <c r="G13">
        <f>AVERAGE(B13:F13)</f>
        <v>2.44</v>
      </c>
    </row>
    <row r="14" spans="1:7">
      <c r="A14" t="s">
        <v>14</v>
      </c>
      <c r="B14">
        <v>0.3</v>
      </c>
      <c r="C14">
        <v>0.8</v>
      </c>
      <c r="D14">
        <v>1.6</v>
      </c>
      <c r="E14">
        <v>2.2999999999999998</v>
      </c>
      <c r="F14">
        <v>2.4</v>
      </c>
      <c r="G14">
        <f>AVERAGE(B14:F14)</f>
        <v>1.48</v>
      </c>
    </row>
    <row r="15" spans="1:7">
      <c r="A15" t="s">
        <v>29</v>
      </c>
      <c r="B15" s="1">
        <v>2.7</v>
      </c>
      <c r="C15">
        <v>0</v>
      </c>
      <c r="D15">
        <v>1.7</v>
      </c>
      <c r="E15">
        <v>0.4</v>
      </c>
      <c r="F15">
        <v>0.6</v>
      </c>
      <c r="G15">
        <f>AVERAGE(B15:F15)</f>
        <v>1.08</v>
      </c>
    </row>
    <row r="16" spans="1:7">
      <c r="A16" t="s">
        <v>10</v>
      </c>
      <c r="B16">
        <v>0.8</v>
      </c>
      <c r="C16">
        <v>1</v>
      </c>
      <c r="D16">
        <v>0.6</v>
      </c>
      <c r="E16">
        <v>0.5</v>
      </c>
      <c r="F16">
        <v>0.7</v>
      </c>
      <c r="G16">
        <f>AVERAGE(B16:F16)</f>
        <v>0.72</v>
      </c>
    </row>
    <row r="17" spans="1:7">
      <c r="A17" t="s">
        <v>11</v>
      </c>
      <c r="B17">
        <v>0.8</v>
      </c>
      <c r="C17">
        <v>1</v>
      </c>
      <c r="D17">
        <v>0.6</v>
      </c>
      <c r="E17">
        <v>0.5</v>
      </c>
      <c r="F17">
        <v>0.7</v>
      </c>
      <c r="G17">
        <f>AVERAGE(B17:F17)</f>
        <v>0.72</v>
      </c>
    </row>
    <row r="18" spans="1:7">
      <c r="A18" t="s">
        <v>9</v>
      </c>
      <c r="B18">
        <v>0.8</v>
      </c>
      <c r="C18">
        <v>1</v>
      </c>
      <c r="D18">
        <v>0.6</v>
      </c>
      <c r="E18">
        <v>0.5</v>
      </c>
      <c r="F18">
        <v>0.7</v>
      </c>
      <c r="G18">
        <f>AVERAGE(B18:F18)</f>
        <v>0.72</v>
      </c>
    </row>
    <row r="19" spans="1:7">
      <c r="A19" t="s">
        <v>26</v>
      </c>
      <c r="B19">
        <v>0.8</v>
      </c>
      <c r="C19">
        <v>1</v>
      </c>
      <c r="D19">
        <v>0.5</v>
      </c>
      <c r="E19">
        <v>0.4</v>
      </c>
      <c r="F19">
        <v>0.7</v>
      </c>
      <c r="G19">
        <f>AVERAGE(B19:F19)</f>
        <v>0.67999999999999994</v>
      </c>
    </row>
    <row r="20" spans="1:7">
      <c r="A20" t="s">
        <v>25</v>
      </c>
      <c r="B20">
        <v>0.8</v>
      </c>
      <c r="C20">
        <v>1</v>
      </c>
      <c r="D20">
        <v>0.8</v>
      </c>
      <c r="E20">
        <v>0.4</v>
      </c>
      <c r="F20">
        <v>0.3</v>
      </c>
      <c r="G20">
        <f>AVERAGE(B20:F20)</f>
        <v>0.65999999999999992</v>
      </c>
    </row>
    <row r="21" spans="1:7">
      <c r="A21" t="s">
        <v>15</v>
      </c>
      <c r="B21" s="1">
        <v>5.04E-4</v>
      </c>
      <c r="C21" s="1">
        <v>4.1399999999999996E-3</v>
      </c>
      <c r="D21" s="1">
        <v>1.75E-4</v>
      </c>
      <c r="E21" s="1">
        <v>4.6199999999999998E-2</v>
      </c>
      <c r="F21">
        <v>2.9</v>
      </c>
      <c r="G21">
        <f>AVERAGE(B21:F21)</f>
        <v>0.59020380000000006</v>
      </c>
    </row>
    <row r="22" spans="1:7">
      <c r="A22" t="s">
        <v>18</v>
      </c>
      <c r="B22">
        <v>0.8</v>
      </c>
      <c r="C22">
        <v>0.9</v>
      </c>
      <c r="D22">
        <v>0.6</v>
      </c>
      <c r="E22">
        <v>0.4</v>
      </c>
      <c r="F22">
        <v>0.2</v>
      </c>
      <c r="G22">
        <f>AVERAGE(B22:F22)</f>
        <v>0.58000000000000007</v>
      </c>
    </row>
    <row r="23" spans="1:7">
      <c r="A23" t="s">
        <v>16</v>
      </c>
      <c r="B23">
        <v>0.3</v>
      </c>
      <c r="C23">
        <v>0.2</v>
      </c>
      <c r="D23">
        <v>0.6</v>
      </c>
      <c r="E23">
        <v>0.8</v>
      </c>
      <c r="F23" s="1">
        <v>7.9799999999999996E-2</v>
      </c>
      <c r="G23">
        <f>AVERAGE(B23:F23)</f>
        <v>0.39596000000000003</v>
      </c>
    </row>
    <row r="24" spans="1:7">
      <c r="A24" t="s">
        <v>12</v>
      </c>
      <c r="B24">
        <v>0.1</v>
      </c>
      <c r="C24">
        <v>0.1</v>
      </c>
      <c r="D24">
        <v>0.2</v>
      </c>
      <c r="E24">
        <v>0.2</v>
      </c>
      <c r="F24">
        <v>0.7</v>
      </c>
      <c r="G24">
        <f>AVERAGE(B24:F24)</f>
        <v>0.26</v>
      </c>
    </row>
    <row r="25" spans="1:7">
      <c r="A25" t="s">
        <v>21</v>
      </c>
      <c r="B25" s="1">
        <v>0.4</v>
      </c>
      <c r="C25" s="1">
        <v>3.2100000000000002E-3</v>
      </c>
      <c r="D25">
        <v>0.3</v>
      </c>
      <c r="E25">
        <v>0.2</v>
      </c>
      <c r="F25">
        <v>0.2</v>
      </c>
      <c r="G25">
        <f>AVERAGE(B25:F25)</f>
        <v>0.220642</v>
      </c>
    </row>
    <row r="26" spans="1:7">
      <c r="A26" t="s">
        <v>17</v>
      </c>
      <c r="B26" s="1">
        <v>2.5499999999999999E-7</v>
      </c>
      <c r="C26" s="1">
        <v>1.55E-6</v>
      </c>
      <c r="D26" s="1">
        <v>1.7500000000000002E-2</v>
      </c>
      <c r="E26" s="1">
        <v>9.4499999999999998E-4</v>
      </c>
      <c r="F26">
        <v>0.6</v>
      </c>
      <c r="G26">
        <f>AVERAGE(B26:F26)</f>
        <v>0.12368936099999998</v>
      </c>
    </row>
    <row r="27" spans="1:7">
      <c r="A27" t="s">
        <v>30</v>
      </c>
      <c r="B27">
        <v>0.1</v>
      </c>
      <c r="C27">
        <v>0.1</v>
      </c>
      <c r="D27">
        <v>0.1</v>
      </c>
      <c r="E27">
        <v>0.1</v>
      </c>
      <c r="F27">
        <v>0.1</v>
      </c>
      <c r="G27">
        <f>AVERAGE(B27:F27)</f>
        <v>0.1</v>
      </c>
    </row>
    <row r="28" spans="1:7">
      <c r="A28" t="s">
        <v>19</v>
      </c>
      <c r="B28" s="1">
        <v>0.1</v>
      </c>
      <c r="C28" s="1">
        <v>0</v>
      </c>
      <c r="D28" s="1">
        <v>3.5099999999999999E-2</v>
      </c>
      <c r="E28" s="1">
        <v>3.4500000000000003E-2</v>
      </c>
      <c r="F28">
        <v>0</v>
      </c>
      <c r="G28">
        <f>AVERAGE(B28:F28)</f>
        <v>3.3919999999999999E-2</v>
      </c>
    </row>
    <row r="29" spans="1:7">
      <c r="A29" t="s">
        <v>28</v>
      </c>
      <c r="B29" s="1">
        <v>3.0899999999999998E-4</v>
      </c>
      <c r="C29">
        <v>0.1</v>
      </c>
      <c r="D29" s="1">
        <v>1.9400000000000001E-2</v>
      </c>
      <c r="E29" s="1">
        <v>1.95E-2</v>
      </c>
      <c r="F29" s="1">
        <v>1.8499999999999999E-2</v>
      </c>
      <c r="G29">
        <f>AVERAGE(B29:F29)</f>
        <v>3.1541799999999995E-2</v>
      </c>
    </row>
    <row r="30" spans="1:7">
      <c r="A30" t="s">
        <v>20</v>
      </c>
      <c r="B30" s="1">
        <v>7.1300000000000001E-3</v>
      </c>
      <c r="C30">
        <v>0</v>
      </c>
      <c r="D30" s="1">
        <v>1.5100000000000001E-2</v>
      </c>
      <c r="E30" s="1">
        <v>1.6E-2</v>
      </c>
      <c r="F30" s="1">
        <v>1.8200000000000001E-2</v>
      </c>
      <c r="G30">
        <f>AVERAGE(B30:F30)</f>
        <v>1.1286000000000001E-2</v>
      </c>
    </row>
    <row r="31" spans="1:7">
      <c r="A31" t="s">
        <v>24</v>
      </c>
      <c r="B31" s="1">
        <v>5.44E-14</v>
      </c>
      <c r="C31" s="1">
        <v>6.3100000000000004E-13</v>
      </c>
      <c r="D31" s="1">
        <v>1.64E-11</v>
      </c>
      <c r="E31" s="1">
        <v>2.5699999999999999E-11</v>
      </c>
      <c r="F31" s="1">
        <v>2.7499999999999999E-11</v>
      </c>
      <c r="G31">
        <f>AVERAGE(B31:F31)</f>
        <v>1.4057079999999999E-11</v>
      </c>
    </row>
    <row r="32" spans="1:7">
      <c r="A32" t="s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</sheetData>
  <sortState ref="A2:G32">
    <sortCondition descending="1" ref="G2:G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3"/>
  <sheetViews>
    <sheetView workbookViewId="0">
      <selection activeCell="A3" sqref="A3:A9"/>
    </sheetView>
  </sheetViews>
  <sheetFormatPr defaultRowHeight="15"/>
  <cols>
    <col min="1" max="1" width="21.5703125" bestFit="1" customWidth="1"/>
    <col min="2" max="2" width="15.5703125" customWidth="1"/>
    <col min="3" max="3" width="16.42578125" customWidth="1"/>
    <col min="4" max="4" width="13.5703125" customWidth="1"/>
    <col min="5" max="5" width="12.5703125" customWidth="1"/>
    <col min="6" max="6" width="15.140625" customWidth="1"/>
  </cols>
  <sheetData>
    <row r="2" spans="1:14" ht="27" customHeight="1">
      <c r="B2" t="s">
        <v>32</v>
      </c>
      <c r="C2" s="4"/>
      <c r="D2" s="4"/>
      <c r="E2" s="4"/>
      <c r="F2" s="4"/>
      <c r="G2" s="4"/>
      <c r="I2" s="4"/>
      <c r="J2" s="4"/>
      <c r="K2" s="4"/>
      <c r="L2" s="4"/>
      <c r="M2" s="4"/>
      <c r="N2" s="4"/>
    </row>
    <row r="3" spans="1:14">
      <c r="A3" t="s">
        <v>22</v>
      </c>
      <c r="B3">
        <v>100</v>
      </c>
      <c r="C3" s="1"/>
      <c r="D3" s="1"/>
      <c r="E3" s="1"/>
      <c r="F3" s="1"/>
      <c r="G3" s="1"/>
      <c r="N3" s="2"/>
    </row>
    <row r="4" spans="1:14">
      <c r="A4" t="s">
        <v>17</v>
      </c>
      <c r="B4">
        <v>82</v>
      </c>
      <c r="C4" s="1"/>
      <c r="D4" s="1"/>
      <c r="E4" s="1"/>
      <c r="F4" s="1"/>
      <c r="G4" s="1"/>
      <c r="N4" s="2"/>
    </row>
    <row r="5" spans="1:14">
      <c r="A5" t="s">
        <v>15</v>
      </c>
      <c r="B5">
        <v>75</v>
      </c>
      <c r="C5" s="1"/>
      <c r="D5" s="1"/>
      <c r="E5" s="1"/>
      <c r="F5" s="1"/>
      <c r="G5" s="1"/>
      <c r="N5" s="2"/>
    </row>
    <row r="6" spans="1:14">
      <c r="A6" t="s">
        <v>19</v>
      </c>
      <c r="B6">
        <v>73</v>
      </c>
      <c r="C6" s="1"/>
      <c r="D6" s="1"/>
      <c r="E6" s="1"/>
      <c r="F6" s="1"/>
      <c r="G6" s="1"/>
      <c r="N6" s="2"/>
    </row>
    <row r="7" spans="1:14">
      <c r="A7" t="s">
        <v>0</v>
      </c>
      <c r="B7">
        <v>62</v>
      </c>
      <c r="C7" s="1"/>
      <c r="D7" s="1"/>
      <c r="E7" s="1"/>
      <c r="F7" s="1"/>
      <c r="G7" s="1"/>
      <c r="N7" s="2"/>
    </row>
    <row r="8" spans="1:14">
      <c r="A8" t="s">
        <v>4</v>
      </c>
      <c r="B8">
        <v>57</v>
      </c>
      <c r="C8" s="1"/>
      <c r="D8" s="1"/>
      <c r="E8" s="1"/>
      <c r="F8" s="1"/>
      <c r="G8" s="1"/>
      <c r="N8" s="2"/>
    </row>
    <row r="9" spans="1:14">
      <c r="A9" t="s">
        <v>24</v>
      </c>
      <c r="B9">
        <v>57</v>
      </c>
      <c r="C9" s="1"/>
      <c r="D9" s="1"/>
      <c r="E9" s="1"/>
      <c r="F9" s="1"/>
      <c r="G9" s="1"/>
      <c r="N9" s="2"/>
    </row>
    <row r="10" spans="1:14">
      <c r="A10" t="s">
        <v>12</v>
      </c>
      <c r="B10">
        <v>56</v>
      </c>
      <c r="C10" s="1"/>
      <c r="D10" s="1"/>
      <c r="E10" s="1"/>
      <c r="F10" s="1"/>
      <c r="G10" s="1"/>
      <c r="N10" s="2"/>
    </row>
    <row r="11" spans="1:14">
      <c r="A11" t="s">
        <v>14</v>
      </c>
      <c r="B11">
        <v>56</v>
      </c>
      <c r="C11" s="1"/>
      <c r="D11" s="1"/>
      <c r="E11" s="1"/>
      <c r="F11" s="1"/>
      <c r="G11" s="1"/>
      <c r="N11" s="2"/>
    </row>
    <row r="12" spans="1:14">
      <c r="A12" t="s">
        <v>23</v>
      </c>
      <c r="B12">
        <v>54</v>
      </c>
      <c r="C12" s="1"/>
      <c r="D12" s="1"/>
      <c r="E12" s="1"/>
      <c r="F12" s="1"/>
      <c r="G12" s="1"/>
      <c r="N12" s="2"/>
    </row>
    <row r="13" spans="1:14">
      <c r="A13" t="s">
        <v>21</v>
      </c>
      <c r="B13">
        <v>53</v>
      </c>
      <c r="C13" s="1"/>
      <c r="D13" s="1"/>
      <c r="E13" s="1"/>
      <c r="F13" s="1"/>
      <c r="G13" s="1"/>
      <c r="N13" s="2"/>
    </row>
    <row r="14" spans="1:14">
      <c r="A14" t="s">
        <v>28</v>
      </c>
      <c r="B14">
        <v>50</v>
      </c>
      <c r="C14" s="1"/>
      <c r="D14" s="1"/>
      <c r="E14" s="1"/>
      <c r="F14" s="1"/>
      <c r="G14" s="1"/>
      <c r="N14" s="2"/>
    </row>
    <row r="15" spans="1:14">
      <c r="A15" t="s">
        <v>38</v>
      </c>
      <c r="B15">
        <v>45</v>
      </c>
      <c r="C15" s="1"/>
      <c r="D15" s="1"/>
      <c r="E15" s="1"/>
      <c r="F15" s="1"/>
      <c r="G15" s="1"/>
      <c r="N15" s="2"/>
    </row>
    <row r="16" spans="1:14">
      <c r="A16" t="s">
        <v>10</v>
      </c>
      <c r="B16">
        <v>41</v>
      </c>
      <c r="C16" s="1"/>
      <c r="D16" s="1"/>
      <c r="E16" s="1"/>
      <c r="F16" s="1"/>
      <c r="G16" s="1"/>
      <c r="N16" s="2"/>
    </row>
    <row r="17" spans="1:14">
      <c r="A17" t="s">
        <v>5</v>
      </c>
      <c r="B17">
        <v>40</v>
      </c>
      <c r="C17" s="1"/>
      <c r="D17" s="1"/>
      <c r="E17" s="1"/>
      <c r="F17" s="1"/>
      <c r="G17" s="1"/>
      <c r="N17" s="2"/>
    </row>
    <row r="18" spans="1:14">
      <c r="A18" t="s">
        <v>9</v>
      </c>
      <c r="B18">
        <v>40</v>
      </c>
      <c r="C18" s="1"/>
      <c r="D18" s="1"/>
      <c r="E18" s="1"/>
      <c r="F18" s="1"/>
      <c r="G18" s="1"/>
      <c r="N18" s="2"/>
    </row>
    <row r="19" spans="1:14">
      <c r="A19" t="s">
        <v>26</v>
      </c>
      <c r="B19">
        <v>40</v>
      </c>
      <c r="C19" s="1"/>
      <c r="D19" s="1"/>
      <c r="E19" s="1"/>
      <c r="F19" s="1"/>
      <c r="G19" s="1"/>
      <c r="N19" s="2"/>
    </row>
    <row r="20" spans="1:14">
      <c r="A20" t="s">
        <v>18</v>
      </c>
      <c r="B20">
        <v>40</v>
      </c>
      <c r="C20" s="1"/>
      <c r="D20" s="1"/>
      <c r="E20" s="1"/>
      <c r="F20" s="1"/>
      <c r="G20" s="1"/>
      <c r="N20" s="2"/>
    </row>
    <row r="21" spans="1:14">
      <c r="A21" t="s">
        <v>8</v>
      </c>
      <c r="B21">
        <v>39</v>
      </c>
      <c r="C21" s="1"/>
      <c r="D21" s="1"/>
      <c r="E21" s="1"/>
      <c r="F21" s="1"/>
      <c r="G21" s="1"/>
      <c r="N21" s="2"/>
    </row>
    <row r="22" spans="1:14">
      <c r="A22" t="s">
        <v>13</v>
      </c>
      <c r="B22">
        <v>39</v>
      </c>
      <c r="C22" s="1"/>
      <c r="D22" s="1"/>
      <c r="E22" s="1"/>
      <c r="F22" s="1"/>
      <c r="G22" s="1"/>
      <c r="N22" s="2"/>
    </row>
    <row r="23" spans="1:14">
      <c r="A23" t="s">
        <v>16</v>
      </c>
      <c r="B23">
        <v>39</v>
      </c>
      <c r="C23" s="1"/>
      <c r="D23" s="1"/>
      <c r="E23" s="1"/>
      <c r="F23" s="1"/>
      <c r="G23" s="1"/>
      <c r="N23" s="2"/>
    </row>
    <row r="24" spans="1:14">
      <c r="A24" t="s">
        <v>11</v>
      </c>
      <c r="B24">
        <v>38</v>
      </c>
      <c r="C24" s="1"/>
      <c r="D24" s="1"/>
      <c r="E24" s="1"/>
      <c r="F24" s="1"/>
      <c r="G24" s="1"/>
      <c r="N24" s="2"/>
    </row>
    <row r="25" spans="1:14">
      <c r="A25" t="s">
        <v>7</v>
      </c>
      <c r="B25">
        <v>35</v>
      </c>
      <c r="C25" s="1"/>
      <c r="D25" s="1"/>
      <c r="E25" s="1"/>
      <c r="F25" s="1"/>
      <c r="G25" s="1"/>
      <c r="N25" s="2"/>
    </row>
    <row r="26" spans="1:14">
      <c r="A26" t="s">
        <v>20</v>
      </c>
      <c r="B26">
        <v>33</v>
      </c>
      <c r="C26" s="1"/>
      <c r="D26" s="1"/>
      <c r="E26" s="1"/>
      <c r="F26" s="1"/>
      <c r="G26" s="1"/>
      <c r="N26" s="2"/>
    </row>
    <row r="27" spans="1:14">
      <c r="A27" t="s">
        <v>27</v>
      </c>
      <c r="B27">
        <v>32</v>
      </c>
      <c r="C27" s="1"/>
      <c r="D27" s="1"/>
      <c r="E27" s="1"/>
      <c r="F27" s="1"/>
      <c r="G27" s="1"/>
      <c r="N27" s="2"/>
    </row>
    <row r="28" spans="1:14">
      <c r="A28" t="s">
        <v>30</v>
      </c>
      <c r="B28">
        <v>32</v>
      </c>
      <c r="C28" s="1"/>
      <c r="D28" s="1"/>
      <c r="E28" s="1"/>
      <c r="F28" s="1"/>
      <c r="G28" s="1"/>
      <c r="N28" s="2"/>
    </row>
    <row r="29" spans="1:14">
      <c r="A29" t="s">
        <v>6</v>
      </c>
      <c r="B29">
        <v>31</v>
      </c>
      <c r="C29" s="1"/>
      <c r="D29" s="1"/>
      <c r="E29" s="1"/>
      <c r="F29" s="1"/>
      <c r="G29" s="1"/>
      <c r="N29" s="2"/>
    </row>
    <row r="30" spans="1:14">
      <c r="A30" t="s">
        <v>29</v>
      </c>
      <c r="B30">
        <v>28</v>
      </c>
      <c r="C30" s="1"/>
      <c r="D30" s="1"/>
      <c r="E30" s="1"/>
      <c r="F30" s="1"/>
      <c r="G30" s="1"/>
      <c r="N30" s="2"/>
    </row>
    <row r="31" spans="1:14">
      <c r="A31" t="s">
        <v>2</v>
      </c>
      <c r="B31">
        <v>25</v>
      </c>
      <c r="C31" s="1"/>
      <c r="D31" s="1"/>
      <c r="E31" s="1"/>
      <c r="F31" s="1"/>
      <c r="G31" s="1"/>
      <c r="N31" s="2"/>
    </row>
    <row r="32" spans="1:14">
      <c r="A32" t="s">
        <v>3</v>
      </c>
      <c r="B32">
        <v>18</v>
      </c>
      <c r="C32" s="1"/>
      <c r="D32" s="1"/>
      <c r="E32" s="1"/>
      <c r="F32" s="1"/>
      <c r="G32" s="1"/>
      <c r="N32" s="2"/>
    </row>
    <row r="33" spans="1:14">
      <c r="A33" t="s">
        <v>1</v>
      </c>
      <c r="B33">
        <v>16</v>
      </c>
      <c r="C33" s="1"/>
      <c r="D33" s="1"/>
      <c r="E33" s="1"/>
      <c r="F33" s="1"/>
      <c r="G33" s="1"/>
      <c r="N33" s="2"/>
    </row>
  </sheetData>
  <sortState ref="A3:B33">
    <sortCondition descending="1" ref="B3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4"/>
  <sheetViews>
    <sheetView workbookViewId="0">
      <selection activeCell="W2" sqref="A2:W33"/>
    </sheetView>
  </sheetViews>
  <sheetFormatPr defaultRowHeight="15"/>
  <cols>
    <col min="2" max="3" width="16.7109375" bestFit="1" customWidth="1"/>
    <col min="4" max="4" width="17.85546875" bestFit="1" customWidth="1"/>
    <col min="5" max="5" width="18.85546875" bestFit="1" customWidth="1"/>
    <col min="6" max="6" width="19.85546875" bestFit="1" customWidth="1"/>
    <col min="7" max="8" width="15.5703125" bestFit="1" customWidth="1"/>
    <col min="9" max="9" width="16.5703125" bestFit="1" customWidth="1"/>
    <col min="10" max="10" width="17.7109375" bestFit="1" customWidth="1"/>
    <col min="11" max="11" width="19.7109375" bestFit="1" customWidth="1"/>
  </cols>
  <sheetData>
    <row r="1" spans="1:28" ht="15.75" thickBot="1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28">
      <c r="A2" t="s">
        <v>59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32</v>
      </c>
      <c r="M2" s="6" t="s">
        <v>39</v>
      </c>
      <c r="N2" s="7" t="s">
        <v>40</v>
      </c>
      <c r="O2" s="7" t="s">
        <v>41</v>
      </c>
      <c r="P2" s="7" t="s">
        <v>42</v>
      </c>
      <c r="Q2" s="7" t="s">
        <v>43</v>
      </c>
      <c r="R2" s="6" t="s">
        <v>33</v>
      </c>
      <c r="S2" s="7" t="s">
        <v>34</v>
      </c>
      <c r="T2" s="7" t="s">
        <v>35</v>
      </c>
      <c r="U2" s="7" t="s">
        <v>36</v>
      </c>
      <c r="V2" s="8" t="s">
        <v>37</v>
      </c>
      <c r="W2" s="8" t="s">
        <v>32</v>
      </c>
      <c r="X2" s="15" t="s">
        <v>56</v>
      </c>
      <c r="Y2" s="15" t="s">
        <v>56</v>
      </c>
      <c r="Z2" s="14" t="s">
        <v>57</v>
      </c>
      <c r="AA2" s="14" t="s">
        <v>58</v>
      </c>
      <c r="AB2" t="s">
        <v>32</v>
      </c>
    </row>
    <row r="3" spans="1:28">
      <c r="A3" t="s">
        <v>4</v>
      </c>
      <c r="B3">
        <v>2.9000000000000001E-2</v>
      </c>
      <c r="C3">
        <v>0.154</v>
      </c>
      <c r="D3">
        <v>0.69199999999999995</v>
      </c>
      <c r="E3">
        <v>1.46</v>
      </c>
      <c r="F3">
        <v>2.4700000000000002</v>
      </c>
      <c r="G3">
        <v>1.8</v>
      </c>
      <c r="H3">
        <v>6.2</v>
      </c>
      <c r="I3">
        <v>18.8</v>
      </c>
      <c r="J3">
        <v>33</v>
      </c>
      <c r="K3">
        <v>56.4</v>
      </c>
      <c r="L3">
        <v>57</v>
      </c>
      <c r="M3" s="9">
        <f>+RANK(B3,B$3:B$33,1)</f>
        <v>26</v>
      </c>
      <c r="N3" s="5">
        <f>+RANK(C3,C$3:C$33,1)</f>
        <v>26</v>
      </c>
      <c r="O3" s="5">
        <f>+RANK(D3,D$3:D$33,1)</f>
        <v>27</v>
      </c>
      <c r="P3" s="5">
        <f>+RANK(E3,E$3:E$33,1)</f>
        <v>28</v>
      </c>
      <c r="Q3" s="5">
        <f>+RANK(F3,F$3:F$33,1)</f>
        <v>29</v>
      </c>
      <c r="R3" s="9">
        <f>+RANK(G3,G$3:G$33,1)</f>
        <v>22</v>
      </c>
      <c r="S3" s="5">
        <f>+RANK(H3,H$3:H$33,1)</f>
        <v>26</v>
      </c>
      <c r="T3" s="5">
        <f>+RANK(I3,I$3:I$33,1)</f>
        <v>26</v>
      </c>
      <c r="U3" s="5">
        <f>+RANK(J3,J$3:J$33,1)</f>
        <v>29</v>
      </c>
      <c r="V3" s="10">
        <f>+RANK(K3,K$3:K$33,1)</f>
        <v>29</v>
      </c>
      <c r="W3" s="10">
        <f>+RANK(L3,L$3:L$33,1)</f>
        <v>25</v>
      </c>
      <c r="X3" s="16">
        <f>(SUM(M3:V3)+W3*5)/5</f>
        <v>78.599999999999994</v>
      </c>
      <c r="Y3" s="16">
        <f>(SUM(M3:V3)+W3*10)/5</f>
        <v>103.6</v>
      </c>
      <c r="Z3">
        <f>AVERAGE(M3:Q3)/X3</f>
        <v>0.34605597964376594</v>
      </c>
      <c r="AA3">
        <f>AVERAGE(R3:V3)/X3</f>
        <v>0.33587786259541985</v>
      </c>
      <c r="AB3">
        <f>W3/X3</f>
        <v>0.31806615776081426</v>
      </c>
    </row>
    <row r="4" spans="1:28">
      <c r="A4" t="s">
        <v>23</v>
      </c>
      <c r="B4">
        <v>2.8799999999999999E-2</v>
      </c>
      <c r="C4">
        <v>0.154</v>
      </c>
      <c r="D4">
        <v>0.69199999999999995</v>
      </c>
      <c r="E4">
        <v>1.46</v>
      </c>
      <c r="F4">
        <v>2.4700000000000002</v>
      </c>
      <c r="G4">
        <v>1.7</v>
      </c>
      <c r="H4">
        <v>6.1</v>
      </c>
      <c r="I4">
        <v>18.8</v>
      </c>
      <c r="J4">
        <v>32.9</v>
      </c>
      <c r="K4">
        <v>56.4</v>
      </c>
      <c r="L4">
        <v>54</v>
      </c>
      <c r="M4" s="9">
        <f>+RANK(B4,B$3:B$33,1)</f>
        <v>25</v>
      </c>
      <c r="N4" s="5">
        <f>+RANK(C4,C$3:C$33,1)</f>
        <v>26</v>
      </c>
      <c r="O4" s="5">
        <f>+RANK(D4,D$3:D$33,1)</f>
        <v>27</v>
      </c>
      <c r="P4" s="5">
        <f>+RANK(E4,E$3:E$33,1)</f>
        <v>28</v>
      </c>
      <c r="Q4" s="5">
        <f>+RANK(F4,F$3:F$33,1)</f>
        <v>29</v>
      </c>
      <c r="R4" s="9">
        <f>+RANK(G4,G$3:G$33,1)</f>
        <v>21</v>
      </c>
      <c r="S4" s="5">
        <f>+RANK(H4,H$3:H$33,1)</f>
        <v>25</v>
      </c>
      <c r="T4" s="5">
        <f>+RANK(I4,I$3:I$33,1)</f>
        <v>26</v>
      </c>
      <c r="U4" s="5">
        <f>+RANK(J4,J$3:J$33,1)</f>
        <v>28</v>
      </c>
      <c r="V4" s="10">
        <f>+RANK(K4,K$3:K$33,1)</f>
        <v>29</v>
      </c>
      <c r="W4" s="10">
        <f>+RANK(L4,L$3:L$33,1)</f>
        <v>22</v>
      </c>
      <c r="X4" s="16">
        <f t="shared" ref="X4:Y33" si="0">(SUM(M4:V4)+W4*5)/5</f>
        <v>74.8</v>
      </c>
      <c r="Y4" s="16">
        <f t="shared" ref="Y4:Y33" si="1">(SUM(M4:V4)+W4*10)/5</f>
        <v>96.8</v>
      </c>
      <c r="Z4">
        <f t="shared" ref="Z4:Z33" si="2">AVERAGE(M4:Q4)/X4</f>
        <v>0.36096256684491979</v>
      </c>
      <c r="AA4">
        <f t="shared" ref="AA4:AA33" si="3">AVERAGE(R4:V4)/X4</f>
        <v>0.34491978609625673</v>
      </c>
      <c r="AB4">
        <f t="shared" ref="AB4:AB33" si="4">W4/X4</f>
        <v>0.29411764705882354</v>
      </c>
    </row>
    <row r="5" spans="1:28">
      <c r="A5" t="s">
        <v>22</v>
      </c>
      <c r="B5">
        <v>1.38E-2</v>
      </c>
      <c r="C5">
        <v>0.05</v>
      </c>
      <c r="D5">
        <v>6.6799999999999998E-2</v>
      </c>
      <c r="E5">
        <v>4.6399999999999997E-2</v>
      </c>
      <c r="F5">
        <v>0.107</v>
      </c>
      <c r="G5">
        <v>0.8</v>
      </c>
      <c r="H5">
        <v>2.4</v>
      </c>
      <c r="I5">
        <v>3</v>
      </c>
      <c r="J5">
        <v>1.7</v>
      </c>
      <c r="K5">
        <v>4.3</v>
      </c>
      <c r="L5">
        <v>100</v>
      </c>
      <c r="M5" s="9">
        <f>+RANK(B5,B$3:B$33,1)</f>
        <v>22</v>
      </c>
      <c r="N5" s="5">
        <f>+RANK(C5,C$3:C$33,1)</f>
        <v>25</v>
      </c>
      <c r="O5" s="5">
        <f>+RANK(D5,D$3:D$33,1)</f>
        <v>26</v>
      </c>
      <c r="P5" s="5">
        <f>+RANK(E5,E$3:E$33,1)</f>
        <v>19</v>
      </c>
      <c r="Q5" s="5">
        <f>+RANK(F5,F$3:F$33,1)</f>
        <v>22</v>
      </c>
      <c r="R5" s="9">
        <f>+RANK(G5,G$3:G$33,1)</f>
        <v>13</v>
      </c>
      <c r="S5" s="5">
        <f>+RANK(H5,H$3:H$33,1)</f>
        <v>24</v>
      </c>
      <c r="T5" s="5">
        <f>+RANK(I5,I$3:I$33,1)</f>
        <v>22</v>
      </c>
      <c r="U5" s="5">
        <f>+RANK(J5,J$3:J$33,1)</f>
        <v>19</v>
      </c>
      <c r="V5" s="10">
        <f>+RANK(K5,K$3:K$33,1)</f>
        <v>22</v>
      </c>
      <c r="W5" s="10">
        <f>+RANK(L5,L$3:L$33,1)</f>
        <v>31</v>
      </c>
      <c r="X5" s="16">
        <f t="shared" si="0"/>
        <v>73.8</v>
      </c>
      <c r="Y5" s="16">
        <f t="shared" si="1"/>
        <v>104.8</v>
      </c>
      <c r="Z5">
        <f t="shared" si="2"/>
        <v>0.30894308943089432</v>
      </c>
      <c r="AA5">
        <f t="shared" si="3"/>
        <v>0.2710027100271003</v>
      </c>
      <c r="AB5">
        <f t="shared" si="4"/>
        <v>0.42005420054200543</v>
      </c>
    </row>
    <row r="6" spans="1:28">
      <c r="A6" t="s">
        <v>5</v>
      </c>
      <c r="B6">
        <v>2.9000000000000001E-2</v>
      </c>
      <c r="C6">
        <v>0.159</v>
      </c>
      <c r="D6">
        <v>4.7600000000000003E-2</v>
      </c>
      <c r="E6">
        <v>1.47</v>
      </c>
      <c r="F6">
        <v>2.4900000000000002</v>
      </c>
      <c r="G6">
        <v>27.9</v>
      </c>
      <c r="H6">
        <v>12</v>
      </c>
      <c r="I6">
        <v>18.899999999999999</v>
      </c>
      <c r="J6">
        <v>36.5</v>
      </c>
      <c r="K6">
        <v>72.2</v>
      </c>
      <c r="L6">
        <v>40</v>
      </c>
      <c r="M6" s="9">
        <f>+RANK(B6,B$3:B$33,1)</f>
        <v>26</v>
      </c>
      <c r="N6" s="5">
        <f>+RANK(C6,C$3:C$33,1)</f>
        <v>28</v>
      </c>
      <c r="O6" s="5">
        <f>+RANK(D6,D$3:D$33,1)</f>
        <v>22</v>
      </c>
      <c r="P6" s="5">
        <f>+RANK(E6,E$3:E$33,1)</f>
        <v>30</v>
      </c>
      <c r="Q6" s="5">
        <f>+RANK(F6,F$3:F$33,1)</f>
        <v>31</v>
      </c>
      <c r="R6" s="9">
        <f>+RANK(G6,G$3:G$33,1)</f>
        <v>28</v>
      </c>
      <c r="S6" s="5">
        <f>+RANK(H6,H$3:H$33,1)</f>
        <v>28</v>
      </c>
      <c r="T6" s="5">
        <f>+RANK(I6,I$3:I$33,1)</f>
        <v>28</v>
      </c>
      <c r="U6" s="5">
        <f>+RANK(J6,J$3:J$33,1)</f>
        <v>30</v>
      </c>
      <c r="V6" s="10">
        <f>+RANK(K6,K$3:K$33,1)</f>
        <v>31</v>
      </c>
      <c r="W6" s="10">
        <f>+RANK(L6,L$3:L$33,1)</f>
        <v>14</v>
      </c>
      <c r="X6" s="16">
        <f t="shared" si="0"/>
        <v>70.400000000000006</v>
      </c>
      <c r="Y6" s="16">
        <f t="shared" si="1"/>
        <v>84.4</v>
      </c>
      <c r="Z6">
        <f t="shared" si="2"/>
        <v>0.38920454545454541</v>
      </c>
      <c r="AA6">
        <f t="shared" si="3"/>
        <v>0.41193181818181812</v>
      </c>
      <c r="AB6">
        <f t="shared" si="4"/>
        <v>0.19886363636363635</v>
      </c>
    </row>
    <row r="7" spans="1:28">
      <c r="A7" t="s">
        <v>1</v>
      </c>
      <c r="B7">
        <v>3.63</v>
      </c>
      <c r="C7">
        <v>3.55</v>
      </c>
      <c r="D7">
        <v>3.21</v>
      </c>
      <c r="E7">
        <v>2.57</v>
      </c>
      <c r="F7">
        <v>1.55</v>
      </c>
      <c r="G7">
        <v>81.2</v>
      </c>
      <c r="H7">
        <v>68</v>
      </c>
      <c r="I7">
        <v>50.9</v>
      </c>
      <c r="J7">
        <v>37.299999999999997</v>
      </c>
      <c r="K7">
        <v>23.1</v>
      </c>
      <c r="L7">
        <v>16</v>
      </c>
      <c r="M7" s="9">
        <f>+RANK(B7,B$3:B$33,1)</f>
        <v>31</v>
      </c>
      <c r="N7" s="5">
        <f>+RANK(C7,C$3:C$33,1)</f>
        <v>31</v>
      </c>
      <c r="O7" s="5">
        <f>+RANK(D7,D$3:D$33,1)</f>
        <v>31</v>
      </c>
      <c r="P7" s="5">
        <f>+RANK(E7,E$3:E$33,1)</f>
        <v>31</v>
      </c>
      <c r="Q7" s="5">
        <f>+RANK(F7,F$3:F$33,1)</f>
        <v>28</v>
      </c>
      <c r="R7" s="9">
        <f>+RANK(G7,G$3:G$33,1)</f>
        <v>31</v>
      </c>
      <c r="S7" s="5">
        <f>+RANK(H7,H$3:H$33,1)</f>
        <v>31</v>
      </c>
      <c r="T7" s="5">
        <f>+RANK(I7,I$3:I$33,1)</f>
        <v>31</v>
      </c>
      <c r="U7" s="5">
        <f>+RANK(J7,J$3:J$33,1)</f>
        <v>31</v>
      </c>
      <c r="V7" s="10">
        <f>+RANK(K7,K$3:K$33,1)</f>
        <v>28</v>
      </c>
      <c r="W7" s="10">
        <f>+RANK(L7,L$3:L$33,1)</f>
        <v>1</v>
      </c>
      <c r="X7" s="16">
        <f t="shared" si="0"/>
        <v>61.8</v>
      </c>
      <c r="Y7" s="16">
        <f t="shared" si="1"/>
        <v>62.8</v>
      </c>
      <c r="Z7">
        <f t="shared" si="2"/>
        <v>0.49190938511326859</v>
      </c>
      <c r="AA7">
        <f t="shared" si="3"/>
        <v>0.49190938511326859</v>
      </c>
      <c r="AB7">
        <f t="shared" si="4"/>
        <v>1.6181229773462785E-2</v>
      </c>
    </row>
    <row r="8" spans="1:28">
      <c r="A8" t="s">
        <v>27</v>
      </c>
      <c r="B8">
        <v>2.29</v>
      </c>
      <c r="C8">
        <v>2.2000000000000002</v>
      </c>
      <c r="D8">
        <v>1.82</v>
      </c>
      <c r="E8">
        <v>1.1599999999999999</v>
      </c>
      <c r="F8">
        <v>9.74E-2</v>
      </c>
      <c r="G8">
        <v>79.3</v>
      </c>
      <c r="H8">
        <v>64</v>
      </c>
      <c r="I8">
        <v>42.4</v>
      </c>
      <c r="J8">
        <v>23.4</v>
      </c>
      <c r="K8">
        <v>2.1</v>
      </c>
      <c r="L8">
        <v>32</v>
      </c>
      <c r="M8" s="9">
        <f>+RANK(B8,B$3:B$33,1)</f>
        <v>30</v>
      </c>
      <c r="N8" s="5">
        <f>+RANK(C8,C$3:C$33,1)</f>
        <v>30</v>
      </c>
      <c r="O8" s="5">
        <f>+RANK(D8,D$3:D$33,1)</f>
        <v>30</v>
      </c>
      <c r="P8" s="5">
        <f>+RANK(E8,E$3:E$33,1)</f>
        <v>27</v>
      </c>
      <c r="Q8" s="5">
        <f>+RANK(F8,F$3:F$33,1)</f>
        <v>21</v>
      </c>
      <c r="R8" s="9">
        <f>+RANK(G8,G$3:G$33,1)</f>
        <v>29</v>
      </c>
      <c r="S8" s="5">
        <f>+RANK(H8,H$3:H$33,1)</f>
        <v>29</v>
      </c>
      <c r="T8" s="5">
        <f>+RANK(I8,I$3:I$33,1)</f>
        <v>29</v>
      </c>
      <c r="U8" s="5">
        <f>+RANK(J8,J$3:J$33,1)</f>
        <v>26</v>
      </c>
      <c r="V8" s="10">
        <f>+RANK(K8,K$3:K$33,1)</f>
        <v>19</v>
      </c>
      <c r="W8" s="10">
        <f>+RANK(L8,L$3:L$33,1)</f>
        <v>6</v>
      </c>
      <c r="X8" s="16">
        <f t="shared" si="0"/>
        <v>60</v>
      </c>
      <c r="Y8" s="16">
        <f t="shared" si="1"/>
        <v>66</v>
      </c>
      <c r="Z8">
        <f t="shared" si="2"/>
        <v>0.46</v>
      </c>
      <c r="AA8">
        <f t="shared" si="3"/>
        <v>0.44</v>
      </c>
      <c r="AB8">
        <f t="shared" si="4"/>
        <v>0.1</v>
      </c>
    </row>
    <row r="9" spans="1:28">
      <c r="A9" t="s">
        <v>3</v>
      </c>
      <c r="B9">
        <v>2.2000000000000002</v>
      </c>
      <c r="C9">
        <v>2.11</v>
      </c>
      <c r="D9">
        <v>1.73</v>
      </c>
      <c r="E9">
        <v>1.1100000000000001</v>
      </c>
      <c r="F9">
        <v>0.121</v>
      </c>
      <c r="G9">
        <v>80.099999999999994</v>
      </c>
      <c r="H9">
        <v>65</v>
      </c>
      <c r="I9">
        <v>43.1</v>
      </c>
      <c r="J9">
        <v>24.4</v>
      </c>
      <c r="K9">
        <v>4.8</v>
      </c>
      <c r="L9">
        <v>18</v>
      </c>
      <c r="M9" s="9">
        <f>+RANK(B9,B$3:B$33,1)</f>
        <v>29</v>
      </c>
      <c r="N9" s="5">
        <f>+RANK(C9,C$3:C$33,1)</f>
        <v>29</v>
      </c>
      <c r="O9" s="5">
        <f>+RANK(D9,D$3:D$33,1)</f>
        <v>29</v>
      </c>
      <c r="P9" s="5">
        <f>+RANK(E9,E$3:E$33,1)</f>
        <v>26</v>
      </c>
      <c r="Q9" s="5">
        <f>+RANK(F9,F$3:F$33,1)</f>
        <v>23</v>
      </c>
      <c r="R9" s="9">
        <f>+RANK(G9,G$3:G$33,1)</f>
        <v>30</v>
      </c>
      <c r="S9" s="5">
        <f>+RANK(H9,H$3:H$33,1)</f>
        <v>30</v>
      </c>
      <c r="T9" s="5">
        <f>+RANK(I9,I$3:I$33,1)</f>
        <v>30</v>
      </c>
      <c r="U9" s="5">
        <f>+RANK(J9,J$3:J$33,1)</f>
        <v>27</v>
      </c>
      <c r="V9" s="10">
        <f>+RANK(K9,K$3:K$33,1)</f>
        <v>24</v>
      </c>
      <c r="W9" s="10">
        <f>+RANK(L9,L$3:L$33,1)</f>
        <v>2</v>
      </c>
      <c r="X9" s="16">
        <f t="shared" si="0"/>
        <v>57.4</v>
      </c>
      <c r="Y9" s="16">
        <f t="shared" si="1"/>
        <v>59.4</v>
      </c>
      <c r="Z9">
        <f t="shared" si="2"/>
        <v>0.47386759581881532</v>
      </c>
      <c r="AA9">
        <f t="shared" si="3"/>
        <v>0.49128919860627179</v>
      </c>
      <c r="AB9">
        <f t="shared" si="4"/>
        <v>3.484320557491289E-2</v>
      </c>
    </row>
    <row r="10" spans="1:28">
      <c r="A10" t="s">
        <v>14</v>
      </c>
      <c r="B10">
        <v>5.0099999999999997E-3</v>
      </c>
      <c r="C10">
        <v>1.7299999999999999E-2</v>
      </c>
      <c r="D10">
        <v>3.9199999999999999E-2</v>
      </c>
      <c r="E10">
        <v>4.8599999999999997E-2</v>
      </c>
      <c r="F10">
        <v>1.7000000000000001E-2</v>
      </c>
      <c r="G10">
        <v>0.3</v>
      </c>
      <c r="H10">
        <v>0.8</v>
      </c>
      <c r="I10">
        <v>1.6</v>
      </c>
      <c r="J10">
        <v>2.2999999999999998</v>
      </c>
      <c r="K10">
        <v>2.4</v>
      </c>
      <c r="L10">
        <v>56</v>
      </c>
      <c r="M10" s="9">
        <f>+RANK(B10,B$3:B$33,1)</f>
        <v>13</v>
      </c>
      <c r="N10" s="5">
        <f>+RANK(C10,C$3:C$33,1)</f>
        <v>16</v>
      </c>
      <c r="O10" s="5">
        <f>+RANK(D10,D$3:D$33,1)</f>
        <v>21</v>
      </c>
      <c r="P10" s="5">
        <f>+RANK(E10,E$3:E$33,1)</f>
        <v>20</v>
      </c>
      <c r="Q10" s="5">
        <f>+RANK(F10,F$3:F$33,1)</f>
        <v>15</v>
      </c>
      <c r="R10" s="9">
        <f>+RANK(G10,G$3:G$33,1)</f>
        <v>10</v>
      </c>
      <c r="S10" s="5">
        <f>+RANK(H10,H$3:H$33,1)</f>
        <v>13</v>
      </c>
      <c r="T10" s="5">
        <f>+RANK(I10,I$3:I$33,1)</f>
        <v>20</v>
      </c>
      <c r="U10" s="5">
        <f>+RANK(J10,J$3:J$33,1)</f>
        <v>21</v>
      </c>
      <c r="V10" s="10">
        <f>+RANK(K10,K$3:K$33,1)</f>
        <v>20</v>
      </c>
      <c r="W10" s="10">
        <f>+RANK(L10,L$3:L$33,1)</f>
        <v>23</v>
      </c>
      <c r="X10" s="16">
        <f t="shared" si="0"/>
        <v>56.8</v>
      </c>
      <c r="Y10" s="16">
        <f t="shared" si="1"/>
        <v>79.8</v>
      </c>
      <c r="Z10">
        <f t="shared" si="2"/>
        <v>0.29929577464788731</v>
      </c>
      <c r="AA10">
        <f t="shared" si="3"/>
        <v>0.29577464788732399</v>
      </c>
      <c r="AB10">
        <f t="shared" si="4"/>
        <v>0.40492957746478875</v>
      </c>
    </row>
    <row r="11" spans="1:28">
      <c r="A11" t="s">
        <v>7</v>
      </c>
      <c r="B11">
        <v>1.41E-2</v>
      </c>
      <c r="C11">
        <v>1.7500000000000002E-2</v>
      </c>
      <c r="D11">
        <v>5.62E-2</v>
      </c>
      <c r="E11">
        <v>0.08</v>
      </c>
      <c r="F11">
        <v>0.186</v>
      </c>
      <c r="G11">
        <v>3.7</v>
      </c>
      <c r="H11">
        <v>2</v>
      </c>
      <c r="I11">
        <v>4</v>
      </c>
      <c r="J11">
        <v>3.5</v>
      </c>
      <c r="K11">
        <v>15.4</v>
      </c>
      <c r="L11">
        <v>35</v>
      </c>
      <c r="M11" s="9">
        <f>+RANK(B11,B$3:B$33,1)</f>
        <v>23</v>
      </c>
      <c r="N11" s="5">
        <f>+RANK(C11,C$3:C$33,1)</f>
        <v>17</v>
      </c>
      <c r="O11" s="5">
        <f>+RANK(D11,D$3:D$33,1)</f>
        <v>24</v>
      </c>
      <c r="P11" s="5">
        <f>+RANK(E11,E$3:E$33,1)</f>
        <v>23</v>
      </c>
      <c r="Q11" s="5">
        <f>+RANK(F11,F$3:F$33,1)</f>
        <v>26</v>
      </c>
      <c r="R11" s="9">
        <f>+RANK(G11,G$3:G$33,1)</f>
        <v>24</v>
      </c>
      <c r="S11" s="5">
        <f>+RANK(H11,H$3:H$33,1)</f>
        <v>23</v>
      </c>
      <c r="T11" s="5">
        <f>+RANK(I11,I$3:I$33,1)</f>
        <v>25</v>
      </c>
      <c r="U11" s="5">
        <f>+RANK(J11,J$3:J$33,1)</f>
        <v>23</v>
      </c>
      <c r="V11" s="10">
        <f>+RANK(K11,K$3:K$33,1)</f>
        <v>26</v>
      </c>
      <c r="W11" s="10">
        <f>+RANK(L11,L$3:L$33,1)</f>
        <v>9</v>
      </c>
      <c r="X11" s="16">
        <f t="shared" si="0"/>
        <v>55.8</v>
      </c>
      <c r="Y11" s="16">
        <f t="shared" si="1"/>
        <v>64.8</v>
      </c>
      <c r="Z11">
        <f t="shared" si="2"/>
        <v>0.40501792114695345</v>
      </c>
      <c r="AA11">
        <f t="shared" si="3"/>
        <v>0.43369175627240142</v>
      </c>
      <c r="AB11">
        <f t="shared" si="4"/>
        <v>0.16129032258064516</v>
      </c>
    </row>
    <row r="12" spans="1:28">
      <c r="A12" t="s">
        <v>8</v>
      </c>
      <c r="B12">
        <v>1.52E-2</v>
      </c>
      <c r="C12">
        <v>3.0300000000000001E-2</v>
      </c>
      <c r="D12">
        <v>3.39E-2</v>
      </c>
      <c r="E12">
        <v>6.5699999999999995E-2</v>
      </c>
      <c r="F12">
        <v>0.161</v>
      </c>
      <c r="G12">
        <v>1</v>
      </c>
      <c r="H12">
        <v>1.4</v>
      </c>
      <c r="I12">
        <v>1.4</v>
      </c>
      <c r="J12">
        <v>2.7</v>
      </c>
      <c r="K12">
        <v>6.2</v>
      </c>
      <c r="L12">
        <v>39</v>
      </c>
      <c r="M12" s="9">
        <f>+RANK(B12,B$3:B$33,1)</f>
        <v>24</v>
      </c>
      <c r="N12" s="5">
        <f>+RANK(C12,C$3:C$33,1)</f>
        <v>24</v>
      </c>
      <c r="O12" s="5">
        <f>+RANK(D12,D$3:D$33,1)</f>
        <v>20</v>
      </c>
      <c r="P12" s="5">
        <f>+RANK(E12,E$3:E$33,1)</f>
        <v>22</v>
      </c>
      <c r="Q12" s="5">
        <f>+RANK(F12,F$3:F$33,1)</f>
        <v>24</v>
      </c>
      <c r="R12" s="9">
        <f>+RANK(G12,G$3:G$33,1)</f>
        <v>20</v>
      </c>
      <c r="S12" s="5">
        <f>+RANK(H12,H$3:H$33,1)</f>
        <v>22</v>
      </c>
      <c r="T12" s="5">
        <f>+RANK(I12,I$3:I$33,1)</f>
        <v>19</v>
      </c>
      <c r="U12" s="5">
        <f>+RANK(J12,J$3:J$33,1)</f>
        <v>22</v>
      </c>
      <c r="V12" s="10">
        <f>+RANK(K12,K$3:K$33,1)</f>
        <v>25</v>
      </c>
      <c r="W12" s="10">
        <f>+RANK(L12,L$3:L$33,1)</f>
        <v>11</v>
      </c>
      <c r="X12" s="16">
        <f t="shared" si="0"/>
        <v>55.4</v>
      </c>
      <c r="Y12" s="16">
        <f t="shared" si="1"/>
        <v>66.400000000000006</v>
      </c>
      <c r="Z12">
        <f t="shared" si="2"/>
        <v>0.41155234657039713</v>
      </c>
      <c r="AA12">
        <f t="shared" si="3"/>
        <v>0.38989169675090257</v>
      </c>
      <c r="AB12">
        <f t="shared" si="4"/>
        <v>0.19855595667870038</v>
      </c>
    </row>
    <row r="13" spans="1:28">
      <c r="A13" t="s">
        <v>13</v>
      </c>
      <c r="B13">
        <v>6.0899999999999999E-3</v>
      </c>
      <c r="C13">
        <v>5.4200000000000003E-3</v>
      </c>
      <c r="D13">
        <v>6.25E-2</v>
      </c>
      <c r="E13">
        <v>0.13700000000000001</v>
      </c>
      <c r="F13">
        <v>8.7900000000000006E-2</v>
      </c>
      <c r="G13">
        <v>8.3000000000000007</v>
      </c>
      <c r="H13">
        <v>1.3</v>
      </c>
      <c r="I13">
        <v>3.7</v>
      </c>
      <c r="J13">
        <v>5.2</v>
      </c>
      <c r="K13">
        <v>9.2100000000000001E-2</v>
      </c>
      <c r="L13">
        <v>39</v>
      </c>
      <c r="M13" s="9">
        <f>+RANK(B13,B$3:B$33,1)</f>
        <v>14</v>
      </c>
      <c r="N13" s="5">
        <f>+RANK(C13,C$3:C$33,1)</f>
        <v>13</v>
      </c>
      <c r="O13" s="5">
        <f>+RANK(D13,D$3:D$33,1)</f>
        <v>25</v>
      </c>
      <c r="P13" s="5">
        <f>+RANK(E13,E$3:E$33,1)</f>
        <v>24</v>
      </c>
      <c r="Q13" s="5">
        <f>+RANK(F13,F$3:F$33,1)</f>
        <v>20</v>
      </c>
      <c r="R13" s="9">
        <f>+RANK(G13,G$3:G$33,1)</f>
        <v>25</v>
      </c>
      <c r="S13" s="5">
        <f>+RANK(H13,H$3:H$33,1)</f>
        <v>21</v>
      </c>
      <c r="T13" s="5">
        <f>+RANK(I13,I$3:I$33,1)</f>
        <v>24</v>
      </c>
      <c r="U13" s="5">
        <f>+RANK(J13,J$3:J$33,1)</f>
        <v>24</v>
      </c>
      <c r="V13" s="10">
        <f>+RANK(K13,K$3:K$33,1)</f>
        <v>7</v>
      </c>
      <c r="W13" s="10">
        <f>+RANK(L13,L$3:L$33,1)</f>
        <v>11</v>
      </c>
      <c r="X13" s="16">
        <f t="shared" si="0"/>
        <v>50.4</v>
      </c>
      <c r="Y13" s="16">
        <f t="shared" si="1"/>
        <v>61.4</v>
      </c>
      <c r="Z13">
        <f t="shared" si="2"/>
        <v>0.38095238095238093</v>
      </c>
      <c r="AA13">
        <f t="shared" si="3"/>
        <v>0.40079365079365081</v>
      </c>
      <c r="AB13">
        <f t="shared" si="4"/>
        <v>0.21825396825396826</v>
      </c>
    </row>
    <row r="14" spans="1:28">
      <c r="A14" t="s">
        <v>6</v>
      </c>
      <c r="B14">
        <v>3.3599999999999998E-2</v>
      </c>
      <c r="C14">
        <v>1.37E-2</v>
      </c>
      <c r="D14">
        <v>4.7600000000000003E-2</v>
      </c>
      <c r="E14">
        <v>5.2999999999999999E-2</v>
      </c>
      <c r="F14">
        <v>0.16200000000000001</v>
      </c>
      <c r="G14">
        <v>15.5</v>
      </c>
      <c r="H14">
        <v>1.1000000000000001</v>
      </c>
      <c r="I14">
        <v>3.1</v>
      </c>
      <c r="J14">
        <v>2.2000000000000002</v>
      </c>
      <c r="K14">
        <v>4.5</v>
      </c>
      <c r="L14">
        <v>31</v>
      </c>
      <c r="M14" s="9">
        <f>+RANK(B14,B$3:B$33,1)</f>
        <v>28</v>
      </c>
      <c r="N14" s="5">
        <f>+RANK(C14,C$3:C$33,1)</f>
        <v>15</v>
      </c>
      <c r="O14" s="5">
        <f>+RANK(D14,D$3:D$33,1)</f>
        <v>22</v>
      </c>
      <c r="P14" s="5">
        <f>+RANK(E14,E$3:E$33,1)</f>
        <v>21</v>
      </c>
      <c r="Q14" s="5">
        <f>+RANK(F14,F$3:F$33,1)</f>
        <v>25</v>
      </c>
      <c r="R14" s="9">
        <f>+RANK(G14,G$3:G$33,1)</f>
        <v>26</v>
      </c>
      <c r="S14" s="5">
        <f>+RANK(H14,H$3:H$33,1)</f>
        <v>20</v>
      </c>
      <c r="T14" s="5">
        <f>+RANK(I14,I$3:I$33,1)</f>
        <v>23</v>
      </c>
      <c r="U14" s="5">
        <f>+RANK(J14,J$3:J$33,1)</f>
        <v>20</v>
      </c>
      <c r="V14" s="10">
        <f>+RANK(K14,K$3:K$33,1)</f>
        <v>23</v>
      </c>
      <c r="W14" s="10">
        <f>+RANK(L14,L$3:L$33,1)</f>
        <v>5</v>
      </c>
      <c r="X14" s="16">
        <f t="shared" si="0"/>
        <v>49.6</v>
      </c>
      <c r="Y14" s="16">
        <f t="shared" si="1"/>
        <v>54.6</v>
      </c>
      <c r="Z14">
        <f t="shared" si="2"/>
        <v>0.44758064516129031</v>
      </c>
      <c r="AA14">
        <f t="shared" si="3"/>
        <v>0.45161290322580638</v>
      </c>
      <c r="AB14">
        <f t="shared" si="4"/>
        <v>0.10080645161290322</v>
      </c>
    </row>
    <row r="15" spans="1:28">
      <c r="A15" t="s">
        <v>38</v>
      </c>
      <c r="B15">
        <v>1.1900000000000001E-2</v>
      </c>
      <c r="C15">
        <v>1.9599999999999999E-2</v>
      </c>
      <c r="D15">
        <v>1.6E-2</v>
      </c>
      <c r="E15">
        <v>9.2499999999999995E-3</v>
      </c>
      <c r="F15">
        <v>2.8700000000000002E-3</v>
      </c>
      <c r="G15">
        <v>0.8</v>
      </c>
      <c r="H15">
        <v>1</v>
      </c>
      <c r="I15">
        <v>0.8</v>
      </c>
      <c r="J15">
        <v>0.4</v>
      </c>
      <c r="K15">
        <v>0.3</v>
      </c>
      <c r="L15">
        <v>45</v>
      </c>
      <c r="M15" s="9">
        <f>+RANK(B15,B$3:B$33,1)</f>
        <v>18</v>
      </c>
      <c r="N15" s="5">
        <f>+RANK(C15,C$3:C$33,1)</f>
        <v>20</v>
      </c>
      <c r="O15" s="5">
        <f>+RANK(D15,D$3:D$33,1)</f>
        <v>19</v>
      </c>
      <c r="P15" s="5">
        <f>+RANK(E15,E$3:E$33,1)</f>
        <v>14</v>
      </c>
      <c r="Q15" s="5">
        <f>+RANK(F15,F$3:F$33,1)</f>
        <v>10</v>
      </c>
      <c r="R15" s="9">
        <f>+RANK(G15,G$3:G$33,1)</f>
        <v>13</v>
      </c>
      <c r="S15" s="5">
        <f>+RANK(H15,H$3:H$33,1)</f>
        <v>15</v>
      </c>
      <c r="T15" s="5">
        <f>+RANK(I15,I$3:I$33,1)</f>
        <v>18</v>
      </c>
      <c r="U15" s="5">
        <f>+RANK(J15,J$3:J$33,1)</f>
        <v>11</v>
      </c>
      <c r="V15" s="10">
        <f>+RANK(K15,K$3:K$33,1)</f>
        <v>11</v>
      </c>
      <c r="W15" s="10">
        <f>+RANK(L15,L$3:L$33,1)</f>
        <v>19</v>
      </c>
      <c r="X15" s="16">
        <f t="shared" si="0"/>
        <v>48.8</v>
      </c>
      <c r="Y15" s="16">
        <f t="shared" si="1"/>
        <v>67.8</v>
      </c>
      <c r="Z15">
        <f t="shared" si="2"/>
        <v>0.33196721311475408</v>
      </c>
      <c r="AA15">
        <f t="shared" si="3"/>
        <v>0.27868852459016397</v>
      </c>
      <c r="AB15">
        <f t="shared" si="4"/>
        <v>0.38934426229508201</v>
      </c>
    </row>
    <row r="16" spans="1:28">
      <c r="A16" t="s">
        <v>10</v>
      </c>
      <c r="B16">
        <v>1.3299999999999999E-2</v>
      </c>
      <c r="C16">
        <v>2.07E-2</v>
      </c>
      <c r="D16">
        <v>1.21E-2</v>
      </c>
      <c r="E16">
        <v>9.0500000000000008E-3</v>
      </c>
      <c r="F16">
        <v>1.9300000000000001E-2</v>
      </c>
      <c r="G16">
        <v>0.8</v>
      </c>
      <c r="H16">
        <v>1</v>
      </c>
      <c r="I16">
        <v>0.6</v>
      </c>
      <c r="J16">
        <v>0.5</v>
      </c>
      <c r="K16">
        <v>0.7</v>
      </c>
      <c r="L16">
        <v>41</v>
      </c>
      <c r="M16" s="9">
        <f>+RANK(B16,B$3:B$33,1)</f>
        <v>21</v>
      </c>
      <c r="N16" s="5">
        <f>+RANK(C16,C$3:C$33,1)</f>
        <v>22</v>
      </c>
      <c r="O16" s="5">
        <f>+RANK(D16,D$3:D$33,1)</f>
        <v>12</v>
      </c>
      <c r="P16" s="5">
        <f>+RANK(E16,E$3:E$33,1)</f>
        <v>13</v>
      </c>
      <c r="Q16" s="5">
        <f>+RANK(F16,F$3:F$33,1)</f>
        <v>17</v>
      </c>
      <c r="R16" s="9">
        <f>+RANK(G16,G$3:G$33,1)</f>
        <v>13</v>
      </c>
      <c r="S16" s="5">
        <f>+RANK(H16,H$3:H$33,1)</f>
        <v>15</v>
      </c>
      <c r="T16" s="5">
        <f>+RANK(I16,I$3:I$33,1)</f>
        <v>12</v>
      </c>
      <c r="U16" s="5">
        <f>+RANK(J16,J$3:J$33,1)</f>
        <v>15</v>
      </c>
      <c r="V16" s="10">
        <f>+RANK(K16,K$3:K$33,1)</f>
        <v>14</v>
      </c>
      <c r="W16" s="10">
        <f>+RANK(L16,L$3:L$33,1)</f>
        <v>18</v>
      </c>
      <c r="X16" s="16">
        <f t="shared" si="0"/>
        <v>48.8</v>
      </c>
      <c r="Y16" s="16">
        <f t="shared" si="1"/>
        <v>66.8</v>
      </c>
      <c r="Z16">
        <f t="shared" si="2"/>
        <v>0.34836065573770492</v>
      </c>
      <c r="AA16">
        <f t="shared" si="3"/>
        <v>0.28278688524590168</v>
      </c>
      <c r="AB16">
        <f t="shared" si="4"/>
        <v>0.36885245901639346</v>
      </c>
    </row>
    <row r="17" spans="1:28">
      <c r="A17" t="s">
        <v>9</v>
      </c>
      <c r="B17">
        <v>1.24E-2</v>
      </c>
      <c r="C17">
        <v>2.0500000000000001E-2</v>
      </c>
      <c r="D17">
        <v>1.3299999999999999E-2</v>
      </c>
      <c r="E17">
        <v>9.9799999999999993E-3</v>
      </c>
      <c r="F17">
        <v>2.0400000000000001E-2</v>
      </c>
      <c r="G17">
        <v>0.8</v>
      </c>
      <c r="H17">
        <v>1</v>
      </c>
      <c r="I17">
        <v>0.6</v>
      </c>
      <c r="J17">
        <v>0.5</v>
      </c>
      <c r="K17">
        <v>0.7</v>
      </c>
      <c r="L17">
        <v>40</v>
      </c>
      <c r="M17" s="9">
        <f>+RANK(B17,B$3:B$33,1)</f>
        <v>19</v>
      </c>
      <c r="N17" s="5">
        <f>+RANK(C17,C$3:C$33,1)</f>
        <v>21</v>
      </c>
      <c r="O17" s="5">
        <f>+RANK(D17,D$3:D$33,1)</f>
        <v>15</v>
      </c>
      <c r="P17" s="5">
        <f>+RANK(E17,E$3:E$33,1)</f>
        <v>16</v>
      </c>
      <c r="Q17" s="5">
        <f>+RANK(F17,F$3:F$33,1)</f>
        <v>19</v>
      </c>
      <c r="R17" s="9">
        <f>+RANK(G17,G$3:G$33,1)</f>
        <v>13</v>
      </c>
      <c r="S17" s="5">
        <f>+RANK(H17,H$3:H$33,1)</f>
        <v>15</v>
      </c>
      <c r="T17" s="5">
        <f>+RANK(I17,I$3:I$33,1)</f>
        <v>12</v>
      </c>
      <c r="U17" s="5">
        <f>+RANK(J17,J$3:J$33,1)</f>
        <v>15</v>
      </c>
      <c r="V17" s="10">
        <f>+RANK(K17,K$3:K$33,1)</f>
        <v>14</v>
      </c>
      <c r="W17" s="10">
        <f>+RANK(L17,L$3:L$33,1)</f>
        <v>14</v>
      </c>
      <c r="X17" s="16">
        <f t="shared" si="0"/>
        <v>45.8</v>
      </c>
      <c r="Y17" s="16">
        <f t="shared" si="1"/>
        <v>59.8</v>
      </c>
      <c r="Z17">
        <f t="shared" si="2"/>
        <v>0.39301310043668125</v>
      </c>
      <c r="AA17">
        <f t="shared" si="3"/>
        <v>0.30131004366812231</v>
      </c>
      <c r="AB17">
        <f t="shared" si="4"/>
        <v>0.30567685589519655</v>
      </c>
    </row>
    <row r="18" spans="1:28">
      <c r="A18" t="s">
        <v>2</v>
      </c>
      <c r="B18">
        <v>1.0300000000000001E-3</v>
      </c>
      <c r="C18">
        <v>3.15E-3</v>
      </c>
      <c r="D18">
        <v>1.34E-2</v>
      </c>
      <c r="E18">
        <v>0.152</v>
      </c>
      <c r="F18">
        <v>1.17</v>
      </c>
      <c r="G18">
        <v>27.3</v>
      </c>
      <c r="H18">
        <v>8.1999999999999993</v>
      </c>
      <c r="I18">
        <v>0.6</v>
      </c>
      <c r="J18">
        <v>5.8</v>
      </c>
      <c r="K18">
        <v>20.100000000000001</v>
      </c>
      <c r="L18">
        <v>25</v>
      </c>
      <c r="M18" s="9">
        <f>+RANK(B18,B$3:B$33,1)</f>
        <v>10</v>
      </c>
      <c r="N18" s="5">
        <f>+RANK(C18,C$3:C$33,1)</f>
        <v>12</v>
      </c>
      <c r="O18" s="5">
        <f>+RANK(D18,D$3:D$33,1)</f>
        <v>16</v>
      </c>
      <c r="P18" s="5">
        <f>+RANK(E18,E$3:E$33,1)</f>
        <v>25</v>
      </c>
      <c r="Q18" s="5">
        <f>+RANK(F18,F$3:F$33,1)</f>
        <v>27</v>
      </c>
      <c r="R18" s="9">
        <f>+RANK(G18,G$3:G$33,1)</f>
        <v>27</v>
      </c>
      <c r="S18" s="5">
        <f>+RANK(H18,H$3:H$33,1)</f>
        <v>27</v>
      </c>
      <c r="T18" s="5">
        <f>+RANK(I18,I$3:I$33,1)</f>
        <v>12</v>
      </c>
      <c r="U18" s="5">
        <f>+RANK(J18,J$3:J$33,1)</f>
        <v>25</v>
      </c>
      <c r="V18" s="10">
        <f>+RANK(K18,K$3:K$33,1)</f>
        <v>27</v>
      </c>
      <c r="W18" s="10">
        <f>+RANK(L18,L$3:L$33,1)</f>
        <v>3</v>
      </c>
      <c r="X18" s="16">
        <f t="shared" si="0"/>
        <v>44.6</v>
      </c>
      <c r="Y18" s="16">
        <f t="shared" si="1"/>
        <v>47.6</v>
      </c>
      <c r="Z18">
        <f t="shared" si="2"/>
        <v>0.40358744394618834</v>
      </c>
      <c r="AA18">
        <f t="shared" si="3"/>
        <v>0.52914798206278024</v>
      </c>
      <c r="AB18">
        <f t="shared" si="4"/>
        <v>6.726457399103139E-2</v>
      </c>
    </row>
    <row r="19" spans="1:28">
      <c r="A19" t="s">
        <v>15</v>
      </c>
      <c r="B19">
        <v>9.0599999999999997E-6</v>
      </c>
      <c r="C19">
        <v>9.9199999999999999E-5</v>
      </c>
      <c r="D19">
        <v>3.8699999999999997E-4</v>
      </c>
      <c r="E19">
        <v>1.2899999999999999E-3</v>
      </c>
      <c r="F19">
        <v>1.4300000000000001E-3</v>
      </c>
      <c r="G19">
        <v>5.04E-4</v>
      </c>
      <c r="H19">
        <v>4.1399999999999996E-3</v>
      </c>
      <c r="I19">
        <v>1.75E-4</v>
      </c>
      <c r="J19">
        <v>4.6199999999999998E-2</v>
      </c>
      <c r="K19">
        <v>2.9</v>
      </c>
      <c r="L19">
        <v>75</v>
      </c>
      <c r="M19" s="9">
        <f>+RANK(B19,B$3:B$33,1)</f>
        <v>4</v>
      </c>
      <c r="N19" s="5">
        <f>+RANK(C19,C$3:C$33,1)</f>
        <v>5</v>
      </c>
      <c r="O19" s="5">
        <f>+RANK(D19,D$3:D$33,1)</f>
        <v>5</v>
      </c>
      <c r="P19" s="5">
        <f>+RANK(E19,E$3:E$33,1)</f>
        <v>7</v>
      </c>
      <c r="Q19" s="5">
        <f>+RANK(F19,F$3:F$33,1)</f>
        <v>8</v>
      </c>
      <c r="R19" s="9">
        <f>+RANK(G19,G$3:G$33,1)</f>
        <v>5</v>
      </c>
      <c r="S19" s="5">
        <f>+RANK(H19,H$3:H$33,1)</f>
        <v>8</v>
      </c>
      <c r="T19" s="5">
        <f>+RANK(I19,I$3:I$33,1)</f>
        <v>3</v>
      </c>
      <c r="U19" s="5">
        <f>+RANK(J19,J$3:J$33,1)</f>
        <v>7</v>
      </c>
      <c r="V19" s="10">
        <f>+RANK(K19,K$3:K$33,1)</f>
        <v>21</v>
      </c>
      <c r="W19" s="10">
        <f>+RANK(L19,L$3:L$33,1)</f>
        <v>29</v>
      </c>
      <c r="X19" s="16">
        <f t="shared" si="0"/>
        <v>43.6</v>
      </c>
      <c r="Y19" s="16">
        <f t="shared" si="1"/>
        <v>72.599999999999994</v>
      </c>
      <c r="Z19">
        <f t="shared" si="2"/>
        <v>0.1330275229357798</v>
      </c>
      <c r="AA19">
        <f t="shared" si="3"/>
        <v>0.20183486238532111</v>
      </c>
      <c r="AB19">
        <f t="shared" si="4"/>
        <v>0.66513761467889909</v>
      </c>
    </row>
    <row r="20" spans="1:28">
      <c r="A20" t="s">
        <v>18</v>
      </c>
      <c r="B20">
        <v>1.24E-2</v>
      </c>
      <c r="C20">
        <v>1.84E-2</v>
      </c>
      <c r="D20">
        <v>1.2999999999999999E-2</v>
      </c>
      <c r="E20">
        <v>9.9900000000000006E-3</v>
      </c>
      <c r="F20">
        <v>8.5400000000000007E-3</v>
      </c>
      <c r="G20">
        <v>0.8</v>
      </c>
      <c r="H20">
        <v>0.9</v>
      </c>
      <c r="I20">
        <v>0.6</v>
      </c>
      <c r="J20">
        <v>0.4</v>
      </c>
      <c r="K20">
        <v>0.2</v>
      </c>
      <c r="L20">
        <v>40</v>
      </c>
      <c r="M20" s="9">
        <f>+RANK(B20,B$3:B$33,1)</f>
        <v>19</v>
      </c>
      <c r="N20" s="5">
        <f>+RANK(C20,C$3:C$33,1)</f>
        <v>18</v>
      </c>
      <c r="O20" s="5">
        <f>+RANK(D20,D$3:D$33,1)</f>
        <v>13</v>
      </c>
      <c r="P20" s="5">
        <f>+RANK(E20,E$3:E$33,1)</f>
        <v>17</v>
      </c>
      <c r="Q20" s="5">
        <f>+RANK(F20,F$3:F$33,1)</f>
        <v>12</v>
      </c>
      <c r="R20" s="9">
        <f>+RANK(G20,G$3:G$33,1)</f>
        <v>13</v>
      </c>
      <c r="S20" s="5">
        <f>+RANK(H20,H$3:H$33,1)</f>
        <v>14</v>
      </c>
      <c r="T20" s="5">
        <f>+RANK(I20,I$3:I$33,1)</f>
        <v>12</v>
      </c>
      <c r="U20" s="5">
        <f>+RANK(J20,J$3:J$33,1)</f>
        <v>11</v>
      </c>
      <c r="V20" s="10">
        <f>+RANK(K20,K$3:K$33,1)</f>
        <v>9</v>
      </c>
      <c r="W20" s="10">
        <f>+RANK(L20,L$3:L$33,1)</f>
        <v>14</v>
      </c>
      <c r="X20" s="16">
        <f t="shared" si="0"/>
        <v>41.6</v>
      </c>
      <c r="Y20" s="16">
        <f t="shared" si="1"/>
        <v>55.6</v>
      </c>
      <c r="Z20">
        <f t="shared" si="2"/>
        <v>0.37980769230769229</v>
      </c>
      <c r="AA20">
        <f t="shared" si="3"/>
        <v>0.28365384615384615</v>
      </c>
      <c r="AB20">
        <f t="shared" si="4"/>
        <v>0.33653846153846151</v>
      </c>
    </row>
    <row r="21" spans="1:28">
      <c r="A21" t="s">
        <v>26</v>
      </c>
      <c r="B21">
        <v>1.15E-2</v>
      </c>
      <c r="C21">
        <v>1.9099999999999999E-2</v>
      </c>
      <c r="D21">
        <v>1.11E-2</v>
      </c>
      <c r="E21">
        <v>8.3300000000000006E-3</v>
      </c>
      <c r="F21">
        <v>1.7899999999999999E-2</v>
      </c>
      <c r="G21">
        <v>0.8</v>
      </c>
      <c r="H21">
        <v>1</v>
      </c>
      <c r="I21">
        <v>0.5</v>
      </c>
      <c r="J21">
        <v>0.4</v>
      </c>
      <c r="K21">
        <v>0.7</v>
      </c>
      <c r="L21">
        <v>40</v>
      </c>
      <c r="M21" s="9">
        <f>+RANK(B21,B$3:B$33,1)</f>
        <v>16</v>
      </c>
      <c r="N21" s="5">
        <f>+RANK(C21,C$3:C$33,1)</f>
        <v>19</v>
      </c>
      <c r="O21" s="5">
        <f>+RANK(D21,D$3:D$33,1)</f>
        <v>11</v>
      </c>
      <c r="P21" s="5">
        <f>+RANK(E21,E$3:E$33,1)</f>
        <v>12</v>
      </c>
      <c r="Q21" s="5">
        <f>+RANK(F21,F$3:F$33,1)</f>
        <v>16</v>
      </c>
      <c r="R21" s="9">
        <f>+RANK(G21,G$3:G$33,1)</f>
        <v>13</v>
      </c>
      <c r="S21" s="5">
        <f>+RANK(H21,H$3:H$33,1)</f>
        <v>15</v>
      </c>
      <c r="T21" s="5">
        <f>+RANK(I21,I$3:I$33,1)</f>
        <v>11</v>
      </c>
      <c r="U21" s="5">
        <f>+RANK(J21,J$3:J$33,1)</f>
        <v>11</v>
      </c>
      <c r="V21" s="10">
        <f>+RANK(K21,K$3:K$33,1)</f>
        <v>14</v>
      </c>
      <c r="W21" s="10">
        <f>+RANK(L21,L$3:L$33,1)</f>
        <v>14</v>
      </c>
      <c r="X21" s="16">
        <f t="shared" si="0"/>
        <v>41.6</v>
      </c>
      <c r="Y21" s="16">
        <f t="shared" si="1"/>
        <v>55.6</v>
      </c>
      <c r="Z21">
        <f t="shared" si="2"/>
        <v>0.35576923076923078</v>
      </c>
      <c r="AA21">
        <f t="shared" si="3"/>
        <v>0.30769230769230771</v>
      </c>
      <c r="AB21">
        <f t="shared" si="4"/>
        <v>0.33653846153846151</v>
      </c>
    </row>
    <row r="22" spans="1:28">
      <c r="A22" t="s">
        <v>21</v>
      </c>
      <c r="B22">
        <v>3.8600000000000001E-3</v>
      </c>
      <c r="C22">
        <v>1.92E-3</v>
      </c>
      <c r="D22">
        <v>5.5300000000000002E-3</v>
      </c>
      <c r="E22">
        <v>5.5599999999999998E-3</v>
      </c>
      <c r="F22">
        <v>4.9500000000000004E-3</v>
      </c>
      <c r="G22">
        <v>0.4</v>
      </c>
      <c r="H22">
        <v>3.2100000000000002E-3</v>
      </c>
      <c r="I22">
        <v>0.3</v>
      </c>
      <c r="J22">
        <v>0.2</v>
      </c>
      <c r="K22">
        <v>0.2</v>
      </c>
      <c r="L22">
        <v>53</v>
      </c>
      <c r="M22" s="9">
        <f>+RANK(B22,B$3:B$33,1)</f>
        <v>12</v>
      </c>
      <c r="N22" s="5">
        <f>+RANK(C22,C$3:C$33,1)</f>
        <v>11</v>
      </c>
      <c r="O22" s="5">
        <f>+RANK(D22,D$3:D$33,1)</f>
        <v>10</v>
      </c>
      <c r="P22" s="5">
        <f>+RANK(E22,E$3:E$33,1)</f>
        <v>10</v>
      </c>
      <c r="Q22" s="5">
        <f>+RANK(F22,F$3:F$33,1)</f>
        <v>11</v>
      </c>
      <c r="R22" s="9">
        <f>+RANK(G22,G$3:G$33,1)</f>
        <v>12</v>
      </c>
      <c r="S22" s="5">
        <f>+RANK(H22,H$3:H$33,1)</f>
        <v>7</v>
      </c>
      <c r="T22" s="5">
        <f>+RANK(I22,I$3:I$33,1)</f>
        <v>10</v>
      </c>
      <c r="U22" s="5">
        <f>+RANK(J22,J$3:J$33,1)</f>
        <v>9</v>
      </c>
      <c r="V22" s="10">
        <f>+RANK(K22,K$3:K$33,1)</f>
        <v>9</v>
      </c>
      <c r="W22" s="10">
        <f>+RANK(L22,L$3:L$33,1)</f>
        <v>21</v>
      </c>
      <c r="X22" s="16">
        <f t="shared" si="0"/>
        <v>41.2</v>
      </c>
      <c r="Y22" s="16">
        <f t="shared" si="1"/>
        <v>62.2</v>
      </c>
      <c r="Z22">
        <f t="shared" si="2"/>
        <v>0.26213592233009708</v>
      </c>
      <c r="AA22">
        <f t="shared" si="3"/>
        <v>0.22815533980582522</v>
      </c>
      <c r="AB22">
        <f t="shared" si="4"/>
        <v>0.50970873786407767</v>
      </c>
    </row>
    <row r="23" spans="1:28">
      <c r="A23" t="s">
        <v>11</v>
      </c>
      <c r="B23">
        <v>1.17E-2</v>
      </c>
      <c r="C23">
        <v>2.0799999999999999E-2</v>
      </c>
      <c r="D23">
        <v>1.32E-2</v>
      </c>
      <c r="E23">
        <v>9.7699999999999992E-3</v>
      </c>
      <c r="F23">
        <v>1.9900000000000001E-2</v>
      </c>
      <c r="G23">
        <v>0.8</v>
      </c>
      <c r="H23">
        <v>1</v>
      </c>
      <c r="I23">
        <v>0.6</v>
      </c>
      <c r="J23">
        <v>0.5</v>
      </c>
      <c r="K23">
        <v>0.7</v>
      </c>
      <c r="L23">
        <v>38</v>
      </c>
      <c r="M23" s="9">
        <f>+RANK(B23,B$3:B$33,1)</f>
        <v>17</v>
      </c>
      <c r="N23" s="5">
        <f>+RANK(C23,C$3:C$33,1)</f>
        <v>23</v>
      </c>
      <c r="O23" s="5">
        <f>+RANK(D23,D$3:D$33,1)</f>
        <v>14</v>
      </c>
      <c r="P23" s="5">
        <f>+RANK(E23,E$3:E$33,1)</f>
        <v>15</v>
      </c>
      <c r="Q23" s="5">
        <f>+RANK(F23,F$3:F$33,1)</f>
        <v>18</v>
      </c>
      <c r="R23" s="9">
        <f>+RANK(G23,G$3:G$33,1)</f>
        <v>13</v>
      </c>
      <c r="S23" s="5">
        <f>+RANK(H23,H$3:H$33,1)</f>
        <v>15</v>
      </c>
      <c r="T23" s="5">
        <f>+RANK(I23,I$3:I$33,1)</f>
        <v>12</v>
      </c>
      <c r="U23" s="5">
        <f>+RANK(J23,J$3:J$33,1)</f>
        <v>15</v>
      </c>
      <c r="V23" s="10">
        <f>+RANK(K23,K$3:K$33,1)</f>
        <v>14</v>
      </c>
      <c r="W23" s="10">
        <f>+RANK(L23,L$3:L$33,1)</f>
        <v>10</v>
      </c>
      <c r="X23" s="16">
        <f t="shared" si="0"/>
        <v>41.2</v>
      </c>
      <c r="Y23" s="16">
        <f t="shared" si="1"/>
        <v>51.2</v>
      </c>
      <c r="Z23">
        <f t="shared" si="2"/>
        <v>0.42233009708737856</v>
      </c>
      <c r="AA23">
        <f t="shared" si="3"/>
        <v>0.33495145631067963</v>
      </c>
      <c r="AB23">
        <f t="shared" si="4"/>
        <v>0.24271844660194172</v>
      </c>
    </row>
    <row r="24" spans="1:28">
      <c r="A24" t="s">
        <v>12</v>
      </c>
      <c r="B24">
        <v>1.7799999999999999E-4</v>
      </c>
      <c r="C24">
        <v>9.8299999999999993E-4</v>
      </c>
      <c r="D24">
        <v>3.7699999999999999E-3</v>
      </c>
      <c r="E24">
        <v>4.3299999999999996E-3</v>
      </c>
      <c r="F24">
        <v>2.0500000000000002E-3</v>
      </c>
      <c r="G24">
        <v>0.1</v>
      </c>
      <c r="H24">
        <v>0.1</v>
      </c>
      <c r="I24">
        <v>0.2</v>
      </c>
      <c r="J24">
        <v>0.2</v>
      </c>
      <c r="K24">
        <v>0.7</v>
      </c>
      <c r="L24">
        <v>56</v>
      </c>
      <c r="M24" s="9">
        <f>+RANK(B24,B$3:B$33,1)</f>
        <v>7</v>
      </c>
      <c r="N24" s="5">
        <f>+RANK(C24,C$3:C$33,1)</f>
        <v>8</v>
      </c>
      <c r="O24" s="5">
        <f>+RANK(D24,D$3:D$33,1)</f>
        <v>9</v>
      </c>
      <c r="P24" s="5">
        <f>+RANK(E24,E$3:E$33,1)</f>
        <v>9</v>
      </c>
      <c r="Q24" s="5">
        <f>+RANK(F24,F$3:F$33,1)</f>
        <v>9</v>
      </c>
      <c r="R24" s="9">
        <f>+RANK(G24,G$3:G$33,1)</f>
        <v>7</v>
      </c>
      <c r="S24" s="5">
        <f>+RANK(H24,H$3:H$33,1)</f>
        <v>9</v>
      </c>
      <c r="T24" s="5">
        <f>+RANK(I24,I$3:I$33,1)</f>
        <v>9</v>
      </c>
      <c r="U24" s="5">
        <f>+RANK(J24,J$3:J$33,1)</f>
        <v>9</v>
      </c>
      <c r="V24" s="10">
        <f>+RANK(K24,K$3:K$33,1)</f>
        <v>14</v>
      </c>
      <c r="W24" s="10">
        <f>+RANK(L24,L$3:L$33,1)</f>
        <v>23</v>
      </c>
      <c r="X24" s="16">
        <f t="shared" si="0"/>
        <v>41</v>
      </c>
      <c r="Y24" s="16">
        <f t="shared" si="1"/>
        <v>64</v>
      </c>
      <c r="Z24">
        <f t="shared" si="2"/>
        <v>0.20487804878048782</v>
      </c>
      <c r="AA24">
        <f t="shared" si="3"/>
        <v>0.23414634146341462</v>
      </c>
      <c r="AB24">
        <f t="shared" si="4"/>
        <v>0.56097560975609762</v>
      </c>
    </row>
    <row r="25" spans="1:28">
      <c r="A25" t="s">
        <v>19</v>
      </c>
      <c r="B25">
        <v>2.2800000000000001E-4</v>
      </c>
      <c r="C25">
        <v>4.7600000000000002E-4</v>
      </c>
      <c r="D25">
        <v>4.0700000000000003E-4</v>
      </c>
      <c r="E25">
        <v>4.9600000000000002E-4</v>
      </c>
      <c r="F25">
        <v>4.9399999999999997E-4</v>
      </c>
      <c r="G25">
        <v>0.1</v>
      </c>
      <c r="H25">
        <v>0</v>
      </c>
      <c r="I25">
        <v>3.5099999999999999E-2</v>
      </c>
      <c r="J25">
        <v>3.4500000000000003E-2</v>
      </c>
      <c r="K25">
        <v>0</v>
      </c>
      <c r="L25">
        <v>73</v>
      </c>
      <c r="M25" s="9">
        <f>+RANK(B25,B$3:B$33,1)</f>
        <v>8</v>
      </c>
      <c r="N25" s="5">
        <f>+RANK(C25,C$3:C$33,1)</f>
        <v>7</v>
      </c>
      <c r="O25" s="5">
        <f>+RANK(D25,D$3:D$33,1)</f>
        <v>6</v>
      </c>
      <c r="P25" s="5">
        <f>+RANK(E25,E$3:E$33,1)</f>
        <v>5</v>
      </c>
      <c r="Q25" s="5">
        <f>+RANK(F25,F$3:F$33,1)</f>
        <v>6</v>
      </c>
      <c r="R25" s="9">
        <f>+RANK(G25,G$3:G$33,1)</f>
        <v>7</v>
      </c>
      <c r="S25" s="5">
        <f>+RANK(H25,H$3:H$33,1)</f>
        <v>1</v>
      </c>
      <c r="T25" s="5">
        <f>+RANK(I25,I$3:I$33,1)</f>
        <v>7</v>
      </c>
      <c r="U25" s="5">
        <f>+RANK(J25,J$3:J$33,1)</f>
        <v>6</v>
      </c>
      <c r="V25" s="10">
        <f>+RANK(K25,K$3:K$33,1)</f>
        <v>1</v>
      </c>
      <c r="W25" s="10">
        <f>+RANK(L25,L$3:L$33,1)</f>
        <v>28</v>
      </c>
      <c r="X25" s="16">
        <f t="shared" si="0"/>
        <v>38.799999999999997</v>
      </c>
      <c r="Y25" s="16">
        <f t="shared" si="1"/>
        <v>66.8</v>
      </c>
      <c r="Z25">
        <f t="shared" si="2"/>
        <v>0.16494845360824745</v>
      </c>
      <c r="AA25">
        <f t="shared" si="3"/>
        <v>0.11340206185567012</v>
      </c>
      <c r="AB25">
        <f t="shared" si="4"/>
        <v>0.72164948453608257</v>
      </c>
    </row>
    <row r="26" spans="1:28">
      <c r="A26" t="s">
        <v>17</v>
      </c>
      <c r="B26">
        <v>4.2800000000000001E-9</v>
      </c>
      <c r="C26">
        <v>3.8000000000000003E-8</v>
      </c>
      <c r="D26">
        <v>4.8899999999999998E-6</v>
      </c>
      <c r="E26">
        <v>2.73E-5</v>
      </c>
      <c r="F26">
        <v>4.6199999999999998E-5</v>
      </c>
      <c r="G26">
        <v>2.5499999999999999E-7</v>
      </c>
      <c r="H26">
        <v>1.55E-6</v>
      </c>
      <c r="I26">
        <v>1.7500000000000002E-2</v>
      </c>
      <c r="J26">
        <v>9.4499999999999998E-4</v>
      </c>
      <c r="K26">
        <v>0.6</v>
      </c>
      <c r="L26">
        <v>82</v>
      </c>
      <c r="M26" s="9">
        <f>+RANK(B26,B$3:B$33,1)</f>
        <v>3</v>
      </c>
      <c r="N26" s="5">
        <f>+RANK(C26,C$3:C$33,1)</f>
        <v>3</v>
      </c>
      <c r="O26" s="5">
        <f>+RANK(D26,D$3:D$33,1)</f>
        <v>3</v>
      </c>
      <c r="P26" s="5">
        <f>+RANK(E26,E$3:E$33,1)</f>
        <v>3</v>
      </c>
      <c r="Q26" s="5">
        <f>+RANK(F26,F$3:F$33,1)</f>
        <v>3</v>
      </c>
      <c r="R26" s="9">
        <f>+RANK(G26,G$3:G$33,1)</f>
        <v>3</v>
      </c>
      <c r="S26" s="5">
        <f>+RANK(H26,H$3:H$33,1)</f>
        <v>6</v>
      </c>
      <c r="T26" s="5">
        <f>+RANK(I26,I$3:I$33,1)</f>
        <v>5</v>
      </c>
      <c r="U26" s="5">
        <f>+RANK(J26,J$3:J$33,1)</f>
        <v>3</v>
      </c>
      <c r="V26" s="10">
        <f>+RANK(K26,K$3:K$33,1)</f>
        <v>12</v>
      </c>
      <c r="W26" s="10">
        <f>+RANK(L26,L$3:L$33,1)</f>
        <v>30</v>
      </c>
      <c r="X26" s="16">
        <f t="shared" si="0"/>
        <v>38.799999999999997</v>
      </c>
      <c r="Y26" s="16">
        <f t="shared" si="1"/>
        <v>68.8</v>
      </c>
      <c r="Z26">
        <f t="shared" si="2"/>
        <v>7.7319587628865982E-2</v>
      </c>
      <c r="AA26">
        <f t="shared" si="3"/>
        <v>0.14948453608247422</v>
      </c>
      <c r="AB26">
        <f t="shared" si="4"/>
        <v>0.77319587628865982</v>
      </c>
    </row>
    <row r="27" spans="1:28">
      <c r="A27" t="s">
        <v>16</v>
      </c>
      <c r="B27">
        <v>2.31E-3</v>
      </c>
      <c r="C27">
        <v>1.4499999999999999E-3</v>
      </c>
      <c r="D27">
        <v>1.3899999999999999E-2</v>
      </c>
      <c r="E27">
        <v>2.0299999999999999E-2</v>
      </c>
      <c r="F27">
        <v>1.2999999999999999E-2</v>
      </c>
      <c r="G27">
        <v>0.3</v>
      </c>
      <c r="H27">
        <v>0.2</v>
      </c>
      <c r="I27">
        <v>0.6</v>
      </c>
      <c r="J27">
        <v>0.8</v>
      </c>
      <c r="K27">
        <v>7.9799999999999996E-2</v>
      </c>
      <c r="L27">
        <v>39</v>
      </c>
      <c r="M27" s="9">
        <f>+RANK(B27,B$3:B$33,1)</f>
        <v>11</v>
      </c>
      <c r="N27" s="5">
        <f>+RANK(C27,C$3:C$33,1)</f>
        <v>9</v>
      </c>
      <c r="O27" s="5">
        <f>+RANK(D27,D$3:D$33,1)</f>
        <v>17</v>
      </c>
      <c r="P27" s="5">
        <f>+RANK(E27,E$3:E$33,1)</f>
        <v>18</v>
      </c>
      <c r="Q27" s="5">
        <f>+RANK(F27,F$3:F$33,1)</f>
        <v>13</v>
      </c>
      <c r="R27" s="9">
        <f>+RANK(G27,G$3:G$33,1)</f>
        <v>10</v>
      </c>
      <c r="S27" s="5">
        <f>+RANK(H27,H$3:H$33,1)</f>
        <v>12</v>
      </c>
      <c r="T27" s="5">
        <f>+RANK(I27,I$3:I$33,1)</f>
        <v>12</v>
      </c>
      <c r="U27" s="5">
        <f>+RANK(J27,J$3:J$33,1)</f>
        <v>18</v>
      </c>
      <c r="V27" s="10">
        <f>+RANK(K27,K$3:K$33,1)</f>
        <v>6</v>
      </c>
      <c r="W27" s="10">
        <f>+RANK(L27,L$3:L$33,1)</f>
        <v>11</v>
      </c>
      <c r="X27" s="16">
        <f t="shared" si="0"/>
        <v>36.200000000000003</v>
      </c>
      <c r="Y27" s="16">
        <f t="shared" si="1"/>
        <v>47.2</v>
      </c>
      <c r="Z27">
        <f t="shared" si="2"/>
        <v>0.37569060773480661</v>
      </c>
      <c r="AA27">
        <f t="shared" si="3"/>
        <v>0.3204419889502762</v>
      </c>
      <c r="AB27">
        <f t="shared" si="4"/>
        <v>0.30386740331491713</v>
      </c>
    </row>
    <row r="28" spans="1:28">
      <c r="A28" t="s">
        <v>29</v>
      </c>
      <c r="B28">
        <v>7.5300000000000002E-3</v>
      </c>
      <c r="C28">
        <v>1.21E-2</v>
      </c>
      <c r="D28">
        <v>1.47E-2</v>
      </c>
      <c r="E28">
        <v>6.5100000000000002E-3</v>
      </c>
      <c r="F28">
        <v>1.5049999999999999E-2</v>
      </c>
      <c r="G28">
        <v>2.7</v>
      </c>
      <c r="H28">
        <v>0</v>
      </c>
      <c r="I28">
        <v>1.7</v>
      </c>
      <c r="J28">
        <v>0.4</v>
      </c>
      <c r="K28">
        <v>0.6</v>
      </c>
      <c r="L28">
        <v>28</v>
      </c>
      <c r="M28" s="9">
        <f>+RANK(B28,B$3:B$33,1)</f>
        <v>15</v>
      </c>
      <c r="N28" s="5">
        <f>+RANK(C28,C$3:C$33,1)</f>
        <v>14</v>
      </c>
      <c r="O28" s="5">
        <f>+RANK(D28,D$3:D$33,1)</f>
        <v>18</v>
      </c>
      <c r="P28" s="5">
        <f>+RANK(E28,E$3:E$33,1)</f>
        <v>11</v>
      </c>
      <c r="Q28" s="5">
        <f>+RANK(F28,F$3:F$33,1)</f>
        <v>14</v>
      </c>
      <c r="R28" s="9">
        <f>+RANK(G28,G$3:G$33,1)</f>
        <v>23</v>
      </c>
      <c r="S28" s="5">
        <f>+RANK(H28,H$3:H$33,1)</f>
        <v>1</v>
      </c>
      <c r="T28" s="5">
        <f>+RANK(I28,I$3:I$33,1)</f>
        <v>21</v>
      </c>
      <c r="U28" s="5">
        <f>+RANK(J28,J$3:J$33,1)</f>
        <v>11</v>
      </c>
      <c r="V28" s="10">
        <f>+RANK(K28,K$3:K$33,1)</f>
        <v>12</v>
      </c>
      <c r="W28" s="10">
        <f>+RANK(L28,L$3:L$33,1)</f>
        <v>4</v>
      </c>
      <c r="X28" s="16">
        <f t="shared" si="0"/>
        <v>32</v>
      </c>
      <c r="Y28" s="16">
        <f t="shared" si="1"/>
        <v>36</v>
      </c>
      <c r="Z28">
        <f t="shared" si="2"/>
        <v>0.45</v>
      </c>
      <c r="AA28">
        <f t="shared" si="3"/>
        <v>0.42499999999999999</v>
      </c>
      <c r="AB28">
        <f t="shared" si="4"/>
        <v>0.125</v>
      </c>
    </row>
    <row r="29" spans="1:28">
      <c r="A29" t="s">
        <v>28</v>
      </c>
      <c r="B29">
        <v>1.1199999999999999E-5</v>
      </c>
      <c r="C29">
        <v>7.2899999999999997E-5</v>
      </c>
      <c r="D29">
        <v>5.2099999999999998E-4</v>
      </c>
      <c r="E29">
        <v>5.0199999999999995E-4</v>
      </c>
      <c r="F29">
        <v>2.4399999999999999E-4</v>
      </c>
      <c r="G29">
        <v>3.0899999999999998E-4</v>
      </c>
      <c r="H29">
        <v>0.1</v>
      </c>
      <c r="I29">
        <v>1.9400000000000001E-2</v>
      </c>
      <c r="J29">
        <v>1.95E-2</v>
      </c>
      <c r="K29">
        <v>1.8499999999999999E-2</v>
      </c>
      <c r="L29">
        <v>50</v>
      </c>
      <c r="M29" s="9">
        <f>+RANK(B29,B$3:B$33,1)</f>
        <v>5</v>
      </c>
      <c r="N29" s="5">
        <f>+RANK(C29,C$3:C$33,1)</f>
        <v>4</v>
      </c>
      <c r="O29" s="5">
        <f>+RANK(D29,D$3:D$33,1)</f>
        <v>7</v>
      </c>
      <c r="P29" s="5">
        <f>+RANK(E29,E$3:E$33,1)</f>
        <v>6</v>
      </c>
      <c r="Q29" s="5">
        <f>+RANK(F29,F$3:F$33,1)</f>
        <v>4</v>
      </c>
      <c r="R29" s="9">
        <f>+RANK(G29,G$3:G$33,1)</f>
        <v>4</v>
      </c>
      <c r="S29" s="5">
        <f>+RANK(H29,H$3:H$33,1)</f>
        <v>9</v>
      </c>
      <c r="T29" s="5">
        <f>+RANK(I29,I$3:I$33,1)</f>
        <v>6</v>
      </c>
      <c r="U29" s="5">
        <f>+RANK(J29,J$3:J$33,1)</f>
        <v>5</v>
      </c>
      <c r="V29" s="10">
        <f>+RANK(K29,K$3:K$33,1)</f>
        <v>5</v>
      </c>
      <c r="W29" s="10">
        <f>+RANK(L29,L$3:L$33,1)</f>
        <v>20</v>
      </c>
      <c r="X29" s="16">
        <f t="shared" si="0"/>
        <v>31</v>
      </c>
      <c r="Y29" s="16">
        <f t="shared" si="1"/>
        <v>51</v>
      </c>
      <c r="Z29">
        <f t="shared" si="2"/>
        <v>0.16774193548387098</v>
      </c>
      <c r="AA29">
        <f t="shared" si="3"/>
        <v>0.18709677419354839</v>
      </c>
      <c r="AB29">
        <f t="shared" si="4"/>
        <v>0.64516129032258063</v>
      </c>
    </row>
    <row r="30" spans="1:28">
      <c r="A30" t="s">
        <v>24</v>
      </c>
      <c r="B30">
        <v>3.8399999999999998E-16</v>
      </c>
      <c r="C30">
        <v>1.5299999999999999E-14</v>
      </c>
      <c r="D30">
        <v>4.5599999999999998E-13</v>
      </c>
      <c r="E30">
        <v>7.0900000000000001E-13</v>
      </c>
      <c r="F30">
        <v>7.3300000000000001E-13</v>
      </c>
      <c r="G30">
        <v>5.44E-14</v>
      </c>
      <c r="H30">
        <v>6.3100000000000004E-13</v>
      </c>
      <c r="I30">
        <v>1.64E-11</v>
      </c>
      <c r="J30">
        <v>2.5699999999999999E-11</v>
      </c>
      <c r="K30">
        <v>2.7499999999999999E-11</v>
      </c>
      <c r="L30">
        <v>57</v>
      </c>
      <c r="M30" s="9">
        <f>+RANK(B30,B$3:B$33,1)</f>
        <v>1</v>
      </c>
      <c r="N30" s="5">
        <f>+RANK(C30,C$3:C$33,1)</f>
        <v>2</v>
      </c>
      <c r="O30" s="5">
        <f>+RANK(D30,D$3:D$33,1)</f>
        <v>2</v>
      </c>
      <c r="P30" s="5">
        <f>+RANK(E30,E$3:E$33,1)</f>
        <v>2</v>
      </c>
      <c r="Q30" s="5">
        <f>+RANK(F30,F$3:F$33,1)</f>
        <v>2</v>
      </c>
      <c r="R30" s="9">
        <f>+RANK(G30,G$3:G$33,1)</f>
        <v>2</v>
      </c>
      <c r="S30" s="5">
        <f>+RANK(H30,H$3:H$33,1)</f>
        <v>5</v>
      </c>
      <c r="T30" s="5">
        <f>+RANK(I30,I$3:I$33,1)</f>
        <v>2</v>
      </c>
      <c r="U30" s="5">
        <f>+RANK(J30,J$3:J$33,1)</f>
        <v>2</v>
      </c>
      <c r="V30" s="10">
        <f>+RANK(K30,K$3:K$33,1)</f>
        <v>3</v>
      </c>
      <c r="W30" s="10">
        <f>+RANK(L30,L$3:L$33,1)</f>
        <v>25</v>
      </c>
      <c r="X30" s="16">
        <f t="shared" si="0"/>
        <v>29.6</v>
      </c>
      <c r="Y30" s="16">
        <f t="shared" si="1"/>
        <v>54.6</v>
      </c>
      <c r="Z30">
        <f t="shared" si="2"/>
        <v>6.0810810810810807E-2</v>
      </c>
      <c r="AA30">
        <f t="shared" si="3"/>
        <v>9.4594594594594586E-2</v>
      </c>
      <c r="AB30">
        <f t="shared" si="4"/>
        <v>0.84459459459459452</v>
      </c>
    </row>
    <row r="31" spans="1:28">
      <c r="A31" t="s">
        <v>0</v>
      </c>
      <c r="B31">
        <v>6.5700000000000003E-16</v>
      </c>
      <c r="C31">
        <v>7.4900000000000004E-16</v>
      </c>
      <c r="D31">
        <v>8.8399999999999997E-16</v>
      </c>
      <c r="E31">
        <v>9.4700000000000001E-16</v>
      </c>
      <c r="F31">
        <v>8.9299999999999992E-16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>
        <v>62</v>
      </c>
      <c r="M31" s="9">
        <f>+RANK(B31,B$3:B$33,1)</f>
        <v>2</v>
      </c>
      <c r="N31" s="5">
        <f>+RANK(C31,C$3:C$33,1)</f>
        <v>1</v>
      </c>
      <c r="O31" s="5">
        <f>+RANK(D31,D$3:D$33,1)</f>
        <v>1</v>
      </c>
      <c r="P31" s="5">
        <f>+RANK(E31,E$3:E$33,1)</f>
        <v>1</v>
      </c>
      <c r="Q31" s="5">
        <f>+RANK(F31,F$3:F$33,1)</f>
        <v>1</v>
      </c>
      <c r="R31" s="9">
        <f>+RANK(G31,G$3:G$33,1)</f>
        <v>1</v>
      </c>
      <c r="S31" s="5">
        <f>+RANK(H31,H$3:H$33,1)</f>
        <v>1</v>
      </c>
      <c r="T31" s="5">
        <f>+RANK(I31,I$3:I$33,1)</f>
        <v>1</v>
      </c>
      <c r="U31" s="5">
        <f>+RANK(J31,J$3:J$33,1)</f>
        <v>1</v>
      </c>
      <c r="V31" s="10">
        <f>+RANK(K31,K$3:K$33,1)</f>
        <v>1</v>
      </c>
      <c r="W31" s="10">
        <f>+RANK(L31,L$3:L$33,1)</f>
        <v>27</v>
      </c>
      <c r="X31" s="16">
        <f t="shared" si="0"/>
        <v>29.2</v>
      </c>
      <c r="Y31" s="16">
        <f t="shared" si="1"/>
        <v>56.2</v>
      </c>
      <c r="Z31">
        <f t="shared" si="2"/>
        <v>4.1095890410958902E-2</v>
      </c>
      <c r="AA31">
        <f t="shared" si="3"/>
        <v>3.4246575342465752E-2</v>
      </c>
      <c r="AB31">
        <f t="shared" si="4"/>
        <v>0.92465753424657537</v>
      </c>
    </row>
    <row r="32" spans="1:28">
      <c r="A32" t="s">
        <v>30</v>
      </c>
      <c r="B32">
        <v>8.1939999999999997E-4</v>
      </c>
      <c r="C32">
        <v>1.4599999999999999E-3</v>
      </c>
      <c r="D32">
        <v>2.3500000000000001E-3</v>
      </c>
      <c r="E32">
        <v>2.4199999999999998E-3</v>
      </c>
      <c r="F32">
        <v>1.2800000000000001E-3</v>
      </c>
      <c r="G32">
        <v>0.1</v>
      </c>
      <c r="H32">
        <v>0.1</v>
      </c>
      <c r="I32">
        <v>0.1</v>
      </c>
      <c r="J32">
        <v>0.1</v>
      </c>
      <c r="K32">
        <v>0.1</v>
      </c>
      <c r="L32">
        <v>32</v>
      </c>
      <c r="M32" s="9">
        <f>+RANK(B32,B$3:B$33,1)</f>
        <v>9</v>
      </c>
      <c r="N32" s="5">
        <f>+RANK(C32,C$3:C$33,1)</f>
        <v>10</v>
      </c>
      <c r="O32" s="5">
        <f>+RANK(D32,D$3:D$33,1)</f>
        <v>8</v>
      </c>
      <c r="P32" s="5">
        <f>+RANK(E32,E$3:E$33,1)</f>
        <v>8</v>
      </c>
      <c r="Q32" s="5">
        <f>+RANK(F32,F$3:F$33,1)</f>
        <v>7</v>
      </c>
      <c r="R32" s="9">
        <f>+RANK(G32,G$3:G$33,1)</f>
        <v>7</v>
      </c>
      <c r="S32" s="5">
        <f>+RANK(H32,H$3:H$33,1)</f>
        <v>9</v>
      </c>
      <c r="T32" s="5">
        <f>+RANK(I32,I$3:I$33,1)</f>
        <v>8</v>
      </c>
      <c r="U32" s="5">
        <f>+RANK(J32,J$3:J$33,1)</f>
        <v>8</v>
      </c>
      <c r="V32" s="10">
        <f>+RANK(K32,K$3:K$33,1)</f>
        <v>8</v>
      </c>
      <c r="W32" s="10">
        <f>+RANK(L32,L$3:L$33,1)</f>
        <v>6</v>
      </c>
      <c r="X32" s="16">
        <f t="shared" si="0"/>
        <v>22.4</v>
      </c>
      <c r="Y32" s="16">
        <f t="shared" si="1"/>
        <v>28.4</v>
      </c>
      <c r="Z32">
        <f t="shared" si="2"/>
        <v>0.37500000000000006</v>
      </c>
      <c r="AA32">
        <f t="shared" si="3"/>
        <v>0.35714285714285715</v>
      </c>
      <c r="AB32">
        <f t="shared" si="4"/>
        <v>0.26785714285714285</v>
      </c>
    </row>
    <row r="33" spans="1:28" ht="15.75" thickBot="1">
      <c r="A33" t="s">
        <v>20</v>
      </c>
      <c r="B33">
        <v>4.18E-5</v>
      </c>
      <c r="C33">
        <v>2.8400000000000002E-4</v>
      </c>
      <c r="D33">
        <v>3.77E-4</v>
      </c>
      <c r="E33">
        <v>4.0099999999999999E-4</v>
      </c>
      <c r="F33">
        <v>3.28E-4</v>
      </c>
      <c r="G33">
        <v>7.1300000000000001E-3</v>
      </c>
      <c r="H33">
        <v>0</v>
      </c>
      <c r="I33">
        <v>1.5100000000000001E-2</v>
      </c>
      <c r="J33">
        <v>1.6E-2</v>
      </c>
      <c r="K33">
        <v>1.8200000000000001E-2</v>
      </c>
      <c r="L33">
        <v>33</v>
      </c>
      <c r="M33" s="11">
        <f>+RANK(B33,B$3:B$33,1)</f>
        <v>6</v>
      </c>
      <c r="N33" s="12">
        <f>+RANK(C33,C$3:C$33,1)</f>
        <v>6</v>
      </c>
      <c r="O33" s="12">
        <f>+RANK(D33,D$3:D$33,1)</f>
        <v>4</v>
      </c>
      <c r="P33" s="12">
        <f>+RANK(E33,E$3:E$33,1)</f>
        <v>4</v>
      </c>
      <c r="Q33" s="12">
        <f>+RANK(F33,F$3:F$33,1)</f>
        <v>5</v>
      </c>
      <c r="R33" s="11">
        <f>+RANK(G33,G$3:G$33,1)</f>
        <v>6</v>
      </c>
      <c r="S33" s="12">
        <f>+RANK(H33,H$3:H$33,1)</f>
        <v>1</v>
      </c>
      <c r="T33" s="12">
        <f>+RANK(I33,I$3:I$33,1)</f>
        <v>4</v>
      </c>
      <c r="U33" s="12">
        <f>+RANK(J33,J$3:J$33,1)</f>
        <v>4</v>
      </c>
      <c r="V33" s="13">
        <f>+RANK(K33,K$3:K$33,1)</f>
        <v>4</v>
      </c>
      <c r="W33" s="13">
        <f>+RANK(L33,L$3:L$33,1)</f>
        <v>8</v>
      </c>
      <c r="X33" s="16">
        <f t="shared" si="0"/>
        <v>16.8</v>
      </c>
      <c r="Y33" s="16">
        <f t="shared" si="1"/>
        <v>24.8</v>
      </c>
      <c r="Z33">
        <f t="shared" si="2"/>
        <v>0.29761904761904762</v>
      </c>
      <c r="AA33">
        <f t="shared" si="3"/>
        <v>0.22619047619047616</v>
      </c>
      <c r="AB33">
        <f t="shared" si="4"/>
        <v>0.47619047619047616</v>
      </c>
    </row>
    <row r="34" spans="1:28">
      <c r="G34" s="1"/>
      <c r="H34" s="1"/>
      <c r="I34" s="1"/>
      <c r="J34" s="1"/>
      <c r="K34" s="1"/>
      <c r="L34" s="1"/>
    </row>
  </sheetData>
  <sortState ref="A3:X33">
    <sortCondition descending="1" ref="X3:X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A67"/>
  <sheetViews>
    <sheetView tabSelected="1" workbookViewId="0">
      <selection activeCell="A51" sqref="A51"/>
    </sheetView>
  </sheetViews>
  <sheetFormatPr defaultRowHeight="15"/>
  <cols>
    <col min="1" max="1" width="21.5703125" bestFit="1" customWidth="1"/>
  </cols>
  <sheetData>
    <row r="2" spans="1:27">
      <c r="A2" t="s">
        <v>59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32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X2" t="s">
        <v>61</v>
      </c>
      <c r="AA2" t="s">
        <v>32</v>
      </c>
    </row>
    <row r="3" spans="1:27">
      <c r="A3" t="s">
        <v>4</v>
      </c>
      <c r="B3">
        <v>2.9000000000000001E-2</v>
      </c>
      <c r="C3">
        <v>0.154</v>
      </c>
      <c r="D3">
        <v>0.69199999999999995</v>
      </c>
      <c r="E3">
        <v>1.46</v>
      </c>
      <c r="F3">
        <v>2.4700000000000002</v>
      </c>
      <c r="G3">
        <v>1.8</v>
      </c>
      <c r="H3">
        <v>6.2</v>
      </c>
      <c r="I3">
        <v>18.8</v>
      </c>
      <c r="J3">
        <v>33</v>
      </c>
      <c r="K3">
        <v>56.4</v>
      </c>
      <c r="L3">
        <v>57</v>
      </c>
      <c r="M3">
        <v>26</v>
      </c>
      <c r="N3">
        <v>26</v>
      </c>
      <c r="O3">
        <v>27</v>
      </c>
      <c r="P3">
        <v>28</v>
      </c>
      <c r="Q3">
        <v>29</v>
      </c>
      <c r="R3">
        <v>22</v>
      </c>
      <c r="S3">
        <v>26</v>
      </c>
      <c r="T3">
        <v>26</v>
      </c>
      <c r="U3">
        <v>29</v>
      </c>
      <c r="V3">
        <v>29</v>
      </c>
      <c r="AA3">
        <v>25</v>
      </c>
    </row>
    <row r="4" spans="1:27">
      <c r="A4" t="s">
        <v>23</v>
      </c>
      <c r="B4">
        <v>2.8799999999999999E-2</v>
      </c>
      <c r="C4">
        <v>0.154</v>
      </c>
      <c r="D4">
        <v>0.69199999999999995</v>
      </c>
      <c r="E4">
        <v>1.46</v>
      </c>
      <c r="F4">
        <v>2.4700000000000002</v>
      </c>
      <c r="G4">
        <v>1.7</v>
      </c>
      <c r="H4">
        <v>6.1</v>
      </c>
      <c r="I4">
        <v>18.8</v>
      </c>
      <c r="J4">
        <v>32.9</v>
      </c>
      <c r="K4">
        <v>56.4</v>
      </c>
      <c r="L4">
        <v>54</v>
      </c>
      <c r="M4">
        <v>25</v>
      </c>
      <c r="N4">
        <v>26</v>
      </c>
      <c r="O4">
        <v>27</v>
      </c>
      <c r="P4">
        <v>28</v>
      </c>
      <c r="Q4">
        <v>29</v>
      </c>
      <c r="R4">
        <v>21</v>
      </c>
      <c r="S4">
        <v>25</v>
      </c>
      <c r="T4">
        <v>26</v>
      </c>
      <c r="U4">
        <v>28</v>
      </c>
      <c r="V4">
        <v>29</v>
      </c>
      <c r="AA4">
        <v>22</v>
      </c>
    </row>
    <row r="5" spans="1:27">
      <c r="A5" t="s">
        <v>22</v>
      </c>
      <c r="B5">
        <v>1.38E-2</v>
      </c>
      <c r="C5">
        <v>0.05</v>
      </c>
      <c r="D5">
        <v>6.6799999999999998E-2</v>
      </c>
      <c r="E5">
        <v>4.6399999999999997E-2</v>
      </c>
      <c r="F5">
        <v>0.107</v>
      </c>
      <c r="G5">
        <v>0.8</v>
      </c>
      <c r="H5">
        <v>2.4</v>
      </c>
      <c r="I5">
        <v>3</v>
      </c>
      <c r="J5">
        <v>1.7</v>
      </c>
      <c r="K5">
        <v>4.3</v>
      </c>
      <c r="L5">
        <v>100</v>
      </c>
      <c r="M5">
        <v>22</v>
      </c>
      <c r="N5">
        <v>25</v>
      </c>
      <c r="O5">
        <v>26</v>
      </c>
      <c r="P5">
        <v>19</v>
      </c>
      <c r="Q5">
        <v>22</v>
      </c>
      <c r="R5">
        <v>13</v>
      </c>
      <c r="S5">
        <v>24</v>
      </c>
      <c r="T5">
        <v>22</v>
      </c>
      <c r="U5">
        <v>19</v>
      </c>
      <c r="V5">
        <v>22</v>
      </c>
      <c r="AA5">
        <v>31</v>
      </c>
    </row>
    <row r="6" spans="1:27">
      <c r="A6" t="s">
        <v>5</v>
      </c>
      <c r="B6">
        <v>2.9000000000000001E-2</v>
      </c>
      <c r="C6">
        <v>0.159</v>
      </c>
      <c r="D6">
        <v>4.7600000000000003E-2</v>
      </c>
      <c r="E6">
        <v>1.47</v>
      </c>
      <c r="F6">
        <v>2.4900000000000002</v>
      </c>
      <c r="G6">
        <v>27.9</v>
      </c>
      <c r="H6">
        <v>12</v>
      </c>
      <c r="I6">
        <v>18.899999999999999</v>
      </c>
      <c r="J6">
        <v>36.5</v>
      </c>
      <c r="K6">
        <v>72.2</v>
      </c>
      <c r="L6">
        <v>40</v>
      </c>
      <c r="M6">
        <v>26</v>
      </c>
      <c r="N6">
        <v>28</v>
      </c>
      <c r="O6">
        <v>22</v>
      </c>
      <c r="P6">
        <v>30</v>
      </c>
      <c r="Q6">
        <v>31</v>
      </c>
      <c r="R6">
        <v>28</v>
      </c>
      <c r="S6">
        <v>28</v>
      </c>
      <c r="T6">
        <v>28</v>
      </c>
      <c r="U6">
        <v>30</v>
      </c>
      <c r="V6">
        <v>31</v>
      </c>
      <c r="AA6">
        <v>14</v>
      </c>
    </row>
    <row r="7" spans="1:27">
      <c r="A7" t="s">
        <v>1</v>
      </c>
      <c r="B7">
        <v>3.63</v>
      </c>
      <c r="C7">
        <v>3.55</v>
      </c>
      <c r="D7">
        <v>3.21</v>
      </c>
      <c r="E7">
        <v>2.57</v>
      </c>
      <c r="F7">
        <v>1.55</v>
      </c>
      <c r="G7">
        <v>81.2</v>
      </c>
      <c r="H7">
        <v>68</v>
      </c>
      <c r="I7">
        <v>50.9</v>
      </c>
      <c r="J7">
        <v>37.299999999999997</v>
      </c>
      <c r="K7">
        <v>23.1</v>
      </c>
      <c r="L7">
        <v>16</v>
      </c>
      <c r="M7">
        <v>31</v>
      </c>
      <c r="N7">
        <v>31</v>
      </c>
      <c r="O7">
        <v>31</v>
      </c>
      <c r="P7">
        <v>31</v>
      </c>
      <c r="Q7">
        <v>28</v>
      </c>
      <c r="R7">
        <v>31</v>
      </c>
      <c r="S7">
        <v>31</v>
      </c>
      <c r="T7">
        <v>31</v>
      </c>
      <c r="U7">
        <v>31</v>
      </c>
      <c r="V7">
        <v>28</v>
      </c>
      <c r="AA7">
        <v>1</v>
      </c>
    </row>
    <row r="8" spans="1:27">
      <c r="A8" t="s">
        <v>27</v>
      </c>
      <c r="B8">
        <v>2.29</v>
      </c>
      <c r="C8">
        <v>2.2000000000000002</v>
      </c>
      <c r="D8">
        <v>1.82</v>
      </c>
      <c r="E8">
        <v>1.1599999999999999</v>
      </c>
      <c r="F8">
        <v>9.74E-2</v>
      </c>
      <c r="G8">
        <v>79.3</v>
      </c>
      <c r="H8">
        <v>64</v>
      </c>
      <c r="I8">
        <v>42.4</v>
      </c>
      <c r="J8">
        <v>23.4</v>
      </c>
      <c r="K8">
        <v>2.1</v>
      </c>
      <c r="L8">
        <v>32</v>
      </c>
      <c r="M8">
        <v>30</v>
      </c>
      <c r="N8">
        <v>30</v>
      </c>
      <c r="O8">
        <v>30</v>
      </c>
      <c r="P8">
        <v>27</v>
      </c>
      <c r="Q8">
        <v>21</v>
      </c>
      <c r="R8">
        <v>29</v>
      </c>
      <c r="S8">
        <v>29</v>
      </c>
      <c r="T8">
        <v>29</v>
      </c>
      <c r="U8">
        <v>26</v>
      </c>
      <c r="V8">
        <v>19</v>
      </c>
      <c r="AA8">
        <v>6</v>
      </c>
    </row>
    <row r="9" spans="1:27">
      <c r="A9" t="s">
        <v>3</v>
      </c>
      <c r="B9">
        <v>2.2000000000000002</v>
      </c>
      <c r="C9">
        <v>2.11</v>
      </c>
      <c r="D9">
        <v>1.73</v>
      </c>
      <c r="E9">
        <v>1.1100000000000001</v>
      </c>
      <c r="F9">
        <v>0.121</v>
      </c>
      <c r="G9">
        <v>80.099999999999994</v>
      </c>
      <c r="H9">
        <v>65</v>
      </c>
      <c r="I9">
        <v>43.1</v>
      </c>
      <c r="J9">
        <v>24.4</v>
      </c>
      <c r="K9">
        <v>4.8</v>
      </c>
      <c r="L9">
        <v>18</v>
      </c>
      <c r="M9">
        <v>29</v>
      </c>
      <c r="N9">
        <v>29</v>
      </c>
      <c r="O9">
        <v>29</v>
      </c>
      <c r="P9">
        <v>26</v>
      </c>
      <c r="Q9">
        <v>23</v>
      </c>
      <c r="R9">
        <v>30</v>
      </c>
      <c r="S9">
        <v>30</v>
      </c>
      <c r="T9">
        <v>30</v>
      </c>
      <c r="U9">
        <v>27</v>
      </c>
      <c r="V9">
        <v>24</v>
      </c>
      <c r="AA9">
        <v>2</v>
      </c>
    </row>
    <row r="10" spans="1:27">
      <c r="A10" t="s">
        <v>14</v>
      </c>
      <c r="B10">
        <v>5.0099999999999997E-3</v>
      </c>
      <c r="C10">
        <v>1.7299999999999999E-2</v>
      </c>
      <c r="D10">
        <v>3.9199999999999999E-2</v>
      </c>
      <c r="E10">
        <v>4.8599999999999997E-2</v>
      </c>
      <c r="F10">
        <v>1.7000000000000001E-2</v>
      </c>
      <c r="G10">
        <v>0.3</v>
      </c>
      <c r="H10">
        <v>0.8</v>
      </c>
      <c r="I10">
        <v>1.6</v>
      </c>
      <c r="J10">
        <v>2.2999999999999998</v>
      </c>
      <c r="K10">
        <v>2.4</v>
      </c>
      <c r="L10">
        <v>56</v>
      </c>
      <c r="M10">
        <v>13</v>
      </c>
      <c r="N10">
        <v>16</v>
      </c>
      <c r="O10">
        <v>21</v>
      </c>
      <c r="P10">
        <v>20</v>
      </c>
      <c r="Q10">
        <v>15</v>
      </c>
      <c r="R10">
        <v>10</v>
      </c>
      <c r="S10">
        <v>13</v>
      </c>
      <c r="T10">
        <v>20</v>
      </c>
      <c r="U10">
        <v>21</v>
      </c>
      <c r="V10">
        <v>20</v>
      </c>
      <c r="AA10">
        <v>23</v>
      </c>
    </row>
    <row r="11" spans="1:27">
      <c r="A11" t="s">
        <v>7</v>
      </c>
      <c r="B11">
        <v>1.41E-2</v>
      </c>
      <c r="C11">
        <v>1.7500000000000002E-2</v>
      </c>
      <c r="D11">
        <v>5.62E-2</v>
      </c>
      <c r="E11">
        <v>0.08</v>
      </c>
      <c r="F11">
        <v>0.186</v>
      </c>
      <c r="G11">
        <v>3.7</v>
      </c>
      <c r="H11">
        <v>2</v>
      </c>
      <c r="I11">
        <v>4</v>
      </c>
      <c r="J11">
        <v>3.5</v>
      </c>
      <c r="K11">
        <v>15.4</v>
      </c>
      <c r="L11">
        <v>35</v>
      </c>
      <c r="M11">
        <v>23</v>
      </c>
      <c r="N11">
        <v>17</v>
      </c>
      <c r="O11">
        <v>24</v>
      </c>
      <c r="P11">
        <v>23</v>
      </c>
      <c r="Q11">
        <v>26</v>
      </c>
      <c r="R11">
        <v>24</v>
      </c>
      <c r="S11">
        <v>23</v>
      </c>
      <c r="T11">
        <v>25</v>
      </c>
      <c r="U11">
        <v>23</v>
      </c>
      <c r="V11">
        <v>26</v>
      </c>
      <c r="AA11">
        <v>9</v>
      </c>
    </row>
    <row r="12" spans="1:27">
      <c r="A12" t="s">
        <v>8</v>
      </c>
      <c r="B12">
        <v>1.52E-2</v>
      </c>
      <c r="C12">
        <v>3.0300000000000001E-2</v>
      </c>
      <c r="D12">
        <v>3.39E-2</v>
      </c>
      <c r="E12">
        <v>6.5699999999999995E-2</v>
      </c>
      <c r="F12">
        <v>0.161</v>
      </c>
      <c r="G12">
        <v>1</v>
      </c>
      <c r="H12">
        <v>1.4</v>
      </c>
      <c r="I12">
        <v>1.4</v>
      </c>
      <c r="J12">
        <v>2.7</v>
      </c>
      <c r="K12">
        <v>6.2</v>
      </c>
      <c r="L12">
        <v>39</v>
      </c>
      <c r="M12">
        <v>24</v>
      </c>
      <c r="N12">
        <v>24</v>
      </c>
      <c r="O12">
        <v>20</v>
      </c>
      <c r="P12">
        <v>22</v>
      </c>
      <c r="Q12">
        <v>24</v>
      </c>
      <c r="R12">
        <v>20</v>
      </c>
      <c r="S12">
        <v>22</v>
      </c>
      <c r="T12">
        <v>19</v>
      </c>
      <c r="U12">
        <v>22</v>
      </c>
      <c r="V12">
        <v>25</v>
      </c>
      <c r="AA12">
        <v>11</v>
      </c>
    </row>
    <row r="13" spans="1:27">
      <c r="A13" t="s">
        <v>13</v>
      </c>
      <c r="B13">
        <v>6.0899999999999999E-3</v>
      </c>
      <c r="C13">
        <v>5.4200000000000003E-3</v>
      </c>
      <c r="D13">
        <v>6.25E-2</v>
      </c>
      <c r="E13">
        <v>0.13700000000000001</v>
      </c>
      <c r="F13">
        <v>8.7900000000000006E-2</v>
      </c>
      <c r="G13">
        <v>8.3000000000000007</v>
      </c>
      <c r="H13">
        <v>1.3</v>
      </c>
      <c r="I13">
        <v>3.7</v>
      </c>
      <c r="J13">
        <v>5.2</v>
      </c>
      <c r="K13">
        <v>9.2100000000000001E-2</v>
      </c>
      <c r="L13">
        <v>39</v>
      </c>
      <c r="M13">
        <v>14</v>
      </c>
      <c r="N13">
        <v>13</v>
      </c>
      <c r="O13">
        <v>25</v>
      </c>
      <c r="P13">
        <v>24</v>
      </c>
      <c r="Q13">
        <v>20</v>
      </c>
      <c r="R13">
        <v>25</v>
      </c>
      <c r="S13">
        <v>21</v>
      </c>
      <c r="T13">
        <v>24</v>
      </c>
      <c r="U13">
        <v>24</v>
      </c>
      <c r="V13">
        <v>7</v>
      </c>
      <c r="AA13">
        <v>11</v>
      </c>
    </row>
    <row r="14" spans="1:27">
      <c r="A14" t="s">
        <v>6</v>
      </c>
      <c r="B14">
        <v>3.3599999999999998E-2</v>
      </c>
      <c r="C14">
        <v>1.37E-2</v>
      </c>
      <c r="D14">
        <v>4.7600000000000003E-2</v>
      </c>
      <c r="E14">
        <v>5.2999999999999999E-2</v>
      </c>
      <c r="F14">
        <v>0.16200000000000001</v>
      </c>
      <c r="G14">
        <v>15.5</v>
      </c>
      <c r="H14">
        <v>1.1000000000000001</v>
      </c>
      <c r="I14">
        <v>3.1</v>
      </c>
      <c r="J14">
        <v>2.2000000000000002</v>
      </c>
      <c r="K14">
        <v>4.5</v>
      </c>
      <c r="L14">
        <v>31</v>
      </c>
      <c r="M14">
        <v>28</v>
      </c>
      <c r="N14">
        <v>15</v>
      </c>
      <c r="O14">
        <v>22</v>
      </c>
      <c r="P14">
        <v>21</v>
      </c>
      <c r="Q14">
        <v>25</v>
      </c>
      <c r="R14">
        <v>26</v>
      </c>
      <c r="S14">
        <v>20</v>
      </c>
      <c r="T14">
        <v>23</v>
      </c>
      <c r="U14">
        <v>20</v>
      </c>
      <c r="V14">
        <v>23</v>
      </c>
      <c r="AA14">
        <v>5</v>
      </c>
    </row>
    <row r="15" spans="1:27">
      <c r="A15" t="s">
        <v>38</v>
      </c>
      <c r="B15">
        <v>1.1900000000000001E-2</v>
      </c>
      <c r="C15">
        <v>1.9599999999999999E-2</v>
      </c>
      <c r="D15">
        <v>1.6E-2</v>
      </c>
      <c r="E15">
        <v>9.2499999999999995E-3</v>
      </c>
      <c r="F15">
        <v>2.8700000000000002E-3</v>
      </c>
      <c r="G15">
        <v>0.8</v>
      </c>
      <c r="H15">
        <v>1</v>
      </c>
      <c r="I15">
        <v>0.8</v>
      </c>
      <c r="J15">
        <v>0.4</v>
      </c>
      <c r="K15">
        <v>0.3</v>
      </c>
      <c r="L15">
        <v>45</v>
      </c>
      <c r="M15">
        <v>18</v>
      </c>
      <c r="N15">
        <v>20</v>
      </c>
      <c r="O15">
        <v>19</v>
      </c>
      <c r="P15">
        <v>14</v>
      </c>
      <c r="Q15">
        <v>10</v>
      </c>
      <c r="R15">
        <v>13</v>
      </c>
      <c r="S15">
        <v>15</v>
      </c>
      <c r="T15">
        <v>18</v>
      </c>
      <c r="U15">
        <v>11</v>
      </c>
      <c r="V15">
        <v>11</v>
      </c>
      <c r="AA15">
        <v>19</v>
      </c>
    </row>
    <row r="16" spans="1:27">
      <c r="A16" t="s">
        <v>10</v>
      </c>
      <c r="B16">
        <v>1.3299999999999999E-2</v>
      </c>
      <c r="C16">
        <v>2.07E-2</v>
      </c>
      <c r="D16">
        <v>1.21E-2</v>
      </c>
      <c r="E16">
        <v>9.0500000000000008E-3</v>
      </c>
      <c r="F16">
        <v>1.9300000000000001E-2</v>
      </c>
      <c r="G16">
        <v>0.8</v>
      </c>
      <c r="H16">
        <v>1</v>
      </c>
      <c r="I16">
        <v>0.6</v>
      </c>
      <c r="J16">
        <v>0.5</v>
      </c>
      <c r="K16">
        <v>0.7</v>
      </c>
      <c r="L16">
        <v>41</v>
      </c>
      <c r="M16">
        <v>21</v>
      </c>
      <c r="N16">
        <v>22</v>
      </c>
      <c r="O16">
        <v>12</v>
      </c>
      <c r="P16">
        <v>13</v>
      </c>
      <c r="Q16">
        <v>17</v>
      </c>
      <c r="R16">
        <v>13</v>
      </c>
      <c r="S16">
        <v>15</v>
      </c>
      <c r="T16">
        <v>12</v>
      </c>
      <c r="U16">
        <v>15</v>
      </c>
      <c r="V16">
        <v>14</v>
      </c>
      <c r="AA16">
        <v>18</v>
      </c>
    </row>
    <row r="17" spans="1:27">
      <c r="A17" t="s">
        <v>9</v>
      </c>
      <c r="B17">
        <v>1.24E-2</v>
      </c>
      <c r="C17">
        <v>2.0500000000000001E-2</v>
      </c>
      <c r="D17">
        <v>1.3299999999999999E-2</v>
      </c>
      <c r="E17">
        <v>9.9799999999999993E-3</v>
      </c>
      <c r="F17">
        <v>2.0400000000000001E-2</v>
      </c>
      <c r="G17">
        <v>0.8</v>
      </c>
      <c r="H17">
        <v>1</v>
      </c>
      <c r="I17">
        <v>0.6</v>
      </c>
      <c r="J17">
        <v>0.5</v>
      </c>
      <c r="K17">
        <v>0.7</v>
      </c>
      <c r="L17">
        <v>40</v>
      </c>
      <c r="M17">
        <v>19</v>
      </c>
      <c r="N17">
        <v>21</v>
      </c>
      <c r="O17">
        <v>15</v>
      </c>
      <c r="P17">
        <v>16</v>
      </c>
      <c r="Q17">
        <v>19</v>
      </c>
      <c r="R17">
        <v>13</v>
      </c>
      <c r="S17">
        <v>15</v>
      </c>
      <c r="T17">
        <v>12</v>
      </c>
      <c r="U17">
        <v>15</v>
      </c>
      <c r="V17">
        <v>14</v>
      </c>
      <c r="AA17">
        <v>14</v>
      </c>
    </row>
    <row r="18" spans="1:27">
      <c r="A18" t="s">
        <v>2</v>
      </c>
      <c r="B18">
        <v>1.0300000000000001E-3</v>
      </c>
      <c r="C18">
        <v>3.15E-3</v>
      </c>
      <c r="D18">
        <v>1.34E-2</v>
      </c>
      <c r="E18">
        <v>0.152</v>
      </c>
      <c r="F18">
        <v>1.17</v>
      </c>
      <c r="G18">
        <v>27.3</v>
      </c>
      <c r="H18">
        <v>8.1999999999999993</v>
      </c>
      <c r="I18">
        <v>0.6</v>
      </c>
      <c r="J18">
        <v>5.8</v>
      </c>
      <c r="K18">
        <v>20.100000000000001</v>
      </c>
      <c r="L18">
        <v>25</v>
      </c>
      <c r="M18">
        <v>10</v>
      </c>
      <c r="N18">
        <v>12</v>
      </c>
      <c r="O18">
        <v>16</v>
      </c>
      <c r="P18">
        <v>25</v>
      </c>
      <c r="Q18">
        <v>27</v>
      </c>
      <c r="R18">
        <v>27</v>
      </c>
      <c r="S18">
        <v>27</v>
      </c>
      <c r="T18">
        <v>12</v>
      </c>
      <c r="U18">
        <v>25</v>
      </c>
      <c r="V18">
        <v>27</v>
      </c>
      <c r="AA18">
        <v>3</v>
      </c>
    </row>
    <row r="19" spans="1:27">
      <c r="A19" t="s">
        <v>15</v>
      </c>
      <c r="B19">
        <v>9.0599999999999997E-6</v>
      </c>
      <c r="C19">
        <v>9.9199999999999999E-5</v>
      </c>
      <c r="D19">
        <v>3.8699999999999997E-4</v>
      </c>
      <c r="E19">
        <v>1.2899999999999999E-3</v>
      </c>
      <c r="F19">
        <v>1.4300000000000001E-3</v>
      </c>
      <c r="G19">
        <v>5.04E-4</v>
      </c>
      <c r="H19">
        <v>4.1399999999999996E-3</v>
      </c>
      <c r="I19">
        <v>1.75E-4</v>
      </c>
      <c r="J19">
        <v>4.6199999999999998E-2</v>
      </c>
      <c r="K19">
        <v>2.9</v>
      </c>
      <c r="L19">
        <v>75</v>
      </c>
      <c r="M19">
        <v>4</v>
      </c>
      <c r="N19">
        <v>5</v>
      </c>
      <c r="O19">
        <v>5</v>
      </c>
      <c r="P19">
        <v>7</v>
      </c>
      <c r="Q19">
        <v>8</v>
      </c>
      <c r="R19">
        <v>5</v>
      </c>
      <c r="S19">
        <v>8</v>
      </c>
      <c r="T19">
        <v>3</v>
      </c>
      <c r="U19">
        <v>7</v>
      </c>
      <c r="V19">
        <v>21</v>
      </c>
      <c r="AA19">
        <v>29</v>
      </c>
    </row>
    <row r="20" spans="1:27">
      <c r="A20" t="s">
        <v>18</v>
      </c>
      <c r="B20">
        <v>1.24E-2</v>
      </c>
      <c r="C20">
        <v>1.84E-2</v>
      </c>
      <c r="D20">
        <v>1.2999999999999999E-2</v>
      </c>
      <c r="E20">
        <v>9.9900000000000006E-3</v>
      </c>
      <c r="F20">
        <v>8.5400000000000007E-3</v>
      </c>
      <c r="G20">
        <v>0.8</v>
      </c>
      <c r="H20">
        <v>0.9</v>
      </c>
      <c r="I20">
        <v>0.6</v>
      </c>
      <c r="J20">
        <v>0.4</v>
      </c>
      <c r="K20">
        <v>0.2</v>
      </c>
      <c r="L20">
        <v>40</v>
      </c>
      <c r="M20">
        <v>19</v>
      </c>
      <c r="N20">
        <v>18</v>
      </c>
      <c r="O20">
        <v>13</v>
      </c>
      <c r="P20">
        <v>17</v>
      </c>
      <c r="Q20">
        <v>12</v>
      </c>
      <c r="R20">
        <v>13</v>
      </c>
      <c r="S20">
        <v>14</v>
      </c>
      <c r="T20">
        <v>12</v>
      </c>
      <c r="U20">
        <v>11</v>
      </c>
      <c r="V20">
        <v>9</v>
      </c>
      <c r="AA20">
        <v>14</v>
      </c>
    </row>
    <row r="21" spans="1:27">
      <c r="A21" t="s">
        <v>26</v>
      </c>
      <c r="B21">
        <v>1.15E-2</v>
      </c>
      <c r="C21">
        <v>1.9099999999999999E-2</v>
      </c>
      <c r="D21">
        <v>1.11E-2</v>
      </c>
      <c r="E21">
        <v>8.3300000000000006E-3</v>
      </c>
      <c r="F21">
        <v>1.7899999999999999E-2</v>
      </c>
      <c r="G21">
        <v>0.8</v>
      </c>
      <c r="H21">
        <v>1</v>
      </c>
      <c r="I21">
        <v>0.5</v>
      </c>
      <c r="J21">
        <v>0.4</v>
      </c>
      <c r="K21">
        <v>0.7</v>
      </c>
      <c r="L21">
        <v>40</v>
      </c>
      <c r="M21">
        <v>16</v>
      </c>
      <c r="N21">
        <v>19</v>
      </c>
      <c r="O21">
        <v>11</v>
      </c>
      <c r="P21">
        <v>12</v>
      </c>
      <c r="Q21">
        <v>16</v>
      </c>
      <c r="R21">
        <v>13</v>
      </c>
      <c r="S21">
        <v>15</v>
      </c>
      <c r="T21">
        <v>11</v>
      </c>
      <c r="U21">
        <v>11</v>
      </c>
      <c r="V21">
        <v>14</v>
      </c>
      <c r="AA21">
        <v>14</v>
      </c>
    </row>
    <row r="22" spans="1:27">
      <c r="A22" t="s">
        <v>21</v>
      </c>
      <c r="B22">
        <v>3.8600000000000001E-3</v>
      </c>
      <c r="C22">
        <v>1.92E-3</v>
      </c>
      <c r="D22">
        <v>5.5300000000000002E-3</v>
      </c>
      <c r="E22">
        <v>5.5599999999999998E-3</v>
      </c>
      <c r="F22">
        <v>4.9500000000000004E-3</v>
      </c>
      <c r="G22">
        <v>0.4</v>
      </c>
      <c r="H22">
        <v>3.2100000000000002E-3</v>
      </c>
      <c r="I22">
        <v>0.3</v>
      </c>
      <c r="J22">
        <v>0.2</v>
      </c>
      <c r="K22">
        <v>0.2</v>
      </c>
      <c r="L22">
        <v>53</v>
      </c>
      <c r="M22">
        <v>12</v>
      </c>
      <c r="N22">
        <v>11</v>
      </c>
      <c r="O22">
        <v>10</v>
      </c>
      <c r="P22">
        <v>10</v>
      </c>
      <c r="Q22">
        <v>11</v>
      </c>
      <c r="R22">
        <v>12</v>
      </c>
      <c r="S22">
        <v>7</v>
      </c>
      <c r="T22">
        <v>10</v>
      </c>
      <c r="U22">
        <v>9</v>
      </c>
      <c r="V22">
        <v>9</v>
      </c>
      <c r="AA22">
        <v>21</v>
      </c>
    </row>
    <row r="23" spans="1:27">
      <c r="A23" t="s">
        <v>11</v>
      </c>
      <c r="B23">
        <v>1.17E-2</v>
      </c>
      <c r="C23">
        <v>2.0799999999999999E-2</v>
      </c>
      <c r="D23">
        <v>1.32E-2</v>
      </c>
      <c r="E23">
        <v>9.7699999999999992E-3</v>
      </c>
      <c r="F23">
        <v>1.9900000000000001E-2</v>
      </c>
      <c r="G23">
        <v>0.8</v>
      </c>
      <c r="H23">
        <v>1</v>
      </c>
      <c r="I23">
        <v>0.6</v>
      </c>
      <c r="J23">
        <v>0.5</v>
      </c>
      <c r="K23">
        <v>0.7</v>
      </c>
      <c r="L23">
        <v>38</v>
      </c>
      <c r="M23">
        <v>17</v>
      </c>
      <c r="N23">
        <v>23</v>
      </c>
      <c r="O23">
        <v>14</v>
      </c>
      <c r="P23">
        <v>15</v>
      </c>
      <c r="Q23">
        <v>18</v>
      </c>
      <c r="R23">
        <v>13</v>
      </c>
      <c r="S23">
        <v>15</v>
      </c>
      <c r="T23">
        <v>12</v>
      </c>
      <c r="U23">
        <v>15</v>
      </c>
      <c r="V23">
        <v>14</v>
      </c>
      <c r="AA23">
        <v>10</v>
      </c>
    </row>
    <row r="24" spans="1:27">
      <c r="A24" t="s">
        <v>12</v>
      </c>
      <c r="B24">
        <v>1.7799999999999999E-4</v>
      </c>
      <c r="C24">
        <v>9.8299999999999993E-4</v>
      </c>
      <c r="D24">
        <v>3.7699999999999999E-3</v>
      </c>
      <c r="E24">
        <v>4.3299999999999996E-3</v>
      </c>
      <c r="F24">
        <v>2.0500000000000002E-3</v>
      </c>
      <c r="G24">
        <v>0.1</v>
      </c>
      <c r="H24">
        <v>0.1</v>
      </c>
      <c r="I24">
        <v>0.2</v>
      </c>
      <c r="J24">
        <v>0.2</v>
      </c>
      <c r="K24">
        <v>0.7</v>
      </c>
      <c r="L24">
        <v>56</v>
      </c>
      <c r="M24">
        <v>7</v>
      </c>
      <c r="N24">
        <v>8</v>
      </c>
      <c r="O24">
        <v>9</v>
      </c>
      <c r="P24">
        <v>9</v>
      </c>
      <c r="Q24">
        <v>9</v>
      </c>
      <c r="R24">
        <v>7</v>
      </c>
      <c r="S24">
        <v>9</v>
      </c>
      <c r="T24">
        <v>9</v>
      </c>
      <c r="U24">
        <v>9</v>
      </c>
      <c r="V24">
        <v>14</v>
      </c>
      <c r="AA24">
        <v>23</v>
      </c>
    </row>
    <row r="25" spans="1:27">
      <c r="A25" t="s">
        <v>19</v>
      </c>
      <c r="B25">
        <v>2.2800000000000001E-4</v>
      </c>
      <c r="C25">
        <v>4.7600000000000002E-4</v>
      </c>
      <c r="D25">
        <v>4.0700000000000003E-4</v>
      </c>
      <c r="E25">
        <v>4.9600000000000002E-4</v>
      </c>
      <c r="F25">
        <v>4.9399999999999997E-4</v>
      </c>
      <c r="G25">
        <v>0.1</v>
      </c>
      <c r="H25">
        <v>0</v>
      </c>
      <c r="I25">
        <v>3.5099999999999999E-2</v>
      </c>
      <c r="J25">
        <v>3.4500000000000003E-2</v>
      </c>
      <c r="K25">
        <v>0</v>
      </c>
      <c r="L25">
        <v>73</v>
      </c>
      <c r="M25">
        <v>8</v>
      </c>
      <c r="N25">
        <v>7</v>
      </c>
      <c r="O25">
        <v>6</v>
      </c>
      <c r="P25">
        <v>5</v>
      </c>
      <c r="Q25">
        <v>6</v>
      </c>
      <c r="R25">
        <v>7</v>
      </c>
      <c r="S25">
        <v>1</v>
      </c>
      <c r="T25">
        <v>7</v>
      </c>
      <c r="U25">
        <v>6</v>
      </c>
      <c r="V25">
        <v>1</v>
      </c>
      <c r="AA25">
        <v>28</v>
      </c>
    </row>
    <row r="26" spans="1:27">
      <c r="A26" t="s">
        <v>17</v>
      </c>
      <c r="B26">
        <v>4.2800000000000001E-9</v>
      </c>
      <c r="C26">
        <v>3.8000000000000003E-8</v>
      </c>
      <c r="D26">
        <v>4.8899999999999998E-6</v>
      </c>
      <c r="E26">
        <v>2.73E-5</v>
      </c>
      <c r="F26">
        <v>4.6199999999999998E-5</v>
      </c>
      <c r="G26">
        <v>2.5499999999999999E-7</v>
      </c>
      <c r="H26">
        <v>1.55E-6</v>
      </c>
      <c r="I26">
        <v>1.7500000000000002E-2</v>
      </c>
      <c r="J26">
        <v>9.4499999999999998E-4</v>
      </c>
      <c r="K26">
        <v>0.6</v>
      </c>
      <c r="L26">
        <v>82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6</v>
      </c>
      <c r="T26">
        <v>5</v>
      </c>
      <c r="U26">
        <v>3</v>
      </c>
      <c r="V26">
        <v>12</v>
      </c>
      <c r="AA26">
        <v>30</v>
      </c>
    </row>
    <row r="27" spans="1:27">
      <c r="A27" t="s">
        <v>16</v>
      </c>
      <c r="B27">
        <v>2.31E-3</v>
      </c>
      <c r="C27">
        <v>1.4499999999999999E-3</v>
      </c>
      <c r="D27">
        <v>1.3899999999999999E-2</v>
      </c>
      <c r="E27">
        <v>2.0299999999999999E-2</v>
      </c>
      <c r="F27">
        <v>1.2999999999999999E-2</v>
      </c>
      <c r="G27">
        <v>0.3</v>
      </c>
      <c r="H27">
        <v>0.2</v>
      </c>
      <c r="I27">
        <v>0.6</v>
      </c>
      <c r="J27">
        <v>0.8</v>
      </c>
      <c r="K27">
        <v>7.9799999999999996E-2</v>
      </c>
      <c r="L27">
        <v>39</v>
      </c>
      <c r="M27">
        <v>11</v>
      </c>
      <c r="N27">
        <v>9</v>
      </c>
      <c r="O27">
        <v>17</v>
      </c>
      <c r="P27">
        <v>18</v>
      </c>
      <c r="Q27">
        <v>13</v>
      </c>
      <c r="R27">
        <v>10</v>
      </c>
      <c r="S27">
        <v>12</v>
      </c>
      <c r="T27">
        <v>12</v>
      </c>
      <c r="U27">
        <v>18</v>
      </c>
      <c r="V27">
        <v>6</v>
      </c>
      <c r="AA27">
        <v>11</v>
      </c>
    </row>
    <row r="28" spans="1:27">
      <c r="A28" t="s">
        <v>29</v>
      </c>
      <c r="B28">
        <v>7.5300000000000002E-3</v>
      </c>
      <c r="C28">
        <v>1.21E-2</v>
      </c>
      <c r="D28">
        <v>1.47E-2</v>
      </c>
      <c r="E28">
        <v>6.5100000000000002E-3</v>
      </c>
      <c r="F28">
        <v>1.5049999999999999E-2</v>
      </c>
      <c r="G28">
        <v>2.7</v>
      </c>
      <c r="H28">
        <v>0</v>
      </c>
      <c r="I28">
        <v>1.7</v>
      </c>
      <c r="J28">
        <v>0.4</v>
      </c>
      <c r="K28">
        <v>0.6</v>
      </c>
      <c r="L28">
        <v>28</v>
      </c>
      <c r="M28">
        <v>15</v>
      </c>
      <c r="N28">
        <v>14</v>
      </c>
      <c r="O28">
        <v>18</v>
      </c>
      <c r="P28">
        <v>11</v>
      </c>
      <c r="Q28">
        <v>14</v>
      </c>
      <c r="R28">
        <v>23</v>
      </c>
      <c r="S28">
        <v>1</v>
      </c>
      <c r="T28">
        <v>21</v>
      </c>
      <c r="U28">
        <v>11</v>
      </c>
      <c r="V28">
        <v>12</v>
      </c>
      <c r="AA28">
        <v>4</v>
      </c>
    </row>
    <row r="29" spans="1:27">
      <c r="A29" t="s">
        <v>28</v>
      </c>
      <c r="B29">
        <v>1.1199999999999999E-5</v>
      </c>
      <c r="C29">
        <v>7.2899999999999997E-5</v>
      </c>
      <c r="D29">
        <v>5.2099999999999998E-4</v>
      </c>
      <c r="E29">
        <v>5.0199999999999995E-4</v>
      </c>
      <c r="F29">
        <v>2.4399999999999999E-4</v>
      </c>
      <c r="G29">
        <v>3.0899999999999998E-4</v>
      </c>
      <c r="H29">
        <v>0.1</v>
      </c>
      <c r="I29">
        <v>1.9400000000000001E-2</v>
      </c>
      <c r="J29">
        <v>1.95E-2</v>
      </c>
      <c r="K29">
        <v>1.8499999999999999E-2</v>
      </c>
      <c r="L29">
        <v>50</v>
      </c>
      <c r="M29">
        <v>5</v>
      </c>
      <c r="N29">
        <v>4</v>
      </c>
      <c r="O29">
        <v>7</v>
      </c>
      <c r="P29">
        <v>6</v>
      </c>
      <c r="Q29">
        <v>4</v>
      </c>
      <c r="R29">
        <v>4</v>
      </c>
      <c r="S29">
        <v>9</v>
      </c>
      <c r="T29">
        <v>6</v>
      </c>
      <c r="U29">
        <v>5</v>
      </c>
      <c r="V29">
        <v>5</v>
      </c>
      <c r="AA29">
        <v>20</v>
      </c>
    </row>
    <row r="30" spans="1:27">
      <c r="A30" t="s">
        <v>24</v>
      </c>
      <c r="B30">
        <v>3.8399999999999998E-16</v>
      </c>
      <c r="C30">
        <v>1.5299999999999999E-14</v>
      </c>
      <c r="D30">
        <v>4.5599999999999998E-13</v>
      </c>
      <c r="E30">
        <v>7.0900000000000001E-13</v>
      </c>
      <c r="F30">
        <v>7.3300000000000001E-13</v>
      </c>
      <c r="G30">
        <v>5.44E-14</v>
      </c>
      <c r="H30">
        <v>6.3100000000000004E-13</v>
      </c>
      <c r="I30">
        <v>1.64E-11</v>
      </c>
      <c r="J30">
        <v>2.5699999999999999E-11</v>
      </c>
      <c r="K30">
        <v>2.7499999999999999E-11</v>
      </c>
      <c r="L30">
        <v>57</v>
      </c>
      <c r="M30">
        <v>1</v>
      </c>
      <c r="N30">
        <v>2</v>
      </c>
      <c r="O30">
        <v>2</v>
      </c>
      <c r="P30">
        <v>2</v>
      </c>
      <c r="Q30">
        <v>2</v>
      </c>
      <c r="R30">
        <v>2</v>
      </c>
      <c r="S30">
        <v>5</v>
      </c>
      <c r="T30">
        <v>2</v>
      </c>
      <c r="U30">
        <v>2</v>
      </c>
      <c r="V30">
        <v>3</v>
      </c>
      <c r="AA30">
        <v>25</v>
      </c>
    </row>
    <row r="31" spans="1:27">
      <c r="A31" t="s">
        <v>0</v>
      </c>
      <c r="B31">
        <v>6.5700000000000003E-16</v>
      </c>
      <c r="C31">
        <v>7.4900000000000004E-16</v>
      </c>
      <c r="D31">
        <v>8.8399999999999997E-16</v>
      </c>
      <c r="E31">
        <v>9.4700000000000001E-16</v>
      </c>
      <c r="F31">
        <v>8.9299999999999992E-16</v>
      </c>
      <c r="G31">
        <v>0</v>
      </c>
      <c r="H31">
        <v>0</v>
      </c>
      <c r="I31">
        <v>0</v>
      </c>
      <c r="J31">
        <v>0</v>
      </c>
      <c r="K31">
        <v>0</v>
      </c>
      <c r="L31">
        <v>62</v>
      </c>
      <c r="M31">
        <v>2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AA31">
        <v>27</v>
      </c>
    </row>
    <row r="32" spans="1:27">
      <c r="A32" t="s">
        <v>30</v>
      </c>
      <c r="B32">
        <v>8.1939999999999997E-4</v>
      </c>
      <c r="C32">
        <v>1.4599999999999999E-3</v>
      </c>
      <c r="D32">
        <v>2.3500000000000001E-3</v>
      </c>
      <c r="E32">
        <v>2.4199999999999998E-3</v>
      </c>
      <c r="F32">
        <v>1.2800000000000001E-3</v>
      </c>
      <c r="G32">
        <v>0.1</v>
      </c>
      <c r="H32">
        <v>0.1</v>
      </c>
      <c r="I32">
        <v>0.1</v>
      </c>
      <c r="J32">
        <v>0.1</v>
      </c>
      <c r="K32">
        <v>0.1</v>
      </c>
      <c r="L32">
        <v>32</v>
      </c>
      <c r="M32">
        <v>9</v>
      </c>
      <c r="N32">
        <v>10</v>
      </c>
      <c r="O32">
        <v>8</v>
      </c>
      <c r="P32">
        <v>8</v>
      </c>
      <c r="Q32">
        <v>7</v>
      </c>
      <c r="R32">
        <v>7</v>
      </c>
      <c r="S32">
        <v>9</v>
      </c>
      <c r="T32">
        <v>8</v>
      </c>
      <c r="U32">
        <v>8</v>
      </c>
      <c r="V32">
        <v>8</v>
      </c>
      <c r="AA32">
        <v>6</v>
      </c>
    </row>
    <row r="33" spans="1:27">
      <c r="A33" t="s">
        <v>20</v>
      </c>
      <c r="B33">
        <v>4.18E-5</v>
      </c>
      <c r="C33">
        <v>2.8400000000000002E-4</v>
      </c>
      <c r="D33">
        <v>3.77E-4</v>
      </c>
      <c r="E33">
        <v>4.0099999999999999E-4</v>
      </c>
      <c r="F33">
        <v>3.28E-4</v>
      </c>
      <c r="G33">
        <v>7.1300000000000001E-3</v>
      </c>
      <c r="H33">
        <v>0</v>
      </c>
      <c r="I33">
        <v>1.5100000000000001E-2</v>
      </c>
      <c r="J33">
        <v>1.6E-2</v>
      </c>
      <c r="K33">
        <v>1.8200000000000001E-2</v>
      </c>
      <c r="L33">
        <v>33</v>
      </c>
      <c r="M33">
        <v>6</v>
      </c>
      <c r="N33">
        <v>6</v>
      </c>
      <c r="O33">
        <v>4</v>
      </c>
      <c r="P33">
        <v>4</v>
      </c>
      <c r="Q33">
        <v>5</v>
      </c>
      <c r="R33">
        <v>6</v>
      </c>
      <c r="S33">
        <v>1</v>
      </c>
      <c r="T33">
        <v>4</v>
      </c>
      <c r="U33">
        <v>4</v>
      </c>
      <c r="V33">
        <v>4</v>
      </c>
      <c r="AA33">
        <v>8</v>
      </c>
    </row>
    <row r="36" spans="1:27">
      <c r="A36" t="s">
        <v>59</v>
      </c>
      <c r="B36" t="s">
        <v>60</v>
      </c>
      <c r="C36" t="s">
        <v>61</v>
      </c>
      <c r="D36" t="s">
        <v>32</v>
      </c>
      <c r="E36" t="s">
        <v>62</v>
      </c>
      <c r="F36" t="s">
        <v>63</v>
      </c>
      <c r="G36" t="s">
        <v>64</v>
      </c>
    </row>
    <row r="37" spans="1:27">
      <c r="A37" t="s">
        <v>22</v>
      </c>
      <c r="B37">
        <f>AVERAGE(B3:F3)</f>
        <v>0.96099999999999997</v>
      </c>
      <c r="C37">
        <f>AVERAGE(G3:K3)</f>
        <v>23.24</v>
      </c>
      <c r="D37">
        <v>100</v>
      </c>
      <c r="E37">
        <f>RANK(B37,B$37:B$67)</f>
        <v>4</v>
      </c>
      <c r="F37">
        <f>RANK(C37,C$37:C$67)</f>
        <v>5</v>
      </c>
      <c r="G37">
        <f>RANK(D37,D$37:D$67,1)</f>
        <v>31</v>
      </c>
    </row>
    <row r="38" spans="1:27">
      <c r="A38" t="s">
        <v>17</v>
      </c>
      <c r="B38">
        <f>AVERAGE(B4:F4)</f>
        <v>0.96096000000000004</v>
      </c>
      <c r="C38">
        <f>AVERAGE(G4:K4)</f>
        <v>23.18</v>
      </c>
      <c r="D38">
        <v>82</v>
      </c>
      <c r="E38">
        <f>RANK(B38,B$37:B$67)</f>
        <v>5</v>
      </c>
      <c r="F38">
        <f>RANK(C38,C$37:C$67)</f>
        <v>6</v>
      </c>
      <c r="G38">
        <f>RANK(D38,D$37:D$67,1)</f>
        <v>30</v>
      </c>
    </row>
    <row r="39" spans="1:27">
      <c r="A39" t="s">
        <v>15</v>
      </c>
      <c r="B39">
        <f>AVERAGE(B5:F5)</f>
        <v>5.6799999999999996E-2</v>
      </c>
      <c r="C39">
        <f>AVERAGE(G5:K5)</f>
        <v>2.44</v>
      </c>
      <c r="D39">
        <v>75</v>
      </c>
      <c r="E39">
        <f>RANK(B39,B$37:B$67)</f>
        <v>12</v>
      </c>
      <c r="F39">
        <f>RANK(C39,C$37:C$67)</f>
        <v>12</v>
      </c>
      <c r="G39">
        <f>RANK(D39,D$37:D$67,1)</f>
        <v>29</v>
      </c>
    </row>
    <row r="40" spans="1:27">
      <c r="A40" t="s">
        <v>19</v>
      </c>
      <c r="B40">
        <f>AVERAGE(B6:F6)</f>
        <v>0.83912000000000009</v>
      </c>
      <c r="C40">
        <f>AVERAGE(G6:K6)</f>
        <v>33.5</v>
      </c>
      <c r="D40">
        <v>73</v>
      </c>
      <c r="E40">
        <f>RANK(B40,B$37:B$67)</f>
        <v>6</v>
      </c>
      <c r="F40">
        <f>RANK(C40,C$37:C$67)</f>
        <v>4</v>
      </c>
      <c r="G40">
        <f>RANK(D40,D$37:D$67,1)</f>
        <v>28</v>
      </c>
    </row>
    <row r="41" spans="1:27">
      <c r="A41" t="s">
        <v>0</v>
      </c>
      <c r="B41">
        <f>AVERAGE(B7:F7)</f>
        <v>2.9020000000000001</v>
      </c>
      <c r="C41">
        <f>AVERAGE(G7:K7)</f>
        <v>52.1</v>
      </c>
      <c r="D41">
        <v>62</v>
      </c>
      <c r="E41">
        <f>RANK(B41,B$37:B$67)</f>
        <v>1</v>
      </c>
      <c r="F41">
        <f>RANK(C41,C$37:C$67)</f>
        <v>1</v>
      </c>
      <c r="G41">
        <f>RANK(D41,D$37:D$67,1)</f>
        <v>27</v>
      </c>
    </row>
    <row r="42" spans="1:27">
      <c r="A42" t="s">
        <v>4</v>
      </c>
      <c r="B42">
        <f>AVERAGE(B8:F8)</f>
        <v>1.5134800000000002</v>
      </c>
      <c r="C42">
        <f>AVERAGE(G8:K8)</f>
        <v>42.24</v>
      </c>
      <c r="D42">
        <v>57</v>
      </c>
      <c r="E42">
        <f>RANK(B42,B$37:B$67)</f>
        <v>2</v>
      </c>
      <c r="F42">
        <f>RANK(C42,C$37:C$67)</f>
        <v>3</v>
      </c>
      <c r="G42">
        <f>RANK(D42,D$37:D$67,1)</f>
        <v>25</v>
      </c>
    </row>
    <row r="43" spans="1:27">
      <c r="A43" t="s">
        <v>24</v>
      </c>
      <c r="B43">
        <f>AVERAGE(B9:F9)</f>
        <v>1.4542000000000002</v>
      </c>
      <c r="C43">
        <f>AVERAGE(G9:K9)</f>
        <v>43.480000000000004</v>
      </c>
      <c r="D43">
        <v>57</v>
      </c>
      <c r="E43">
        <f>RANK(B43,B$37:B$67)</f>
        <v>3</v>
      </c>
      <c r="F43">
        <f>RANK(C43,C$37:C$67)</f>
        <v>2</v>
      </c>
      <c r="G43">
        <f>RANK(D43,D$37:D$67,1)</f>
        <v>25</v>
      </c>
    </row>
    <row r="44" spans="1:27">
      <c r="A44" t="s">
        <v>12</v>
      </c>
      <c r="B44">
        <f>AVERAGE(B10:F10)</f>
        <v>2.5422E-2</v>
      </c>
      <c r="C44">
        <f>AVERAGE(G10:K10)</f>
        <v>1.48</v>
      </c>
      <c r="D44">
        <v>56</v>
      </c>
      <c r="E44">
        <f>RANK(B44,B$37:B$67)</f>
        <v>13</v>
      </c>
      <c r="F44">
        <f>RANK(C44,C$37:C$67)</f>
        <v>13</v>
      </c>
      <c r="G44">
        <f>RANK(D44,D$37:D$67,1)</f>
        <v>23</v>
      </c>
    </row>
    <row r="45" spans="1:27">
      <c r="A45" t="s">
        <v>14</v>
      </c>
      <c r="B45">
        <f>AVERAGE(B11:F11)</f>
        <v>7.0760000000000003E-2</v>
      </c>
      <c r="C45">
        <f>AVERAGE(G11:K11)</f>
        <v>5.7200000000000006</v>
      </c>
      <c r="D45">
        <v>56</v>
      </c>
      <c r="E45">
        <f>RANK(B45,B$37:B$67)</f>
        <v>8</v>
      </c>
      <c r="F45">
        <f>RANK(C45,C$37:C$67)</f>
        <v>8</v>
      </c>
      <c r="G45">
        <f>RANK(D45,D$37:D$67,1)</f>
        <v>23</v>
      </c>
    </row>
    <row r="46" spans="1:27">
      <c r="A46" t="s">
        <v>23</v>
      </c>
      <c r="B46">
        <f>AVERAGE(B12:F12)</f>
        <v>6.1220000000000011E-2</v>
      </c>
      <c r="C46">
        <f>AVERAGE(G12:K12)</f>
        <v>2.54</v>
      </c>
      <c r="D46">
        <v>54</v>
      </c>
      <c r="E46">
        <f>RANK(B46,B$37:B$67)</f>
        <v>10</v>
      </c>
      <c r="F46">
        <f>RANK(C46,C$37:C$67)</f>
        <v>11</v>
      </c>
      <c r="G46">
        <f>RANK(D46,D$37:D$67,1)</f>
        <v>22</v>
      </c>
    </row>
    <row r="47" spans="1:27">
      <c r="A47" t="s">
        <v>21</v>
      </c>
      <c r="B47">
        <f>AVERAGE(B13:F13)</f>
        <v>5.9782000000000002E-2</v>
      </c>
      <c r="C47">
        <f>AVERAGE(G13:K13)</f>
        <v>3.7184199999999996</v>
      </c>
      <c r="D47">
        <v>53</v>
      </c>
      <c r="E47">
        <f>RANK(B47,B$37:B$67)</f>
        <v>11</v>
      </c>
      <c r="F47">
        <f>RANK(C47,C$37:C$67)</f>
        <v>10</v>
      </c>
      <c r="G47">
        <f>RANK(D47,D$37:D$67,1)</f>
        <v>21</v>
      </c>
    </row>
    <row r="48" spans="1:27">
      <c r="A48" t="s">
        <v>28</v>
      </c>
      <c r="B48">
        <f>AVERAGE(B14:F14)</f>
        <v>6.198E-2</v>
      </c>
      <c r="C48">
        <f>AVERAGE(G14:K14)</f>
        <v>5.28</v>
      </c>
      <c r="D48">
        <v>50</v>
      </c>
      <c r="E48">
        <f>RANK(B48,B$37:B$67)</f>
        <v>9</v>
      </c>
      <c r="F48">
        <f>RANK(C48,C$37:C$67)</f>
        <v>9</v>
      </c>
      <c r="G48">
        <f>RANK(D48,D$37:D$67,1)</f>
        <v>20</v>
      </c>
    </row>
    <row r="49" spans="1:7">
      <c r="A49" t="s">
        <v>38</v>
      </c>
      <c r="B49">
        <f>AVERAGE(B15:F15)</f>
        <v>1.1924000000000001E-2</v>
      </c>
      <c r="C49">
        <f>AVERAGE(G15:K15)</f>
        <v>0.65999999999999992</v>
      </c>
      <c r="D49">
        <v>45</v>
      </c>
      <c r="E49">
        <f>RANK(B49,B$37:B$67)</f>
        <v>19</v>
      </c>
      <c r="F49">
        <f>RANK(C49,C$37:C$67)</f>
        <v>19</v>
      </c>
      <c r="G49">
        <f>RANK(D49,D$37:D$67,1)</f>
        <v>19</v>
      </c>
    </row>
    <row r="50" spans="1:7">
      <c r="A50" t="s">
        <v>10</v>
      </c>
      <c r="B50">
        <f>AVERAGE(B16:F16)</f>
        <v>1.489E-2</v>
      </c>
      <c r="C50">
        <f>AVERAGE(G16:K16)</f>
        <v>0.72</v>
      </c>
      <c r="D50">
        <v>41</v>
      </c>
      <c r="E50">
        <f>RANK(B50,B$37:B$67)</f>
        <v>16</v>
      </c>
      <c r="F50">
        <f>RANK(C50,C$37:C$67)</f>
        <v>15</v>
      </c>
      <c r="G50">
        <f>RANK(D50,D$37:D$67,1)</f>
        <v>18</v>
      </c>
    </row>
    <row r="51" spans="1:7">
      <c r="A51" t="s">
        <v>5</v>
      </c>
      <c r="B51">
        <f>AVERAGE(B17:F17)</f>
        <v>1.5316E-2</v>
      </c>
      <c r="C51">
        <f>AVERAGE(G17:K17)</f>
        <v>0.72</v>
      </c>
      <c r="D51">
        <v>40</v>
      </c>
      <c r="E51">
        <f>RANK(B51,B$37:B$67)</f>
        <v>14</v>
      </c>
      <c r="F51">
        <f>RANK(C51,C$37:C$67)</f>
        <v>15</v>
      </c>
      <c r="G51">
        <f>RANK(D51,D$37:D$67,1)</f>
        <v>14</v>
      </c>
    </row>
    <row r="52" spans="1:7">
      <c r="A52" t="s">
        <v>18</v>
      </c>
      <c r="B52">
        <f>AVERAGE(B18:F18)</f>
        <v>0.26791599999999999</v>
      </c>
      <c r="C52">
        <f>AVERAGE(G18:K18)</f>
        <v>12.4</v>
      </c>
      <c r="D52">
        <v>40</v>
      </c>
      <c r="E52">
        <f>RANK(B52,B$37:B$67)</f>
        <v>7</v>
      </c>
      <c r="F52">
        <f>RANK(C52,C$37:C$67)</f>
        <v>7</v>
      </c>
      <c r="G52">
        <f>RANK(D52,D$37:D$67,1)</f>
        <v>14</v>
      </c>
    </row>
    <row r="53" spans="1:7">
      <c r="A53" t="s">
        <v>26</v>
      </c>
      <c r="B53">
        <f>AVERAGE(B19:F19)</f>
        <v>6.4305200000000008E-4</v>
      </c>
      <c r="C53">
        <f>AVERAGE(G19:K19)</f>
        <v>0.59020380000000006</v>
      </c>
      <c r="D53">
        <v>40</v>
      </c>
      <c r="E53">
        <f>RANK(B53,B$37:B$67)</f>
        <v>25</v>
      </c>
      <c r="F53">
        <f>RANK(C53,C$37:C$67)</f>
        <v>20</v>
      </c>
      <c r="G53">
        <f>RANK(D53,D$37:D$67,1)</f>
        <v>14</v>
      </c>
    </row>
    <row r="54" spans="1:7">
      <c r="A54" t="s">
        <v>9</v>
      </c>
      <c r="B54">
        <f>AVERAGE(B20:F20)</f>
        <v>1.2466E-2</v>
      </c>
      <c r="C54">
        <f>AVERAGE(G20:K20)</f>
        <v>0.58000000000000007</v>
      </c>
      <c r="D54">
        <v>40</v>
      </c>
      <c r="E54">
        <f>RANK(B54,B$37:B$67)</f>
        <v>18</v>
      </c>
      <c r="F54">
        <f>RANK(C54,C$37:C$67)</f>
        <v>21</v>
      </c>
      <c r="G54">
        <f>RANK(D54,D$37:D$67,1)</f>
        <v>14</v>
      </c>
    </row>
    <row r="55" spans="1:7">
      <c r="A55" t="s">
        <v>13</v>
      </c>
      <c r="B55">
        <f>AVERAGE(B21:F21)</f>
        <v>1.3586000000000001E-2</v>
      </c>
      <c r="C55">
        <f>AVERAGE(G21:K21)</f>
        <v>0.67999999999999994</v>
      </c>
      <c r="D55">
        <v>39</v>
      </c>
      <c r="E55">
        <f>RANK(B55,B$37:B$67)</f>
        <v>17</v>
      </c>
      <c r="F55">
        <f>RANK(C55,C$37:C$67)</f>
        <v>18</v>
      </c>
      <c r="G55">
        <f>RANK(D55,D$37:D$67,1)</f>
        <v>11</v>
      </c>
    </row>
    <row r="56" spans="1:7">
      <c r="A56" t="s">
        <v>16</v>
      </c>
      <c r="B56">
        <f>AVERAGE(B22:F22)</f>
        <v>4.3639999999999998E-3</v>
      </c>
      <c r="C56">
        <f>AVERAGE(G22:K22)</f>
        <v>0.220642</v>
      </c>
      <c r="D56">
        <v>39</v>
      </c>
      <c r="E56">
        <f>RANK(B56,B$37:B$67)</f>
        <v>22</v>
      </c>
      <c r="F56">
        <f>RANK(C56,C$37:C$67)</f>
        <v>24</v>
      </c>
      <c r="G56">
        <f>RANK(D56,D$37:D$67,1)</f>
        <v>11</v>
      </c>
    </row>
    <row r="57" spans="1:7">
      <c r="A57" t="s">
        <v>8</v>
      </c>
      <c r="B57">
        <f>AVERAGE(B23:F23)</f>
        <v>1.5074000000000001E-2</v>
      </c>
      <c r="C57">
        <f>AVERAGE(G23:K23)</f>
        <v>0.72</v>
      </c>
      <c r="D57">
        <v>39</v>
      </c>
      <c r="E57">
        <f>RANK(B57,B$37:B$67)</f>
        <v>15</v>
      </c>
      <c r="F57">
        <f>RANK(C57,C$37:C$67)</f>
        <v>15</v>
      </c>
      <c r="G57">
        <f>RANK(D57,D$37:D$67,1)</f>
        <v>11</v>
      </c>
    </row>
    <row r="58" spans="1:7">
      <c r="A58" t="s">
        <v>11</v>
      </c>
      <c r="B58">
        <f>AVERAGE(B24:F24)</f>
        <v>2.2621999999999998E-3</v>
      </c>
      <c r="C58">
        <f>AVERAGE(G24:K24)</f>
        <v>0.26</v>
      </c>
      <c r="D58">
        <v>38</v>
      </c>
      <c r="E58">
        <f>RANK(B58,B$37:B$67)</f>
        <v>23</v>
      </c>
      <c r="F58">
        <f>RANK(C58,C$37:C$67)</f>
        <v>23</v>
      </c>
      <c r="G58">
        <f>RANK(D58,D$37:D$67,1)</f>
        <v>10</v>
      </c>
    </row>
    <row r="59" spans="1:7">
      <c r="A59" t="s">
        <v>7</v>
      </c>
      <c r="B59">
        <f>AVERAGE(B25:F25)</f>
        <v>4.2020000000000002E-4</v>
      </c>
      <c r="C59">
        <f>AVERAGE(G25:K25)</f>
        <v>3.3919999999999999E-2</v>
      </c>
      <c r="D59">
        <v>35</v>
      </c>
      <c r="E59">
        <f>RANK(B59,B$37:B$67)</f>
        <v>26</v>
      </c>
      <c r="F59">
        <f>RANK(C59,C$37:C$67)</f>
        <v>27</v>
      </c>
      <c r="G59">
        <f>RANK(D59,D$37:D$67,1)</f>
        <v>9</v>
      </c>
    </row>
    <row r="60" spans="1:7">
      <c r="A60" t="s">
        <v>20</v>
      </c>
      <c r="B60">
        <f>AVERAGE(B26:F26)</f>
        <v>1.5686455999999999E-5</v>
      </c>
      <c r="C60">
        <f>AVERAGE(G26:K26)</f>
        <v>0.12368936099999998</v>
      </c>
      <c r="D60">
        <v>33</v>
      </c>
      <c r="E60">
        <f>RANK(B60,B$37:B$67)</f>
        <v>29</v>
      </c>
      <c r="F60">
        <f>RANK(C60,C$37:C$67)</f>
        <v>25</v>
      </c>
      <c r="G60">
        <f>RANK(D60,D$37:D$67,1)</f>
        <v>8</v>
      </c>
    </row>
    <row r="61" spans="1:7">
      <c r="A61" t="s">
        <v>30</v>
      </c>
      <c r="B61">
        <f>AVERAGE(B27:F27)</f>
        <v>1.0191999999999998E-2</v>
      </c>
      <c r="C61">
        <f>AVERAGE(G27:K27)</f>
        <v>0.39596000000000003</v>
      </c>
      <c r="D61">
        <v>32</v>
      </c>
      <c r="E61">
        <f>RANK(B61,B$37:B$67)</f>
        <v>21</v>
      </c>
      <c r="F61">
        <f>RANK(C61,C$37:C$67)</f>
        <v>22</v>
      </c>
      <c r="G61">
        <f>RANK(D61,D$37:D$67,1)</f>
        <v>6</v>
      </c>
    </row>
    <row r="62" spans="1:7">
      <c r="A62" t="s">
        <v>27</v>
      </c>
      <c r="B62">
        <f>AVERAGE(B28:F28)</f>
        <v>1.1178E-2</v>
      </c>
      <c r="C62">
        <f>AVERAGE(G28:K28)</f>
        <v>1.08</v>
      </c>
      <c r="D62">
        <v>32</v>
      </c>
      <c r="E62">
        <f>RANK(B62,B$37:B$67)</f>
        <v>20</v>
      </c>
      <c r="F62">
        <f>RANK(C62,C$37:C$67)</f>
        <v>14</v>
      </c>
      <c r="G62">
        <f>RANK(D62,D$37:D$67,1)</f>
        <v>6</v>
      </c>
    </row>
    <row r="63" spans="1:7">
      <c r="A63" t="s">
        <v>6</v>
      </c>
      <c r="B63">
        <f>AVERAGE(B29:F29)</f>
        <v>2.7022E-4</v>
      </c>
      <c r="C63">
        <f>AVERAGE(G29:K29)</f>
        <v>3.1541799999999995E-2</v>
      </c>
      <c r="D63">
        <v>31</v>
      </c>
      <c r="E63">
        <f>RANK(B63,B$37:B$67)</f>
        <v>28</v>
      </c>
      <c r="F63">
        <f>RANK(C63,C$37:C$67)</f>
        <v>28</v>
      </c>
      <c r="G63">
        <f>RANK(D63,D$37:D$67,1)</f>
        <v>5</v>
      </c>
    </row>
    <row r="64" spans="1:7">
      <c r="A64" t="s">
        <v>29</v>
      </c>
      <c r="B64">
        <f>AVERAGE(B30:F30)</f>
        <v>3.8273680000000006E-13</v>
      </c>
      <c r="C64">
        <f>AVERAGE(G30:K30)</f>
        <v>1.4057079999999999E-11</v>
      </c>
      <c r="D64">
        <v>28</v>
      </c>
      <c r="E64">
        <f>RANK(B64,B$37:B$67)</f>
        <v>30</v>
      </c>
      <c r="F64">
        <f>RANK(C64,C$37:C$67)</f>
        <v>30</v>
      </c>
      <c r="G64">
        <f>RANK(D64,D$37:D$67,1)</f>
        <v>4</v>
      </c>
    </row>
    <row r="65" spans="1:7">
      <c r="A65" t="s">
        <v>2</v>
      </c>
      <c r="B65">
        <f>AVERAGE(B31:F31)</f>
        <v>8.2599999999999991E-16</v>
      </c>
      <c r="C65">
        <f>AVERAGE(G31:K31)</f>
        <v>0</v>
      </c>
      <c r="D65">
        <v>25</v>
      </c>
      <c r="E65">
        <f>RANK(B65,B$37:B$67)</f>
        <v>31</v>
      </c>
      <c r="F65">
        <f>RANK(C65,C$37:C$67)</f>
        <v>31</v>
      </c>
      <c r="G65">
        <f>RANK(D65,D$37:D$67,1)</f>
        <v>3</v>
      </c>
    </row>
    <row r="66" spans="1:7">
      <c r="A66" t="s">
        <v>3</v>
      </c>
      <c r="B66">
        <f>AVERAGE(B32:F32)</f>
        <v>1.6658800000000002E-3</v>
      </c>
      <c r="C66">
        <f>AVERAGE(G32:K32)</f>
        <v>0.1</v>
      </c>
      <c r="D66">
        <v>18</v>
      </c>
      <c r="E66">
        <f>RANK(B66,B$37:B$67)</f>
        <v>24</v>
      </c>
      <c r="F66">
        <f>RANK(C66,C$37:C$67)</f>
        <v>26</v>
      </c>
      <c r="G66">
        <f>RANK(D66,D$37:D$67,1)</f>
        <v>2</v>
      </c>
    </row>
    <row r="67" spans="1:7">
      <c r="A67" t="s">
        <v>1</v>
      </c>
      <c r="B67">
        <f>AVERAGE(B33:F33)</f>
        <v>2.8635999999999993E-4</v>
      </c>
      <c r="C67">
        <f>AVERAGE(G33:K33)</f>
        <v>1.1286000000000001E-2</v>
      </c>
      <c r="D67">
        <v>16</v>
      </c>
      <c r="E67">
        <f>RANK(B67,B$37:B$67)</f>
        <v>27</v>
      </c>
      <c r="F67">
        <f>RANK(C67,C$37:C$67)</f>
        <v>29</v>
      </c>
      <c r="G67">
        <f>RANK(D67,D$37:D$67,1)</f>
        <v>1</v>
      </c>
    </row>
  </sheetData>
  <sortState ref="A37:G67">
    <sortCondition descending="1" ref="G37:G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33"/>
  <sheetViews>
    <sheetView workbookViewId="0">
      <selection activeCell="A2" sqref="A2:D33"/>
    </sheetView>
  </sheetViews>
  <sheetFormatPr defaultRowHeight="15"/>
  <sheetData>
    <row r="2" spans="1:4">
      <c r="A2" t="s">
        <v>59</v>
      </c>
      <c r="B2" t="s">
        <v>57</v>
      </c>
      <c r="C2" t="s">
        <v>58</v>
      </c>
      <c r="D2" t="s">
        <v>32</v>
      </c>
    </row>
    <row r="3" spans="1:4">
      <c r="A3" t="s">
        <v>4</v>
      </c>
      <c r="B3">
        <v>0.34605597964376594</v>
      </c>
      <c r="C3">
        <v>0.33587786259541985</v>
      </c>
      <c r="D3">
        <v>0.31806615776081426</v>
      </c>
    </row>
    <row r="4" spans="1:4">
      <c r="A4" t="s">
        <v>23</v>
      </c>
      <c r="B4">
        <v>0.36096256684491979</v>
      </c>
      <c r="C4">
        <v>0.34491978609625673</v>
      </c>
      <c r="D4">
        <v>0.29411764705882354</v>
      </c>
    </row>
    <row r="5" spans="1:4">
      <c r="A5" t="s">
        <v>22</v>
      </c>
      <c r="B5">
        <v>0.30894308943089432</v>
      </c>
      <c r="C5">
        <v>0.2710027100271003</v>
      </c>
      <c r="D5">
        <v>0.42005420054200543</v>
      </c>
    </row>
    <row r="6" spans="1:4">
      <c r="A6" t="s">
        <v>5</v>
      </c>
      <c r="B6">
        <v>0.38920454545454541</v>
      </c>
      <c r="C6">
        <v>0.41193181818181812</v>
      </c>
      <c r="D6">
        <v>0.19886363636363635</v>
      </c>
    </row>
    <row r="7" spans="1:4">
      <c r="A7" t="s">
        <v>1</v>
      </c>
      <c r="B7">
        <v>0.49190938511326859</v>
      </c>
      <c r="C7">
        <v>0.49190938511326859</v>
      </c>
      <c r="D7">
        <v>1.6181229773462785E-2</v>
      </c>
    </row>
    <row r="8" spans="1:4">
      <c r="A8" t="s">
        <v>27</v>
      </c>
      <c r="B8">
        <v>0.46</v>
      </c>
      <c r="C8">
        <v>0.44</v>
      </c>
      <c r="D8">
        <v>0.1</v>
      </c>
    </row>
    <row r="9" spans="1:4">
      <c r="A9" t="s">
        <v>3</v>
      </c>
      <c r="B9">
        <v>0.47386759581881532</v>
      </c>
      <c r="C9">
        <v>0.49128919860627179</v>
      </c>
      <c r="D9">
        <v>3.484320557491289E-2</v>
      </c>
    </row>
    <row r="10" spans="1:4">
      <c r="A10" t="s">
        <v>14</v>
      </c>
      <c r="B10">
        <v>0.29929577464788731</v>
      </c>
      <c r="C10">
        <v>0.29577464788732399</v>
      </c>
      <c r="D10">
        <v>0.40492957746478875</v>
      </c>
    </row>
    <row r="11" spans="1:4">
      <c r="A11" t="s">
        <v>7</v>
      </c>
      <c r="B11">
        <v>0.40501792114695345</v>
      </c>
      <c r="C11">
        <v>0.43369175627240142</v>
      </c>
      <c r="D11">
        <v>0.16129032258064516</v>
      </c>
    </row>
    <row r="12" spans="1:4">
      <c r="A12" t="s">
        <v>8</v>
      </c>
      <c r="B12">
        <v>0.41155234657039713</v>
      </c>
      <c r="C12">
        <v>0.38989169675090257</v>
      </c>
      <c r="D12">
        <v>0.19855595667870038</v>
      </c>
    </row>
    <row r="13" spans="1:4">
      <c r="A13" t="s">
        <v>13</v>
      </c>
      <c r="B13">
        <v>0.38095238095238093</v>
      </c>
      <c r="C13">
        <v>0.40079365079365081</v>
      </c>
      <c r="D13">
        <v>0.21825396825396826</v>
      </c>
    </row>
    <row r="14" spans="1:4">
      <c r="A14" t="s">
        <v>6</v>
      </c>
      <c r="B14">
        <v>0.44758064516129031</v>
      </c>
      <c r="C14">
        <v>0.45161290322580638</v>
      </c>
      <c r="D14">
        <v>0.10080645161290322</v>
      </c>
    </row>
    <row r="15" spans="1:4">
      <c r="A15" t="s">
        <v>38</v>
      </c>
      <c r="B15">
        <v>0.33196721311475408</v>
      </c>
      <c r="C15">
        <v>0.27868852459016397</v>
      </c>
      <c r="D15">
        <v>0.38934426229508201</v>
      </c>
    </row>
    <row r="16" spans="1:4">
      <c r="A16" t="s">
        <v>10</v>
      </c>
      <c r="B16">
        <v>0.34836065573770492</v>
      </c>
      <c r="C16">
        <v>0.28278688524590168</v>
      </c>
      <c r="D16">
        <v>0.36885245901639346</v>
      </c>
    </row>
    <row r="17" spans="1:4">
      <c r="A17" t="s">
        <v>9</v>
      </c>
      <c r="B17">
        <v>0.39301310043668125</v>
      </c>
      <c r="C17">
        <v>0.30131004366812231</v>
      </c>
      <c r="D17">
        <v>0.30567685589519655</v>
      </c>
    </row>
    <row r="18" spans="1:4">
      <c r="A18" t="s">
        <v>2</v>
      </c>
      <c r="B18">
        <v>0.40358744394618834</v>
      </c>
      <c r="C18">
        <v>0.52914798206278024</v>
      </c>
      <c r="D18">
        <v>6.726457399103139E-2</v>
      </c>
    </row>
    <row r="19" spans="1:4">
      <c r="A19" t="s">
        <v>15</v>
      </c>
      <c r="B19">
        <v>0.1330275229357798</v>
      </c>
      <c r="C19">
        <v>0.20183486238532111</v>
      </c>
      <c r="D19">
        <v>0.66513761467889909</v>
      </c>
    </row>
    <row r="20" spans="1:4">
      <c r="A20" t="s">
        <v>18</v>
      </c>
      <c r="B20">
        <v>0.37980769230769229</v>
      </c>
      <c r="C20">
        <v>0.28365384615384615</v>
      </c>
      <c r="D20">
        <v>0.33653846153846151</v>
      </c>
    </row>
    <row r="21" spans="1:4">
      <c r="A21" t="s">
        <v>26</v>
      </c>
      <c r="B21">
        <v>0.35576923076923078</v>
      </c>
      <c r="C21">
        <v>0.30769230769230771</v>
      </c>
      <c r="D21">
        <v>0.33653846153846151</v>
      </c>
    </row>
    <row r="22" spans="1:4">
      <c r="A22" t="s">
        <v>21</v>
      </c>
      <c r="B22">
        <v>0.26213592233009708</v>
      </c>
      <c r="C22">
        <v>0.22815533980582522</v>
      </c>
      <c r="D22">
        <v>0.50970873786407767</v>
      </c>
    </row>
    <row r="23" spans="1:4">
      <c r="A23" t="s">
        <v>11</v>
      </c>
      <c r="B23">
        <v>0.42233009708737856</v>
      </c>
      <c r="C23">
        <v>0.33495145631067963</v>
      </c>
      <c r="D23">
        <v>0.24271844660194172</v>
      </c>
    </row>
    <row r="24" spans="1:4">
      <c r="A24" t="s">
        <v>12</v>
      </c>
      <c r="B24">
        <v>0.20487804878048782</v>
      </c>
      <c r="C24">
        <v>0.23414634146341462</v>
      </c>
      <c r="D24">
        <v>0.56097560975609762</v>
      </c>
    </row>
    <row r="25" spans="1:4">
      <c r="A25" t="s">
        <v>19</v>
      </c>
      <c r="B25">
        <v>0.16494845360824745</v>
      </c>
      <c r="C25">
        <v>0.11340206185567012</v>
      </c>
      <c r="D25">
        <v>0.72164948453608257</v>
      </c>
    </row>
    <row r="26" spans="1:4">
      <c r="A26" t="s">
        <v>17</v>
      </c>
      <c r="B26">
        <v>7.7319587628865982E-2</v>
      </c>
      <c r="C26">
        <v>0.14948453608247422</v>
      </c>
      <c r="D26">
        <v>0.77319587628865982</v>
      </c>
    </row>
    <row r="27" spans="1:4">
      <c r="A27" t="s">
        <v>16</v>
      </c>
      <c r="B27">
        <v>0.37569060773480661</v>
      </c>
      <c r="C27">
        <v>0.3204419889502762</v>
      </c>
      <c r="D27">
        <v>0.30386740331491713</v>
      </c>
    </row>
    <row r="28" spans="1:4">
      <c r="A28" t="s">
        <v>29</v>
      </c>
      <c r="B28">
        <v>0.45</v>
      </c>
      <c r="C28">
        <v>0.42499999999999999</v>
      </c>
      <c r="D28">
        <v>0.125</v>
      </c>
    </row>
    <row r="29" spans="1:4">
      <c r="A29" t="s">
        <v>28</v>
      </c>
      <c r="B29">
        <v>0.16774193548387098</v>
      </c>
      <c r="C29">
        <v>0.18709677419354839</v>
      </c>
      <c r="D29">
        <v>0.64516129032258063</v>
      </c>
    </row>
    <row r="30" spans="1:4">
      <c r="A30" t="s">
        <v>24</v>
      </c>
      <c r="B30">
        <v>6.0810810810810807E-2</v>
      </c>
      <c r="C30">
        <v>9.4594594594594586E-2</v>
      </c>
      <c r="D30">
        <v>0.84459459459459452</v>
      </c>
    </row>
    <row r="31" spans="1:4">
      <c r="A31" t="s">
        <v>0</v>
      </c>
      <c r="B31">
        <v>4.1095890410958902E-2</v>
      </c>
      <c r="C31">
        <v>3.4246575342465752E-2</v>
      </c>
      <c r="D31">
        <v>0.92465753424657537</v>
      </c>
    </row>
    <row r="32" spans="1:4">
      <c r="A32" t="s">
        <v>30</v>
      </c>
      <c r="B32">
        <v>0.37500000000000006</v>
      </c>
      <c r="C32">
        <v>0.35714285714285715</v>
      </c>
      <c r="D32">
        <v>0.26785714285714285</v>
      </c>
    </row>
    <row r="33" spans="1:4">
      <c r="A33" t="s">
        <v>20</v>
      </c>
      <c r="B33">
        <v>0.29761904761904762</v>
      </c>
      <c r="C33">
        <v>0.22619047619047616</v>
      </c>
      <c r="D33">
        <v>0.47619047619047616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9</vt:i4>
      </vt:variant>
    </vt:vector>
  </HeadingPairs>
  <TitlesOfParts>
    <vt:vector size="15" baseType="lpstr">
      <vt:lpstr>AMSD</vt:lpstr>
      <vt:lpstr>MSD</vt:lpstr>
      <vt:lpstr>CPU Times</vt:lpstr>
      <vt:lpstr>Score</vt:lpstr>
      <vt:lpstr>Trade Off Numbers</vt:lpstr>
      <vt:lpstr>Sheet6</vt:lpstr>
      <vt:lpstr>AMSD Results Charts (eD)</vt:lpstr>
      <vt:lpstr>AMSD Results Chart</vt:lpstr>
      <vt:lpstr>MSD Results Chart</vt:lpstr>
      <vt:lpstr>MSD Results Chart (2)</vt:lpstr>
      <vt:lpstr>CPU Times Results</vt:lpstr>
      <vt:lpstr>Chart19</vt:lpstr>
      <vt:lpstr>Trade Off</vt:lpstr>
      <vt:lpstr>Results by Score</vt:lpstr>
      <vt:lpstr>Chart18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2021-04-14T06:45:22Z</dcterms:created>
  <dcterms:modified xsi:type="dcterms:W3CDTF">2021-04-28T01:49:58Z</dcterms:modified>
</cp:coreProperties>
</file>